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0" documentId="13_ncr:1_{0E917308-0DAB-4A33-8147-D4CF09635225}" xr6:coauthVersionLast="47" xr6:coauthVersionMax="47" xr10:uidLastSave="{00000000-0000-0000-0000-000000000000}"/>
  <bookViews>
    <workbookView xWindow="28680" yWindow="-120" windowWidth="29040" windowHeight="17640" xr2:uid="{00000000-000D-0000-FFFF-FFFF00000000}"/>
  </bookViews>
  <sheets>
    <sheet name="EPLT" sheetId="21" r:id="rId1"/>
    <sheet name="CHP" sheetId="22" r:id="rId2"/>
    <sheet name="DH" sheetId="23" r:id="rId3"/>
    <sheet name="DC" sheetId="24" r:id="rId4"/>
    <sheet name="ELC_IVL" sheetId="25" r:id="rId5"/>
    <sheet name="SUP_IMP (In-direct)" sheetId="11" r:id="rId6"/>
    <sheet name="SUP_MIN (In-direct)" sheetId="18" r:id="rId7"/>
    <sheet name="SUP (Direct)" sheetId="19" r:id="rId8"/>
    <sheet name="SUP_IVL (In-direct)" sheetId="16" r:id="rId9"/>
    <sheet name="SUP_IVL (Direct)" sheetId="20" r:id="rId10"/>
  </sheets>
  <definedNames>
    <definedName name="dataset1552metaInformation" localSheetId="8">'SUP_IVL (In-direct)'!$G$61</definedName>
    <definedName name="dataset1634metaInformation" localSheetId="8">'SUP_IVL (In-direct)'!$G$58</definedName>
    <definedName name="dataset1645metaInformation" localSheetId="8">'SUP_IVL (In-direct)'!$G$58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5" i="24" l="1"/>
  <c r="H106" i="24"/>
  <c r="H107" i="24"/>
  <c r="H104" i="24"/>
  <c r="H93" i="24"/>
  <c r="H94" i="24"/>
  <c r="H95" i="24"/>
  <c r="H92" i="24"/>
  <c r="H81" i="24"/>
  <c r="H82" i="24"/>
  <c r="H83" i="24"/>
  <c r="H80" i="24"/>
  <c r="H69" i="24"/>
  <c r="H70" i="24"/>
  <c r="H71" i="24"/>
  <c r="H68" i="24"/>
  <c r="H57" i="24"/>
  <c r="H58" i="24"/>
  <c r="H59" i="24"/>
  <c r="H56" i="24"/>
  <c r="H45" i="24"/>
  <c r="H46" i="24"/>
  <c r="H47" i="24"/>
  <c r="H44" i="24"/>
  <c r="H33" i="24"/>
  <c r="H34" i="24"/>
  <c r="H35" i="24"/>
  <c r="H32" i="24"/>
  <c r="H21" i="24"/>
  <c r="H22" i="24"/>
  <c r="H23" i="24"/>
  <c r="H20" i="24"/>
  <c r="H9" i="24"/>
  <c r="H10" i="24"/>
  <c r="H11" i="24"/>
  <c r="H8" i="24"/>
  <c r="H225" i="23"/>
  <c r="H226" i="23"/>
  <c r="H227" i="23"/>
  <c r="H228" i="23"/>
  <c r="H229" i="23"/>
  <c r="H230" i="23"/>
  <c r="H231" i="23"/>
  <c r="H232" i="23"/>
  <c r="H233" i="23"/>
  <c r="H234" i="23"/>
  <c r="H235" i="23"/>
  <c r="H236" i="23"/>
  <c r="H237" i="23"/>
  <c r="H238" i="23"/>
  <c r="H239" i="23"/>
  <c r="H240" i="23"/>
  <c r="H241" i="23"/>
  <c r="H242" i="23"/>
  <c r="H224" i="23"/>
  <c r="H198" i="23"/>
  <c r="H199" i="23"/>
  <c r="H200" i="23"/>
  <c r="H201" i="23"/>
  <c r="H202" i="23"/>
  <c r="H203" i="23"/>
  <c r="H204" i="23"/>
  <c r="H205" i="23"/>
  <c r="H206" i="23"/>
  <c r="H207" i="23"/>
  <c r="H208" i="23"/>
  <c r="H209" i="23"/>
  <c r="H210" i="23"/>
  <c r="H211" i="23"/>
  <c r="H212" i="23"/>
  <c r="H213" i="23"/>
  <c r="H214" i="23"/>
  <c r="H215" i="23"/>
  <c r="H197" i="23"/>
  <c r="H171" i="23"/>
  <c r="H172" i="23"/>
  <c r="H173" i="23"/>
  <c r="H174" i="23"/>
  <c r="H175" i="23"/>
  <c r="H176" i="23"/>
  <c r="H177" i="23"/>
  <c r="H178" i="23"/>
  <c r="H179" i="23"/>
  <c r="H180" i="23"/>
  <c r="H181" i="23"/>
  <c r="H182" i="23"/>
  <c r="H183" i="23"/>
  <c r="H184" i="23"/>
  <c r="H185" i="23"/>
  <c r="H186" i="23"/>
  <c r="H187" i="23"/>
  <c r="H188" i="23"/>
  <c r="H170" i="23"/>
  <c r="H144" i="23"/>
  <c r="H145" i="23"/>
  <c r="H146" i="23"/>
  <c r="H147" i="23"/>
  <c r="H148" i="23"/>
  <c r="H149" i="23"/>
  <c r="H150" i="23"/>
  <c r="H151" i="23"/>
  <c r="H152" i="23"/>
  <c r="H153" i="23"/>
  <c r="H154" i="23"/>
  <c r="H155" i="23"/>
  <c r="H156" i="23"/>
  <c r="H157" i="23"/>
  <c r="H158" i="23"/>
  <c r="H159" i="23"/>
  <c r="H160" i="23"/>
  <c r="H161" i="23"/>
  <c r="H143" i="23"/>
  <c r="H117" i="23"/>
  <c r="H118" i="23"/>
  <c r="H119" i="23"/>
  <c r="H120" i="23"/>
  <c r="H121" i="23"/>
  <c r="H122" i="23"/>
  <c r="H123" i="23"/>
  <c r="H124" i="23"/>
  <c r="H125" i="23"/>
  <c r="H126" i="23"/>
  <c r="H127" i="23"/>
  <c r="H128" i="23"/>
  <c r="H129" i="23"/>
  <c r="H130" i="23"/>
  <c r="H131" i="23"/>
  <c r="H132" i="23"/>
  <c r="H133" i="23"/>
  <c r="H134" i="23"/>
  <c r="H116" i="23"/>
  <c r="H90" i="23"/>
  <c r="H91" i="23"/>
  <c r="H92" i="23"/>
  <c r="H93" i="23"/>
  <c r="H94" i="23"/>
  <c r="H95" i="23"/>
  <c r="H96" i="23"/>
  <c r="H97" i="23"/>
  <c r="H98" i="23"/>
  <c r="H99" i="23"/>
  <c r="H100" i="23"/>
  <c r="H101" i="23"/>
  <c r="H102" i="23"/>
  <c r="H103" i="23"/>
  <c r="H104" i="23"/>
  <c r="H105" i="23"/>
  <c r="H106" i="23"/>
  <c r="H107" i="23"/>
  <c r="H89" i="23"/>
  <c r="H63" i="23"/>
  <c r="H64" i="23"/>
  <c r="H65" i="23"/>
  <c r="H66" i="23"/>
  <c r="H67" i="23"/>
  <c r="H68" i="23"/>
  <c r="H69" i="23"/>
  <c r="H70" i="23"/>
  <c r="H71" i="23"/>
  <c r="H72" i="23"/>
  <c r="H73" i="23"/>
  <c r="H74" i="23"/>
  <c r="H75" i="23"/>
  <c r="H76" i="23"/>
  <c r="H77" i="23"/>
  <c r="H78" i="23"/>
  <c r="H79" i="23"/>
  <c r="H80" i="23"/>
  <c r="H62" i="23"/>
  <c r="H36" i="23"/>
  <c r="H37" i="23"/>
  <c r="H38" i="23"/>
  <c r="H39" i="23"/>
  <c r="H40" i="23"/>
  <c r="H41" i="23"/>
  <c r="H42" i="23"/>
  <c r="H43" i="23"/>
  <c r="H44" i="23"/>
  <c r="H45" i="23"/>
  <c r="H46" i="23"/>
  <c r="H47" i="23"/>
  <c r="H48" i="23"/>
  <c r="H49" i="23"/>
  <c r="H50" i="23"/>
  <c r="H51" i="23"/>
  <c r="H52" i="23"/>
  <c r="H53" i="23"/>
  <c r="H35" i="23"/>
  <c r="H9" i="23"/>
  <c r="H10" i="23"/>
  <c r="H11" i="23"/>
  <c r="H12" i="23"/>
  <c r="H13" i="23"/>
  <c r="H14" i="23"/>
  <c r="H15" i="23"/>
  <c r="H16" i="23"/>
  <c r="H17" i="23"/>
  <c r="H18" i="23"/>
  <c r="H19" i="23"/>
  <c r="H20" i="23"/>
  <c r="H21" i="23"/>
  <c r="H22" i="23"/>
  <c r="H23" i="23"/>
  <c r="H24" i="23"/>
  <c r="H25" i="23"/>
  <c r="H26" i="23"/>
  <c r="H8" i="23"/>
  <c r="H177" i="22"/>
  <c r="H178" i="22"/>
  <c r="H179" i="22"/>
  <c r="H180" i="22"/>
  <c r="H181" i="22"/>
  <c r="H182" i="22"/>
  <c r="H183" i="22"/>
  <c r="H184" i="22"/>
  <c r="H185" i="22"/>
  <c r="H186" i="22"/>
  <c r="H187" i="22"/>
  <c r="H188" i="22"/>
  <c r="H176" i="22"/>
  <c r="H156" i="22"/>
  <c r="H157" i="22"/>
  <c r="H158" i="22"/>
  <c r="H159" i="22"/>
  <c r="H160" i="22"/>
  <c r="H161" i="22"/>
  <c r="H162" i="22"/>
  <c r="H163" i="22"/>
  <c r="H164" i="22"/>
  <c r="H165" i="22"/>
  <c r="H166" i="22"/>
  <c r="H167" i="22"/>
  <c r="H155" i="22"/>
  <c r="H135" i="22"/>
  <c r="H136" i="22"/>
  <c r="H137" i="22"/>
  <c r="H138" i="22"/>
  <c r="H139" i="22"/>
  <c r="H140" i="22"/>
  <c r="H141" i="22"/>
  <c r="H142" i="22"/>
  <c r="H143" i="22"/>
  <c r="H144" i="22"/>
  <c r="H145" i="22"/>
  <c r="H146" i="22"/>
  <c r="H134" i="22"/>
  <c r="H114" i="22"/>
  <c r="H115" i="22"/>
  <c r="H116" i="22"/>
  <c r="H117" i="22"/>
  <c r="H118" i="22"/>
  <c r="H119" i="22"/>
  <c r="H120" i="22"/>
  <c r="H121" i="22"/>
  <c r="H122" i="22"/>
  <c r="H123" i="22"/>
  <c r="H124" i="22"/>
  <c r="H125" i="22"/>
  <c r="H113" i="22"/>
  <c r="H93" i="22"/>
  <c r="H94" i="22"/>
  <c r="H95" i="22"/>
  <c r="H96" i="22"/>
  <c r="H97" i="22"/>
  <c r="H98" i="22"/>
  <c r="H99" i="22"/>
  <c r="H100" i="22"/>
  <c r="H101" i="22"/>
  <c r="H102" i="22"/>
  <c r="H103" i="22"/>
  <c r="H104" i="22"/>
  <c r="H92" i="22"/>
  <c r="H72" i="22"/>
  <c r="H73" i="22"/>
  <c r="H74" i="22"/>
  <c r="H75" i="22"/>
  <c r="H76" i="22"/>
  <c r="H77" i="22"/>
  <c r="H78" i="22"/>
  <c r="H79" i="22"/>
  <c r="H80" i="22"/>
  <c r="H81" i="22"/>
  <c r="H82" i="22"/>
  <c r="H83" i="22"/>
  <c r="H71" i="22"/>
  <c r="H51" i="22"/>
  <c r="H52" i="22"/>
  <c r="H53" i="22"/>
  <c r="H54" i="22"/>
  <c r="H55" i="22"/>
  <c r="H56" i="22"/>
  <c r="H57" i="22"/>
  <c r="H58" i="22"/>
  <c r="H59" i="22"/>
  <c r="H60" i="22"/>
  <c r="H61" i="22"/>
  <c r="H62" i="22"/>
  <c r="H50" i="22"/>
  <c r="H30" i="22"/>
  <c r="H31" i="22"/>
  <c r="H32" i="22"/>
  <c r="H33" i="22"/>
  <c r="H34" i="22"/>
  <c r="H35" i="22"/>
  <c r="H36" i="22"/>
  <c r="H37" i="22"/>
  <c r="H38" i="22"/>
  <c r="H39" i="22"/>
  <c r="H40" i="22"/>
  <c r="H41" i="22"/>
  <c r="H29" i="22"/>
  <c r="H9" i="22"/>
  <c r="H10" i="22"/>
  <c r="H11" i="22"/>
  <c r="H12" i="22"/>
  <c r="H13" i="22"/>
  <c r="H14" i="22"/>
  <c r="H15" i="22"/>
  <c r="H16" i="22"/>
  <c r="H17" i="22"/>
  <c r="H18" i="22"/>
  <c r="H19" i="22"/>
  <c r="H20" i="22"/>
  <c r="H8" i="22"/>
  <c r="K754" i="11"/>
  <c r="D754" i="11" s="1"/>
  <c r="K753" i="11"/>
  <c r="D753" i="11" s="1"/>
  <c r="K752" i="11"/>
  <c r="D752" i="11" s="1"/>
  <c r="K751" i="11"/>
  <c r="D751" i="11" s="1"/>
  <c r="K750" i="11"/>
  <c r="D750" i="11" s="1"/>
  <c r="K749" i="11"/>
  <c r="D749" i="11" s="1"/>
  <c r="K748" i="11"/>
  <c r="D748" i="11" s="1"/>
  <c r="K747" i="11"/>
  <c r="D747" i="11" s="1"/>
  <c r="K746" i="11"/>
  <c r="D746" i="11" s="1"/>
  <c r="K745" i="11"/>
  <c r="D745" i="11" s="1"/>
  <c r="K744" i="11"/>
  <c r="D744" i="11" s="1"/>
  <c r="K743" i="11"/>
  <c r="D743" i="11" s="1"/>
  <c r="K742" i="11"/>
  <c r="D742" i="11" s="1"/>
  <c r="K741" i="11"/>
  <c r="D741" i="11" s="1"/>
  <c r="K740" i="11"/>
  <c r="D740" i="11" s="1"/>
  <c r="K739" i="11"/>
  <c r="D739" i="11" s="1"/>
  <c r="K738" i="11"/>
  <c r="D738" i="11" s="1"/>
  <c r="K737" i="11"/>
  <c r="D737" i="11" s="1"/>
  <c r="K736" i="11"/>
  <c r="D736" i="11" s="1"/>
  <c r="K735" i="11"/>
  <c r="D735" i="11" s="1"/>
  <c r="K734" i="11"/>
  <c r="D734" i="11" s="1"/>
  <c r="K733" i="11"/>
  <c r="D733" i="11" s="1"/>
  <c r="K732" i="11"/>
  <c r="D732" i="11" s="1"/>
  <c r="K731" i="11"/>
  <c r="D731" i="11" s="1"/>
  <c r="K730" i="11"/>
  <c r="D730" i="11" s="1"/>
  <c r="K729" i="11"/>
  <c r="D729" i="11" s="1"/>
  <c r="K728" i="11"/>
  <c r="D728" i="11" s="1"/>
  <c r="K727" i="11"/>
  <c r="D727" i="11" s="1"/>
  <c r="K726" i="11"/>
  <c r="D726" i="11" s="1"/>
  <c r="K725" i="11"/>
  <c r="D725" i="11" s="1"/>
  <c r="K724" i="11"/>
  <c r="D724" i="11" s="1"/>
  <c r="K723" i="11"/>
  <c r="D723" i="11" s="1"/>
  <c r="K722" i="11"/>
  <c r="D722" i="11" s="1"/>
  <c r="K721" i="11"/>
  <c r="D721" i="11" s="1"/>
  <c r="K720" i="11"/>
  <c r="D720" i="11" s="1"/>
  <c r="K719" i="11"/>
  <c r="D719" i="11" s="1"/>
  <c r="K718" i="11"/>
  <c r="D718" i="11" s="1"/>
  <c r="K717" i="11"/>
  <c r="D717" i="11" s="1"/>
  <c r="K716" i="11"/>
  <c r="D716" i="11" s="1"/>
  <c r="K715" i="11"/>
  <c r="D715" i="11" s="1"/>
  <c r="K714" i="11"/>
  <c r="D714" i="11" s="1"/>
  <c r="K713" i="11"/>
  <c r="D713" i="11" s="1"/>
  <c r="K712" i="11"/>
  <c r="D712" i="11" s="1"/>
  <c r="K711" i="11"/>
  <c r="D711" i="11" s="1"/>
  <c r="K710" i="11"/>
  <c r="D710" i="11" s="1"/>
  <c r="K709" i="11"/>
  <c r="D709" i="11" s="1"/>
  <c r="K708" i="11"/>
  <c r="D708" i="11" s="1"/>
  <c r="K707" i="11"/>
  <c r="D707" i="11" s="1"/>
  <c r="K706" i="11"/>
  <c r="D706" i="11" s="1"/>
  <c r="K705" i="11"/>
  <c r="D705" i="11" s="1"/>
  <c r="B701" i="11"/>
  <c r="K647" i="11"/>
  <c r="D647" i="11" s="1"/>
  <c r="K696" i="11"/>
  <c r="D696" i="11" s="1"/>
  <c r="K695" i="11"/>
  <c r="D695" i="11" s="1"/>
  <c r="K694" i="11"/>
  <c r="D694" i="11" s="1"/>
  <c r="K693" i="11"/>
  <c r="D693" i="11" s="1"/>
  <c r="K692" i="11"/>
  <c r="D692" i="11" s="1"/>
  <c r="K691" i="11"/>
  <c r="D691" i="11" s="1"/>
  <c r="K690" i="11"/>
  <c r="D690" i="11" s="1"/>
  <c r="K689" i="11"/>
  <c r="D689" i="11" s="1"/>
  <c r="K688" i="11"/>
  <c r="D688" i="11" s="1"/>
  <c r="K687" i="11"/>
  <c r="D687" i="11" s="1"/>
  <c r="K686" i="11"/>
  <c r="D686" i="11" s="1"/>
  <c r="K685" i="11"/>
  <c r="D685" i="11" s="1"/>
  <c r="K684" i="11"/>
  <c r="D684" i="11" s="1"/>
  <c r="K683" i="11"/>
  <c r="D683" i="11" s="1"/>
  <c r="K682" i="11"/>
  <c r="D682" i="11" s="1"/>
  <c r="K681" i="11"/>
  <c r="D681" i="11" s="1"/>
  <c r="K680" i="11"/>
  <c r="D680" i="11" s="1"/>
  <c r="K679" i="11"/>
  <c r="D679" i="11" s="1"/>
  <c r="K678" i="11"/>
  <c r="D678" i="11" s="1"/>
  <c r="K677" i="11"/>
  <c r="D677" i="11" s="1"/>
  <c r="K676" i="11"/>
  <c r="D676" i="11" s="1"/>
  <c r="K675" i="11"/>
  <c r="D675" i="11" s="1"/>
  <c r="K674" i="11"/>
  <c r="D674" i="11" s="1"/>
  <c r="K673" i="11"/>
  <c r="D673" i="11" s="1"/>
  <c r="K672" i="11"/>
  <c r="D672" i="11" s="1"/>
  <c r="K671" i="11"/>
  <c r="D671" i="11" s="1"/>
  <c r="K670" i="11"/>
  <c r="D670" i="11" s="1"/>
  <c r="K669" i="11"/>
  <c r="D669" i="11" s="1"/>
  <c r="K668" i="11"/>
  <c r="D668" i="11" s="1"/>
  <c r="K667" i="11"/>
  <c r="D667" i="11" s="1"/>
  <c r="K666" i="11"/>
  <c r="D666" i="11" s="1"/>
  <c r="K665" i="11"/>
  <c r="D665" i="11" s="1"/>
  <c r="K664" i="11"/>
  <c r="D664" i="11" s="1"/>
  <c r="K663" i="11"/>
  <c r="D663" i="11" s="1"/>
  <c r="K662" i="11"/>
  <c r="D662" i="11" s="1"/>
  <c r="K661" i="11"/>
  <c r="D661" i="11" s="1"/>
  <c r="K660" i="11"/>
  <c r="D660" i="11" s="1"/>
  <c r="K659" i="11"/>
  <c r="D659" i="11" s="1"/>
  <c r="K658" i="11"/>
  <c r="D658" i="11" s="1"/>
  <c r="K657" i="11"/>
  <c r="D657" i="11" s="1"/>
  <c r="K656" i="11"/>
  <c r="D656" i="11" s="1"/>
  <c r="K655" i="11"/>
  <c r="D655" i="11" s="1"/>
  <c r="K654" i="11"/>
  <c r="D654" i="11" s="1"/>
  <c r="K653" i="11"/>
  <c r="D653" i="11" s="1"/>
  <c r="K652" i="11"/>
  <c r="D652" i="11" s="1"/>
  <c r="K651" i="11"/>
  <c r="D651" i="11" s="1"/>
  <c r="K650" i="11"/>
  <c r="D650" i="11" s="1"/>
  <c r="K649" i="11"/>
  <c r="D649" i="11" s="1"/>
  <c r="K648" i="11"/>
  <c r="D648" i="11" s="1"/>
  <c r="K589" i="11"/>
  <c r="D589" i="11" s="1"/>
  <c r="B643" i="11"/>
  <c r="B585" i="11"/>
  <c r="K559" i="18"/>
  <c r="D559" i="18" s="1"/>
  <c r="K558" i="18"/>
  <c r="D558" i="18" s="1"/>
  <c r="K557" i="18"/>
  <c r="D557" i="18" s="1"/>
  <c r="K556" i="18"/>
  <c r="D556" i="18" s="1"/>
  <c r="K555" i="18"/>
  <c r="D555" i="18" s="1"/>
  <c r="K554" i="18"/>
  <c r="D554" i="18" s="1"/>
  <c r="K553" i="18"/>
  <c r="D553" i="18" s="1"/>
  <c r="K552" i="18"/>
  <c r="D552" i="18" s="1"/>
  <c r="K551" i="18"/>
  <c r="D551" i="18" s="1"/>
  <c r="K550" i="18"/>
  <c r="D550" i="18" s="1"/>
  <c r="K549" i="18"/>
  <c r="D549" i="18" s="1"/>
  <c r="K548" i="18"/>
  <c r="D548" i="18" s="1"/>
  <c r="K547" i="18"/>
  <c r="D547" i="18" s="1"/>
  <c r="K546" i="18"/>
  <c r="D546" i="18" s="1"/>
  <c r="K545" i="18"/>
  <c r="D545" i="18" s="1"/>
  <c r="K544" i="18"/>
  <c r="D544" i="18" s="1"/>
  <c r="K543" i="18"/>
  <c r="D543" i="18" s="1"/>
  <c r="K542" i="18"/>
  <c r="D542" i="18" s="1"/>
  <c r="K541" i="18"/>
  <c r="D541" i="18" s="1"/>
  <c r="K540" i="18"/>
  <c r="D540" i="18" s="1"/>
  <c r="K539" i="18"/>
  <c r="D539" i="18" s="1"/>
  <c r="K538" i="18"/>
  <c r="D538" i="18" s="1"/>
  <c r="K537" i="18"/>
  <c r="D537" i="18" s="1"/>
  <c r="K536" i="18"/>
  <c r="D536" i="18" s="1"/>
  <c r="K535" i="18"/>
  <c r="D535" i="18" s="1"/>
  <c r="K534" i="18"/>
  <c r="D534" i="18" s="1"/>
  <c r="K533" i="18"/>
  <c r="D533" i="18" s="1"/>
  <c r="K532" i="18"/>
  <c r="D532" i="18" s="1"/>
  <c r="K531" i="18"/>
  <c r="D531" i="18" s="1"/>
  <c r="K530" i="18"/>
  <c r="D530" i="18" s="1"/>
  <c r="K529" i="18"/>
  <c r="D529" i="18" s="1"/>
  <c r="K528" i="18"/>
  <c r="D528" i="18" s="1"/>
  <c r="K527" i="18"/>
  <c r="D527" i="18" s="1"/>
  <c r="K526" i="18"/>
  <c r="D526" i="18" s="1"/>
  <c r="K516" i="18"/>
  <c r="D516" i="18" s="1"/>
  <c r="K515" i="18"/>
  <c r="D515" i="18" s="1"/>
  <c r="K514" i="18"/>
  <c r="D514" i="18" s="1"/>
  <c r="K513" i="18"/>
  <c r="D513" i="18" s="1"/>
  <c r="K512" i="18"/>
  <c r="D512" i="18" s="1"/>
  <c r="K511" i="18"/>
  <c r="D511" i="18" s="1"/>
  <c r="K510" i="18"/>
  <c r="D510" i="18" s="1"/>
  <c r="K509" i="18"/>
  <c r="D509" i="18" s="1"/>
  <c r="K508" i="18"/>
  <c r="D508" i="18" s="1"/>
  <c r="K507" i="18"/>
  <c r="D507" i="18" s="1"/>
  <c r="K506" i="18"/>
  <c r="D506" i="18" s="1"/>
  <c r="K505" i="18"/>
  <c r="D505" i="18" s="1"/>
  <c r="K504" i="18"/>
  <c r="D504" i="18" s="1"/>
  <c r="K503" i="18"/>
  <c r="D503" i="18" s="1"/>
  <c r="K502" i="18"/>
  <c r="D502" i="18" s="1"/>
  <c r="K501" i="18"/>
  <c r="D501" i="18" s="1"/>
  <c r="K500" i="18"/>
  <c r="D500" i="18" s="1"/>
  <c r="K499" i="18"/>
  <c r="D499" i="18" s="1"/>
  <c r="K498" i="18"/>
  <c r="D498" i="18" s="1"/>
  <c r="K497" i="18"/>
  <c r="D497" i="18" s="1"/>
  <c r="K496" i="18"/>
  <c r="D496" i="18" s="1"/>
  <c r="K495" i="18"/>
  <c r="D495" i="18" s="1"/>
  <c r="K494" i="18"/>
  <c r="D494" i="18" s="1"/>
  <c r="K493" i="18"/>
  <c r="D493" i="18" s="1"/>
  <c r="K492" i="18"/>
  <c r="D492" i="18" s="1"/>
  <c r="K491" i="18"/>
  <c r="D491" i="18" s="1"/>
  <c r="K490" i="18"/>
  <c r="D490" i="18" s="1"/>
  <c r="K489" i="18"/>
  <c r="D489" i="18" s="1"/>
  <c r="K488" i="18"/>
  <c r="D488" i="18" s="1"/>
  <c r="K487" i="18"/>
  <c r="D487" i="18" s="1"/>
  <c r="K486" i="18"/>
  <c r="D486" i="18" s="1"/>
  <c r="K485" i="18"/>
  <c r="D485" i="18" s="1"/>
  <c r="K484" i="18"/>
  <c r="D484" i="18" s="1"/>
  <c r="K483" i="18"/>
  <c r="D483" i="18" s="1"/>
  <c r="K525" i="18"/>
  <c r="D525" i="18" s="1"/>
  <c r="K482" i="18"/>
  <c r="D482" i="18" s="1"/>
  <c r="B521" i="18"/>
  <c r="B478" i="18"/>
  <c r="G58" i="11" l="1"/>
  <c r="G754" i="11" s="1"/>
  <c r="G57" i="11"/>
  <c r="G753" i="11" s="1"/>
  <c r="G56" i="11"/>
  <c r="G55" i="11"/>
  <c r="G751" i="11" s="1"/>
  <c r="G54" i="11"/>
  <c r="G750" i="11" s="1"/>
  <c r="G53" i="11"/>
  <c r="G749" i="11" s="1"/>
  <c r="G52" i="11"/>
  <c r="G748" i="11" s="1"/>
  <c r="G51" i="11"/>
  <c r="G747" i="11" s="1"/>
  <c r="G50" i="11"/>
  <c r="G746" i="11" s="1"/>
  <c r="G49" i="11"/>
  <c r="G745" i="11" s="1"/>
  <c r="G48" i="11"/>
  <c r="G744" i="11" s="1"/>
  <c r="G47" i="11"/>
  <c r="G743" i="11" s="1"/>
  <c r="G46" i="11"/>
  <c r="G742" i="11" s="1"/>
  <c r="G45" i="11"/>
  <c r="G44" i="11"/>
  <c r="G740" i="11" s="1"/>
  <c r="G43" i="11"/>
  <c r="G42" i="11"/>
  <c r="G738" i="11" s="1"/>
  <c r="G41" i="11"/>
  <c r="G737" i="11" s="1"/>
  <c r="G40" i="11"/>
  <c r="G736" i="11" s="1"/>
  <c r="G39" i="11"/>
  <c r="G155" i="11" s="1"/>
  <c r="G38" i="11"/>
  <c r="G734" i="11" s="1"/>
  <c r="G37" i="11"/>
  <c r="G36" i="11"/>
  <c r="G732" i="11" s="1"/>
  <c r="G35" i="11"/>
  <c r="G34" i="11"/>
  <c r="G730" i="11" s="1"/>
  <c r="G33" i="11"/>
  <c r="G729" i="11" s="1"/>
  <c r="G32" i="11"/>
  <c r="G31" i="11"/>
  <c r="G30" i="11"/>
  <c r="G726" i="11" s="1"/>
  <c r="G29" i="11"/>
  <c r="G725" i="11" s="1"/>
  <c r="G28" i="11"/>
  <c r="G724" i="11" s="1"/>
  <c r="G27" i="11"/>
  <c r="G201" i="11" s="1"/>
  <c r="G26" i="11"/>
  <c r="G722" i="11" s="1"/>
  <c r="G25" i="11"/>
  <c r="G721" i="11" s="1"/>
  <c r="G24" i="11"/>
  <c r="G82" i="11" s="1"/>
  <c r="G23" i="11"/>
  <c r="G22" i="11"/>
  <c r="G718" i="11" s="1"/>
  <c r="G21" i="11"/>
  <c r="G20" i="11"/>
  <c r="G716" i="11" s="1"/>
  <c r="G19" i="11"/>
  <c r="G715" i="11" s="1"/>
  <c r="G18" i="11"/>
  <c r="G17" i="11"/>
  <c r="G365" i="11" s="1"/>
  <c r="G16" i="11"/>
  <c r="G248" i="11" s="1"/>
  <c r="G15" i="11"/>
  <c r="G711" i="11" s="1"/>
  <c r="G14" i="11"/>
  <c r="G710" i="11" s="1"/>
  <c r="G13" i="11"/>
  <c r="G709" i="11" s="1"/>
  <c r="G12" i="11"/>
  <c r="G708" i="11" s="1"/>
  <c r="G11" i="11"/>
  <c r="G10" i="11"/>
  <c r="G706" i="11" s="1"/>
  <c r="P58" i="11"/>
  <c r="H58" i="11" s="1"/>
  <c r="P57" i="11"/>
  <c r="H57" i="11" s="1"/>
  <c r="P56" i="11"/>
  <c r="H56" i="11" s="1"/>
  <c r="P55" i="11"/>
  <c r="H55" i="11" s="1"/>
  <c r="P54" i="11"/>
  <c r="H54" i="11" s="1"/>
  <c r="H750" i="11" s="1"/>
  <c r="P53" i="11"/>
  <c r="H53" i="11" s="1"/>
  <c r="P52" i="11"/>
  <c r="H52" i="11" s="1"/>
  <c r="H748" i="11" s="1"/>
  <c r="P51" i="11"/>
  <c r="H51" i="11" s="1"/>
  <c r="P50" i="11"/>
  <c r="H50" i="11" s="1"/>
  <c r="P49" i="11"/>
  <c r="H49" i="11" s="1"/>
  <c r="P48" i="11"/>
  <c r="H48" i="11" s="1"/>
  <c r="P47" i="11"/>
  <c r="H47" i="11" s="1"/>
  <c r="H743" i="11" s="1"/>
  <c r="P46" i="11"/>
  <c r="H46" i="11" s="1"/>
  <c r="P45" i="11"/>
  <c r="H45" i="11" s="1"/>
  <c r="P44" i="11"/>
  <c r="H44" i="11" s="1"/>
  <c r="P43" i="11"/>
  <c r="H43" i="11" s="1"/>
  <c r="P42" i="11"/>
  <c r="H42" i="11" s="1"/>
  <c r="H738" i="11" s="1"/>
  <c r="P41" i="11"/>
  <c r="H41" i="11" s="1"/>
  <c r="P40" i="11"/>
  <c r="H40" i="11" s="1"/>
  <c r="P39" i="11"/>
  <c r="H39" i="11" s="1"/>
  <c r="H735" i="11" s="1"/>
  <c r="P38" i="11"/>
  <c r="H38" i="11" s="1"/>
  <c r="H734" i="11" s="1"/>
  <c r="P37" i="11"/>
  <c r="H37" i="11" s="1"/>
  <c r="H733" i="11" s="1"/>
  <c r="P36" i="11"/>
  <c r="H36" i="11" s="1"/>
  <c r="H732" i="11" s="1"/>
  <c r="P35" i="11"/>
  <c r="H35" i="11" s="1"/>
  <c r="P34" i="11"/>
  <c r="H34" i="11" s="1"/>
  <c r="P33" i="11"/>
  <c r="H33" i="11" s="1"/>
  <c r="P32" i="11"/>
  <c r="H32" i="11" s="1"/>
  <c r="H728" i="11" s="1"/>
  <c r="P31" i="11"/>
  <c r="H31" i="11" s="1"/>
  <c r="P30" i="11"/>
  <c r="H30" i="11" s="1"/>
  <c r="P29" i="11"/>
  <c r="H29" i="11" s="1"/>
  <c r="P28" i="11"/>
  <c r="H28" i="11" s="1"/>
  <c r="H724" i="11" s="1"/>
  <c r="P27" i="11"/>
  <c r="H27" i="11" s="1"/>
  <c r="H723" i="11" s="1"/>
  <c r="P26" i="11"/>
  <c r="H26" i="11" s="1"/>
  <c r="H142" i="11" s="1"/>
  <c r="P25" i="11"/>
  <c r="H25" i="11" s="1"/>
  <c r="P24" i="11"/>
  <c r="H24" i="11" s="1"/>
  <c r="P23" i="11"/>
  <c r="H23" i="11" s="1"/>
  <c r="H719" i="11" s="1"/>
  <c r="P22" i="11"/>
  <c r="H22" i="11" s="1"/>
  <c r="H138" i="11" s="1"/>
  <c r="P21" i="11"/>
  <c r="H21" i="11" s="1"/>
  <c r="P20" i="11"/>
  <c r="H20" i="11" s="1"/>
  <c r="H716" i="11" s="1"/>
  <c r="P19" i="11"/>
  <c r="H19" i="11" s="1"/>
  <c r="P18" i="11"/>
  <c r="H18" i="11" s="1"/>
  <c r="P17" i="11"/>
  <c r="H17" i="11" s="1"/>
  <c r="P16" i="11"/>
  <c r="H16" i="11" s="1"/>
  <c r="P15" i="11"/>
  <c r="H15" i="11" s="1"/>
  <c r="P14" i="11"/>
  <c r="H14" i="11" s="1"/>
  <c r="H710" i="11" s="1"/>
  <c r="P13" i="11"/>
  <c r="H13" i="11" s="1"/>
  <c r="P12" i="11"/>
  <c r="H12" i="11" s="1"/>
  <c r="H708" i="11" s="1"/>
  <c r="P11" i="11"/>
  <c r="H11" i="11" s="1"/>
  <c r="P10" i="11"/>
  <c r="H10" i="11" s="1"/>
  <c r="P9" i="11"/>
  <c r="H9" i="11" s="1"/>
  <c r="Q43" i="18"/>
  <c r="H43" i="18" s="1"/>
  <c r="Q42" i="18"/>
  <c r="H42" i="18" s="1"/>
  <c r="Q41" i="18"/>
  <c r="H41" i="18" s="1"/>
  <c r="Q40" i="18"/>
  <c r="H40" i="18" s="1"/>
  <c r="Q39" i="18"/>
  <c r="H39" i="18" s="1"/>
  <c r="Q38" i="18"/>
  <c r="H38" i="18" s="1"/>
  <c r="Q37" i="18"/>
  <c r="H37" i="18" s="1"/>
  <c r="Q36" i="18"/>
  <c r="H36" i="18" s="1"/>
  <c r="Q35" i="18"/>
  <c r="H35" i="18" s="1"/>
  <c r="Q34" i="18"/>
  <c r="H34" i="18" s="1"/>
  <c r="Q33" i="18"/>
  <c r="H33" i="18" s="1"/>
  <c r="Q32" i="18"/>
  <c r="H32" i="18" s="1"/>
  <c r="Q31" i="18"/>
  <c r="H31" i="18" s="1"/>
  <c r="Q30" i="18"/>
  <c r="H30" i="18" s="1"/>
  <c r="G30" i="18" s="1"/>
  <c r="Q29" i="18"/>
  <c r="H29" i="18" s="1"/>
  <c r="Q28" i="18"/>
  <c r="H28" i="18" s="1"/>
  <c r="G28" i="18" s="1"/>
  <c r="Q27" i="18"/>
  <c r="H27" i="18" s="1"/>
  <c r="Q26" i="18"/>
  <c r="H26" i="18" s="1"/>
  <c r="G26" i="18" s="1"/>
  <c r="Q25" i="18"/>
  <c r="H25" i="18" s="1"/>
  <c r="G25" i="18" s="1"/>
  <c r="Q24" i="18"/>
  <c r="H24" i="18" s="1"/>
  <c r="Q23" i="18"/>
  <c r="H23" i="18" s="1"/>
  <c r="Q22" i="18"/>
  <c r="H22" i="18" s="1"/>
  <c r="G22" i="18" s="1"/>
  <c r="Q21" i="18"/>
  <c r="H21" i="18" s="1"/>
  <c r="Q20" i="18"/>
  <c r="H20" i="18" s="1"/>
  <c r="Q19" i="18"/>
  <c r="H19" i="18" s="1"/>
  <c r="Q18" i="18"/>
  <c r="H18" i="18" s="1"/>
  <c r="Q17" i="18"/>
  <c r="H17" i="18" s="1"/>
  <c r="Q16" i="18"/>
  <c r="H16" i="18" s="1"/>
  <c r="Q15" i="18"/>
  <c r="H15" i="18" s="1"/>
  <c r="Q14" i="18"/>
  <c r="H14" i="18" s="1"/>
  <c r="G14" i="18" s="1"/>
  <c r="Q13" i="18"/>
  <c r="H13" i="18" s="1"/>
  <c r="Q12" i="18"/>
  <c r="H12" i="18" s="1"/>
  <c r="G12" i="18" s="1"/>
  <c r="Q11" i="18"/>
  <c r="H11" i="18" s="1"/>
  <c r="Q10" i="18"/>
  <c r="H10" i="18" s="1"/>
  <c r="Q9" i="18"/>
  <c r="H9" i="18" s="1"/>
  <c r="H52" i="18" s="1"/>
  <c r="H95" i="18" s="1"/>
  <c r="H138" i="18" s="1"/>
  <c r="H181" i="18" s="1"/>
  <c r="H224" i="18" s="1"/>
  <c r="H267" i="18" s="1"/>
  <c r="H310" i="18" s="1"/>
  <c r="H353" i="18" s="1"/>
  <c r="H396" i="18" s="1"/>
  <c r="H439" i="18" s="1"/>
  <c r="H482" i="18" s="1"/>
  <c r="H525" i="18" s="1"/>
  <c r="G105" i="11" l="1"/>
  <c r="G116" i="11"/>
  <c r="G135" i="11"/>
  <c r="G188" i="11"/>
  <c r="G223" i="11"/>
  <c r="G337" i="11"/>
  <c r="G231" i="11"/>
  <c r="G268" i="11"/>
  <c r="G77" i="11"/>
  <c r="G339" i="11"/>
  <c r="G80" i="11"/>
  <c r="G433" i="11"/>
  <c r="G102" i="11"/>
  <c r="G444" i="11"/>
  <c r="G104" i="11"/>
  <c r="G455" i="11"/>
  <c r="H681" i="11"/>
  <c r="H739" i="11"/>
  <c r="H673" i="11"/>
  <c r="H731" i="11"/>
  <c r="H649" i="11"/>
  <c r="H707" i="11"/>
  <c r="G499" i="18"/>
  <c r="G542" i="18"/>
  <c r="G69" i="18"/>
  <c r="G112" i="18"/>
  <c r="G155" i="18"/>
  <c r="G241" i="18"/>
  <c r="G413" i="18"/>
  <c r="G198" i="18"/>
  <c r="G284" i="18"/>
  <c r="G370" i="18"/>
  <c r="G327" i="18"/>
  <c r="G456" i="18"/>
  <c r="H682" i="11"/>
  <c r="H740" i="11"/>
  <c r="H694" i="11"/>
  <c r="H752" i="11"/>
  <c r="G250" i="11"/>
  <c r="G714" i="11"/>
  <c r="G78" i="11"/>
  <c r="G191" i="11"/>
  <c r="G224" i="11"/>
  <c r="G271" i="11"/>
  <c r="G436" i="11"/>
  <c r="H647" i="11"/>
  <c r="H705" i="11"/>
  <c r="H659" i="11"/>
  <c r="H717" i="11"/>
  <c r="H671" i="11"/>
  <c r="H729" i="11"/>
  <c r="H683" i="11"/>
  <c r="H741" i="11"/>
  <c r="H695" i="11"/>
  <c r="H753" i="11"/>
  <c r="G140" i="11"/>
  <c r="G193" i="11"/>
  <c r="G273" i="11"/>
  <c r="H693" i="11"/>
  <c r="H751" i="11"/>
  <c r="G329" i="11"/>
  <c r="H648" i="11"/>
  <c r="H706" i="11"/>
  <c r="H660" i="11"/>
  <c r="H718" i="11"/>
  <c r="H672" i="11"/>
  <c r="H730" i="11"/>
  <c r="H684" i="11"/>
  <c r="H742" i="11"/>
  <c r="H696" i="11"/>
  <c r="H754" i="11"/>
  <c r="G263" i="11"/>
  <c r="G727" i="11"/>
  <c r="G109" i="11"/>
  <c r="G196" i="11"/>
  <c r="G242" i="11"/>
  <c r="G274" i="11"/>
  <c r="G345" i="11"/>
  <c r="G487" i="18"/>
  <c r="G530" i="18"/>
  <c r="G57" i="18"/>
  <c r="G100" i="18"/>
  <c r="G143" i="18"/>
  <c r="G229" i="18"/>
  <c r="G444" i="18"/>
  <c r="G315" i="18"/>
  <c r="G401" i="18"/>
  <c r="G186" i="18"/>
  <c r="G272" i="18"/>
  <c r="G358" i="18"/>
  <c r="G399" i="18"/>
  <c r="G442" i="18"/>
  <c r="G485" i="18"/>
  <c r="G528" i="18"/>
  <c r="G55" i="18"/>
  <c r="G141" i="18"/>
  <c r="G356" i="18"/>
  <c r="G227" i="18"/>
  <c r="G313" i="18"/>
  <c r="G98" i="18"/>
  <c r="G184" i="18"/>
  <c r="G270" i="18"/>
  <c r="G543" i="11"/>
  <c r="G717" i="11"/>
  <c r="G438" i="11"/>
  <c r="G728" i="11"/>
  <c r="G449" i="11"/>
  <c r="G739" i="11"/>
  <c r="G84" i="11"/>
  <c r="G110" i="11"/>
  <c r="G148" i="11"/>
  <c r="G199" i="11"/>
  <c r="H242" i="11"/>
  <c r="G276" i="11"/>
  <c r="G347" i="11"/>
  <c r="G463" i="11"/>
  <c r="G455" i="18"/>
  <c r="G498" i="18"/>
  <c r="G541" i="18"/>
  <c r="G68" i="18"/>
  <c r="G111" i="18"/>
  <c r="G197" i="18"/>
  <c r="G412" i="18"/>
  <c r="G283" i="18"/>
  <c r="G369" i="18"/>
  <c r="G154" i="18"/>
  <c r="G240" i="18"/>
  <c r="G326" i="18"/>
  <c r="H662" i="11"/>
  <c r="H720" i="11"/>
  <c r="H686" i="11"/>
  <c r="H744" i="11"/>
  <c r="G69" i="11"/>
  <c r="G707" i="11"/>
  <c r="G85" i="11"/>
  <c r="G112" i="11"/>
  <c r="G152" i="11"/>
  <c r="G200" i="11"/>
  <c r="G244" i="11"/>
  <c r="G281" i="11"/>
  <c r="G503" i="11"/>
  <c r="H669" i="11"/>
  <c r="H727" i="11"/>
  <c r="G323" i="18"/>
  <c r="G366" i="18"/>
  <c r="G409" i="18"/>
  <c r="G452" i="18"/>
  <c r="G495" i="18"/>
  <c r="G65" i="18"/>
  <c r="G237" i="18"/>
  <c r="G108" i="18"/>
  <c r="G194" i="18"/>
  <c r="G538" i="18"/>
  <c r="G280" i="18"/>
  <c r="G151" i="18"/>
  <c r="H651" i="11"/>
  <c r="H709" i="11"/>
  <c r="H663" i="11"/>
  <c r="H721" i="11"/>
  <c r="H687" i="11"/>
  <c r="H745" i="11"/>
  <c r="G487" i="11"/>
  <c r="G719" i="11"/>
  <c r="G172" i="11"/>
  <c r="G752" i="11"/>
  <c r="G88" i="11"/>
  <c r="G286" i="11"/>
  <c r="G373" i="11"/>
  <c r="G511" i="11"/>
  <c r="H657" i="11"/>
  <c r="H715" i="11"/>
  <c r="H664" i="11"/>
  <c r="H722" i="11"/>
  <c r="H688" i="11"/>
  <c r="H746" i="11"/>
  <c r="G314" i="11"/>
  <c r="G720" i="11"/>
  <c r="G325" i="11"/>
  <c r="G731" i="11"/>
  <c r="G393" i="11"/>
  <c r="G741" i="11"/>
  <c r="G90" i="11"/>
  <c r="G126" i="11"/>
  <c r="G157" i="11"/>
  <c r="G203" i="11"/>
  <c r="G252" i="11"/>
  <c r="G287" i="11"/>
  <c r="G377" i="11"/>
  <c r="G519" i="11"/>
  <c r="G71" i="18"/>
  <c r="G114" i="18"/>
  <c r="G157" i="18"/>
  <c r="G200" i="18"/>
  <c r="G243" i="18"/>
  <c r="G329" i="18"/>
  <c r="G286" i="18"/>
  <c r="G372" i="18"/>
  <c r="G544" i="18"/>
  <c r="G501" i="18"/>
  <c r="G458" i="18"/>
  <c r="G415" i="18"/>
  <c r="H653" i="11"/>
  <c r="H711" i="11"/>
  <c r="H689" i="11"/>
  <c r="H747" i="11"/>
  <c r="G93" i="11"/>
  <c r="H126" i="11"/>
  <c r="G160" i="11"/>
  <c r="G209" i="11"/>
  <c r="G254" i="11"/>
  <c r="G289" i="11"/>
  <c r="G381" i="11"/>
  <c r="G535" i="11"/>
  <c r="G387" i="11"/>
  <c r="G735" i="11"/>
  <c r="H654" i="11"/>
  <c r="H712" i="11"/>
  <c r="H678" i="11"/>
  <c r="H736" i="11"/>
  <c r="G68" i="11"/>
  <c r="G94" i="11"/>
  <c r="G128" i="11"/>
  <c r="G170" i="11"/>
  <c r="G213" i="11"/>
  <c r="G257" i="11"/>
  <c r="G300" i="11"/>
  <c r="G389" i="11"/>
  <c r="G551" i="11"/>
  <c r="G539" i="11"/>
  <c r="G713" i="11"/>
  <c r="G159" i="18"/>
  <c r="G202" i="18"/>
  <c r="G245" i="18"/>
  <c r="G288" i="18"/>
  <c r="G331" i="18"/>
  <c r="G417" i="18"/>
  <c r="G460" i="18"/>
  <c r="G116" i="18"/>
  <c r="G374" i="18"/>
  <c r="G546" i="18"/>
  <c r="G503" i="18"/>
  <c r="G73" i="18"/>
  <c r="H655" i="11"/>
  <c r="H713" i="11"/>
  <c r="H667" i="11"/>
  <c r="H725" i="11"/>
  <c r="H679" i="11"/>
  <c r="H737" i="11"/>
  <c r="H691" i="11"/>
  <c r="H749" i="11"/>
  <c r="G491" i="11"/>
  <c r="G723" i="11"/>
  <c r="G385" i="11"/>
  <c r="G733" i="11"/>
  <c r="G70" i="11"/>
  <c r="G97" i="11"/>
  <c r="G130" i="11"/>
  <c r="G174" i="11"/>
  <c r="G219" i="11"/>
  <c r="G261" i="11"/>
  <c r="G302" i="11"/>
  <c r="G397" i="11"/>
  <c r="G591" i="11"/>
  <c r="H656" i="11"/>
  <c r="H714" i="11"/>
  <c r="H668" i="11"/>
  <c r="H726" i="11"/>
  <c r="G190" i="11"/>
  <c r="G712" i="11"/>
  <c r="G72" i="11"/>
  <c r="G100" i="11"/>
  <c r="G133" i="11"/>
  <c r="G186" i="11"/>
  <c r="G221" i="11"/>
  <c r="G262" i="11"/>
  <c r="H321" i="11"/>
  <c r="G405" i="11"/>
  <c r="G607" i="11"/>
  <c r="G21" i="18"/>
  <c r="H64" i="18"/>
  <c r="H107" i="18" s="1"/>
  <c r="H150" i="18" s="1"/>
  <c r="H193" i="18" s="1"/>
  <c r="H236" i="18" s="1"/>
  <c r="H279" i="18" s="1"/>
  <c r="H322" i="18" s="1"/>
  <c r="H365" i="18" s="1"/>
  <c r="H408" i="18" s="1"/>
  <c r="H451" i="18" s="1"/>
  <c r="H494" i="18" s="1"/>
  <c r="H537" i="18" s="1"/>
  <c r="G672" i="11"/>
  <c r="G614" i="11"/>
  <c r="G556" i="11"/>
  <c r="G498" i="11"/>
  <c r="G382" i="11"/>
  <c r="G324" i="11"/>
  <c r="G208" i="11"/>
  <c r="G266" i="11"/>
  <c r="G678" i="11"/>
  <c r="G620" i="11"/>
  <c r="G562" i="11"/>
  <c r="G504" i="11"/>
  <c r="G388" i="11"/>
  <c r="G330" i="11"/>
  <c r="G214" i="11"/>
  <c r="G272" i="11"/>
  <c r="G156" i="11"/>
  <c r="G446" i="11"/>
  <c r="G686" i="11"/>
  <c r="G628" i="11"/>
  <c r="G570" i="11"/>
  <c r="G512" i="11"/>
  <c r="G454" i="11"/>
  <c r="G396" i="11"/>
  <c r="G338" i="11"/>
  <c r="G280" i="11"/>
  <c r="G691" i="11"/>
  <c r="G633" i="11"/>
  <c r="G517" i="11"/>
  <c r="G169" i="11"/>
  <c r="G111" i="11"/>
  <c r="G285" i="11"/>
  <c r="G459" i="11"/>
  <c r="G343" i="11"/>
  <c r="G114" i="11"/>
  <c r="G230" i="11"/>
  <c r="G495" i="11"/>
  <c r="H650" i="11"/>
  <c r="H186" i="11"/>
  <c r="H210" i="11"/>
  <c r="H674" i="11"/>
  <c r="H226" i="11"/>
  <c r="H690" i="11"/>
  <c r="G676" i="11"/>
  <c r="G618" i="11"/>
  <c r="G560" i="11"/>
  <c r="G502" i="11"/>
  <c r="G386" i="11"/>
  <c r="G328" i="11"/>
  <c r="G212" i="11"/>
  <c r="G567" i="11"/>
  <c r="G623" i="11"/>
  <c r="H617" i="11"/>
  <c r="H675" i="11"/>
  <c r="G651" i="11"/>
  <c r="G593" i="11"/>
  <c r="G477" i="11"/>
  <c r="G245" i="11"/>
  <c r="G419" i="11"/>
  <c r="G71" i="11"/>
  <c r="G663" i="11"/>
  <c r="G605" i="11"/>
  <c r="G315" i="11"/>
  <c r="G489" i="11"/>
  <c r="G547" i="11"/>
  <c r="G431" i="11"/>
  <c r="G83" i="11"/>
  <c r="G679" i="11"/>
  <c r="G621" i="11"/>
  <c r="G505" i="11"/>
  <c r="G563" i="11"/>
  <c r="G447" i="11"/>
  <c r="G215" i="11"/>
  <c r="G99" i="11"/>
  <c r="G331" i="11"/>
  <c r="G684" i="11"/>
  <c r="G626" i="11"/>
  <c r="G568" i="11"/>
  <c r="G510" i="11"/>
  <c r="G452" i="11"/>
  <c r="G394" i="11"/>
  <c r="G336" i="11"/>
  <c r="G220" i="11"/>
  <c r="G696" i="11"/>
  <c r="G638" i="11"/>
  <c r="G580" i="11"/>
  <c r="G522" i="11"/>
  <c r="G464" i="11"/>
  <c r="G406" i="11"/>
  <c r="G348" i="11"/>
  <c r="G290" i="11"/>
  <c r="G96" i="11"/>
  <c r="G106" i="11"/>
  <c r="H74" i="11"/>
  <c r="G151" i="11"/>
  <c r="G162" i="11"/>
  <c r="G187" i="11"/>
  <c r="G211" i="11"/>
  <c r="H218" i="11"/>
  <c r="G232" i="11"/>
  <c r="G278" i="11"/>
  <c r="G333" i="11"/>
  <c r="G361" i="11"/>
  <c r="G369" i="11"/>
  <c r="G440" i="11"/>
  <c r="G653" i="11"/>
  <c r="G305" i="11"/>
  <c r="G537" i="11"/>
  <c r="G247" i="11"/>
  <c r="G595" i="11"/>
  <c r="G189" i="11"/>
  <c r="G363" i="11"/>
  <c r="G656" i="11"/>
  <c r="G598" i="11"/>
  <c r="G540" i="11"/>
  <c r="G482" i="11"/>
  <c r="G424" i="11"/>
  <c r="G366" i="11"/>
  <c r="G308" i="11"/>
  <c r="G134" i="11"/>
  <c r="G661" i="11"/>
  <c r="G313" i="11"/>
  <c r="G545" i="11"/>
  <c r="G603" i="11"/>
  <c r="G197" i="11"/>
  <c r="G371" i="11"/>
  <c r="G669" i="11"/>
  <c r="G553" i="11"/>
  <c r="G321" i="11"/>
  <c r="G437" i="11"/>
  <c r="G611" i="11"/>
  <c r="G379" i="11"/>
  <c r="G675" i="11"/>
  <c r="G617" i="11"/>
  <c r="G501" i="11"/>
  <c r="G443" i="11"/>
  <c r="G95" i="11"/>
  <c r="G269" i="11"/>
  <c r="G327" i="11"/>
  <c r="G694" i="11"/>
  <c r="G636" i="11"/>
  <c r="G578" i="11"/>
  <c r="G520" i="11"/>
  <c r="G462" i="11"/>
  <c r="G404" i="11"/>
  <c r="G346" i="11"/>
  <c r="G288" i="11"/>
  <c r="G98" i="11"/>
  <c r="G147" i="11"/>
  <c r="G192" i="11"/>
  <c r="G479" i="11"/>
  <c r="H194" i="11"/>
  <c r="H658" i="11"/>
  <c r="H666" i="11"/>
  <c r="H202" i="11"/>
  <c r="H90" i="11"/>
  <c r="H670" i="11"/>
  <c r="G654" i="11"/>
  <c r="G596" i="11"/>
  <c r="G538" i="11"/>
  <c r="G480" i="11"/>
  <c r="G422" i="11"/>
  <c r="G364" i="11"/>
  <c r="G132" i="11"/>
  <c r="G659" i="11"/>
  <c r="G601" i="11"/>
  <c r="G311" i="11"/>
  <c r="G485" i="11"/>
  <c r="G427" i="11"/>
  <c r="G79" i="11"/>
  <c r="G253" i="11"/>
  <c r="G662" i="11"/>
  <c r="G604" i="11"/>
  <c r="G546" i="11"/>
  <c r="G488" i="11"/>
  <c r="G430" i="11"/>
  <c r="G372" i="11"/>
  <c r="G256" i="11"/>
  <c r="G673" i="11"/>
  <c r="G557" i="11"/>
  <c r="G441" i="11"/>
  <c r="G267" i="11"/>
  <c r="G499" i="11"/>
  <c r="G383" i="11"/>
  <c r="G681" i="11"/>
  <c r="G565" i="11"/>
  <c r="G275" i="11"/>
  <c r="G507" i="11"/>
  <c r="G391" i="11"/>
  <c r="G683" i="11"/>
  <c r="G625" i="11"/>
  <c r="G509" i="11"/>
  <c r="G103" i="11"/>
  <c r="G277" i="11"/>
  <c r="G451" i="11"/>
  <c r="G335" i="11"/>
  <c r="G689" i="11"/>
  <c r="G573" i="11"/>
  <c r="G457" i="11"/>
  <c r="G167" i="11"/>
  <c r="G399" i="11"/>
  <c r="G283" i="11"/>
  <c r="G225" i="11"/>
  <c r="G515" i="11"/>
  <c r="G73" i="11"/>
  <c r="G89" i="11"/>
  <c r="G150" i="11"/>
  <c r="G153" i="11"/>
  <c r="G161" i="11"/>
  <c r="G164" i="11"/>
  <c r="G217" i="11"/>
  <c r="G227" i="11"/>
  <c r="G306" i="11"/>
  <c r="G421" i="11"/>
  <c r="G429" i="11"/>
  <c r="G649" i="11"/>
  <c r="G533" i="11"/>
  <c r="G243" i="11"/>
  <c r="G185" i="11"/>
  <c r="G301" i="11"/>
  <c r="G475" i="11"/>
  <c r="G359" i="11"/>
  <c r="G657" i="11"/>
  <c r="G309" i="11"/>
  <c r="G541" i="11"/>
  <c r="G251" i="11"/>
  <c r="G483" i="11"/>
  <c r="G367" i="11"/>
  <c r="H665" i="11"/>
  <c r="H433" i="11"/>
  <c r="G668" i="11"/>
  <c r="G610" i="11"/>
  <c r="G552" i="11"/>
  <c r="G494" i="11"/>
  <c r="G378" i="11"/>
  <c r="G204" i="11"/>
  <c r="G320" i="11"/>
  <c r="G690" i="11"/>
  <c r="G632" i="11"/>
  <c r="G574" i="11"/>
  <c r="G516" i="11"/>
  <c r="G458" i="11"/>
  <c r="G400" i="11"/>
  <c r="G342" i="11"/>
  <c r="G168" i="11"/>
  <c r="G74" i="11"/>
  <c r="G101" i="11"/>
  <c r="G129" i="11"/>
  <c r="G131" i="11"/>
  <c r="G141" i="11"/>
  <c r="G146" i="11"/>
  <c r="H652" i="11"/>
  <c r="H130" i="11"/>
  <c r="H676" i="11"/>
  <c r="H154" i="11"/>
  <c r="H680" i="11"/>
  <c r="H158" i="11"/>
  <c r="H170" i="11"/>
  <c r="H692" i="11"/>
  <c r="G652" i="11"/>
  <c r="G594" i="11"/>
  <c r="G536" i="11"/>
  <c r="G478" i="11"/>
  <c r="G420" i="11"/>
  <c r="G362" i="11"/>
  <c r="G304" i="11"/>
  <c r="G246" i="11"/>
  <c r="G658" i="11"/>
  <c r="G600" i="11"/>
  <c r="G542" i="11"/>
  <c r="G484" i="11"/>
  <c r="G426" i="11"/>
  <c r="G368" i="11"/>
  <c r="G194" i="11"/>
  <c r="G136" i="11"/>
  <c r="G664" i="11"/>
  <c r="G606" i="11"/>
  <c r="G548" i="11"/>
  <c r="G490" i="11"/>
  <c r="G432" i="11"/>
  <c r="G374" i="11"/>
  <c r="G316" i="11"/>
  <c r="G258" i="11"/>
  <c r="G666" i="11"/>
  <c r="G608" i="11"/>
  <c r="G550" i="11"/>
  <c r="G492" i="11"/>
  <c r="G376" i="11"/>
  <c r="G202" i="11"/>
  <c r="G434" i="11"/>
  <c r="G671" i="11"/>
  <c r="G613" i="11"/>
  <c r="G497" i="11"/>
  <c r="G439" i="11"/>
  <c r="G555" i="11"/>
  <c r="G207" i="11"/>
  <c r="G91" i="11"/>
  <c r="G323" i="11"/>
  <c r="G674" i="11"/>
  <c r="G616" i="11"/>
  <c r="G558" i="11"/>
  <c r="G500" i="11"/>
  <c r="G384" i="11"/>
  <c r="G326" i="11"/>
  <c r="G210" i="11"/>
  <c r="G442" i="11"/>
  <c r="G685" i="11"/>
  <c r="G569" i="11"/>
  <c r="G453" i="11"/>
  <c r="G163" i="11"/>
  <c r="G627" i="11"/>
  <c r="G395" i="11"/>
  <c r="G688" i="11"/>
  <c r="G630" i="11"/>
  <c r="G572" i="11"/>
  <c r="G514" i="11"/>
  <c r="G456" i="11"/>
  <c r="G398" i="11"/>
  <c r="G340" i="11"/>
  <c r="G282" i="11"/>
  <c r="G693" i="11"/>
  <c r="G577" i="11"/>
  <c r="G461" i="11"/>
  <c r="G171" i="11"/>
  <c r="G635" i="11"/>
  <c r="G403" i="11"/>
  <c r="G76" i="11"/>
  <c r="G81" i="11"/>
  <c r="G86" i="11"/>
  <c r="G92" i="11"/>
  <c r="G108" i="11"/>
  <c r="G113" i="11"/>
  <c r="G127" i="11"/>
  <c r="G137" i="11"/>
  <c r="G139" i="11"/>
  <c r="G142" i="11"/>
  <c r="G144" i="11"/>
  <c r="H146" i="11"/>
  <c r="G149" i="11"/>
  <c r="G154" i="11"/>
  <c r="G159" i="11"/>
  <c r="H162" i="11"/>
  <c r="G166" i="11"/>
  <c r="G195" i="11"/>
  <c r="G198" i="11"/>
  <c r="G205" i="11"/>
  <c r="G222" i="11"/>
  <c r="G226" i="11"/>
  <c r="G229" i="11"/>
  <c r="H250" i="11"/>
  <c r="G255" i="11"/>
  <c r="G260" i="11"/>
  <c r="G265" i="11"/>
  <c r="G270" i="11"/>
  <c r="G279" i="11"/>
  <c r="G284" i="11"/>
  <c r="G303" i="11"/>
  <c r="G310" i="11"/>
  <c r="G318" i="11"/>
  <c r="G341" i="11"/>
  <c r="H393" i="11"/>
  <c r="G401" i="11"/>
  <c r="G417" i="11"/>
  <c r="G425" i="11"/>
  <c r="H449" i="11"/>
  <c r="G559" i="11"/>
  <c r="G575" i="11"/>
  <c r="G599" i="11"/>
  <c r="G615" i="11"/>
  <c r="G631" i="11"/>
  <c r="G375" i="11"/>
  <c r="H661" i="11"/>
  <c r="H545" i="11"/>
  <c r="H561" i="11"/>
  <c r="H677" i="11"/>
  <c r="H337" i="11"/>
  <c r="H685" i="11"/>
  <c r="G648" i="11"/>
  <c r="G590" i="11"/>
  <c r="G532" i="11"/>
  <c r="G474" i="11"/>
  <c r="G416" i="11"/>
  <c r="G358" i="11"/>
  <c r="G650" i="11"/>
  <c r="G592" i="11"/>
  <c r="G534" i="11"/>
  <c r="G476" i="11"/>
  <c r="G418" i="11"/>
  <c r="G360" i="11"/>
  <c r="G655" i="11"/>
  <c r="G597" i="11"/>
  <c r="G307" i="11"/>
  <c r="G481" i="11"/>
  <c r="G249" i="11"/>
  <c r="G660" i="11"/>
  <c r="G602" i="11"/>
  <c r="G544" i="11"/>
  <c r="G486" i="11"/>
  <c r="G428" i="11"/>
  <c r="G370" i="11"/>
  <c r="G665" i="11"/>
  <c r="G549" i="11"/>
  <c r="G317" i="11"/>
  <c r="G667" i="11"/>
  <c r="G609" i="11"/>
  <c r="G319" i="11"/>
  <c r="G493" i="11"/>
  <c r="G435" i="11"/>
  <c r="G670" i="11"/>
  <c r="G612" i="11"/>
  <c r="G554" i="11"/>
  <c r="G496" i="11"/>
  <c r="G380" i="11"/>
  <c r="G322" i="11"/>
  <c r="G206" i="11"/>
  <c r="G677" i="11"/>
  <c r="G561" i="11"/>
  <c r="G445" i="11"/>
  <c r="G680" i="11"/>
  <c r="G622" i="11"/>
  <c r="G564" i="11"/>
  <c r="G506" i="11"/>
  <c r="G448" i="11"/>
  <c r="G390" i="11"/>
  <c r="G332" i="11"/>
  <c r="G216" i="11"/>
  <c r="G158" i="11"/>
  <c r="G682" i="11"/>
  <c r="G624" i="11"/>
  <c r="G566" i="11"/>
  <c r="G508" i="11"/>
  <c r="G450" i="11"/>
  <c r="G392" i="11"/>
  <c r="G334" i="11"/>
  <c r="G218" i="11"/>
  <c r="G687" i="11"/>
  <c r="G629" i="11"/>
  <c r="G513" i="11"/>
  <c r="G165" i="11"/>
  <c r="G692" i="11"/>
  <c r="G634" i="11"/>
  <c r="G576" i="11"/>
  <c r="G518" i="11"/>
  <c r="G460" i="11"/>
  <c r="G402" i="11"/>
  <c r="G344" i="11"/>
  <c r="G695" i="11"/>
  <c r="G637" i="11"/>
  <c r="G521" i="11"/>
  <c r="G173" i="11"/>
  <c r="G75" i="11"/>
  <c r="G87" i="11"/>
  <c r="G107" i="11"/>
  <c r="G115" i="11"/>
  <c r="G138" i="11"/>
  <c r="G143" i="11"/>
  <c r="G145" i="11"/>
  <c r="G184" i="11"/>
  <c r="G228" i="11"/>
  <c r="G259" i="11"/>
  <c r="G264" i="11"/>
  <c r="G312" i="11"/>
  <c r="G423" i="11"/>
  <c r="G571" i="11"/>
  <c r="G579" i="11"/>
  <c r="G619" i="11"/>
  <c r="G11" i="18"/>
  <c r="H54" i="18"/>
  <c r="H97" i="18" s="1"/>
  <c r="H140" i="18" s="1"/>
  <c r="H183" i="18" s="1"/>
  <c r="H226" i="18" s="1"/>
  <c r="H269" i="18" s="1"/>
  <c r="H312" i="18" s="1"/>
  <c r="H355" i="18" s="1"/>
  <c r="H398" i="18" s="1"/>
  <c r="H441" i="18" s="1"/>
  <c r="H484" i="18" s="1"/>
  <c r="H527" i="18" s="1"/>
  <c r="G19" i="18"/>
  <c r="H62" i="18"/>
  <c r="H105" i="18" s="1"/>
  <c r="H148" i="18" s="1"/>
  <c r="H191" i="18" s="1"/>
  <c r="H234" i="18" s="1"/>
  <c r="H277" i="18" s="1"/>
  <c r="H320" i="18" s="1"/>
  <c r="H363" i="18" s="1"/>
  <c r="H406" i="18" s="1"/>
  <c r="H449" i="18" s="1"/>
  <c r="H492" i="18" s="1"/>
  <c r="H535" i="18" s="1"/>
  <c r="G23" i="18"/>
  <c r="H66" i="18"/>
  <c r="H109" i="18" s="1"/>
  <c r="H152" i="18" s="1"/>
  <c r="H195" i="18" s="1"/>
  <c r="H238" i="18" s="1"/>
  <c r="H281" i="18" s="1"/>
  <c r="H324" i="18" s="1"/>
  <c r="H367" i="18" s="1"/>
  <c r="H410" i="18" s="1"/>
  <c r="H453" i="18" s="1"/>
  <c r="H496" i="18" s="1"/>
  <c r="H539" i="18" s="1"/>
  <c r="G27" i="18"/>
  <c r="H70" i="18"/>
  <c r="H113" i="18" s="1"/>
  <c r="H156" i="18" s="1"/>
  <c r="H199" i="18" s="1"/>
  <c r="H242" i="18" s="1"/>
  <c r="H285" i="18" s="1"/>
  <c r="H328" i="18" s="1"/>
  <c r="H371" i="18" s="1"/>
  <c r="H414" i="18" s="1"/>
  <c r="H457" i="18" s="1"/>
  <c r="H500" i="18" s="1"/>
  <c r="H543" i="18" s="1"/>
  <c r="G31" i="18"/>
  <c r="H74" i="18"/>
  <c r="H117" i="18" s="1"/>
  <c r="H160" i="18" s="1"/>
  <c r="H203" i="18" s="1"/>
  <c r="H246" i="18" s="1"/>
  <c r="H289" i="18" s="1"/>
  <c r="H332" i="18" s="1"/>
  <c r="H375" i="18" s="1"/>
  <c r="H418" i="18" s="1"/>
  <c r="H461" i="18" s="1"/>
  <c r="H504" i="18" s="1"/>
  <c r="H547" i="18" s="1"/>
  <c r="G35" i="18"/>
  <c r="H78" i="18"/>
  <c r="H121" i="18" s="1"/>
  <c r="H164" i="18" s="1"/>
  <c r="H207" i="18" s="1"/>
  <c r="H250" i="18" s="1"/>
  <c r="H293" i="18" s="1"/>
  <c r="H336" i="18" s="1"/>
  <c r="H379" i="18" s="1"/>
  <c r="H422" i="18" s="1"/>
  <c r="H465" i="18" s="1"/>
  <c r="H508" i="18" s="1"/>
  <c r="H551" i="18" s="1"/>
  <c r="G43" i="18"/>
  <c r="H86" i="18"/>
  <c r="H129" i="18" s="1"/>
  <c r="H172" i="18" s="1"/>
  <c r="H215" i="18" s="1"/>
  <c r="H258" i="18" s="1"/>
  <c r="H301" i="18" s="1"/>
  <c r="H344" i="18" s="1"/>
  <c r="H387" i="18" s="1"/>
  <c r="H430" i="18" s="1"/>
  <c r="H473" i="18" s="1"/>
  <c r="H516" i="18" s="1"/>
  <c r="H559" i="18" s="1"/>
  <c r="G16" i="18"/>
  <c r="H59" i="18"/>
  <c r="H102" i="18" s="1"/>
  <c r="H145" i="18" s="1"/>
  <c r="H188" i="18" s="1"/>
  <c r="H231" i="18" s="1"/>
  <c r="H274" i="18" s="1"/>
  <c r="H317" i="18" s="1"/>
  <c r="H360" i="18" s="1"/>
  <c r="H403" i="18" s="1"/>
  <c r="H446" i="18" s="1"/>
  <c r="H489" i="18" s="1"/>
  <c r="H532" i="18" s="1"/>
  <c r="H63" i="18"/>
  <c r="H106" i="18" s="1"/>
  <c r="H149" i="18" s="1"/>
  <c r="H192" i="18" s="1"/>
  <c r="H235" i="18" s="1"/>
  <c r="H278" i="18" s="1"/>
  <c r="H321" i="18" s="1"/>
  <c r="H364" i="18" s="1"/>
  <c r="H407" i="18" s="1"/>
  <c r="H450" i="18" s="1"/>
  <c r="H493" i="18" s="1"/>
  <c r="H536" i="18" s="1"/>
  <c r="G20" i="18"/>
  <c r="H67" i="18"/>
  <c r="H110" i="18" s="1"/>
  <c r="H153" i="18" s="1"/>
  <c r="H196" i="18" s="1"/>
  <c r="H239" i="18" s="1"/>
  <c r="H282" i="18" s="1"/>
  <c r="H325" i="18" s="1"/>
  <c r="H368" i="18" s="1"/>
  <c r="H411" i="18" s="1"/>
  <c r="H454" i="18" s="1"/>
  <c r="H497" i="18" s="1"/>
  <c r="H540" i="18" s="1"/>
  <c r="G24" i="18"/>
  <c r="G32" i="18"/>
  <c r="H75" i="18"/>
  <c r="H118" i="18" s="1"/>
  <c r="H161" i="18" s="1"/>
  <c r="H204" i="18" s="1"/>
  <c r="H247" i="18" s="1"/>
  <c r="H290" i="18" s="1"/>
  <c r="H333" i="18" s="1"/>
  <c r="H376" i="18" s="1"/>
  <c r="H419" i="18" s="1"/>
  <c r="H462" i="18" s="1"/>
  <c r="H505" i="18" s="1"/>
  <c r="H548" i="18" s="1"/>
  <c r="H83" i="18"/>
  <c r="H126" i="18" s="1"/>
  <c r="H169" i="18" s="1"/>
  <c r="H212" i="18" s="1"/>
  <c r="H255" i="18" s="1"/>
  <c r="H298" i="18" s="1"/>
  <c r="H341" i="18" s="1"/>
  <c r="H384" i="18" s="1"/>
  <c r="H427" i="18" s="1"/>
  <c r="H470" i="18" s="1"/>
  <c r="H513" i="18" s="1"/>
  <c r="H556" i="18" s="1"/>
  <c r="G40" i="18"/>
  <c r="H56" i="18"/>
  <c r="H99" i="18" s="1"/>
  <c r="H142" i="18" s="1"/>
  <c r="H185" i="18" s="1"/>
  <c r="H228" i="18" s="1"/>
  <c r="H271" i="18" s="1"/>
  <c r="H314" i="18" s="1"/>
  <c r="H357" i="18" s="1"/>
  <c r="H400" i="18" s="1"/>
  <c r="H443" i="18" s="1"/>
  <c r="H486" i="18" s="1"/>
  <c r="H529" i="18" s="1"/>
  <c r="G13" i="18"/>
  <c r="G17" i="18"/>
  <c r="H60" i="18"/>
  <c r="H103" i="18" s="1"/>
  <c r="H146" i="18" s="1"/>
  <c r="H189" i="18" s="1"/>
  <c r="H232" i="18" s="1"/>
  <c r="H275" i="18" s="1"/>
  <c r="H318" i="18" s="1"/>
  <c r="H361" i="18" s="1"/>
  <c r="H404" i="18" s="1"/>
  <c r="H447" i="18" s="1"/>
  <c r="H490" i="18" s="1"/>
  <c r="H533" i="18" s="1"/>
  <c r="G29" i="18"/>
  <c r="H72" i="18"/>
  <c r="H115" i="18" s="1"/>
  <c r="H158" i="18" s="1"/>
  <c r="H201" i="18" s="1"/>
  <c r="H244" i="18" s="1"/>
  <c r="H287" i="18" s="1"/>
  <c r="H330" i="18" s="1"/>
  <c r="H373" i="18" s="1"/>
  <c r="H416" i="18" s="1"/>
  <c r="H459" i="18" s="1"/>
  <c r="H502" i="18" s="1"/>
  <c r="H545" i="18" s="1"/>
  <c r="H76" i="18"/>
  <c r="H119" i="18" s="1"/>
  <c r="H162" i="18" s="1"/>
  <c r="H205" i="18" s="1"/>
  <c r="H248" i="18" s="1"/>
  <c r="H291" i="18" s="1"/>
  <c r="H334" i="18" s="1"/>
  <c r="H377" i="18" s="1"/>
  <c r="H420" i="18" s="1"/>
  <c r="H463" i="18" s="1"/>
  <c r="H506" i="18" s="1"/>
  <c r="H549" i="18" s="1"/>
  <c r="G33" i="18"/>
  <c r="G10" i="18"/>
  <c r="H53" i="18"/>
  <c r="H96" i="18" s="1"/>
  <c r="H139" i="18" s="1"/>
  <c r="H182" i="18" s="1"/>
  <c r="H225" i="18" s="1"/>
  <c r="H268" i="18" s="1"/>
  <c r="H311" i="18" s="1"/>
  <c r="H354" i="18" s="1"/>
  <c r="H397" i="18" s="1"/>
  <c r="H440" i="18" s="1"/>
  <c r="H483" i="18" s="1"/>
  <c r="H526" i="18" s="1"/>
  <c r="G18" i="18"/>
  <c r="H61" i="18"/>
  <c r="H104" i="18" s="1"/>
  <c r="H147" i="18" s="1"/>
  <c r="H190" i="18" s="1"/>
  <c r="H233" i="18" s="1"/>
  <c r="H276" i="18" s="1"/>
  <c r="H319" i="18" s="1"/>
  <c r="H362" i="18" s="1"/>
  <c r="H405" i="18" s="1"/>
  <c r="H448" i="18" s="1"/>
  <c r="H491" i="18" s="1"/>
  <c r="H534" i="18" s="1"/>
  <c r="G34" i="18"/>
  <c r="H77" i="18"/>
  <c r="H120" i="18" s="1"/>
  <c r="H163" i="18" s="1"/>
  <c r="H206" i="18" s="1"/>
  <c r="H249" i="18" s="1"/>
  <c r="H292" i="18" s="1"/>
  <c r="H335" i="18" s="1"/>
  <c r="H378" i="18" s="1"/>
  <c r="H421" i="18" s="1"/>
  <c r="H464" i="18" s="1"/>
  <c r="H507" i="18" s="1"/>
  <c r="H550" i="18" s="1"/>
  <c r="G15" i="18"/>
  <c r="H58" i="18"/>
  <c r="H101" i="18" s="1"/>
  <c r="H144" i="18" s="1"/>
  <c r="H187" i="18" s="1"/>
  <c r="H230" i="18" s="1"/>
  <c r="H273" i="18" s="1"/>
  <c r="H316" i="18" s="1"/>
  <c r="H359" i="18" s="1"/>
  <c r="H402" i="18" s="1"/>
  <c r="H445" i="18" s="1"/>
  <c r="H488" i="18" s="1"/>
  <c r="H531" i="18" s="1"/>
  <c r="G38" i="18"/>
  <c r="H81" i="18"/>
  <c r="H124" i="18" s="1"/>
  <c r="H167" i="18" s="1"/>
  <c r="H210" i="18" s="1"/>
  <c r="H253" i="18" s="1"/>
  <c r="H296" i="18" s="1"/>
  <c r="H339" i="18" s="1"/>
  <c r="H382" i="18" s="1"/>
  <c r="H425" i="18" s="1"/>
  <c r="H468" i="18" s="1"/>
  <c r="H511" i="18" s="1"/>
  <c r="H554" i="18" s="1"/>
  <c r="H68" i="18"/>
  <c r="H111" i="18" s="1"/>
  <c r="H154" i="18" s="1"/>
  <c r="H197" i="18" s="1"/>
  <c r="H240" i="18" s="1"/>
  <c r="H283" i="18" s="1"/>
  <c r="H326" i="18" s="1"/>
  <c r="H369" i="18" s="1"/>
  <c r="H412" i="18" s="1"/>
  <c r="H455" i="18" s="1"/>
  <c r="H498" i="18" s="1"/>
  <c r="H541" i="18" s="1"/>
  <c r="H71" i="18"/>
  <c r="H114" i="18" s="1"/>
  <c r="H157" i="18" s="1"/>
  <c r="H200" i="18" s="1"/>
  <c r="H243" i="18" s="1"/>
  <c r="H286" i="18" s="1"/>
  <c r="H329" i="18" s="1"/>
  <c r="H372" i="18" s="1"/>
  <c r="H415" i="18" s="1"/>
  <c r="H458" i="18" s="1"/>
  <c r="H501" i="18" s="1"/>
  <c r="H544" i="18" s="1"/>
  <c r="G9" i="18"/>
  <c r="H57" i="18"/>
  <c r="H100" i="18" s="1"/>
  <c r="H143" i="18" s="1"/>
  <c r="H186" i="18" s="1"/>
  <c r="H229" i="18" s="1"/>
  <c r="H272" i="18" s="1"/>
  <c r="H315" i="18" s="1"/>
  <c r="H358" i="18" s="1"/>
  <c r="H401" i="18" s="1"/>
  <c r="H444" i="18" s="1"/>
  <c r="H487" i="18" s="1"/>
  <c r="H530" i="18" s="1"/>
  <c r="H65" i="18"/>
  <c r="H108" i="18" s="1"/>
  <c r="H151" i="18" s="1"/>
  <c r="H194" i="18" s="1"/>
  <c r="H237" i="18" s="1"/>
  <c r="H280" i="18" s="1"/>
  <c r="H323" i="18" s="1"/>
  <c r="H366" i="18" s="1"/>
  <c r="H409" i="18" s="1"/>
  <c r="H452" i="18" s="1"/>
  <c r="H495" i="18" s="1"/>
  <c r="H538" i="18" s="1"/>
  <c r="H69" i="18"/>
  <c r="H112" i="18" s="1"/>
  <c r="H155" i="18" s="1"/>
  <c r="H198" i="18" s="1"/>
  <c r="H241" i="18" s="1"/>
  <c r="H284" i="18" s="1"/>
  <c r="H327" i="18" s="1"/>
  <c r="H370" i="18" s="1"/>
  <c r="H413" i="18" s="1"/>
  <c r="H456" i="18" s="1"/>
  <c r="H499" i="18" s="1"/>
  <c r="H542" i="18" s="1"/>
  <c r="H73" i="18"/>
  <c r="H116" i="18" s="1"/>
  <c r="H159" i="18" s="1"/>
  <c r="H202" i="18" s="1"/>
  <c r="H245" i="18" s="1"/>
  <c r="H288" i="18" s="1"/>
  <c r="H331" i="18" s="1"/>
  <c r="H374" i="18" s="1"/>
  <c r="H417" i="18" s="1"/>
  <c r="H460" i="18" s="1"/>
  <c r="H503" i="18" s="1"/>
  <c r="H546" i="18" s="1"/>
  <c r="H538" i="11"/>
  <c r="H422" i="11"/>
  <c r="H306" i="11"/>
  <c r="H596" i="11"/>
  <c r="H480" i="11"/>
  <c r="H364" i="11"/>
  <c r="H248" i="11"/>
  <c r="H132" i="11"/>
  <c r="H190" i="11"/>
  <c r="H546" i="11"/>
  <c r="H430" i="11"/>
  <c r="H314" i="11"/>
  <c r="H604" i="11"/>
  <c r="H488" i="11"/>
  <c r="H372" i="11"/>
  <c r="H256" i="11"/>
  <c r="H140" i="11"/>
  <c r="H198" i="11"/>
  <c r="H82" i="11"/>
  <c r="H554" i="11"/>
  <c r="H438" i="11"/>
  <c r="H322" i="11"/>
  <c r="H612" i="11"/>
  <c r="H496" i="11"/>
  <c r="H380" i="11"/>
  <c r="H264" i="11"/>
  <c r="H148" i="11"/>
  <c r="H206" i="11"/>
  <c r="H562" i="11"/>
  <c r="H446" i="11"/>
  <c r="H330" i="11"/>
  <c r="H620" i="11"/>
  <c r="H504" i="11"/>
  <c r="H388" i="11"/>
  <c r="H272" i="11"/>
  <c r="H156" i="11"/>
  <c r="H214" i="11"/>
  <c r="H98" i="11"/>
  <c r="H570" i="11"/>
  <c r="H454" i="11"/>
  <c r="H338" i="11"/>
  <c r="H628" i="11"/>
  <c r="H512" i="11"/>
  <c r="H396" i="11"/>
  <c r="H280" i="11"/>
  <c r="H164" i="11"/>
  <c r="H222" i="11"/>
  <c r="H578" i="11"/>
  <c r="H462" i="11"/>
  <c r="H346" i="11"/>
  <c r="H636" i="11"/>
  <c r="H520" i="11"/>
  <c r="H404" i="11"/>
  <c r="H288" i="11"/>
  <c r="H172" i="11"/>
  <c r="H230" i="11"/>
  <c r="H114" i="11"/>
  <c r="H106" i="11"/>
  <c r="H531" i="11"/>
  <c r="H415" i="11"/>
  <c r="H299" i="11"/>
  <c r="H357" i="11"/>
  <c r="H183" i="11"/>
  <c r="H589" i="11"/>
  <c r="H241" i="11"/>
  <c r="H125" i="11"/>
  <c r="H67" i="11"/>
  <c r="H535" i="11"/>
  <c r="H419" i="11"/>
  <c r="H303" i="11"/>
  <c r="H187" i="11"/>
  <c r="H593" i="11"/>
  <c r="H477" i="11"/>
  <c r="H245" i="11"/>
  <c r="H129" i="11"/>
  <c r="H71" i="11"/>
  <c r="H361" i="11"/>
  <c r="H539" i="11"/>
  <c r="H423" i="11"/>
  <c r="H307" i="11"/>
  <c r="H597" i="11"/>
  <c r="H191" i="11"/>
  <c r="H481" i="11"/>
  <c r="H365" i="11"/>
  <c r="H249" i="11"/>
  <c r="H133" i="11"/>
  <c r="H75" i="11"/>
  <c r="H543" i="11"/>
  <c r="H427" i="11"/>
  <c r="H311" i="11"/>
  <c r="H485" i="11"/>
  <c r="H195" i="11"/>
  <c r="H369" i="11"/>
  <c r="H253" i="11"/>
  <c r="H137" i="11"/>
  <c r="H79" i="11"/>
  <c r="H601" i="11"/>
  <c r="H547" i="11"/>
  <c r="H431" i="11"/>
  <c r="H315" i="11"/>
  <c r="H373" i="11"/>
  <c r="H199" i="11"/>
  <c r="H257" i="11"/>
  <c r="H605" i="11"/>
  <c r="H141" i="11"/>
  <c r="H83" i="11"/>
  <c r="H489" i="11"/>
  <c r="H551" i="11"/>
  <c r="H435" i="11"/>
  <c r="H319" i="11"/>
  <c r="H261" i="11"/>
  <c r="H203" i="11"/>
  <c r="H609" i="11"/>
  <c r="H493" i="11"/>
  <c r="H145" i="11"/>
  <c r="H87" i="11"/>
  <c r="H377" i="11"/>
  <c r="H555" i="11"/>
  <c r="H439" i="11"/>
  <c r="H323" i="11"/>
  <c r="H613" i="11"/>
  <c r="H207" i="11"/>
  <c r="H497" i="11"/>
  <c r="H381" i="11"/>
  <c r="H149" i="11"/>
  <c r="H91" i="11"/>
  <c r="H265" i="11"/>
  <c r="H559" i="11"/>
  <c r="H443" i="11"/>
  <c r="H327" i="11"/>
  <c r="H501" i="11"/>
  <c r="H211" i="11"/>
  <c r="H385" i="11"/>
  <c r="H269" i="11"/>
  <c r="H153" i="11"/>
  <c r="H95" i="11"/>
  <c r="H563" i="11"/>
  <c r="H447" i="11"/>
  <c r="H331" i="11"/>
  <c r="H389" i="11"/>
  <c r="H215" i="11"/>
  <c r="H273" i="11"/>
  <c r="H621" i="11"/>
  <c r="H157" i="11"/>
  <c r="H99" i="11"/>
  <c r="H505" i="11"/>
  <c r="H567" i="11"/>
  <c r="H451" i="11"/>
  <c r="H335" i="11"/>
  <c r="H277" i="11"/>
  <c r="H219" i="11"/>
  <c r="H625" i="11"/>
  <c r="H509" i="11"/>
  <c r="H161" i="11"/>
  <c r="H103" i="11"/>
  <c r="H571" i="11"/>
  <c r="H455" i="11"/>
  <c r="H339" i="11"/>
  <c r="H629" i="11"/>
  <c r="H223" i="11"/>
  <c r="H513" i="11"/>
  <c r="H397" i="11"/>
  <c r="H165" i="11"/>
  <c r="H107" i="11"/>
  <c r="H281" i="11"/>
  <c r="H575" i="11"/>
  <c r="H459" i="11"/>
  <c r="H343" i="11"/>
  <c r="H517" i="11"/>
  <c r="H227" i="11"/>
  <c r="H401" i="11"/>
  <c r="H285" i="11"/>
  <c r="H169" i="11"/>
  <c r="H111" i="11"/>
  <c r="H633" i="11"/>
  <c r="H579" i="11"/>
  <c r="H463" i="11"/>
  <c r="H347" i="11"/>
  <c r="H405" i="11"/>
  <c r="H231" i="11"/>
  <c r="H289" i="11"/>
  <c r="H637" i="11"/>
  <c r="H173" i="11"/>
  <c r="H115" i="11"/>
  <c r="H521" i="11"/>
  <c r="H473" i="11"/>
  <c r="H590" i="11"/>
  <c r="H474" i="11"/>
  <c r="H358" i="11"/>
  <c r="H532" i="11"/>
  <c r="H416" i="11"/>
  <c r="H300" i="11"/>
  <c r="H184" i="11"/>
  <c r="H68" i="11"/>
  <c r="H594" i="11"/>
  <c r="H478" i="11"/>
  <c r="H362" i="11"/>
  <c r="H536" i="11"/>
  <c r="H420" i="11"/>
  <c r="H304" i="11"/>
  <c r="H188" i="11"/>
  <c r="H72" i="11"/>
  <c r="H598" i="11"/>
  <c r="H482" i="11"/>
  <c r="H366" i="11"/>
  <c r="H540" i="11"/>
  <c r="H424" i="11"/>
  <c r="H308" i="11"/>
  <c r="H192" i="11"/>
  <c r="H76" i="11"/>
  <c r="H602" i="11"/>
  <c r="H486" i="11"/>
  <c r="H370" i="11"/>
  <c r="H254" i="11"/>
  <c r="H544" i="11"/>
  <c r="H428" i="11"/>
  <c r="H312" i="11"/>
  <c r="H196" i="11"/>
  <c r="H80" i="11"/>
  <c r="H606" i="11"/>
  <c r="H490" i="11"/>
  <c r="H374" i="11"/>
  <c r="H258" i="11"/>
  <c r="H548" i="11"/>
  <c r="H432" i="11"/>
  <c r="H316" i="11"/>
  <c r="H200" i="11"/>
  <c r="H84" i="11"/>
  <c r="H610" i="11"/>
  <c r="H494" i="11"/>
  <c r="H378" i="11"/>
  <c r="H262" i="11"/>
  <c r="H552" i="11"/>
  <c r="H436" i="11"/>
  <c r="H320" i="11"/>
  <c r="H204" i="11"/>
  <c r="H88" i="11"/>
  <c r="H614" i="11"/>
  <c r="H498" i="11"/>
  <c r="H382" i="11"/>
  <c r="H266" i="11"/>
  <c r="H556" i="11"/>
  <c r="H440" i="11"/>
  <c r="H324" i="11"/>
  <c r="H208" i="11"/>
  <c r="H92" i="11"/>
  <c r="H618" i="11"/>
  <c r="H502" i="11"/>
  <c r="H386" i="11"/>
  <c r="H270" i="11"/>
  <c r="H560" i="11"/>
  <c r="H444" i="11"/>
  <c r="H328" i="11"/>
  <c r="H212" i="11"/>
  <c r="H96" i="11"/>
  <c r="H622" i="11"/>
  <c r="H506" i="11"/>
  <c r="H390" i="11"/>
  <c r="H274" i="11"/>
  <c r="H564" i="11"/>
  <c r="H448" i="11"/>
  <c r="H332" i="11"/>
  <c r="H216" i="11"/>
  <c r="H100" i="11"/>
  <c r="H626" i="11"/>
  <c r="H510" i="11"/>
  <c r="H394" i="11"/>
  <c r="H278" i="11"/>
  <c r="H568" i="11"/>
  <c r="H452" i="11"/>
  <c r="H336" i="11"/>
  <c r="H220" i="11"/>
  <c r="H104" i="11"/>
  <c r="H630" i="11"/>
  <c r="H514" i="11"/>
  <c r="H398" i="11"/>
  <c r="H282" i="11"/>
  <c r="H572" i="11"/>
  <c r="H456" i="11"/>
  <c r="H340" i="11"/>
  <c r="H224" i="11"/>
  <c r="H108" i="11"/>
  <c r="H634" i="11"/>
  <c r="H518" i="11"/>
  <c r="H402" i="11"/>
  <c r="H286" i="11"/>
  <c r="H576" i="11"/>
  <c r="H460" i="11"/>
  <c r="H344" i="11"/>
  <c r="H228" i="11"/>
  <c r="H112" i="11"/>
  <c r="H591" i="11"/>
  <c r="H475" i="11"/>
  <c r="H359" i="11"/>
  <c r="H301" i="11"/>
  <c r="H243" i="11"/>
  <c r="H127" i="11"/>
  <c r="H69" i="11"/>
  <c r="H533" i="11"/>
  <c r="H185" i="11"/>
  <c r="H607" i="11"/>
  <c r="H491" i="11"/>
  <c r="H375" i="11"/>
  <c r="H259" i="11"/>
  <c r="H317" i="11"/>
  <c r="H143" i="11"/>
  <c r="H85" i="11"/>
  <c r="H549" i="11"/>
  <c r="H201" i="11"/>
  <c r="H623" i="11"/>
  <c r="H507" i="11"/>
  <c r="H391" i="11"/>
  <c r="H275" i="11"/>
  <c r="H333" i="11"/>
  <c r="H159" i="11"/>
  <c r="H101" i="11"/>
  <c r="H565" i="11"/>
  <c r="H217" i="11"/>
  <c r="H78" i="11"/>
  <c r="H94" i="11"/>
  <c r="H110" i="11"/>
  <c r="H134" i="11"/>
  <c r="H150" i="11"/>
  <c r="H166" i="11"/>
  <c r="H246" i="11"/>
  <c r="H417" i="11"/>
  <c r="H595" i="11"/>
  <c r="H479" i="11"/>
  <c r="H363" i="11"/>
  <c r="H247" i="11"/>
  <c r="H131" i="11"/>
  <c r="H73" i="11"/>
  <c r="H537" i="11"/>
  <c r="H421" i="11"/>
  <c r="H189" i="11"/>
  <c r="H603" i="11"/>
  <c r="H487" i="11"/>
  <c r="H371" i="11"/>
  <c r="H255" i="11"/>
  <c r="H429" i="11"/>
  <c r="H139" i="11"/>
  <c r="H81" i="11"/>
  <c r="H313" i="11"/>
  <c r="H197" i="11"/>
  <c r="H611" i="11"/>
  <c r="H495" i="11"/>
  <c r="H379" i="11"/>
  <c r="H263" i="11"/>
  <c r="H147" i="11"/>
  <c r="H89" i="11"/>
  <c r="H553" i="11"/>
  <c r="H437" i="11"/>
  <c r="H205" i="11"/>
  <c r="H619" i="11"/>
  <c r="H503" i="11"/>
  <c r="H387" i="11"/>
  <c r="H271" i="11"/>
  <c r="H445" i="11"/>
  <c r="H155" i="11"/>
  <c r="H97" i="11"/>
  <c r="H329" i="11"/>
  <c r="H213" i="11"/>
  <c r="H627" i="11"/>
  <c r="H511" i="11"/>
  <c r="H395" i="11"/>
  <c r="H279" i="11"/>
  <c r="H163" i="11"/>
  <c r="H105" i="11"/>
  <c r="H569" i="11"/>
  <c r="H453" i="11"/>
  <c r="H221" i="11"/>
  <c r="H635" i="11"/>
  <c r="H519" i="11"/>
  <c r="H403" i="11"/>
  <c r="H287" i="11"/>
  <c r="H461" i="11"/>
  <c r="H171" i="11"/>
  <c r="H113" i="11"/>
  <c r="H345" i="11"/>
  <c r="H229" i="11"/>
  <c r="H638" i="11"/>
  <c r="H522" i="11"/>
  <c r="H406" i="11"/>
  <c r="H290" i="11"/>
  <c r="H580" i="11"/>
  <c r="H464" i="11"/>
  <c r="H348" i="11"/>
  <c r="H232" i="11"/>
  <c r="H116" i="11"/>
  <c r="H577" i="11"/>
  <c r="H534" i="11"/>
  <c r="H418" i="11"/>
  <c r="H302" i="11"/>
  <c r="H592" i="11"/>
  <c r="H476" i="11"/>
  <c r="H360" i="11"/>
  <c r="H244" i="11"/>
  <c r="H128" i="11"/>
  <c r="H542" i="11"/>
  <c r="H426" i="11"/>
  <c r="H310" i="11"/>
  <c r="H600" i="11"/>
  <c r="H484" i="11"/>
  <c r="H368" i="11"/>
  <c r="H252" i="11"/>
  <c r="H136" i="11"/>
  <c r="H550" i="11"/>
  <c r="H434" i="11"/>
  <c r="H318" i="11"/>
  <c r="H608" i="11"/>
  <c r="H492" i="11"/>
  <c r="H376" i="11"/>
  <c r="H260" i="11"/>
  <c r="H144" i="11"/>
  <c r="H558" i="11"/>
  <c r="H442" i="11"/>
  <c r="H326" i="11"/>
  <c r="H616" i="11"/>
  <c r="H500" i="11"/>
  <c r="H384" i="11"/>
  <c r="H268" i="11"/>
  <c r="H152" i="11"/>
  <c r="H566" i="11"/>
  <c r="H450" i="11"/>
  <c r="H334" i="11"/>
  <c r="H624" i="11"/>
  <c r="H508" i="11"/>
  <c r="H392" i="11"/>
  <c r="H276" i="11"/>
  <c r="H160" i="11"/>
  <c r="H574" i="11"/>
  <c r="H458" i="11"/>
  <c r="H342" i="11"/>
  <c r="H632" i="11"/>
  <c r="H516" i="11"/>
  <c r="H400" i="11"/>
  <c r="H284" i="11"/>
  <c r="H168" i="11"/>
  <c r="H599" i="11"/>
  <c r="H483" i="11"/>
  <c r="H367" i="11"/>
  <c r="H541" i="11"/>
  <c r="H251" i="11"/>
  <c r="H135" i="11"/>
  <c r="H77" i="11"/>
  <c r="H425" i="11"/>
  <c r="H309" i="11"/>
  <c r="H193" i="11"/>
  <c r="H615" i="11"/>
  <c r="H499" i="11"/>
  <c r="H383" i="11"/>
  <c r="H267" i="11"/>
  <c r="H557" i="11"/>
  <c r="H151" i="11"/>
  <c r="H93" i="11"/>
  <c r="H441" i="11"/>
  <c r="H325" i="11"/>
  <c r="H209" i="11"/>
  <c r="H631" i="11"/>
  <c r="H515" i="11"/>
  <c r="H399" i="11"/>
  <c r="H283" i="11"/>
  <c r="H573" i="11"/>
  <c r="H167" i="11"/>
  <c r="H109" i="11"/>
  <c r="H457" i="11"/>
  <c r="H341" i="11"/>
  <c r="H225" i="11"/>
  <c r="H70" i="11"/>
  <c r="H86" i="11"/>
  <c r="H102" i="11"/>
  <c r="H174" i="11"/>
  <c r="H305" i="11"/>
  <c r="H84" i="18"/>
  <c r="H127" i="18" s="1"/>
  <c r="H170" i="18" s="1"/>
  <c r="H213" i="18" s="1"/>
  <c r="H256" i="18" s="1"/>
  <c r="H299" i="18" s="1"/>
  <c r="H342" i="18" s="1"/>
  <c r="H385" i="18" s="1"/>
  <c r="H428" i="18" s="1"/>
  <c r="H471" i="18" s="1"/>
  <c r="H514" i="18" s="1"/>
  <c r="H557" i="18" s="1"/>
  <c r="G41" i="18"/>
  <c r="G42" i="18"/>
  <c r="H85" i="18"/>
  <c r="H128" i="18" s="1"/>
  <c r="H171" i="18" s="1"/>
  <c r="H214" i="18" s="1"/>
  <c r="H257" i="18" s="1"/>
  <c r="H300" i="18" s="1"/>
  <c r="H343" i="18" s="1"/>
  <c r="H386" i="18" s="1"/>
  <c r="H429" i="18" s="1"/>
  <c r="H472" i="18" s="1"/>
  <c r="H515" i="18" s="1"/>
  <c r="H558" i="18" s="1"/>
  <c r="G39" i="18"/>
  <c r="H82" i="18"/>
  <c r="H125" i="18" s="1"/>
  <c r="H168" i="18" s="1"/>
  <c r="H211" i="18" s="1"/>
  <c r="H254" i="18" s="1"/>
  <c r="H297" i="18" s="1"/>
  <c r="H340" i="18" s="1"/>
  <c r="H383" i="18" s="1"/>
  <c r="H426" i="18" s="1"/>
  <c r="H469" i="18" s="1"/>
  <c r="H512" i="18" s="1"/>
  <c r="H555" i="18" s="1"/>
  <c r="H79" i="18"/>
  <c r="H122" i="18" s="1"/>
  <c r="H165" i="18" s="1"/>
  <c r="H208" i="18" s="1"/>
  <c r="H251" i="18" s="1"/>
  <c r="H294" i="18" s="1"/>
  <c r="H337" i="18" s="1"/>
  <c r="H380" i="18" s="1"/>
  <c r="H423" i="18" s="1"/>
  <c r="H466" i="18" s="1"/>
  <c r="H509" i="18" s="1"/>
  <c r="H552" i="18" s="1"/>
  <c r="G36" i="18"/>
  <c r="H80" i="18"/>
  <c r="H123" i="18" s="1"/>
  <c r="H166" i="18" s="1"/>
  <c r="H209" i="18" s="1"/>
  <c r="H252" i="18" s="1"/>
  <c r="H295" i="18" s="1"/>
  <c r="H338" i="18" s="1"/>
  <c r="H381" i="18" s="1"/>
  <c r="H424" i="18" s="1"/>
  <c r="H467" i="18" s="1"/>
  <c r="H510" i="18" s="1"/>
  <c r="H553" i="18" s="1"/>
  <c r="G37" i="18"/>
  <c r="H55" i="18"/>
  <c r="H98" i="18" s="1"/>
  <c r="H141" i="18" s="1"/>
  <c r="H184" i="18" s="1"/>
  <c r="H227" i="18" s="1"/>
  <c r="H270" i="18" s="1"/>
  <c r="H313" i="18" s="1"/>
  <c r="H356" i="18" s="1"/>
  <c r="H399" i="18" s="1"/>
  <c r="H442" i="18" s="1"/>
  <c r="H485" i="18" s="1"/>
  <c r="H528" i="18" s="1"/>
  <c r="G559" i="18" l="1"/>
  <c r="G215" i="18"/>
  <c r="G258" i="18"/>
  <c r="G301" i="18"/>
  <c r="G344" i="18"/>
  <c r="G387" i="18"/>
  <c r="G473" i="18"/>
  <c r="G516" i="18"/>
  <c r="G172" i="18"/>
  <c r="G430" i="18"/>
  <c r="G129" i="18"/>
  <c r="G86" i="18"/>
  <c r="G279" i="18"/>
  <c r="G322" i="18"/>
  <c r="G365" i="18"/>
  <c r="G408" i="18"/>
  <c r="G451" i="18"/>
  <c r="G537" i="18"/>
  <c r="G236" i="18"/>
  <c r="G107" i="18"/>
  <c r="G193" i="18"/>
  <c r="G494" i="18"/>
  <c r="G64" i="18"/>
  <c r="G150" i="18"/>
  <c r="G83" i="18"/>
  <c r="G126" i="18"/>
  <c r="G169" i="18"/>
  <c r="G212" i="18"/>
  <c r="G255" i="18"/>
  <c r="G341" i="18"/>
  <c r="G556" i="18"/>
  <c r="G513" i="18"/>
  <c r="G470" i="18"/>
  <c r="G427" i="18"/>
  <c r="G298" i="18"/>
  <c r="G384" i="18"/>
  <c r="G147" i="18"/>
  <c r="G190" i="18"/>
  <c r="G233" i="18"/>
  <c r="G276" i="18"/>
  <c r="G319" i="18"/>
  <c r="G405" i="18"/>
  <c r="G448" i="18"/>
  <c r="G61" i="18"/>
  <c r="G491" i="18"/>
  <c r="G104" i="18"/>
  <c r="G534" i="18"/>
  <c r="G362" i="18"/>
  <c r="G379" i="18"/>
  <c r="G422" i="18"/>
  <c r="G465" i="18"/>
  <c r="G508" i="18"/>
  <c r="G551" i="18"/>
  <c r="G121" i="18"/>
  <c r="G293" i="18"/>
  <c r="G78" i="18"/>
  <c r="G164" i="18"/>
  <c r="G250" i="18"/>
  <c r="G207" i="18"/>
  <c r="G336" i="18"/>
  <c r="G443" i="18"/>
  <c r="G486" i="18"/>
  <c r="G529" i="18"/>
  <c r="G56" i="18"/>
  <c r="G99" i="18"/>
  <c r="G185" i="18"/>
  <c r="G357" i="18"/>
  <c r="G142" i="18"/>
  <c r="G228" i="18"/>
  <c r="G271" i="18"/>
  <c r="G314" i="18"/>
  <c r="G400" i="18"/>
  <c r="G355" i="18"/>
  <c r="G398" i="18"/>
  <c r="G441" i="18"/>
  <c r="G484" i="18"/>
  <c r="G527" i="18"/>
  <c r="G97" i="18"/>
  <c r="G269" i="18"/>
  <c r="G54" i="18"/>
  <c r="G140" i="18"/>
  <c r="G183" i="18"/>
  <c r="G226" i="18"/>
  <c r="G312" i="18"/>
  <c r="G555" i="18"/>
  <c r="G82" i="18"/>
  <c r="G125" i="18"/>
  <c r="G168" i="18"/>
  <c r="G211" i="18"/>
  <c r="G297" i="18"/>
  <c r="G254" i="18"/>
  <c r="G512" i="18"/>
  <c r="G340" i="18"/>
  <c r="G469" i="18"/>
  <c r="G426" i="18"/>
  <c r="G383" i="18"/>
  <c r="G558" i="18"/>
  <c r="G171" i="18"/>
  <c r="G214" i="18"/>
  <c r="G257" i="18"/>
  <c r="G300" i="18"/>
  <c r="G343" i="18"/>
  <c r="G429" i="18"/>
  <c r="G472" i="18"/>
  <c r="G515" i="18"/>
  <c r="G85" i="18"/>
  <c r="G128" i="18"/>
  <c r="G386" i="18"/>
  <c r="G267" i="18"/>
  <c r="G310" i="18"/>
  <c r="G353" i="18"/>
  <c r="G396" i="18"/>
  <c r="G439" i="18"/>
  <c r="G525" i="18"/>
  <c r="G181" i="18"/>
  <c r="G482" i="18"/>
  <c r="G52" i="18"/>
  <c r="G138" i="18"/>
  <c r="G224" i="18"/>
  <c r="G95" i="18"/>
  <c r="G311" i="18"/>
  <c r="G354" i="18"/>
  <c r="G397" i="18"/>
  <c r="G440" i="18"/>
  <c r="G483" i="18"/>
  <c r="G53" i="18"/>
  <c r="G268" i="18"/>
  <c r="G139" i="18"/>
  <c r="G225" i="18"/>
  <c r="G96" i="18"/>
  <c r="G526" i="18"/>
  <c r="G182" i="18"/>
  <c r="G247" i="18"/>
  <c r="G290" i="18"/>
  <c r="G333" i="18"/>
  <c r="G376" i="18"/>
  <c r="G419" i="18"/>
  <c r="G505" i="18"/>
  <c r="G548" i="18"/>
  <c r="G204" i="18"/>
  <c r="G75" i="18"/>
  <c r="G161" i="18"/>
  <c r="G462" i="18"/>
  <c r="G118" i="18"/>
  <c r="G203" i="18"/>
  <c r="G246" i="18"/>
  <c r="G289" i="18"/>
  <c r="G332" i="18"/>
  <c r="G375" i="18"/>
  <c r="G461" i="18"/>
  <c r="G504" i="18"/>
  <c r="G117" i="18"/>
  <c r="G547" i="18"/>
  <c r="G74" i="18"/>
  <c r="G160" i="18"/>
  <c r="G418" i="18"/>
  <c r="G557" i="18"/>
  <c r="G127" i="18"/>
  <c r="G170" i="18"/>
  <c r="G213" i="18"/>
  <c r="G256" i="18"/>
  <c r="G299" i="18"/>
  <c r="G385" i="18"/>
  <c r="G428" i="18"/>
  <c r="G514" i="18"/>
  <c r="G84" i="18"/>
  <c r="G342" i="18"/>
  <c r="G471" i="18"/>
  <c r="G291" i="18"/>
  <c r="G334" i="18"/>
  <c r="G377" i="18"/>
  <c r="G420" i="18"/>
  <c r="G463" i="18"/>
  <c r="G549" i="18"/>
  <c r="G205" i="18"/>
  <c r="G76" i="18"/>
  <c r="G119" i="18"/>
  <c r="G506" i="18"/>
  <c r="G162" i="18"/>
  <c r="G248" i="18"/>
  <c r="G411" i="18"/>
  <c r="G454" i="18"/>
  <c r="G497" i="18"/>
  <c r="G540" i="18"/>
  <c r="G67" i="18"/>
  <c r="G153" i="18"/>
  <c r="G325" i="18"/>
  <c r="G110" i="18"/>
  <c r="G239" i="18"/>
  <c r="G196" i="18"/>
  <c r="G282" i="18"/>
  <c r="G368" i="18"/>
  <c r="G543" i="18"/>
  <c r="G70" i="18"/>
  <c r="G113" i="18"/>
  <c r="G156" i="18"/>
  <c r="G199" i="18"/>
  <c r="G285" i="18"/>
  <c r="G414" i="18"/>
  <c r="G457" i="18"/>
  <c r="G371" i="18"/>
  <c r="G500" i="18"/>
  <c r="G242" i="18"/>
  <c r="G328" i="18"/>
  <c r="G235" i="18"/>
  <c r="G278" i="18"/>
  <c r="G321" i="18"/>
  <c r="G364" i="18"/>
  <c r="G407" i="18"/>
  <c r="G493" i="18"/>
  <c r="G536" i="18"/>
  <c r="G450" i="18"/>
  <c r="G149" i="18"/>
  <c r="G63" i="18"/>
  <c r="G106" i="18"/>
  <c r="G192" i="18"/>
  <c r="G511" i="18"/>
  <c r="G554" i="18"/>
  <c r="G81" i="18"/>
  <c r="G124" i="18"/>
  <c r="G167" i="18"/>
  <c r="G253" i="18"/>
  <c r="G339" i="18"/>
  <c r="G468" i="18"/>
  <c r="G425" i="18"/>
  <c r="G210" i="18"/>
  <c r="G296" i="18"/>
  <c r="G382" i="18"/>
  <c r="G115" i="18"/>
  <c r="G158" i="18"/>
  <c r="G201" i="18"/>
  <c r="G244" i="18"/>
  <c r="G287" i="18"/>
  <c r="G373" i="18"/>
  <c r="G416" i="18"/>
  <c r="G545" i="18"/>
  <c r="G502" i="18"/>
  <c r="G72" i="18"/>
  <c r="G459" i="18"/>
  <c r="G330" i="18"/>
  <c r="G367" i="18"/>
  <c r="G410" i="18"/>
  <c r="G453" i="18"/>
  <c r="G496" i="18"/>
  <c r="G539" i="18"/>
  <c r="G109" i="18"/>
  <c r="G324" i="18"/>
  <c r="G195" i="18"/>
  <c r="G281" i="18"/>
  <c r="G66" i="18"/>
  <c r="G152" i="18"/>
  <c r="G238" i="18"/>
  <c r="G335" i="18"/>
  <c r="G378" i="18"/>
  <c r="G421" i="18"/>
  <c r="G464" i="18"/>
  <c r="G507" i="18"/>
  <c r="G77" i="18"/>
  <c r="G550" i="18"/>
  <c r="G292" i="18"/>
  <c r="G163" i="18"/>
  <c r="G249" i="18"/>
  <c r="G120" i="18"/>
  <c r="G206" i="18"/>
  <c r="G467" i="18"/>
  <c r="G510" i="18"/>
  <c r="G553" i="18"/>
  <c r="G80" i="18"/>
  <c r="G123" i="18"/>
  <c r="G209" i="18"/>
  <c r="G381" i="18"/>
  <c r="G166" i="18"/>
  <c r="G252" i="18"/>
  <c r="G295" i="18"/>
  <c r="G338" i="18"/>
  <c r="G424" i="18"/>
  <c r="G423" i="18"/>
  <c r="G466" i="18"/>
  <c r="G509" i="18"/>
  <c r="G552" i="18"/>
  <c r="G79" i="18"/>
  <c r="G165" i="18"/>
  <c r="G380" i="18"/>
  <c r="G251" i="18"/>
  <c r="G337" i="18"/>
  <c r="G122" i="18"/>
  <c r="G208" i="18"/>
  <c r="G294" i="18"/>
  <c r="G531" i="18"/>
  <c r="G58" i="18"/>
  <c r="G101" i="18"/>
  <c r="G144" i="18"/>
  <c r="G187" i="18"/>
  <c r="G273" i="18"/>
  <c r="G359" i="18"/>
  <c r="G488" i="18"/>
  <c r="G230" i="18"/>
  <c r="G445" i="18"/>
  <c r="G316" i="18"/>
  <c r="G402" i="18"/>
  <c r="G103" i="18"/>
  <c r="G146" i="18"/>
  <c r="G189" i="18"/>
  <c r="G232" i="18"/>
  <c r="G275" i="18"/>
  <c r="G361" i="18"/>
  <c r="G404" i="18"/>
  <c r="G447" i="18"/>
  <c r="G60" i="18"/>
  <c r="G318" i="18"/>
  <c r="G533" i="18"/>
  <c r="G490" i="18"/>
  <c r="G59" i="18"/>
  <c r="G102" i="18"/>
  <c r="G145" i="18"/>
  <c r="G188" i="18"/>
  <c r="G231" i="18"/>
  <c r="G317" i="18"/>
  <c r="G489" i="18"/>
  <c r="G446" i="18"/>
  <c r="G403" i="18"/>
  <c r="G274" i="18"/>
  <c r="G360" i="18"/>
  <c r="G532" i="18"/>
  <c r="G191" i="18"/>
  <c r="G234" i="18"/>
  <c r="G277" i="18"/>
  <c r="G320" i="18"/>
  <c r="G363" i="18"/>
  <c r="G449" i="18"/>
  <c r="G492" i="18"/>
  <c r="G148" i="18"/>
  <c r="G406" i="18"/>
  <c r="G105" i="18"/>
  <c r="G535" i="18"/>
  <c r="G62" i="18"/>
  <c r="B4" i="24"/>
  <c r="J8" i="24" s="1"/>
  <c r="G8" i="24"/>
  <c r="F8" i="24" s="1"/>
  <c r="K8" i="24"/>
  <c r="D8" i="24" s="1"/>
  <c r="G9" i="24"/>
  <c r="F9" i="24" s="1"/>
  <c r="K9" i="24"/>
  <c r="D9" i="24" s="1"/>
  <c r="G10" i="24"/>
  <c r="F10" i="24" s="1"/>
  <c r="K10" i="24"/>
  <c r="D10" i="24" s="1"/>
  <c r="G11" i="24"/>
  <c r="F11" i="24" s="1"/>
  <c r="K11" i="24"/>
  <c r="D11" i="24" s="1"/>
  <c r="B16" i="24"/>
  <c r="J23" i="24" s="1"/>
  <c r="G20" i="24"/>
  <c r="F20" i="24" s="1"/>
  <c r="K20" i="24"/>
  <c r="D20" i="24" s="1"/>
  <c r="G21" i="24"/>
  <c r="F21" i="24" s="1"/>
  <c r="K21" i="24"/>
  <c r="D21" i="24" s="1"/>
  <c r="G22" i="24"/>
  <c r="F22" i="24" s="1"/>
  <c r="K22" i="24"/>
  <c r="D22" i="24" s="1"/>
  <c r="G23" i="24"/>
  <c r="F23" i="24" s="1"/>
  <c r="K23" i="24"/>
  <c r="D23" i="24" s="1"/>
  <c r="B28" i="24"/>
  <c r="J34" i="24" s="1"/>
  <c r="G32" i="24"/>
  <c r="F32" i="24" s="1"/>
  <c r="K32" i="24"/>
  <c r="D32" i="24" s="1"/>
  <c r="G33" i="24"/>
  <c r="F33" i="24" s="1"/>
  <c r="K33" i="24"/>
  <c r="D33" i="24" s="1"/>
  <c r="G34" i="24"/>
  <c r="F34" i="24" s="1"/>
  <c r="K34" i="24"/>
  <c r="D34" i="24" s="1"/>
  <c r="G35" i="24"/>
  <c r="F35" i="24" s="1"/>
  <c r="J35" i="24"/>
  <c r="K35" i="24"/>
  <c r="D35" i="24" s="1"/>
  <c r="B40" i="24"/>
  <c r="J46" i="24" s="1"/>
  <c r="G44" i="24"/>
  <c r="F44" i="24" s="1"/>
  <c r="K44" i="24"/>
  <c r="D44" i="24" s="1"/>
  <c r="G45" i="24"/>
  <c r="F45" i="24" s="1"/>
  <c r="K45" i="24"/>
  <c r="D45" i="24" s="1"/>
  <c r="G46" i="24"/>
  <c r="F46" i="24" s="1"/>
  <c r="K46" i="24"/>
  <c r="D46" i="24" s="1"/>
  <c r="G47" i="24"/>
  <c r="F47" i="24" s="1"/>
  <c r="K47" i="24"/>
  <c r="D47" i="24" s="1"/>
  <c r="B52" i="24"/>
  <c r="J56" i="24" s="1"/>
  <c r="G56" i="24"/>
  <c r="F56" i="24" s="1"/>
  <c r="K56" i="24"/>
  <c r="D56" i="24" s="1"/>
  <c r="G57" i="24"/>
  <c r="F57" i="24" s="1"/>
  <c r="K57" i="24"/>
  <c r="D57" i="24" s="1"/>
  <c r="G58" i="24"/>
  <c r="F58" i="24" s="1"/>
  <c r="K58" i="24"/>
  <c r="D58" i="24" s="1"/>
  <c r="G59" i="24"/>
  <c r="F59" i="24" s="1"/>
  <c r="K59" i="24"/>
  <c r="D59" i="24" s="1"/>
  <c r="B64" i="24"/>
  <c r="J71" i="24" s="1"/>
  <c r="G68" i="24"/>
  <c r="F68" i="24" s="1"/>
  <c r="K68" i="24"/>
  <c r="D68" i="24" s="1"/>
  <c r="G69" i="24"/>
  <c r="F69" i="24" s="1"/>
  <c r="K69" i="24"/>
  <c r="D69" i="24" s="1"/>
  <c r="G70" i="24"/>
  <c r="F70" i="24" s="1"/>
  <c r="K70" i="24"/>
  <c r="D70" i="24" s="1"/>
  <c r="G71" i="24"/>
  <c r="F71" i="24" s="1"/>
  <c r="K71" i="24"/>
  <c r="D71" i="24" s="1"/>
  <c r="B76" i="24"/>
  <c r="J82" i="24" s="1"/>
  <c r="G80" i="24"/>
  <c r="F80" i="24" s="1"/>
  <c r="K80" i="24"/>
  <c r="D80" i="24" s="1"/>
  <c r="G81" i="24"/>
  <c r="F81" i="24" s="1"/>
  <c r="K81" i="24"/>
  <c r="D81" i="24" s="1"/>
  <c r="G82" i="24"/>
  <c r="F82" i="24" s="1"/>
  <c r="K82" i="24"/>
  <c r="D82" i="24" s="1"/>
  <c r="G83" i="24"/>
  <c r="F83" i="24" s="1"/>
  <c r="K83" i="24"/>
  <c r="D83" i="24" s="1"/>
  <c r="B88" i="24"/>
  <c r="J93" i="24" s="1"/>
  <c r="G92" i="24"/>
  <c r="F92" i="24" s="1"/>
  <c r="K92" i="24"/>
  <c r="D92" i="24" s="1"/>
  <c r="G93" i="24"/>
  <c r="F93" i="24" s="1"/>
  <c r="K93" i="24"/>
  <c r="D93" i="24" s="1"/>
  <c r="G94" i="24"/>
  <c r="F94" i="24" s="1"/>
  <c r="K94" i="24"/>
  <c r="D94" i="24" s="1"/>
  <c r="G95" i="24"/>
  <c r="F95" i="24" s="1"/>
  <c r="K95" i="24"/>
  <c r="D95" i="24" s="1"/>
  <c r="B100" i="24"/>
  <c r="J104" i="24" s="1"/>
  <c r="G104" i="24"/>
  <c r="F104" i="24" s="1"/>
  <c r="K104" i="24"/>
  <c r="D104" i="24" s="1"/>
  <c r="G105" i="24"/>
  <c r="F105" i="24" s="1"/>
  <c r="K105" i="24"/>
  <c r="D105" i="24" s="1"/>
  <c r="G106" i="24"/>
  <c r="F106" i="24" s="1"/>
  <c r="K106" i="24"/>
  <c r="D106" i="24" s="1"/>
  <c r="G107" i="24"/>
  <c r="F107" i="24" s="1"/>
  <c r="K107" i="24"/>
  <c r="D107" i="24" s="1"/>
  <c r="B4" i="23"/>
  <c r="J21" i="23" s="1"/>
  <c r="G8" i="23"/>
  <c r="F8" i="23" s="1"/>
  <c r="K8" i="23"/>
  <c r="D8" i="23" s="1"/>
  <c r="G9" i="23"/>
  <c r="F9" i="23" s="1"/>
  <c r="K9" i="23"/>
  <c r="D9" i="23" s="1"/>
  <c r="G10" i="23"/>
  <c r="F10" i="23" s="1"/>
  <c r="K10" i="23"/>
  <c r="D10" i="23" s="1"/>
  <c r="G11" i="23"/>
  <c r="F11" i="23" s="1"/>
  <c r="K11" i="23"/>
  <c r="D11" i="23" s="1"/>
  <c r="G12" i="23"/>
  <c r="F12" i="23" s="1"/>
  <c r="K12" i="23"/>
  <c r="D12" i="23" s="1"/>
  <c r="G13" i="23"/>
  <c r="F13" i="23" s="1"/>
  <c r="K13" i="23"/>
  <c r="D13" i="23" s="1"/>
  <c r="G14" i="23"/>
  <c r="F14" i="23" s="1"/>
  <c r="K14" i="23"/>
  <c r="D14" i="23" s="1"/>
  <c r="G15" i="23"/>
  <c r="F15" i="23" s="1"/>
  <c r="K15" i="23"/>
  <c r="D15" i="23" s="1"/>
  <c r="G16" i="23"/>
  <c r="F16" i="23" s="1"/>
  <c r="K16" i="23"/>
  <c r="D16" i="23" s="1"/>
  <c r="G17" i="23"/>
  <c r="F17" i="23" s="1"/>
  <c r="J17" i="23"/>
  <c r="K17" i="23"/>
  <c r="D17" i="23" s="1"/>
  <c r="G18" i="23"/>
  <c r="F18" i="23" s="1"/>
  <c r="K18" i="23"/>
  <c r="D18" i="23" s="1"/>
  <c r="G19" i="23"/>
  <c r="F19" i="23" s="1"/>
  <c r="K19" i="23"/>
  <c r="D19" i="23" s="1"/>
  <c r="G20" i="23"/>
  <c r="F20" i="23" s="1"/>
  <c r="K20" i="23"/>
  <c r="D20" i="23" s="1"/>
  <c r="G21" i="23"/>
  <c r="F21" i="23" s="1"/>
  <c r="K21" i="23"/>
  <c r="D21" i="23" s="1"/>
  <c r="G22" i="23"/>
  <c r="F22" i="23" s="1"/>
  <c r="J22" i="23"/>
  <c r="K22" i="23"/>
  <c r="D22" i="23" s="1"/>
  <c r="G23" i="23"/>
  <c r="F23" i="23" s="1"/>
  <c r="K23" i="23"/>
  <c r="D23" i="23" s="1"/>
  <c r="G24" i="23"/>
  <c r="F24" i="23" s="1"/>
  <c r="J24" i="23"/>
  <c r="K24" i="23"/>
  <c r="D24" i="23" s="1"/>
  <c r="G25" i="23"/>
  <c r="F25" i="23" s="1"/>
  <c r="J25" i="23"/>
  <c r="K25" i="23"/>
  <c r="D25" i="23" s="1"/>
  <c r="G26" i="23"/>
  <c r="F26" i="23" s="1"/>
  <c r="J26" i="23"/>
  <c r="K26" i="23"/>
  <c r="D26" i="23" s="1"/>
  <c r="B31" i="23"/>
  <c r="G35" i="23"/>
  <c r="F35" i="23" s="1"/>
  <c r="K35" i="23"/>
  <c r="D35" i="23" s="1"/>
  <c r="G36" i="23"/>
  <c r="F36" i="23" s="1"/>
  <c r="K36" i="23"/>
  <c r="D36" i="23" s="1"/>
  <c r="G37" i="23"/>
  <c r="F37" i="23" s="1"/>
  <c r="K37" i="23"/>
  <c r="D37" i="23" s="1"/>
  <c r="G38" i="23"/>
  <c r="F38" i="23" s="1"/>
  <c r="K38" i="23"/>
  <c r="D38" i="23" s="1"/>
  <c r="G39" i="23"/>
  <c r="F39" i="23" s="1"/>
  <c r="K39" i="23"/>
  <c r="D39" i="23" s="1"/>
  <c r="G40" i="23"/>
  <c r="F40" i="23" s="1"/>
  <c r="K40" i="23"/>
  <c r="D40" i="23" s="1"/>
  <c r="G41" i="23"/>
  <c r="F41" i="23" s="1"/>
  <c r="K41" i="23"/>
  <c r="D41" i="23" s="1"/>
  <c r="G42" i="23"/>
  <c r="F42" i="23" s="1"/>
  <c r="K42" i="23"/>
  <c r="D42" i="23" s="1"/>
  <c r="G43" i="23"/>
  <c r="F43" i="23" s="1"/>
  <c r="K43" i="23"/>
  <c r="D43" i="23" s="1"/>
  <c r="G44" i="23"/>
  <c r="F44" i="23" s="1"/>
  <c r="K44" i="23"/>
  <c r="D44" i="23" s="1"/>
  <c r="G45" i="23"/>
  <c r="F45" i="23" s="1"/>
  <c r="K45" i="23"/>
  <c r="D45" i="23" s="1"/>
  <c r="G46" i="23"/>
  <c r="F46" i="23" s="1"/>
  <c r="K46" i="23"/>
  <c r="D46" i="23" s="1"/>
  <c r="G47" i="23"/>
  <c r="F47" i="23" s="1"/>
  <c r="K47" i="23"/>
  <c r="D47" i="23" s="1"/>
  <c r="G48" i="23"/>
  <c r="F48" i="23" s="1"/>
  <c r="J48" i="23"/>
  <c r="K48" i="23"/>
  <c r="D48" i="23" s="1"/>
  <c r="G49" i="23"/>
  <c r="F49" i="23" s="1"/>
  <c r="J49" i="23"/>
  <c r="K49" i="23"/>
  <c r="D49" i="23" s="1"/>
  <c r="G50" i="23"/>
  <c r="F50" i="23" s="1"/>
  <c r="K50" i="23"/>
  <c r="D50" i="23" s="1"/>
  <c r="G51" i="23"/>
  <c r="F51" i="23" s="1"/>
  <c r="J51" i="23"/>
  <c r="K51" i="23"/>
  <c r="D51" i="23" s="1"/>
  <c r="G52" i="23"/>
  <c r="F52" i="23" s="1"/>
  <c r="J52" i="23"/>
  <c r="K52" i="23"/>
  <c r="D52" i="23" s="1"/>
  <c r="G53" i="23"/>
  <c r="F53" i="23" s="1"/>
  <c r="J53" i="23"/>
  <c r="K53" i="23"/>
  <c r="D53" i="23" s="1"/>
  <c r="B58" i="23"/>
  <c r="J64" i="23" s="1"/>
  <c r="G62" i="23"/>
  <c r="F62" i="23" s="1"/>
  <c r="K62" i="23"/>
  <c r="D62" i="23" s="1"/>
  <c r="G63" i="23"/>
  <c r="F63" i="23" s="1"/>
  <c r="K63" i="23"/>
  <c r="D63" i="23" s="1"/>
  <c r="G64" i="23"/>
  <c r="F64" i="23" s="1"/>
  <c r="K64" i="23"/>
  <c r="D64" i="23" s="1"/>
  <c r="G65" i="23"/>
  <c r="F65" i="23" s="1"/>
  <c r="K65" i="23"/>
  <c r="D65" i="23" s="1"/>
  <c r="G66" i="23"/>
  <c r="F66" i="23" s="1"/>
  <c r="K66" i="23"/>
  <c r="D66" i="23" s="1"/>
  <c r="G67" i="23"/>
  <c r="F67" i="23" s="1"/>
  <c r="K67" i="23"/>
  <c r="D67" i="23" s="1"/>
  <c r="G68" i="23"/>
  <c r="F68" i="23" s="1"/>
  <c r="K68" i="23"/>
  <c r="D68" i="23" s="1"/>
  <c r="G69" i="23"/>
  <c r="F69" i="23" s="1"/>
  <c r="K69" i="23"/>
  <c r="D69" i="23" s="1"/>
  <c r="G70" i="23"/>
  <c r="F70" i="23" s="1"/>
  <c r="K70" i="23"/>
  <c r="D70" i="23" s="1"/>
  <c r="G71" i="23"/>
  <c r="F71" i="23" s="1"/>
  <c r="K71" i="23"/>
  <c r="D71" i="23" s="1"/>
  <c r="G72" i="23"/>
  <c r="F72" i="23" s="1"/>
  <c r="K72" i="23"/>
  <c r="D72" i="23" s="1"/>
  <c r="G73" i="23"/>
  <c r="F73" i="23" s="1"/>
  <c r="K73" i="23"/>
  <c r="D73" i="23" s="1"/>
  <c r="G74" i="23"/>
  <c r="F74" i="23" s="1"/>
  <c r="K74" i="23"/>
  <c r="D74" i="23" s="1"/>
  <c r="G75" i="23"/>
  <c r="F75" i="23" s="1"/>
  <c r="J75" i="23"/>
  <c r="K75" i="23"/>
  <c r="D75" i="23" s="1"/>
  <c r="G76" i="23"/>
  <c r="F76" i="23" s="1"/>
  <c r="J76" i="23"/>
  <c r="K76" i="23"/>
  <c r="D76" i="23" s="1"/>
  <c r="G77" i="23"/>
  <c r="F77" i="23" s="1"/>
  <c r="K77" i="23"/>
  <c r="D77" i="23" s="1"/>
  <c r="G78" i="23"/>
  <c r="F78" i="23" s="1"/>
  <c r="J78" i="23"/>
  <c r="K78" i="23"/>
  <c r="D78" i="23" s="1"/>
  <c r="G79" i="23"/>
  <c r="F79" i="23" s="1"/>
  <c r="J79" i="23"/>
  <c r="K79" i="23"/>
  <c r="D79" i="23" s="1"/>
  <c r="G80" i="23"/>
  <c r="F80" i="23" s="1"/>
  <c r="J80" i="23"/>
  <c r="K80" i="23"/>
  <c r="D80" i="23" s="1"/>
  <c r="B85" i="23"/>
  <c r="J101" i="23" s="1"/>
  <c r="G89" i="23"/>
  <c r="F89" i="23" s="1"/>
  <c r="K89" i="23"/>
  <c r="D89" i="23" s="1"/>
  <c r="G90" i="23"/>
  <c r="F90" i="23" s="1"/>
  <c r="K90" i="23"/>
  <c r="D90" i="23" s="1"/>
  <c r="G91" i="23"/>
  <c r="F91" i="23" s="1"/>
  <c r="K91" i="23"/>
  <c r="D91" i="23" s="1"/>
  <c r="G92" i="23"/>
  <c r="F92" i="23" s="1"/>
  <c r="K92" i="23"/>
  <c r="D92" i="23" s="1"/>
  <c r="G93" i="23"/>
  <c r="F93" i="23" s="1"/>
  <c r="K93" i="23"/>
  <c r="D93" i="23" s="1"/>
  <c r="G94" i="23"/>
  <c r="F94" i="23" s="1"/>
  <c r="K94" i="23"/>
  <c r="D94" i="23" s="1"/>
  <c r="G95" i="23"/>
  <c r="F95" i="23" s="1"/>
  <c r="K95" i="23"/>
  <c r="D95" i="23" s="1"/>
  <c r="G96" i="23"/>
  <c r="F96" i="23" s="1"/>
  <c r="K96" i="23"/>
  <c r="D96" i="23" s="1"/>
  <c r="G97" i="23"/>
  <c r="F97" i="23" s="1"/>
  <c r="K97" i="23"/>
  <c r="D97" i="23" s="1"/>
  <c r="G98" i="23"/>
  <c r="F98" i="23" s="1"/>
  <c r="K98" i="23"/>
  <c r="D98" i="23" s="1"/>
  <c r="G99" i="23"/>
  <c r="F99" i="23" s="1"/>
  <c r="K99" i="23"/>
  <c r="D99" i="23" s="1"/>
  <c r="G100" i="23"/>
  <c r="F100" i="23" s="1"/>
  <c r="K100" i="23"/>
  <c r="D100" i="23" s="1"/>
  <c r="G101" i="23"/>
  <c r="F101" i="23" s="1"/>
  <c r="K101" i="23"/>
  <c r="D101" i="23" s="1"/>
  <c r="G102" i="23"/>
  <c r="F102" i="23" s="1"/>
  <c r="J102" i="23"/>
  <c r="K102" i="23"/>
  <c r="D102" i="23" s="1"/>
  <c r="G103" i="23"/>
  <c r="F103" i="23" s="1"/>
  <c r="J103" i="23"/>
  <c r="K103" i="23"/>
  <c r="D103" i="23" s="1"/>
  <c r="G104" i="23"/>
  <c r="F104" i="23" s="1"/>
  <c r="K104" i="23"/>
  <c r="D104" i="23" s="1"/>
  <c r="G105" i="23"/>
  <c r="F105" i="23" s="1"/>
  <c r="J105" i="23"/>
  <c r="K105" i="23"/>
  <c r="D105" i="23" s="1"/>
  <c r="G106" i="23"/>
  <c r="F106" i="23" s="1"/>
  <c r="J106" i="23"/>
  <c r="K106" i="23"/>
  <c r="D106" i="23" s="1"/>
  <c r="G107" i="23"/>
  <c r="F107" i="23" s="1"/>
  <c r="J107" i="23"/>
  <c r="K107" i="23"/>
  <c r="D107" i="23" s="1"/>
  <c r="B112" i="23"/>
  <c r="J119" i="23" s="1"/>
  <c r="G116" i="23"/>
  <c r="F116" i="23" s="1"/>
  <c r="K116" i="23"/>
  <c r="D116" i="23" s="1"/>
  <c r="G117" i="23"/>
  <c r="F117" i="23" s="1"/>
  <c r="K117" i="23"/>
  <c r="D117" i="23" s="1"/>
  <c r="G118" i="23"/>
  <c r="F118" i="23" s="1"/>
  <c r="K118" i="23"/>
  <c r="D118" i="23" s="1"/>
  <c r="G119" i="23"/>
  <c r="F119" i="23" s="1"/>
  <c r="K119" i="23"/>
  <c r="D119" i="23" s="1"/>
  <c r="G120" i="23"/>
  <c r="F120" i="23" s="1"/>
  <c r="J120" i="23"/>
  <c r="K120" i="23"/>
  <c r="D120" i="23" s="1"/>
  <c r="G121" i="23"/>
  <c r="F121" i="23" s="1"/>
  <c r="J121" i="23"/>
  <c r="K121" i="23"/>
  <c r="D121" i="23" s="1"/>
  <c r="G122" i="23"/>
  <c r="F122" i="23" s="1"/>
  <c r="K122" i="23"/>
  <c r="D122" i="23" s="1"/>
  <c r="G123" i="23"/>
  <c r="F123" i="23" s="1"/>
  <c r="K123" i="23"/>
  <c r="D123" i="23" s="1"/>
  <c r="G124" i="23"/>
  <c r="F124" i="23" s="1"/>
  <c r="K124" i="23"/>
  <c r="D124" i="23" s="1"/>
  <c r="G125" i="23"/>
  <c r="F125" i="23" s="1"/>
  <c r="K125" i="23"/>
  <c r="D125" i="23" s="1"/>
  <c r="G126" i="23"/>
  <c r="F126" i="23" s="1"/>
  <c r="K126" i="23"/>
  <c r="D126" i="23" s="1"/>
  <c r="G127" i="23"/>
  <c r="F127" i="23" s="1"/>
  <c r="J127" i="23"/>
  <c r="K127" i="23"/>
  <c r="D127" i="23" s="1"/>
  <c r="G128" i="23"/>
  <c r="F128" i="23" s="1"/>
  <c r="J128" i="23"/>
  <c r="K128" i="23"/>
  <c r="D128" i="23" s="1"/>
  <c r="G129" i="23"/>
  <c r="F129" i="23" s="1"/>
  <c r="J129" i="23"/>
  <c r="K129" i="23"/>
  <c r="D129" i="23" s="1"/>
  <c r="G130" i="23"/>
  <c r="F130" i="23" s="1"/>
  <c r="J130" i="23"/>
  <c r="K130" i="23"/>
  <c r="D130" i="23" s="1"/>
  <c r="G131" i="23"/>
  <c r="F131" i="23" s="1"/>
  <c r="J131" i="23"/>
  <c r="K131" i="23"/>
  <c r="D131" i="23" s="1"/>
  <c r="G132" i="23"/>
  <c r="F132" i="23" s="1"/>
  <c r="J132" i="23"/>
  <c r="K132" i="23"/>
  <c r="D132" i="23" s="1"/>
  <c r="G133" i="23"/>
  <c r="F133" i="23" s="1"/>
  <c r="J133" i="23"/>
  <c r="K133" i="23"/>
  <c r="D133" i="23" s="1"/>
  <c r="G134" i="23"/>
  <c r="F134" i="23" s="1"/>
  <c r="J134" i="23"/>
  <c r="K134" i="23"/>
  <c r="D134" i="23" s="1"/>
  <c r="B139" i="23"/>
  <c r="J144" i="23" s="1"/>
  <c r="G143" i="23"/>
  <c r="F143" i="23" s="1"/>
  <c r="K143" i="23"/>
  <c r="D143" i="23" s="1"/>
  <c r="G144" i="23"/>
  <c r="F144" i="23" s="1"/>
  <c r="K144" i="23"/>
  <c r="D144" i="23" s="1"/>
  <c r="G145" i="23"/>
  <c r="F145" i="23" s="1"/>
  <c r="K145" i="23"/>
  <c r="D145" i="23" s="1"/>
  <c r="G146" i="23"/>
  <c r="F146" i="23" s="1"/>
  <c r="K146" i="23"/>
  <c r="D146" i="23" s="1"/>
  <c r="G147" i="23"/>
  <c r="F147" i="23" s="1"/>
  <c r="K147" i="23"/>
  <c r="D147" i="23" s="1"/>
  <c r="G148" i="23"/>
  <c r="F148" i="23" s="1"/>
  <c r="K148" i="23"/>
  <c r="D148" i="23" s="1"/>
  <c r="G149" i="23"/>
  <c r="F149" i="23" s="1"/>
  <c r="K149" i="23"/>
  <c r="D149" i="23" s="1"/>
  <c r="G150" i="23"/>
  <c r="F150" i="23" s="1"/>
  <c r="K150" i="23"/>
  <c r="D150" i="23" s="1"/>
  <c r="G151" i="23"/>
  <c r="F151" i="23" s="1"/>
  <c r="K151" i="23"/>
  <c r="D151" i="23" s="1"/>
  <c r="G152" i="23"/>
  <c r="F152" i="23" s="1"/>
  <c r="K152" i="23"/>
  <c r="D152" i="23" s="1"/>
  <c r="G153" i="23"/>
  <c r="F153" i="23" s="1"/>
  <c r="K153" i="23"/>
  <c r="D153" i="23" s="1"/>
  <c r="G154" i="23"/>
  <c r="F154" i="23" s="1"/>
  <c r="K154" i="23"/>
  <c r="D154" i="23" s="1"/>
  <c r="G155" i="23"/>
  <c r="F155" i="23" s="1"/>
  <c r="K155" i="23"/>
  <c r="D155" i="23" s="1"/>
  <c r="G156" i="23"/>
  <c r="F156" i="23" s="1"/>
  <c r="J156" i="23"/>
  <c r="K156" i="23"/>
  <c r="D156" i="23" s="1"/>
  <c r="G157" i="23"/>
  <c r="F157" i="23" s="1"/>
  <c r="J157" i="23"/>
  <c r="K157" i="23"/>
  <c r="D157" i="23" s="1"/>
  <c r="G158" i="23"/>
  <c r="F158" i="23" s="1"/>
  <c r="J158" i="23"/>
  <c r="K158" i="23"/>
  <c r="D158" i="23" s="1"/>
  <c r="G159" i="23"/>
  <c r="F159" i="23" s="1"/>
  <c r="J159" i="23"/>
  <c r="K159" i="23"/>
  <c r="D159" i="23" s="1"/>
  <c r="G160" i="23"/>
  <c r="F160" i="23" s="1"/>
  <c r="J160" i="23"/>
  <c r="K160" i="23"/>
  <c r="D160" i="23" s="1"/>
  <c r="G161" i="23"/>
  <c r="F161" i="23" s="1"/>
  <c r="J161" i="23"/>
  <c r="K161" i="23"/>
  <c r="D161" i="23" s="1"/>
  <c r="B166" i="23"/>
  <c r="J171" i="23" s="1"/>
  <c r="G170" i="23"/>
  <c r="F170" i="23" s="1"/>
  <c r="K170" i="23"/>
  <c r="D170" i="23" s="1"/>
  <c r="G171" i="23"/>
  <c r="F171" i="23" s="1"/>
  <c r="K171" i="23"/>
  <c r="D171" i="23" s="1"/>
  <c r="G172" i="23"/>
  <c r="F172" i="23" s="1"/>
  <c r="K172" i="23"/>
  <c r="D172" i="23" s="1"/>
  <c r="G173" i="23"/>
  <c r="F173" i="23" s="1"/>
  <c r="K173" i="23"/>
  <c r="D173" i="23" s="1"/>
  <c r="G174" i="23"/>
  <c r="F174" i="23" s="1"/>
  <c r="K174" i="23"/>
  <c r="D174" i="23" s="1"/>
  <c r="G175" i="23"/>
  <c r="F175" i="23" s="1"/>
  <c r="K175" i="23"/>
  <c r="D175" i="23" s="1"/>
  <c r="G176" i="23"/>
  <c r="F176" i="23" s="1"/>
  <c r="K176" i="23"/>
  <c r="D176" i="23" s="1"/>
  <c r="G177" i="23"/>
  <c r="F177" i="23" s="1"/>
  <c r="K177" i="23"/>
  <c r="D177" i="23" s="1"/>
  <c r="G178" i="23"/>
  <c r="F178" i="23" s="1"/>
  <c r="K178" i="23"/>
  <c r="D178" i="23" s="1"/>
  <c r="G179" i="23"/>
  <c r="F179" i="23" s="1"/>
  <c r="K179" i="23"/>
  <c r="D179" i="23" s="1"/>
  <c r="G180" i="23"/>
  <c r="F180" i="23" s="1"/>
  <c r="K180" i="23"/>
  <c r="D180" i="23" s="1"/>
  <c r="G181" i="23"/>
  <c r="F181" i="23" s="1"/>
  <c r="K181" i="23"/>
  <c r="D181" i="23" s="1"/>
  <c r="G182" i="23"/>
  <c r="F182" i="23" s="1"/>
  <c r="K182" i="23"/>
  <c r="D182" i="23" s="1"/>
  <c r="G183" i="23"/>
  <c r="F183" i="23" s="1"/>
  <c r="J183" i="23"/>
  <c r="K183" i="23"/>
  <c r="D183" i="23" s="1"/>
  <c r="G184" i="23"/>
  <c r="F184" i="23" s="1"/>
  <c r="J184" i="23"/>
  <c r="K184" i="23"/>
  <c r="D184" i="23" s="1"/>
  <c r="G185" i="23"/>
  <c r="F185" i="23" s="1"/>
  <c r="J185" i="23"/>
  <c r="K185" i="23"/>
  <c r="D185" i="23" s="1"/>
  <c r="G186" i="23"/>
  <c r="F186" i="23" s="1"/>
  <c r="J186" i="23"/>
  <c r="K186" i="23"/>
  <c r="D186" i="23" s="1"/>
  <c r="G187" i="23"/>
  <c r="F187" i="23" s="1"/>
  <c r="J187" i="23"/>
  <c r="K187" i="23"/>
  <c r="D187" i="23" s="1"/>
  <c r="G188" i="23"/>
  <c r="F188" i="23" s="1"/>
  <c r="J188" i="23"/>
  <c r="K188" i="23"/>
  <c r="D188" i="23" s="1"/>
  <c r="B193" i="23"/>
  <c r="J198" i="23" s="1"/>
  <c r="G197" i="23"/>
  <c r="F197" i="23" s="1"/>
  <c r="K197" i="23"/>
  <c r="D197" i="23" s="1"/>
  <c r="G198" i="23"/>
  <c r="F198" i="23" s="1"/>
  <c r="K198" i="23"/>
  <c r="D198" i="23" s="1"/>
  <c r="G199" i="23"/>
  <c r="F199" i="23" s="1"/>
  <c r="K199" i="23"/>
  <c r="D199" i="23" s="1"/>
  <c r="G200" i="23"/>
  <c r="F200" i="23" s="1"/>
  <c r="K200" i="23"/>
  <c r="D200" i="23" s="1"/>
  <c r="G201" i="23"/>
  <c r="F201" i="23" s="1"/>
  <c r="J201" i="23"/>
  <c r="K201" i="23"/>
  <c r="D201" i="23" s="1"/>
  <c r="G202" i="23"/>
  <c r="F202" i="23" s="1"/>
  <c r="K202" i="23"/>
  <c r="D202" i="23" s="1"/>
  <c r="G203" i="23"/>
  <c r="F203" i="23" s="1"/>
  <c r="J203" i="23"/>
  <c r="K203" i="23"/>
  <c r="D203" i="23" s="1"/>
  <c r="G204" i="23"/>
  <c r="F204" i="23" s="1"/>
  <c r="J204" i="23"/>
  <c r="K204" i="23"/>
  <c r="D204" i="23" s="1"/>
  <c r="G205" i="23"/>
  <c r="F205" i="23" s="1"/>
  <c r="J205" i="23"/>
  <c r="K205" i="23"/>
  <c r="D205" i="23" s="1"/>
  <c r="G206" i="23"/>
  <c r="F206" i="23" s="1"/>
  <c r="K206" i="23"/>
  <c r="D206" i="23" s="1"/>
  <c r="G207" i="23"/>
  <c r="F207" i="23" s="1"/>
  <c r="J207" i="23"/>
  <c r="K207" i="23"/>
  <c r="D207" i="23" s="1"/>
  <c r="G208" i="23"/>
  <c r="F208" i="23" s="1"/>
  <c r="K208" i="23"/>
  <c r="D208" i="23" s="1"/>
  <c r="G209" i="23"/>
  <c r="F209" i="23" s="1"/>
  <c r="J209" i="23"/>
  <c r="K209" i="23"/>
  <c r="D209" i="23" s="1"/>
  <c r="G210" i="23"/>
  <c r="F210" i="23" s="1"/>
  <c r="J210" i="23"/>
  <c r="K210" i="23"/>
  <c r="D210" i="23" s="1"/>
  <c r="G211" i="23"/>
  <c r="F211" i="23" s="1"/>
  <c r="J211" i="23"/>
  <c r="K211" i="23"/>
  <c r="D211" i="23" s="1"/>
  <c r="G212" i="23"/>
  <c r="F212" i="23" s="1"/>
  <c r="J212" i="23"/>
  <c r="K212" i="23"/>
  <c r="D212" i="23" s="1"/>
  <c r="G213" i="23"/>
  <c r="F213" i="23" s="1"/>
  <c r="J213" i="23"/>
  <c r="K213" i="23"/>
  <c r="D213" i="23" s="1"/>
  <c r="G214" i="23"/>
  <c r="F214" i="23" s="1"/>
  <c r="J214" i="23"/>
  <c r="K214" i="23"/>
  <c r="D214" i="23" s="1"/>
  <c r="G215" i="23"/>
  <c r="F215" i="23" s="1"/>
  <c r="J215" i="23"/>
  <c r="K215" i="23"/>
  <c r="D215" i="23" s="1"/>
  <c r="B220" i="23"/>
  <c r="J236" i="23" s="1"/>
  <c r="G224" i="23"/>
  <c r="F224" i="23" s="1"/>
  <c r="K224" i="23"/>
  <c r="D224" i="23" s="1"/>
  <c r="G225" i="23"/>
  <c r="F225" i="23" s="1"/>
  <c r="K225" i="23"/>
  <c r="D225" i="23" s="1"/>
  <c r="G226" i="23"/>
  <c r="F226" i="23" s="1"/>
  <c r="K226" i="23"/>
  <c r="D226" i="23" s="1"/>
  <c r="G227" i="23"/>
  <c r="F227" i="23" s="1"/>
  <c r="K227" i="23"/>
  <c r="D227" i="23" s="1"/>
  <c r="G228" i="23"/>
  <c r="F228" i="23" s="1"/>
  <c r="K228" i="23"/>
  <c r="D228" i="23" s="1"/>
  <c r="G229" i="23"/>
  <c r="F229" i="23" s="1"/>
  <c r="K229" i="23"/>
  <c r="D229" i="23" s="1"/>
  <c r="G230" i="23"/>
  <c r="F230" i="23" s="1"/>
  <c r="K230" i="23"/>
  <c r="D230" i="23" s="1"/>
  <c r="G231" i="23"/>
  <c r="F231" i="23" s="1"/>
  <c r="K231" i="23"/>
  <c r="D231" i="23" s="1"/>
  <c r="G232" i="23"/>
  <c r="F232" i="23" s="1"/>
  <c r="K232" i="23"/>
  <c r="D232" i="23" s="1"/>
  <c r="G233" i="23"/>
  <c r="F233" i="23" s="1"/>
  <c r="K233" i="23"/>
  <c r="D233" i="23" s="1"/>
  <c r="G234" i="23"/>
  <c r="F234" i="23" s="1"/>
  <c r="K234" i="23"/>
  <c r="D234" i="23" s="1"/>
  <c r="G235" i="23"/>
  <c r="F235" i="23" s="1"/>
  <c r="K235" i="23"/>
  <c r="D235" i="23" s="1"/>
  <c r="G236" i="23"/>
  <c r="F236" i="23" s="1"/>
  <c r="K236" i="23"/>
  <c r="D236" i="23" s="1"/>
  <c r="G237" i="23"/>
  <c r="F237" i="23" s="1"/>
  <c r="J237" i="23"/>
  <c r="K237" i="23"/>
  <c r="D237" i="23" s="1"/>
  <c r="G238" i="23"/>
  <c r="F238" i="23" s="1"/>
  <c r="J238" i="23"/>
  <c r="K238" i="23"/>
  <c r="D238" i="23" s="1"/>
  <c r="G239" i="23"/>
  <c r="F239" i="23" s="1"/>
  <c r="J239" i="23"/>
  <c r="K239" i="23"/>
  <c r="D239" i="23" s="1"/>
  <c r="G240" i="23"/>
  <c r="F240" i="23" s="1"/>
  <c r="J240" i="23"/>
  <c r="K240" i="23"/>
  <c r="D240" i="23" s="1"/>
  <c r="G241" i="23"/>
  <c r="F241" i="23" s="1"/>
  <c r="J241" i="23"/>
  <c r="K241" i="23"/>
  <c r="D241" i="23" s="1"/>
  <c r="G242" i="23"/>
  <c r="F242" i="23" s="1"/>
  <c r="J242" i="23"/>
  <c r="K242" i="23"/>
  <c r="D242" i="23" s="1"/>
  <c r="B4" i="22"/>
  <c r="J14" i="22" s="1"/>
  <c r="G8" i="22"/>
  <c r="F8" i="22" s="1"/>
  <c r="K8" i="22"/>
  <c r="D8" i="22" s="1"/>
  <c r="G9" i="22"/>
  <c r="F9" i="22" s="1"/>
  <c r="K9" i="22"/>
  <c r="D9" i="22" s="1"/>
  <c r="G10" i="22"/>
  <c r="F10" i="22" s="1"/>
  <c r="K10" i="22"/>
  <c r="D10" i="22" s="1"/>
  <c r="G11" i="22"/>
  <c r="F11" i="22" s="1"/>
  <c r="K11" i="22"/>
  <c r="D11" i="22" s="1"/>
  <c r="G12" i="22"/>
  <c r="F12" i="22" s="1"/>
  <c r="K12" i="22"/>
  <c r="D12" i="22" s="1"/>
  <c r="G13" i="22"/>
  <c r="F13" i="22" s="1"/>
  <c r="K13" i="22"/>
  <c r="D13" i="22" s="1"/>
  <c r="G14" i="22"/>
  <c r="F14" i="22" s="1"/>
  <c r="K14" i="22"/>
  <c r="D14" i="22" s="1"/>
  <c r="G15" i="22"/>
  <c r="F15" i="22" s="1"/>
  <c r="K15" i="22"/>
  <c r="D15" i="22" s="1"/>
  <c r="G16" i="22"/>
  <c r="F16" i="22" s="1"/>
  <c r="K16" i="22"/>
  <c r="D16" i="22" s="1"/>
  <c r="G17" i="22"/>
  <c r="F17" i="22" s="1"/>
  <c r="K17" i="22"/>
  <c r="D17" i="22" s="1"/>
  <c r="G18" i="22"/>
  <c r="F18" i="22" s="1"/>
  <c r="K18" i="22"/>
  <c r="D18" i="22" s="1"/>
  <c r="G19" i="22"/>
  <c r="F19" i="22" s="1"/>
  <c r="K19" i="22"/>
  <c r="D19" i="22" s="1"/>
  <c r="G20" i="22"/>
  <c r="F20" i="22" s="1"/>
  <c r="K20" i="22"/>
  <c r="D20" i="22" s="1"/>
  <c r="B25" i="22"/>
  <c r="J29" i="22" s="1"/>
  <c r="G29" i="22"/>
  <c r="F29" i="22" s="1"/>
  <c r="K29" i="22"/>
  <c r="D29" i="22" s="1"/>
  <c r="G30" i="22"/>
  <c r="F30" i="22" s="1"/>
  <c r="K30" i="22"/>
  <c r="D30" i="22" s="1"/>
  <c r="G31" i="22"/>
  <c r="F31" i="22" s="1"/>
  <c r="K31" i="22"/>
  <c r="D31" i="22" s="1"/>
  <c r="G32" i="22"/>
  <c r="F32" i="22" s="1"/>
  <c r="K32" i="22"/>
  <c r="D32" i="22" s="1"/>
  <c r="G33" i="22"/>
  <c r="F33" i="22" s="1"/>
  <c r="K33" i="22"/>
  <c r="D33" i="22" s="1"/>
  <c r="G34" i="22"/>
  <c r="F34" i="22" s="1"/>
  <c r="K34" i="22"/>
  <c r="D34" i="22" s="1"/>
  <c r="G35" i="22"/>
  <c r="F35" i="22" s="1"/>
  <c r="K35" i="22"/>
  <c r="D35" i="22" s="1"/>
  <c r="G36" i="22"/>
  <c r="F36" i="22" s="1"/>
  <c r="K36" i="22"/>
  <c r="D36" i="22" s="1"/>
  <c r="G37" i="22"/>
  <c r="F37" i="22" s="1"/>
  <c r="K37" i="22"/>
  <c r="D37" i="22" s="1"/>
  <c r="G38" i="22"/>
  <c r="F38" i="22" s="1"/>
  <c r="K38" i="22"/>
  <c r="D38" i="22" s="1"/>
  <c r="G39" i="22"/>
  <c r="F39" i="22" s="1"/>
  <c r="K39" i="22"/>
  <c r="D39" i="22" s="1"/>
  <c r="G40" i="22"/>
  <c r="F40" i="22" s="1"/>
  <c r="K40" i="22"/>
  <c r="D40" i="22" s="1"/>
  <c r="G41" i="22"/>
  <c r="F41" i="22" s="1"/>
  <c r="K41" i="22"/>
  <c r="D41" i="22" s="1"/>
  <c r="B46" i="22"/>
  <c r="J54" i="22" s="1"/>
  <c r="G50" i="22"/>
  <c r="F50" i="22" s="1"/>
  <c r="K50" i="22"/>
  <c r="D50" i="22" s="1"/>
  <c r="G51" i="22"/>
  <c r="F51" i="22" s="1"/>
  <c r="K51" i="22"/>
  <c r="D51" i="22" s="1"/>
  <c r="G52" i="22"/>
  <c r="F52" i="22" s="1"/>
  <c r="K52" i="22"/>
  <c r="D52" i="22" s="1"/>
  <c r="G53" i="22"/>
  <c r="F53" i="22" s="1"/>
  <c r="K53" i="22"/>
  <c r="D53" i="22" s="1"/>
  <c r="G54" i="22"/>
  <c r="F54" i="22" s="1"/>
  <c r="K54" i="22"/>
  <c r="D54" i="22" s="1"/>
  <c r="G55" i="22"/>
  <c r="F55" i="22" s="1"/>
  <c r="K55" i="22"/>
  <c r="D55" i="22" s="1"/>
  <c r="G56" i="22"/>
  <c r="F56" i="22" s="1"/>
  <c r="K56" i="22"/>
  <c r="D56" i="22" s="1"/>
  <c r="G57" i="22"/>
  <c r="F57" i="22" s="1"/>
  <c r="K57" i="22"/>
  <c r="D57" i="22" s="1"/>
  <c r="G58" i="22"/>
  <c r="F58" i="22" s="1"/>
  <c r="K58" i="22"/>
  <c r="D58" i="22" s="1"/>
  <c r="G59" i="22"/>
  <c r="F59" i="22" s="1"/>
  <c r="K59" i="22"/>
  <c r="D59" i="22" s="1"/>
  <c r="G60" i="22"/>
  <c r="F60" i="22" s="1"/>
  <c r="K60" i="22"/>
  <c r="D60" i="22" s="1"/>
  <c r="G61" i="22"/>
  <c r="F61" i="22" s="1"/>
  <c r="K61" i="22"/>
  <c r="D61" i="22" s="1"/>
  <c r="G62" i="22"/>
  <c r="F62" i="22" s="1"/>
  <c r="K62" i="22"/>
  <c r="D62" i="22" s="1"/>
  <c r="B67" i="22"/>
  <c r="J75" i="22" s="1"/>
  <c r="G71" i="22"/>
  <c r="F71" i="22" s="1"/>
  <c r="K71" i="22"/>
  <c r="D71" i="22" s="1"/>
  <c r="G72" i="22"/>
  <c r="F72" i="22" s="1"/>
  <c r="K72" i="22"/>
  <c r="D72" i="22" s="1"/>
  <c r="G73" i="22"/>
  <c r="F73" i="22" s="1"/>
  <c r="K73" i="22"/>
  <c r="D73" i="22" s="1"/>
  <c r="G74" i="22"/>
  <c r="F74" i="22" s="1"/>
  <c r="K74" i="22"/>
  <c r="D74" i="22" s="1"/>
  <c r="G75" i="22"/>
  <c r="F75" i="22" s="1"/>
  <c r="K75" i="22"/>
  <c r="D75" i="22" s="1"/>
  <c r="G76" i="22"/>
  <c r="F76" i="22" s="1"/>
  <c r="K76" i="22"/>
  <c r="D76" i="22" s="1"/>
  <c r="G77" i="22"/>
  <c r="F77" i="22" s="1"/>
  <c r="K77" i="22"/>
  <c r="D77" i="22" s="1"/>
  <c r="G78" i="22"/>
  <c r="F78" i="22" s="1"/>
  <c r="K78" i="22"/>
  <c r="D78" i="22" s="1"/>
  <c r="G79" i="22"/>
  <c r="F79" i="22" s="1"/>
  <c r="K79" i="22"/>
  <c r="D79" i="22" s="1"/>
  <c r="G80" i="22"/>
  <c r="F80" i="22" s="1"/>
  <c r="K80" i="22"/>
  <c r="D80" i="22" s="1"/>
  <c r="G81" i="22"/>
  <c r="F81" i="22" s="1"/>
  <c r="K81" i="22"/>
  <c r="D81" i="22" s="1"/>
  <c r="G82" i="22"/>
  <c r="F82" i="22" s="1"/>
  <c r="K82" i="22"/>
  <c r="D82" i="22" s="1"/>
  <c r="G83" i="22"/>
  <c r="F83" i="22" s="1"/>
  <c r="K83" i="22"/>
  <c r="D83" i="22" s="1"/>
  <c r="B88" i="22"/>
  <c r="J98" i="22" s="1"/>
  <c r="G92" i="22"/>
  <c r="F92" i="22" s="1"/>
  <c r="K92" i="22"/>
  <c r="D92" i="22" s="1"/>
  <c r="G93" i="22"/>
  <c r="F93" i="22" s="1"/>
  <c r="K93" i="22"/>
  <c r="D93" i="22" s="1"/>
  <c r="G94" i="22"/>
  <c r="F94" i="22" s="1"/>
  <c r="K94" i="22"/>
  <c r="D94" i="22" s="1"/>
  <c r="G95" i="22"/>
  <c r="F95" i="22" s="1"/>
  <c r="K95" i="22"/>
  <c r="D95" i="22" s="1"/>
  <c r="G96" i="22"/>
  <c r="F96" i="22" s="1"/>
  <c r="K96" i="22"/>
  <c r="D96" i="22" s="1"/>
  <c r="G97" i="22"/>
  <c r="F97" i="22" s="1"/>
  <c r="K97" i="22"/>
  <c r="D97" i="22" s="1"/>
  <c r="G98" i="22"/>
  <c r="F98" i="22" s="1"/>
  <c r="K98" i="22"/>
  <c r="D98" i="22" s="1"/>
  <c r="G99" i="22"/>
  <c r="F99" i="22" s="1"/>
  <c r="K99" i="22"/>
  <c r="D99" i="22" s="1"/>
  <c r="G100" i="22"/>
  <c r="F100" i="22" s="1"/>
  <c r="K100" i="22"/>
  <c r="D100" i="22" s="1"/>
  <c r="G101" i="22"/>
  <c r="F101" i="22" s="1"/>
  <c r="K101" i="22"/>
  <c r="D101" i="22" s="1"/>
  <c r="G102" i="22"/>
  <c r="F102" i="22" s="1"/>
  <c r="K102" i="22"/>
  <c r="D102" i="22" s="1"/>
  <c r="G103" i="22"/>
  <c r="F103" i="22" s="1"/>
  <c r="K103" i="22"/>
  <c r="D103" i="22" s="1"/>
  <c r="G104" i="22"/>
  <c r="F104" i="22" s="1"/>
  <c r="K104" i="22"/>
  <c r="D104" i="22" s="1"/>
  <c r="B109" i="22"/>
  <c r="J114" i="22" s="1"/>
  <c r="G113" i="22"/>
  <c r="F113" i="22" s="1"/>
  <c r="K113" i="22"/>
  <c r="D113" i="22" s="1"/>
  <c r="G114" i="22"/>
  <c r="F114" i="22" s="1"/>
  <c r="K114" i="22"/>
  <c r="D114" i="22" s="1"/>
  <c r="G115" i="22"/>
  <c r="F115" i="22" s="1"/>
  <c r="K115" i="22"/>
  <c r="D115" i="22" s="1"/>
  <c r="G116" i="22"/>
  <c r="F116" i="22" s="1"/>
  <c r="K116" i="22"/>
  <c r="D116" i="22" s="1"/>
  <c r="G117" i="22"/>
  <c r="F117" i="22" s="1"/>
  <c r="K117" i="22"/>
  <c r="D117" i="22" s="1"/>
  <c r="G118" i="22"/>
  <c r="F118" i="22" s="1"/>
  <c r="K118" i="22"/>
  <c r="D118" i="22" s="1"/>
  <c r="G119" i="22"/>
  <c r="F119" i="22" s="1"/>
  <c r="K119" i="22"/>
  <c r="D119" i="22" s="1"/>
  <c r="G120" i="22"/>
  <c r="F120" i="22" s="1"/>
  <c r="K120" i="22"/>
  <c r="D120" i="22" s="1"/>
  <c r="G121" i="22"/>
  <c r="F121" i="22" s="1"/>
  <c r="K121" i="22"/>
  <c r="D121" i="22" s="1"/>
  <c r="G122" i="22"/>
  <c r="F122" i="22" s="1"/>
  <c r="K122" i="22"/>
  <c r="D122" i="22" s="1"/>
  <c r="G123" i="22"/>
  <c r="F123" i="22" s="1"/>
  <c r="K123" i="22"/>
  <c r="D123" i="22" s="1"/>
  <c r="G124" i="22"/>
  <c r="F124" i="22" s="1"/>
  <c r="K124" i="22"/>
  <c r="D124" i="22" s="1"/>
  <c r="G125" i="22"/>
  <c r="F125" i="22" s="1"/>
  <c r="K125" i="22"/>
  <c r="D125" i="22" s="1"/>
  <c r="B130" i="22"/>
  <c r="J136" i="22" s="1"/>
  <c r="G134" i="22"/>
  <c r="F134" i="22" s="1"/>
  <c r="K134" i="22"/>
  <c r="D134" i="22" s="1"/>
  <c r="G135" i="22"/>
  <c r="F135" i="22" s="1"/>
  <c r="K135" i="22"/>
  <c r="D135" i="22" s="1"/>
  <c r="G136" i="22"/>
  <c r="F136" i="22" s="1"/>
  <c r="K136" i="22"/>
  <c r="D136" i="22" s="1"/>
  <c r="G137" i="22"/>
  <c r="F137" i="22" s="1"/>
  <c r="K137" i="22"/>
  <c r="D137" i="22" s="1"/>
  <c r="G138" i="22"/>
  <c r="F138" i="22" s="1"/>
  <c r="K138" i="22"/>
  <c r="D138" i="22" s="1"/>
  <c r="G139" i="22"/>
  <c r="F139" i="22" s="1"/>
  <c r="K139" i="22"/>
  <c r="D139" i="22" s="1"/>
  <c r="G140" i="22"/>
  <c r="F140" i="22" s="1"/>
  <c r="K140" i="22"/>
  <c r="D140" i="22" s="1"/>
  <c r="G141" i="22"/>
  <c r="F141" i="22" s="1"/>
  <c r="K141" i="22"/>
  <c r="D141" i="22" s="1"/>
  <c r="G142" i="22"/>
  <c r="F142" i="22" s="1"/>
  <c r="K142" i="22"/>
  <c r="D142" i="22" s="1"/>
  <c r="G143" i="22"/>
  <c r="F143" i="22" s="1"/>
  <c r="K143" i="22"/>
  <c r="D143" i="22" s="1"/>
  <c r="G144" i="22"/>
  <c r="F144" i="22" s="1"/>
  <c r="K144" i="22"/>
  <c r="D144" i="22" s="1"/>
  <c r="G145" i="22"/>
  <c r="F145" i="22" s="1"/>
  <c r="K145" i="22"/>
  <c r="D145" i="22" s="1"/>
  <c r="G146" i="22"/>
  <c r="F146" i="22" s="1"/>
  <c r="K146" i="22"/>
  <c r="D146" i="22" s="1"/>
  <c r="B151" i="22"/>
  <c r="J156" i="22" s="1"/>
  <c r="G155" i="22"/>
  <c r="F155" i="22" s="1"/>
  <c r="K155" i="22"/>
  <c r="D155" i="22" s="1"/>
  <c r="G156" i="22"/>
  <c r="F156" i="22" s="1"/>
  <c r="K156" i="22"/>
  <c r="D156" i="22" s="1"/>
  <c r="G157" i="22"/>
  <c r="F157" i="22" s="1"/>
  <c r="K157" i="22"/>
  <c r="D157" i="22" s="1"/>
  <c r="G158" i="22"/>
  <c r="F158" i="22" s="1"/>
  <c r="K158" i="22"/>
  <c r="D158" i="22" s="1"/>
  <c r="G159" i="22"/>
  <c r="F159" i="22" s="1"/>
  <c r="K159" i="22"/>
  <c r="D159" i="22" s="1"/>
  <c r="G160" i="22"/>
  <c r="F160" i="22" s="1"/>
  <c r="K160" i="22"/>
  <c r="D160" i="22" s="1"/>
  <c r="G161" i="22"/>
  <c r="F161" i="22" s="1"/>
  <c r="K161" i="22"/>
  <c r="D161" i="22" s="1"/>
  <c r="G162" i="22"/>
  <c r="F162" i="22" s="1"/>
  <c r="K162" i="22"/>
  <c r="D162" i="22" s="1"/>
  <c r="G163" i="22"/>
  <c r="F163" i="22" s="1"/>
  <c r="K163" i="22"/>
  <c r="D163" i="22" s="1"/>
  <c r="G164" i="22"/>
  <c r="F164" i="22" s="1"/>
  <c r="K164" i="22"/>
  <c r="D164" i="22" s="1"/>
  <c r="G165" i="22"/>
  <c r="F165" i="22" s="1"/>
  <c r="K165" i="22"/>
  <c r="D165" i="22" s="1"/>
  <c r="G166" i="22"/>
  <c r="F166" i="22" s="1"/>
  <c r="K166" i="22"/>
  <c r="D166" i="22" s="1"/>
  <c r="G167" i="22"/>
  <c r="F167" i="22" s="1"/>
  <c r="K167" i="22"/>
  <c r="D167" i="22" s="1"/>
  <c r="B172" i="22"/>
  <c r="J182" i="22" s="1"/>
  <c r="G176" i="22"/>
  <c r="F176" i="22" s="1"/>
  <c r="K176" i="22"/>
  <c r="D176" i="22" s="1"/>
  <c r="G177" i="22"/>
  <c r="F177" i="22" s="1"/>
  <c r="K177" i="22"/>
  <c r="D177" i="22" s="1"/>
  <c r="G178" i="22"/>
  <c r="F178" i="22" s="1"/>
  <c r="K178" i="22"/>
  <c r="D178" i="22" s="1"/>
  <c r="G179" i="22"/>
  <c r="F179" i="22" s="1"/>
  <c r="K179" i="22"/>
  <c r="D179" i="22" s="1"/>
  <c r="G180" i="22"/>
  <c r="F180" i="22" s="1"/>
  <c r="K180" i="22"/>
  <c r="D180" i="22" s="1"/>
  <c r="G181" i="22"/>
  <c r="F181" i="22" s="1"/>
  <c r="K181" i="22"/>
  <c r="D181" i="22" s="1"/>
  <c r="G182" i="22"/>
  <c r="F182" i="22" s="1"/>
  <c r="K182" i="22"/>
  <c r="D182" i="22" s="1"/>
  <c r="G183" i="22"/>
  <c r="F183" i="22" s="1"/>
  <c r="K183" i="22"/>
  <c r="D183" i="22" s="1"/>
  <c r="G184" i="22"/>
  <c r="F184" i="22" s="1"/>
  <c r="K184" i="22"/>
  <c r="D184" i="22" s="1"/>
  <c r="G185" i="22"/>
  <c r="F185" i="22" s="1"/>
  <c r="K185" i="22"/>
  <c r="D185" i="22" s="1"/>
  <c r="G186" i="22"/>
  <c r="F186" i="22" s="1"/>
  <c r="K186" i="22"/>
  <c r="D186" i="22" s="1"/>
  <c r="G187" i="22"/>
  <c r="F187" i="22" s="1"/>
  <c r="K187" i="22"/>
  <c r="D187" i="22" s="1"/>
  <c r="G188" i="22"/>
  <c r="F188" i="22" s="1"/>
  <c r="K188" i="22"/>
  <c r="D188" i="22" s="1"/>
  <c r="B4" i="21"/>
  <c r="J9" i="21" s="1"/>
  <c r="G8" i="21"/>
  <c r="F8" i="21" s="1"/>
  <c r="K8" i="21"/>
  <c r="D8" i="21" s="1"/>
  <c r="G9" i="21"/>
  <c r="F9" i="21" s="1"/>
  <c r="K9" i="21"/>
  <c r="D9" i="21" s="1"/>
  <c r="G10" i="21"/>
  <c r="F10" i="21" s="1"/>
  <c r="K10" i="21"/>
  <c r="D10" i="21" s="1"/>
  <c r="G11" i="21"/>
  <c r="F11" i="21" s="1"/>
  <c r="K11" i="21"/>
  <c r="D11" i="21" s="1"/>
  <c r="G12" i="21"/>
  <c r="F12" i="21" s="1"/>
  <c r="K12" i="21"/>
  <c r="D12" i="21" s="1"/>
  <c r="G13" i="21"/>
  <c r="F13" i="21" s="1"/>
  <c r="K13" i="21"/>
  <c r="D13" i="21" s="1"/>
  <c r="G14" i="21"/>
  <c r="F14" i="21" s="1"/>
  <c r="K14" i="21"/>
  <c r="D14" i="21" s="1"/>
  <c r="G15" i="21"/>
  <c r="F15" i="21" s="1"/>
  <c r="K15" i="21"/>
  <c r="D15" i="21" s="1"/>
  <c r="G16" i="21"/>
  <c r="F16" i="21" s="1"/>
  <c r="K16" i="21"/>
  <c r="D16" i="21" s="1"/>
  <c r="G17" i="21"/>
  <c r="F17" i="21" s="1"/>
  <c r="K17" i="21"/>
  <c r="D17" i="21" s="1"/>
  <c r="G18" i="21"/>
  <c r="F18" i="21" s="1"/>
  <c r="K18" i="21"/>
  <c r="D18" i="21" s="1"/>
  <c r="G19" i="21"/>
  <c r="F19" i="21" s="1"/>
  <c r="K19" i="21"/>
  <c r="D19" i="21" s="1"/>
  <c r="B24" i="21"/>
  <c r="J29" i="21" s="1"/>
  <c r="G28" i="21"/>
  <c r="F28" i="21" s="1"/>
  <c r="K28" i="21"/>
  <c r="D28" i="21" s="1"/>
  <c r="G29" i="21"/>
  <c r="F29" i="21" s="1"/>
  <c r="K29" i="21"/>
  <c r="D29" i="21" s="1"/>
  <c r="G30" i="21"/>
  <c r="F30" i="21" s="1"/>
  <c r="K30" i="21"/>
  <c r="D30" i="21" s="1"/>
  <c r="G31" i="21"/>
  <c r="F31" i="21" s="1"/>
  <c r="K31" i="21"/>
  <c r="D31" i="21" s="1"/>
  <c r="G32" i="21"/>
  <c r="F32" i="21" s="1"/>
  <c r="K32" i="21"/>
  <c r="D32" i="21" s="1"/>
  <c r="G33" i="21"/>
  <c r="F33" i="21" s="1"/>
  <c r="K33" i="21"/>
  <c r="D33" i="21" s="1"/>
  <c r="G34" i="21"/>
  <c r="F34" i="21" s="1"/>
  <c r="K34" i="21"/>
  <c r="D34" i="21" s="1"/>
  <c r="G35" i="21"/>
  <c r="F35" i="21" s="1"/>
  <c r="K35" i="21"/>
  <c r="D35" i="21" s="1"/>
  <c r="G36" i="21"/>
  <c r="F36" i="21" s="1"/>
  <c r="K36" i="21"/>
  <c r="D36" i="21" s="1"/>
  <c r="G37" i="21"/>
  <c r="F37" i="21" s="1"/>
  <c r="K37" i="21"/>
  <c r="D37" i="21" s="1"/>
  <c r="G38" i="21"/>
  <c r="F38" i="21" s="1"/>
  <c r="K38" i="21"/>
  <c r="D38" i="21" s="1"/>
  <c r="G39" i="21"/>
  <c r="F39" i="21" s="1"/>
  <c r="K39" i="21"/>
  <c r="D39" i="21" s="1"/>
  <c r="B44" i="21"/>
  <c r="J51" i="21" s="1"/>
  <c r="G48" i="21"/>
  <c r="F48" i="21" s="1"/>
  <c r="K48" i="21"/>
  <c r="D48" i="21" s="1"/>
  <c r="G49" i="21"/>
  <c r="F49" i="21" s="1"/>
  <c r="K49" i="21"/>
  <c r="D49" i="21" s="1"/>
  <c r="G50" i="21"/>
  <c r="F50" i="21" s="1"/>
  <c r="K50" i="21"/>
  <c r="D50" i="21" s="1"/>
  <c r="G51" i="21"/>
  <c r="F51" i="21" s="1"/>
  <c r="K51" i="21"/>
  <c r="D51" i="21" s="1"/>
  <c r="G52" i="21"/>
  <c r="F52" i="21" s="1"/>
  <c r="K52" i="21"/>
  <c r="D52" i="21" s="1"/>
  <c r="G53" i="21"/>
  <c r="F53" i="21" s="1"/>
  <c r="K53" i="21"/>
  <c r="D53" i="21" s="1"/>
  <c r="G54" i="21"/>
  <c r="F54" i="21" s="1"/>
  <c r="K54" i="21"/>
  <c r="D54" i="21" s="1"/>
  <c r="G55" i="21"/>
  <c r="F55" i="21" s="1"/>
  <c r="K55" i="21"/>
  <c r="D55" i="21" s="1"/>
  <c r="G56" i="21"/>
  <c r="F56" i="21" s="1"/>
  <c r="K56" i="21"/>
  <c r="D56" i="21" s="1"/>
  <c r="G57" i="21"/>
  <c r="F57" i="21" s="1"/>
  <c r="K57" i="21"/>
  <c r="D57" i="21" s="1"/>
  <c r="G58" i="21"/>
  <c r="F58" i="21" s="1"/>
  <c r="K58" i="21"/>
  <c r="D58" i="21" s="1"/>
  <c r="G59" i="21"/>
  <c r="F59" i="21" s="1"/>
  <c r="K59" i="21"/>
  <c r="D59" i="21" s="1"/>
  <c r="B64" i="21"/>
  <c r="J69" i="21" s="1"/>
  <c r="G68" i="21"/>
  <c r="F68" i="21" s="1"/>
  <c r="K68" i="21"/>
  <c r="D68" i="21" s="1"/>
  <c r="G69" i="21"/>
  <c r="F69" i="21" s="1"/>
  <c r="K69" i="21"/>
  <c r="D69" i="21" s="1"/>
  <c r="G70" i="21"/>
  <c r="F70" i="21" s="1"/>
  <c r="K70" i="21"/>
  <c r="D70" i="21" s="1"/>
  <c r="G71" i="21"/>
  <c r="F71" i="21" s="1"/>
  <c r="K71" i="21"/>
  <c r="D71" i="21" s="1"/>
  <c r="G72" i="21"/>
  <c r="F72" i="21" s="1"/>
  <c r="K72" i="21"/>
  <c r="D72" i="21" s="1"/>
  <c r="G73" i="21"/>
  <c r="F73" i="21" s="1"/>
  <c r="K73" i="21"/>
  <c r="D73" i="21" s="1"/>
  <c r="G74" i="21"/>
  <c r="F74" i="21" s="1"/>
  <c r="K74" i="21"/>
  <c r="D74" i="21" s="1"/>
  <c r="G75" i="21"/>
  <c r="F75" i="21" s="1"/>
  <c r="K75" i="21"/>
  <c r="D75" i="21" s="1"/>
  <c r="G76" i="21"/>
  <c r="F76" i="21" s="1"/>
  <c r="K76" i="21"/>
  <c r="D76" i="21" s="1"/>
  <c r="G77" i="21"/>
  <c r="F77" i="21" s="1"/>
  <c r="K77" i="21"/>
  <c r="D77" i="21" s="1"/>
  <c r="G78" i="21"/>
  <c r="F78" i="21" s="1"/>
  <c r="K78" i="21"/>
  <c r="D78" i="21" s="1"/>
  <c r="G79" i="21"/>
  <c r="F79" i="21" s="1"/>
  <c r="K79" i="21"/>
  <c r="D79" i="21" s="1"/>
  <c r="B84" i="21"/>
  <c r="J89" i="21" s="1"/>
  <c r="G88" i="21"/>
  <c r="F88" i="21" s="1"/>
  <c r="K88" i="21"/>
  <c r="D88" i="21" s="1"/>
  <c r="G89" i="21"/>
  <c r="F89" i="21" s="1"/>
  <c r="K89" i="21"/>
  <c r="D89" i="21" s="1"/>
  <c r="G90" i="21"/>
  <c r="F90" i="21" s="1"/>
  <c r="K90" i="21"/>
  <c r="D90" i="21" s="1"/>
  <c r="G91" i="21"/>
  <c r="F91" i="21" s="1"/>
  <c r="K91" i="21"/>
  <c r="D91" i="21" s="1"/>
  <c r="G92" i="21"/>
  <c r="F92" i="21" s="1"/>
  <c r="K92" i="21"/>
  <c r="D92" i="21" s="1"/>
  <c r="G93" i="21"/>
  <c r="F93" i="21" s="1"/>
  <c r="K93" i="21"/>
  <c r="D93" i="21" s="1"/>
  <c r="G94" i="21"/>
  <c r="F94" i="21" s="1"/>
  <c r="K94" i="21"/>
  <c r="D94" i="21" s="1"/>
  <c r="G95" i="21"/>
  <c r="F95" i="21" s="1"/>
  <c r="K95" i="21"/>
  <c r="D95" i="21" s="1"/>
  <c r="G96" i="21"/>
  <c r="F96" i="21" s="1"/>
  <c r="K96" i="21"/>
  <c r="D96" i="21" s="1"/>
  <c r="G97" i="21"/>
  <c r="F97" i="21" s="1"/>
  <c r="K97" i="21"/>
  <c r="D97" i="21" s="1"/>
  <c r="G98" i="21"/>
  <c r="F98" i="21" s="1"/>
  <c r="K98" i="21"/>
  <c r="D98" i="21" s="1"/>
  <c r="G99" i="21"/>
  <c r="F99" i="21" s="1"/>
  <c r="K99" i="21"/>
  <c r="D99" i="21" s="1"/>
  <c r="B104" i="21"/>
  <c r="J109" i="21" s="1"/>
  <c r="G108" i="21"/>
  <c r="F108" i="21" s="1"/>
  <c r="K108" i="21"/>
  <c r="D108" i="21" s="1"/>
  <c r="G109" i="21"/>
  <c r="F109" i="21" s="1"/>
  <c r="K109" i="21"/>
  <c r="D109" i="21" s="1"/>
  <c r="G110" i="21"/>
  <c r="F110" i="21" s="1"/>
  <c r="K110" i="21"/>
  <c r="D110" i="21" s="1"/>
  <c r="G111" i="21"/>
  <c r="F111" i="21" s="1"/>
  <c r="K111" i="21"/>
  <c r="D111" i="21" s="1"/>
  <c r="G112" i="21"/>
  <c r="F112" i="21" s="1"/>
  <c r="K112" i="21"/>
  <c r="D112" i="21" s="1"/>
  <c r="G113" i="21"/>
  <c r="F113" i="21" s="1"/>
  <c r="K113" i="21"/>
  <c r="D113" i="21" s="1"/>
  <c r="G114" i="21"/>
  <c r="F114" i="21" s="1"/>
  <c r="K114" i="21"/>
  <c r="D114" i="21" s="1"/>
  <c r="G115" i="21"/>
  <c r="F115" i="21" s="1"/>
  <c r="K115" i="21"/>
  <c r="D115" i="21" s="1"/>
  <c r="G116" i="21"/>
  <c r="F116" i="21" s="1"/>
  <c r="K116" i="21"/>
  <c r="D116" i="21" s="1"/>
  <c r="G117" i="21"/>
  <c r="F117" i="21" s="1"/>
  <c r="K117" i="21"/>
  <c r="D117" i="21" s="1"/>
  <c r="G118" i="21"/>
  <c r="F118" i="21" s="1"/>
  <c r="K118" i="21"/>
  <c r="D118" i="21" s="1"/>
  <c r="G119" i="21"/>
  <c r="F119" i="21" s="1"/>
  <c r="K119" i="21"/>
  <c r="D119" i="21" s="1"/>
  <c r="B124" i="21"/>
  <c r="J138" i="21" s="1"/>
  <c r="G128" i="21"/>
  <c r="F128" i="21" s="1"/>
  <c r="K128" i="21"/>
  <c r="D128" i="21" s="1"/>
  <c r="G129" i="21"/>
  <c r="F129" i="21" s="1"/>
  <c r="K129" i="21"/>
  <c r="D129" i="21" s="1"/>
  <c r="G130" i="21"/>
  <c r="F130" i="21" s="1"/>
  <c r="K130" i="21"/>
  <c r="D130" i="21" s="1"/>
  <c r="G131" i="21"/>
  <c r="F131" i="21" s="1"/>
  <c r="K131" i="21"/>
  <c r="D131" i="21" s="1"/>
  <c r="G132" i="21"/>
  <c r="F132" i="21" s="1"/>
  <c r="K132" i="21"/>
  <c r="D132" i="21" s="1"/>
  <c r="G133" i="21"/>
  <c r="F133" i="21" s="1"/>
  <c r="K133" i="21"/>
  <c r="D133" i="21" s="1"/>
  <c r="G134" i="21"/>
  <c r="F134" i="21" s="1"/>
  <c r="K134" i="21"/>
  <c r="D134" i="21" s="1"/>
  <c r="G135" i="21"/>
  <c r="F135" i="21" s="1"/>
  <c r="K135" i="21"/>
  <c r="D135" i="21" s="1"/>
  <c r="G136" i="21"/>
  <c r="F136" i="21" s="1"/>
  <c r="K136" i="21"/>
  <c r="D136" i="21" s="1"/>
  <c r="G137" i="21"/>
  <c r="F137" i="21" s="1"/>
  <c r="K137" i="21"/>
  <c r="D137" i="21" s="1"/>
  <c r="G138" i="21"/>
  <c r="F138" i="21" s="1"/>
  <c r="K138" i="21"/>
  <c r="D138" i="21" s="1"/>
  <c r="G139" i="21"/>
  <c r="F139" i="21" s="1"/>
  <c r="K139" i="21"/>
  <c r="D139" i="21" s="1"/>
  <c r="B144" i="21"/>
  <c r="J150" i="21" s="1"/>
  <c r="G148" i="21"/>
  <c r="F148" i="21" s="1"/>
  <c r="K148" i="21"/>
  <c r="D148" i="21" s="1"/>
  <c r="G149" i="21"/>
  <c r="F149" i="21" s="1"/>
  <c r="K149" i="21"/>
  <c r="D149" i="21" s="1"/>
  <c r="G150" i="21"/>
  <c r="F150" i="21" s="1"/>
  <c r="K150" i="21"/>
  <c r="D150" i="21" s="1"/>
  <c r="G151" i="21"/>
  <c r="F151" i="21" s="1"/>
  <c r="K151" i="21"/>
  <c r="D151" i="21" s="1"/>
  <c r="G152" i="21"/>
  <c r="F152" i="21" s="1"/>
  <c r="K152" i="21"/>
  <c r="D152" i="21" s="1"/>
  <c r="G153" i="21"/>
  <c r="F153" i="21" s="1"/>
  <c r="K153" i="21"/>
  <c r="D153" i="21" s="1"/>
  <c r="G154" i="21"/>
  <c r="F154" i="21" s="1"/>
  <c r="K154" i="21"/>
  <c r="D154" i="21" s="1"/>
  <c r="G155" i="21"/>
  <c r="F155" i="21" s="1"/>
  <c r="K155" i="21"/>
  <c r="D155" i="21" s="1"/>
  <c r="G156" i="21"/>
  <c r="F156" i="21" s="1"/>
  <c r="K156" i="21"/>
  <c r="D156" i="21" s="1"/>
  <c r="G157" i="21"/>
  <c r="F157" i="21" s="1"/>
  <c r="K157" i="21"/>
  <c r="D157" i="21" s="1"/>
  <c r="G158" i="21"/>
  <c r="F158" i="21" s="1"/>
  <c r="K158" i="21"/>
  <c r="D158" i="21" s="1"/>
  <c r="G159" i="21"/>
  <c r="F159" i="21" s="1"/>
  <c r="K159" i="21"/>
  <c r="D159" i="21" s="1"/>
  <c r="B164" i="21"/>
  <c r="J169" i="21" s="1"/>
  <c r="G168" i="21"/>
  <c r="F168" i="21" s="1"/>
  <c r="K168" i="21"/>
  <c r="D168" i="21" s="1"/>
  <c r="G169" i="21"/>
  <c r="F169" i="21" s="1"/>
  <c r="K169" i="21"/>
  <c r="D169" i="21" s="1"/>
  <c r="G170" i="21"/>
  <c r="F170" i="21" s="1"/>
  <c r="K170" i="21"/>
  <c r="D170" i="21" s="1"/>
  <c r="G171" i="21"/>
  <c r="F171" i="21" s="1"/>
  <c r="K171" i="21"/>
  <c r="D171" i="21" s="1"/>
  <c r="G172" i="21"/>
  <c r="F172" i="21" s="1"/>
  <c r="K172" i="21"/>
  <c r="D172" i="21" s="1"/>
  <c r="G173" i="21"/>
  <c r="F173" i="21" s="1"/>
  <c r="K173" i="21"/>
  <c r="D173" i="21" s="1"/>
  <c r="G174" i="21"/>
  <c r="F174" i="21" s="1"/>
  <c r="K174" i="21"/>
  <c r="D174" i="21" s="1"/>
  <c r="G175" i="21"/>
  <c r="F175" i="21" s="1"/>
  <c r="K175" i="21"/>
  <c r="D175" i="21" s="1"/>
  <c r="G176" i="21"/>
  <c r="F176" i="21" s="1"/>
  <c r="K176" i="21"/>
  <c r="D176" i="21" s="1"/>
  <c r="G177" i="21"/>
  <c r="F177" i="21" s="1"/>
  <c r="K177" i="21"/>
  <c r="D177" i="21" s="1"/>
  <c r="G178" i="21"/>
  <c r="F178" i="21" s="1"/>
  <c r="K178" i="21"/>
  <c r="D178" i="21" s="1"/>
  <c r="G179" i="21"/>
  <c r="F179" i="21" s="1"/>
  <c r="K179" i="21"/>
  <c r="D179" i="21" s="1"/>
  <c r="J105" i="24" l="1"/>
  <c r="J83" i="24"/>
  <c r="J107" i="24"/>
  <c r="J47" i="24"/>
  <c r="J95" i="24"/>
  <c r="J70" i="24"/>
  <c r="J20" i="24"/>
  <c r="J59" i="24"/>
  <c r="J21" i="24"/>
  <c r="J106" i="24"/>
  <c r="J69" i="24"/>
  <c r="J10" i="24"/>
  <c r="J33" i="24"/>
  <c r="J9" i="24"/>
  <c r="J68" i="24"/>
  <c r="J62" i="23"/>
  <c r="J72" i="23"/>
  <c r="J200" i="23"/>
  <c r="J91" i="23"/>
  <c r="J208" i="23"/>
  <c r="J199" i="23"/>
  <c r="J177" i="23"/>
  <c r="J147" i="23"/>
  <c r="J117" i="23"/>
  <c r="J68" i="23"/>
  <c r="J228" i="23"/>
  <c r="J12" i="23"/>
  <c r="J63" i="23"/>
  <c r="J13" i="23"/>
  <c r="J9" i="23"/>
  <c r="J155" i="23"/>
  <c r="J124" i="23"/>
  <c r="J116" i="23"/>
  <c r="J71" i="23"/>
  <c r="J67" i="23"/>
  <c r="J154" i="23"/>
  <c r="J123" i="23"/>
  <c r="J74" i="23"/>
  <c r="J70" i="23"/>
  <c r="J66" i="23"/>
  <c r="J126" i="23"/>
  <c r="J149" i="23"/>
  <c r="J122" i="23"/>
  <c r="J125" i="23"/>
  <c r="J10" i="23"/>
  <c r="J134" i="22"/>
  <c r="J58" i="22"/>
  <c r="J177" i="22"/>
  <c r="J181" i="22"/>
  <c r="J146" i="22"/>
  <c r="J142" i="22"/>
  <c r="J138" i="22"/>
  <c r="J145" i="22"/>
  <c r="J141" i="22"/>
  <c r="J137" i="22"/>
  <c r="J144" i="22"/>
  <c r="J140" i="22"/>
  <c r="J135" i="22"/>
  <c r="J143" i="22"/>
  <c r="J139" i="22"/>
  <c r="J159" i="22"/>
  <c r="J180" i="22"/>
  <c r="J163" i="22"/>
  <c r="J179" i="22"/>
  <c r="J167" i="22"/>
  <c r="J39" i="22"/>
  <c r="J188" i="22"/>
  <c r="J155" i="22"/>
  <c r="J117" i="22"/>
  <c r="J113" i="22"/>
  <c r="J125" i="22"/>
  <c r="J121" i="22"/>
  <c r="J158" i="22"/>
  <c r="J116" i="22"/>
  <c r="J178" i="22"/>
  <c r="J166" i="22"/>
  <c r="J162" i="22"/>
  <c r="J124" i="22"/>
  <c r="J50" i="22"/>
  <c r="J157" i="21"/>
  <c r="J56" i="21"/>
  <c r="J92" i="21"/>
  <c r="J55" i="21"/>
  <c r="J53" i="21"/>
  <c r="J128" i="21"/>
  <c r="J132" i="21"/>
  <c r="J129" i="21"/>
  <c r="J39" i="21"/>
  <c r="J34" i="21"/>
  <c r="J131" i="21"/>
  <c r="J118" i="21"/>
  <c r="J57" i="21"/>
  <c r="J54" i="21"/>
  <c r="J153" i="21"/>
  <c r="J136" i="21"/>
  <c r="J152" i="21"/>
  <c r="J135" i="21"/>
  <c r="J116" i="21"/>
  <c r="J112" i="21"/>
  <c r="J108" i="21"/>
  <c r="J48" i="21"/>
  <c r="J32" i="21"/>
  <c r="J16" i="21"/>
  <c r="J11" i="21"/>
  <c r="J156" i="21"/>
  <c r="J139" i="21"/>
  <c r="J52" i="21"/>
  <c r="J134" i="21"/>
  <c r="J115" i="21"/>
  <c r="J111" i="21"/>
  <c r="J119" i="21"/>
  <c r="J130" i="21"/>
  <c r="J137" i="21"/>
  <c r="J133" i="21"/>
  <c r="J114" i="21"/>
  <c r="J110" i="21"/>
  <c r="J50" i="21"/>
  <c r="J88" i="21"/>
  <c r="J76" i="21"/>
  <c r="J72" i="21"/>
  <c r="J224" i="23"/>
  <c r="J181" i="23"/>
  <c r="J170" i="23"/>
  <c r="J145" i="23"/>
  <c r="J232" i="23"/>
  <c r="J59" i="21"/>
  <c r="J35" i="21"/>
  <c r="J28" i="21"/>
  <c r="J184" i="22"/>
  <c r="J120" i="22"/>
  <c r="J77" i="22"/>
  <c r="J35" i="22"/>
  <c r="J31" i="22"/>
  <c r="J180" i="23"/>
  <c r="J20" i="23"/>
  <c r="J92" i="24"/>
  <c r="J49" i="21"/>
  <c r="J38" i="21"/>
  <c r="J187" i="22"/>
  <c r="J176" i="23"/>
  <c r="J151" i="23"/>
  <c r="J16" i="23"/>
  <c r="J58" i="24"/>
  <c r="J99" i="21"/>
  <c r="J31" i="21"/>
  <c r="J172" i="23"/>
  <c r="J96" i="21"/>
  <c r="J58" i="21"/>
  <c r="J12" i="21"/>
  <c r="J183" i="22"/>
  <c r="J60" i="22"/>
  <c r="J41" i="22"/>
  <c r="J197" i="23"/>
  <c r="J150" i="23"/>
  <c r="J57" i="24"/>
  <c r="J30" i="21"/>
  <c r="J19" i="21"/>
  <c r="J8" i="21"/>
  <c r="J186" i="22"/>
  <c r="J56" i="22"/>
  <c r="J52" i="22"/>
  <c r="J37" i="22"/>
  <c r="J153" i="23"/>
  <c r="J143" i="23"/>
  <c r="J173" i="23"/>
  <c r="J77" i="21"/>
  <c r="J73" i="21"/>
  <c r="J15" i="21"/>
  <c r="J176" i="22"/>
  <c r="J79" i="22"/>
  <c r="J71" i="22"/>
  <c r="J33" i="22"/>
  <c r="J182" i="23"/>
  <c r="J146" i="23"/>
  <c r="J118" i="23"/>
  <c r="J8" i="23"/>
  <c r="J94" i="24"/>
  <c r="J11" i="24"/>
  <c r="J178" i="23"/>
  <c r="J18" i="23"/>
  <c r="J14" i="23"/>
  <c r="J149" i="21"/>
  <c r="J36" i="21"/>
  <c r="J185" i="22"/>
  <c r="J174" i="23"/>
  <c r="J176" i="21"/>
  <c r="J168" i="21"/>
  <c r="J171" i="21"/>
  <c r="J148" i="21"/>
  <c r="J95" i="21"/>
  <c r="J91" i="21"/>
  <c r="J93" i="22"/>
  <c r="J97" i="22"/>
  <c r="J101" i="22"/>
  <c r="J95" i="22"/>
  <c r="J99" i="22"/>
  <c r="J103" i="22"/>
  <c r="J9" i="22"/>
  <c r="J13" i="22"/>
  <c r="J17" i="22"/>
  <c r="J11" i="22"/>
  <c r="J15" i="22"/>
  <c r="J19" i="22"/>
  <c r="J38" i="23"/>
  <c r="J42" i="23"/>
  <c r="J46" i="23"/>
  <c r="J39" i="23"/>
  <c r="J40" i="23"/>
  <c r="J41" i="23"/>
  <c r="J43" i="23"/>
  <c r="J44" i="23"/>
  <c r="J45" i="23"/>
  <c r="J37" i="23"/>
  <c r="J36" i="23"/>
  <c r="J35" i="23"/>
  <c r="J178" i="21"/>
  <c r="J174" i="21"/>
  <c r="J170" i="21"/>
  <c r="J159" i="21"/>
  <c r="J155" i="21"/>
  <c r="J151" i="21"/>
  <c r="J117" i="21"/>
  <c r="J113" i="21"/>
  <c r="J98" i="21"/>
  <c r="J94" i="21"/>
  <c r="J90" i="21"/>
  <c r="J79" i="21"/>
  <c r="J75" i="21"/>
  <c r="J71" i="21"/>
  <c r="J37" i="21"/>
  <c r="J33" i="21"/>
  <c r="J18" i="21"/>
  <c r="J14" i="21"/>
  <c r="J10" i="21"/>
  <c r="J165" i="22"/>
  <c r="J161" i="22"/>
  <c r="J157" i="22"/>
  <c r="J123" i="22"/>
  <c r="J119" i="22"/>
  <c r="J115" i="22"/>
  <c r="J104" i="22"/>
  <c r="J100" i="22"/>
  <c r="J92" i="22"/>
  <c r="J81" i="22"/>
  <c r="J73" i="22"/>
  <c r="J62" i="22"/>
  <c r="J32" i="22"/>
  <c r="J36" i="22"/>
  <c r="J40" i="22"/>
  <c r="J30" i="22"/>
  <c r="J34" i="22"/>
  <c r="J38" i="22"/>
  <c r="J16" i="22"/>
  <c r="J8" i="22"/>
  <c r="J172" i="21"/>
  <c r="J179" i="21"/>
  <c r="J175" i="21"/>
  <c r="J68" i="21"/>
  <c r="J177" i="21"/>
  <c r="J173" i="21"/>
  <c r="J158" i="21"/>
  <c r="J154" i="21"/>
  <c r="J97" i="21"/>
  <c r="J93" i="21"/>
  <c r="J78" i="21"/>
  <c r="J74" i="21"/>
  <c r="J70" i="21"/>
  <c r="J17" i="21"/>
  <c r="J13" i="21"/>
  <c r="J164" i="22"/>
  <c r="J160" i="22"/>
  <c r="J122" i="22"/>
  <c r="J118" i="22"/>
  <c r="J102" i="22"/>
  <c r="J94" i="22"/>
  <c r="J83" i="22"/>
  <c r="J51" i="22"/>
  <c r="J55" i="22"/>
  <c r="J59" i="22"/>
  <c r="J53" i="22"/>
  <c r="J57" i="22"/>
  <c r="J61" i="22"/>
  <c r="J18" i="22"/>
  <c r="J10" i="22"/>
  <c r="J225" i="23"/>
  <c r="J229" i="23"/>
  <c r="J233" i="23"/>
  <c r="J226" i="23"/>
  <c r="J230" i="23"/>
  <c r="J234" i="23"/>
  <c r="J227" i="23"/>
  <c r="J231" i="23"/>
  <c r="J235" i="23"/>
  <c r="J47" i="23"/>
  <c r="J96" i="22"/>
  <c r="J74" i="22"/>
  <c r="J78" i="22"/>
  <c r="J82" i="22"/>
  <c r="J72" i="22"/>
  <c r="J76" i="22"/>
  <c r="J80" i="22"/>
  <c r="J20" i="22"/>
  <c r="J12" i="22"/>
  <c r="J92" i="23"/>
  <c r="J96" i="23"/>
  <c r="J100" i="23"/>
  <c r="J93" i="23"/>
  <c r="J94" i="23"/>
  <c r="J95" i="23"/>
  <c r="J97" i="23"/>
  <c r="J98" i="23"/>
  <c r="J99" i="23"/>
  <c r="J22" i="24"/>
  <c r="J89" i="23"/>
  <c r="J45" i="24"/>
  <c r="J44" i="24"/>
  <c r="J90" i="23"/>
  <c r="J206" i="23"/>
  <c r="J202" i="23"/>
  <c r="J179" i="23"/>
  <c r="J175" i="23"/>
  <c r="J152" i="23"/>
  <c r="J148" i="23"/>
  <c r="J65" i="23"/>
  <c r="J69" i="23"/>
  <c r="J73" i="23"/>
  <c r="J11" i="23"/>
  <c r="J15" i="23"/>
  <c r="J19" i="23"/>
  <c r="J23" i="23"/>
  <c r="J50" i="23"/>
  <c r="J77" i="23"/>
  <c r="J104" i="23"/>
  <c r="J81" i="24"/>
  <c r="J80" i="24"/>
  <c r="J32" i="24"/>
  <c r="J16" i="20"/>
  <c r="K16" i="20"/>
  <c r="M16" i="20"/>
  <c r="J17" i="20"/>
  <c r="K125" i="19" s="1"/>
  <c r="D125" i="19" s="1"/>
  <c r="K17" i="20"/>
  <c r="M17" i="20"/>
  <c r="J19" i="20"/>
  <c r="K19" i="20"/>
  <c r="M19" i="20"/>
  <c r="K196" i="19" s="1"/>
  <c r="D196" i="19" s="1"/>
  <c r="J20" i="20"/>
  <c r="K20" i="20"/>
  <c r="M20" i="20"/>
  <c r="K197" i="19" s="1"/>
  <c r="D197" i="19" s="1"/>
  <c r="J23" i="20"/>
  <c r="K23" i="20"/>
  <c r="M23" i="20"/>
  <c r="J25" i="20"/>
  <c r="K133" i="19" s="1"/>
  <c r="D133" i="19" s="1"/>
  <c r="K25" i="20"/>
  <c r="M25" i="20"/>
  <c r="J26" i="20"/>
  <c r="K26" i="20"/>
  <c r="M26" i="20"/>
  <c r="K203" i="19" s="1"/>
  <c r="D203" i="19" s="1"/>
  <c r="J28" i="20"/>
  <c r="K28" i="20"/>
  <c r="M28" i="20"/>
  <c r="K205" i="19" s="1"/>
  <c r="D205" i="19" s="1"/>
  <c r="J29" i="20"/>
  <c r="K29" i="20"/>
  <c r="M29" i="20"/>
  <c r="B4" i="19"/>
  <c r="J16" i="19" s="1"/>
  <c r="G8" i="19"/>
  <c r="F8" i="19" s="1"/>
  <c r="K8" i="19"/>
  <c r="D8" i="19" s="1"/>
  <c r="G9" i="19"/>
  <c r="F9" i="19" s="1"/>
  <c r="K9" i="19"/>
  <c r="D9" i="19" s="1"/>
  <c r="G10" i="19"/>
  <c r="F10" i="19" s="1"/>
  <c r="K10" i="19"/>
  <c r="D10" i="19" s="1"/>
  <c r="G11" i="19"/>
  <c r="F11" i="19" s="1"/>
  <c r="K11" i="19"/>
  <c r="D11" i="19" s="1"/>
  <c r="G12" i="19"/>
  <c r="F12" i="19" s="1"/>
  <c r="K12" i="19"/>
  <c r="D12" i="19" s="1"/>
  <c r="G13" i="19"/>
  <c r="F13" i="19" s="1"/>
  <c r="K13" i="19"/>
  <c r="D13" i="19" s="1"/>
  <c r="G14" i="19"/>
  <c r="F14" i="19" s="1"/>
  <c r="K14" i="19"/>
  <c r="D14" i="19" s="1"/>
  <c r="G15" i="19"/>
  <c r="F15" i="19" s="1"/>
  <c r="K15" i="19"/>
  <c r="D15" i="19" s="1"/>
  <c r="G16" i="19"/>
  <c r="F16" i="19" s="1"/>
  <c r="K16" i="19"/>
  <c r="D16" i="19" s="1"/>
  <c r="G17" i="19"/>
  <c r="F17" i="19" s="1"/>
  <c r="K17" i="19"/>
  <c r="D17" i="19" s="1"/>
  <c r="G18" i="19"/>
  <c r="F18" i="19" s="1"/>
  <c r="K18" i="19"/>
  <c r="D18" i="19" s="1"/>
  <c r="G19" i="19"/>
  <c r="F19" i="19" s="1"/>
  <c r="K19" i="19"/>
  <c r="D19" i="19" s="1"/>
  <c r="G20" i="19"/>
  <c r="F20" i="19" s="1"/>
  <c r="K20" i="19"/>
  <c r="D20" i="19" s="1"/>
  <c r="G21" i="19"/>
  <c r="F21" i="19" s="1"/>
  <c r="K21" i="19"/>
  <c r="D21" i="19" s="1"/>
  <c r="G22" i="19"/>
  <c r="F22" i="19" s="1"/>
  <c r="K22" i="19"/>
  <c r="D22" i="19" s="1"/>
  <c r="B27" i="19"/>
  <c r="J39" i="19" s="1"/>
  <c r="G31" i="19"/>
  <c r="F31" i="19" s="1"/>
  <c r="K31" i="19"/>
  <c r="D31" i="19" s="1"/>
  <c r="G32" i="19"/>
  <c r="F32" i="19" s="1"/>
  <c r="K32" i="19"/>
  <c r="D32" i="19" s="1"/>
  <c r="G33" i="19"/>
  <c r="F33" i="19" s="1"/>
  <c r="K33" i="19"/>
  <c r="D33" i="19" s="1"/>
  <c r="G34" i="19"/>
  <c r="F34" i="19" s="1"/>
  <c r="K34" i="19"/>
  <c r="D34" i="19" s="1"/>
  <c r="G35" i="19"/>
  <c r="F35" i="19" s="1"/>
  <c r="K35" i="19"/>
  <c r="D35" i="19" s="1"/>
  <c r="G36" i="19"/>
  <c r="F36" i="19" s="1"/>
  <c r="K36" i="19"/>
  <c r="D36" i="19" s="1"/>
  <c r="G37" i="19"/>
  <c r="F37" i="19" s="1"/>
  <c r="K37" i="19"/>
  <c r="D37" i="19" s="1"/>
  <c r="G38" i="19"/>
  <c r="F38" i="19" s="1"/>
  <c r="K38" i="19"/>
  <c r="D38" i="19" s="1"/>
  <c r="G39" i="19"/>
  <c r="F39" i="19" s="1"/>
  <c r="K39" i="19"/>
  <c r="D39" i="19" s="1"/>
  <c r="G40" i="19"/>
  <c r="F40" i="19" s="1"/>
  <c r="K40" i="19"/>
  <c r="D40" i="19" s="1"/>
  <c r="G41" i="19"/>
  <c r="F41" i="19" s="1"/>
  <c r="K41" i="19"/>
  <c r="D41" i="19" s="1"/>
  <c r="G42" i="19"/>
  <c r="F42" i="19" s="1"/>
  <c r="K42" i="19"/>
  <c r="D42" i="19" s="1"/>
  <c r="G43" i="19"/>
  <c r="F43" i="19" s="1"/>
  <c r="K43" i="19"/>
  <c r="D43" i="19" s="1"/>
  <c r="G44" i="19"/>
  <c r="F44" i="19" s="1"/>
  <c r="K44" i="19"/>
  <c r="D44" i="19" s="1"/>
  <c r="G45" i="19"/>
  <c r="F45" i="19" s="1"/>
  <c r="K45" i="19"/>
  <c r="D45" i="19" s="1"/>
  <c r="B50" i="19"/>
  <c r="J54" i="19" s="1"/>
  <c r="G54" i="19"/>
  <c r="F54" i="19" s="1"/>
  <c r="K54" i="19"/>
  <c r="D54" i="19" s="1"/>
  <c r="G55" i="19"/>
  <c r="F55" i="19" s="1"/>
  <c r="K55" i="19"/>
  <c r="D55" i="19" s="1"/>
  <c r="G56" i="19"/>
  <c r="F56" i="19" s="1"/>
  <c r="K56" i="19"/>
  <c r="D56" i="19" s="1"/>
  <c r="G57" i="19"/>
  <c r="F57" i="19" s="1"/>
  <c r="K57" i="19"/>
  <c r="D57" i="19" s="1"/>
  <c r="G58" i="19"/>
  <c r="F58" i="19" s="1"/>
  <c r="K58" i="19"/>
  <c r="D58" i="19" s="1"/>
  <c r="G59" i="19"/>
  <c r="F59" i="19" s="1"/>
  <c r="K59" i="19"/>
  <c r="D59" i="19" s="1"/>
  <c r="G60" i="19"/>
  <c r="F60" i="19" s="1"/>
  <c r="K60" i="19"/>
  <c r="D60" i="19" s="1"/>
  <c r="G61" i="19"/>
  <c r="F61" i="19" s="1"/>
  <c r="K61" i="19"/>
  <c r="D61" i="19" s="1"/>
  <c r="G62" i="19"/>
  <c r="F62" i="19" s="1"/>
  <c r="K62" i="19"/>
  <c r="D62" i="19" s="1"/>
  <c r="G63" i="19"/>
  <c r="F63" i="19" s="1"/>
  <c r="K63" i="19"/>
  <c r="D63" i="19" s="1"/>
  <c r="G64" i="19"/>
  <c r="F64" i="19" s="1"/>
  <c r="K64" i="19"/>
  <c r="D64" i="19" s="1"/>
  <c r="G65" i="19"/>
  <c r="F65" i="19" s="1"/>
  <c r="K65" i="19"/>
  <c r="D65" i="19" s="1"/>
  <c r="G66" i="19"/>
  <c r="F66" i="19" s="1"/>
  <c r="K66" i="19"/>
  <c r="D66" i="19" s="1"/>
  <c r="G67" i="19"/>
  <c r="F67" i="19" s="1"/>
  <c r="K67" i="19"/>
  <c r="D67" i="19" s="1"/>
  <c r="G68" i="19"/>
  <c r="F68" i="19" s="1"/>
  <c r="K68" i="19"/>
  <c r="D68" i="19" s="1"/>
  <c r="B73" i="19"/>
  <c r="J77" i="19" s="1"/>
  <c r="G77" i="19"/>
  <c r="F77" i="19" s="1"/>
  <c r="K77" i="19"/>
  <c r="D77" i="19" s="1"/>
  <c r="G78" i="19"/>
  <c r="F78" i="19" s="1"/>
  <c r="K78" i="19"/>
  <c r="D78" i="19" s="1"/>
  <c r="G79" i="19"/>
  <c r="F79" i="19" s="1"/>
  <c r="K79" i="19"/>
  <c r="D79" i="19" s="1"/>
  <c r="G80" i="19"/>
  <c r="F80" i="19" s="1"/>
  <c r="K80" i="19"/>
  <c r="D80" i="19" s="1"/>
  <c r="G81" i="19"/>
  <c r="F81" i="19" s="1"/>
  <c r="K81" i="19"/>
  <c r="D81" i="19" s="1"/>
  <c r="G82" i="19"/>
  <c r="F82" i="19" s="1"/>
  <c r="K82" i="19"/>
  <c r="D82" i="19" s="1"/>
  <c r="G83" i="19"/>
  <c r="F83" i="19" s="1"/>
  <c r="K83" i="19"/>
  <c r="D83" i="19" s="1"/>
  <c r="G84" i="19"/>
  <c r="F84" i="19" s="1"/>
  <c r="K84" i="19"/>
  <c r="D84" i="19" s="1"/>
  <c r="G85" i="19"/>
  <c r="F85" i="19" s="1"/>
  <c r="K85" i="19"/>
  <c r="D85" i="19" s="1"/>
  <c r="G86" i="19"/>
  <c r="F86" i="19" s="1"/>
  <c r="K86" i="19"/>
  <c r="D86" i="19" s="1"/>
  <c r="G87" i="19"/>
  <c r="F87" i="19" s="1"/>
  <c r="K87" i="19"/>
  <c r="D87" i="19" s="1"/>
  <c r="G88" i="19"/>
  <c r="F88" i="19" s="1"/>
  <c r="K88" i="19"/>
  <c r="D88" i="19" s="1"/>
  <c r="G89" i="19"/>
  <c r="F89" i="19" s="1"/>
  <c r="K89" i="19"/>
  <c r="D89" i="19" s="1"/>
  <c r="G90" i="19"/>
  <c r="F90" i="19" s="1"/>
  <c r="K90" i="19"/>
  <c r="D90" i="19" s="1"/>
  <c r="G91" i="19"/>
  <c r="F91" i="19" s="1"/>
  <c r="K91" i="19"/>
  <c r="D91" i="19" s="1"/>
  <c r="B96" i="19"/>
  <c r="J109" i="19" s="1"/>
  <c r="G100" i="19"/>
  <c r="F100" i="19" s="1"/>
  <c r="K100" i="19"/>
  <c r="D100" i="19" s="1"/>
  <c r="G101" i="19"/>
  <c r="F101" i="19" s="1"/>
  <c r="K101" i="19"/>
  <c r="D101" i="19" s="1"/>
  <c r="G102" i="19"/>
  <c r="F102" i="19" s="1"/>
  <c r="K102" i="19"/>
  <c r="D102" i="19" s="1"/>
  <c r="G103" i="19"/>
  <c r="F103" i="19" s="1"/>
  <c r="K103" i="19"/>
  <c r="D103" i="19" s="1"/>
  <c r="G104" i="19"/>
  <c r="F104" i="19" s="1"/>
  <c r="K104" i="19"/>
  <c r="D104" i="19" s="1"/>
  <c r="G105" i="19"/>
  <c r="F105" i="19" s="1"/>
  <c r="K105" i="19"/>
  <c r="D105" i="19" s="1"/>
  <c r="G106" i="19"/>
  <c r="F106" i="19" s="1"/>
  <c r="K106" i="19"/>
  <c r="D106" i="19" s="1"/>
  <c r="G107" i="19"/>
  <c r="F107" i="19" s="1"/>
  <c r="K107" i="19"/>
  <c r="D107" i="19" s="1"/>
  <c r="G108" i="19"/>
  <c r="F108" i="19" s="1"/>
  <c r="K108" i="19"/>
  <c r="D108" i="19" s="1"/>
  <c r="G109" i="19"/>
  <c r="F109" i="19" s="1"/>
  <c r="K109" i="19"/>
  <c r="D109" i="19" s="1"/>
  <c r="G110" i="19"/>
  <c r="F110" i="19" s="1"/>
  <c r="K110" i="19"/>
  <c r="D110" i="19" s="1"/>
  <c r="G111" i="19"/>
  <c r="F111" i="19" s="1"/>
  <c r="K111" i="19"/>
  <c r="D111" i="19" s="1"/>
  <c r="G112" i="19"/>
  <c r="F112" i="19" s="1"/>
  <c r="K112" i="19"/>
  <c r="D112" i="19" s="1"/>
  <c r="G113" i="19"/>
  <c r="F113" i="19" s="1"/>
  <c r="K113" i="19"/>
  <c r="D113" i="19" s="1"/>
  <c r="G114" i="19"/>
  <c r="F114" i="19" s="1"/>
  <c r="K114" i="19"/>
  <c r="D114" i="19" s="1"/>
  <c r="B119" i="19"/>
  <c r="J124" i="19" s="1"/>
  <c r="G123" i="19"/>
  <c r="F123" i="19" s="1"/>
  <c r="K123" i="19"/>
  <c r="D123" i="19" s="1"/>
  <c r="G124" i="19"/>
  <c r="F124" i="19" s="1"/>
  <c r="K124" i="19"/>
  <c r="D124" i="19" s="1"/>
  <c r="G125" i="19"/>
  <c r="F125" i="19" s="1"/>
  <c r="G126" i="19"/>
  <c r="F126" i="19" s="1"/>
  <c r="K126" i="19"/>
  <c r="D126" i="19" s="1"/>
  <c r="G127" i="19"/>
  <c r="F127" i="19" s="1"/>
  <c r="K127" i="19"/>
  <c r="D127" i="19" s="1"/>
  <c r="G128" i="19"/>
  <c r="F128" i="19" s="1"/>
  <c r="K128" i="19"/>
  <c r="D128" i="19" s="1"/>
  <c r="G129" i="19"/>
  <c r="F129" i="19" s="1"/>
  <c r="K129" i="19"/>
  <c r="D129" i="19" s="1"/>
  <c r="G130" i="19"/>
  <c r="F130" i="19" s="1"/>
  <c r="K130" i="19"/>
  <c r="D130" i="19" s="1"/>
  <c r="G131" i="19"/>
  <c r="F131" i="19" s="1"/>
  <c r="K131" i="19"/>
  <c r="D131" i="19" s="1"/>
  <c r="G132" i="19"/>
  <c r="F132" i="19" s="1"/>
  <c r="K132" i="19"/>
  <c r="D132" i="19" s="1"/>
  <c r="G133" i="19"/>
  <c r="F133" i="19" s="1"/>
  <c r="G134" i="19"/>
  <c r="F134" i="19" s="1"/>
  <c r="K134" i="19"/>
  <c r="D134" i="19" s="1"/>
  <c r="G135" i="19"/>
  <c r="F135" i="19" s="1"/>
  <c r="K135" i="19"/>
  <c r="D135" i="19" s="1"/>
  <c r="G136" i="19"/>
  <c r="F136" i="19" s="1"/>
  <c r="K136" i="19"/>
  <c r="D136" i="19" s="1"/>
  <c r="G137" i="19"/>
  <c r="F137" i="19" s="1"/>
  <c r="K137" i="19"/>
  <c r="D137" i="19" s="1"/>
  <c r="B142" i="19"/>
  <c r="J151" i="19" s="1"/>
  <c r="G146" i="19"/>
  <c r="F146" i="19" s="1"/>
  <c r="K146" i="19"/>
  <c r="D146" i="19" s="1"/>
  <c r="G147" i="19"/>
  <c r="F147" i="19" s="1"/>
  <c r="K147" i="19"/>
  <c r="D147" i="19" s="1"/>
  <c r="G148" i="19"/>
  <c r="F148" i="19" s="1"/>
  <c r="K148" i="19"/>
  <c r="D148" i="19" s="1"/>
  <c r="G149" i="19"/>
  <c r="F149" i="19" s="1"/>
  <c r="K149" i="19"/>
  <c r="D149" i="19" s="1"/>
  <c r="G150" i="19"/>
  <c r="F150" i="19" s="1"/>
  <c r="K150" i="19"/>
  <c r="D150" i="19" s="1"/>
  <c r="G151" i="19"/>
  <c r="F151" i="19" s="1"/>
  <c r="K151" i="19"/>
  <c r="D151" i="19" s="1"/>
  <c r="G152" i="19"/>
  <c r="F152" i="19" s="1"/>
  <c r="K152" i="19"/>
  <c r="D152" i="19" s="1"/>
  <c r="G153" i="19"/>
  <c r="F153" i="19" s="1"/>
  <c r="K153" i="19"/>
  <c r="D153" i="19" s="1"/>
  <c r="G154" i="19"/>
  <c r="F154" i="19" s="1"/>
  <c r="K154" i="19"/>
  <c r="D154" i="19" s="1"/>
  <c r="G155" i="19"/>
  <c r="F155" i="19" s="1"/>
  <c r="K155" i="19"/>
  <c r="D155" i="19" s="1"/>
  <c r="G156" i="19"/>
  <c r="F156" i="19" s="1"/>
  <c r="K156" i="19"/>
  <c r="D156" i="19" s="1"/>
  <c r="G157" i="19"/>
  <c r="F157" i="19" s="1"/>
  <c r="K157" i="19"/>
  <c r="D157" i="19" s="1"/>
  <c r="G158" i="19"/>
  <c r="F158" i="19" s="1"/>
  <c r="K158" i="19"/>
  <c r="D158" i="19" s="1"/>
  <c r="G159" i="19"/>
  <c r="F159" i="19" s="1"/>
  <c r="K159" i="19"/>
  <c r="D159" i="19" s="1"/>
  <c r="G160" i="19"/>
  <c r="F160" i="19" s="1"/>
  <c r="K160" i="19"/>
  <c r="D160" i="19" s="1"/>
  <c r="B165" i="19"/>
  <c r="J174" i="19" s="1"/>
  <c r="G169" i="19"/>
  <c r="F169" i="19" s="1"/>
  <c r="K169" i="19"/>
  <c r="D169" i="19" s="1"/>
  <c r="G170" i="19"/>
  <c r="F170" i="19" s="1"/>
  <c r="K170" i="19"/>
  <c r="D170" i="19" s="1"/>
  <c r="G171" i="19"/>
  <c r="F171" i="19" s="1"/>
  <c r="K171" i="19"/>
  <c r="D171" i="19" s="1"/>
  <c r="G172" i="19"/>
  <c r="F172" i="19" s="1"/>
  <c r="K172" i="19"/>
  <c r="D172" i="19" s="1"/>
  <c r="G173" i="19"/>
  <c r="F173" i="19" s="1"/>
  <c r="K173" i="19"/>
  <c r="D173" i="19" s="1"/>
  <c r="G174" i="19"/>
  <c r="F174" i="19" s="1"/>
  <c r="K174" i="19"/>
  <c r="D174" i="19" s="1"/>
  <c r="G175" i="19"/>
  <c r="F175" i="19" s="1"/>
  <c r="K175" i="19"/>
  <c r="D175" i="19" s="1"/>
  <c r="G176" i="19"/>
  <c r="F176" i="19" s="1"/>
  <c r="K176" i="19"/>
  <c r="D176" i="19" s="1"/>
  <c r="G177" i="19"/>
  <c r="F177" i="19" s="1"/>
  <c r="K177" i="19"/>
  <c r="D177" i="19" s="1"/>
  <c r="G178" i="19"/>
  <c r="F178" i="19" s="1"/>
  <c r="K178" i="19"/>
  <c r="D178" i="19" s="1"/>
  <c r="G179" i="19"/>
  <c r="F179" i="19" s="1"/>
  <c r="K179" i="19"/>
  <c r="D179" i="19" s="1"/>
  <c r="G180" i="19"/>
  <c r="F180" i="19" s="1"/>
  <c r="K180" i="19"/>
  <c r="D180" i="19" s="1"/>
  <c r="G181" i="19"/>
  <c r="F181" i="19" s="1"/>
  <c r="K181" i="19"/>
  <c r="D181" i="19" s="1"/>
  <c r="G182" i="19"/>
  <c r="F182" i="19" s="1"/>
  <c r="K182" i="19"/>
  <c r="D182" i="19" s="1"/>
  <c r="G183" i="19"/>
  <c r="F183" i="19" s="1"/>
  <c r="K183" i="19"/>
  <c r="D183" i="19" s="1"/>
  <c r="B188" i="19"/>
  <c r="J193" i="19" s="1"/>
  <c r="G192" i="19"/>
  <c r="F192" i="19" s="1"/>
  <c r="K192" i="19"/>
  <c r="D192" i="19" s="1"/>
  <c r="G193" i="19"/>
  <c r="F193" i="19" s="1"/>
  <c r="K193" i="19"/>
  <c r="D193" i="19" s="1"/>
  <c r="G194" i="19"/>
  <c r="F194" i="19" s="1"/>
  <c r="K194" i="19"/>
  <c r="D194" i="19" s="1"/>
  <c r="G195" i="19"/>
  <c r="F195" i="19" s="1"/>
  <c r="K195" i="19"/>
  <c r="D195" i="19" s="1"/>
  <c r="G196" i="19"/>
  <c r="F196" i="19" s="1"/>
  <c r="G197" i="19"/>
  <c r="F197" i="19" s="1"/>
  <c r="G198" i="19"/>
  <c r="F198" i="19" s="1"/>
  <c r="K198" i="19"/>
  <c r="D198" i="19" s="1"/>
  <c r="G199" i="19"/>
  <c r="F199" i="19" s="1"/>
  <c r="K199" i="19"/>
  <c r="D199" i="19" s="1"/>
  <c r="G200" i="19"/>
  <c r="F200" i="19" s="1"/>
  <c r="K200" i="19"/>
  <c r="D200" i="19" s="1"/>
  <c r="G201" i="19"/>
  <c r="F201" i="19" s="1"/>
  <c r="K201" i="19"/>
  <c r="D201" i="19" s="1"/>
  <c r="G202" i="19"/>
  <c r="F202" i="19" s="1"/>
  <c r="K202" i="19"/>
  <c r="D202" i="19" s="1"/>
  <c r="G203" i="19"/>
  <c r="F203" i="19" s="1"/>
  <c r="G204" i="19"/>
  <c r="F204" i="19" s="1"/>
  <c r="K204" i="19"/>
  <c r="D204" i="19" s="1"/>
  <c r="G205" i="19"/>
  <c r="F205" i="19" s="1"/>
  <c r="G206" i="19"/>
  <c r="F206" i="19" s="1"/>
  <c r="K206" i="19"/>
  <c r="D206" i="19" s="1"/>
  <c r="J173" i="19" l="1"/>
  <c r="J112" i="19"/>
  <c r="J147" i="19"/>
  <c r="J43" i="19"/>
  <c r="J128" i="19"/>
  <c r="J113" i="19"/>
  <c r="J196" i="19"/>
  <c r="J155" i="19"/>
  <c r="J200" i="19"/>
  <c r="J180" i="19"/>
  <c r="J135" i="19"/>
  <c r="J131" i="19"/>
  <c r="J31" i="19"/>
  <c r="J204" i="19"/>
  <c r="J123" i="19"/>
  <c r="J108" i="19"/>
  <c r="J35" i="19"/>
  <c r="J154" i="19"/>
  <c r="J146" i="19"/>
  <c r="J127" i="19"/>
  <c r="J104" i="19"/>
  <c r="J100" i="19"/>
  <c r="J158" i="19"/>
  <c r="J150" i="19"/>
  <c r="J181" i="19"/>
  <c r="J136" i="19"/>
  <c r="J132" i="19"/>
  <c r="J9" i="19"/>
  <c r="J13" i="19"/>
  <c r="J17" i="19"/>
  <c r="J21" i="19"/>
  <c r="J10" i="19"/>
  <c r="J14" i="19"/>
  <c r="J18" i="19"/>
  <c r="J22" i="19"/>
  <c r="J11" i="19"/>
  <c r="J15" i="19"/>
  <c r="J19" i="19"/>
  <c r="J199" i="19"/>
  <c r="J20" i="19"/>
  <c r="J171" i="19"/>
  <c r="J175" i="19"/>
  <c r="J179" i="19"/>
  <c r="J172" i="19"/>
  <c r="J176" i="19"/>
  <c r="J89" i="19"/>
  <c r="J85" i="19"/>
  <c r="J81" i="19"/>
  <c r="J206" i="19"/>
  <c r="J202" i="19"/>
  <c r="J198" i="19"/>
  <c r="J194" i="19"/>
  <c r="J183" i="19"/>
  <c r="J178" i="19"/>
  <c r="J177" i="19"/>
  <c r="J169" i="19"/>
  <c r="J159" i="19"/>
  <c r="J125" i="19"/>
  <c r="J129" i="19"/>
  <c r="J133" i="19"/>
  <c r="J137" i="19"/>
  <c r="J126" i="19"/>
  <c r="J130" i="19"/>
  <c r="J134" i="19"/>
  <c r="J101" i="19"/>
  <c r="J105" i="19"/>
  <c r="J102" i="19"/>
  <c r="J106" i="19"/>
  <c r="J110" i="19"/>
  <c r="J114" i="19"/>
  <c r="J103" i="19"/>
  <c r="J107" i="19"/>
  <c r="J111" i="19"/>
  <c r="J58" i="19"/>
  <c r="J32" i="19"/>
  <c r="J36" i="19"/>
  <c r="J40" i="19"/>
  <c r="J44" i="19"/>
  <c r="J33" i="19"/>
  <c r="J37" i="19"/>
  <c r="J41" i="19"/>
  <c r="J45" i="19"/>
  <c r="J34" i="19"/>
  <c r="J38" i="19"/>
  <c r="J42" i="19"/>
  <c r="J8" i="19"/>
  <c r="J192" i="19"/>
  <c r="J78" i="19"/>
  <c r="J82" i="19"/>
  <c r="J86" i="19"/>
  <c r="J90" i="19"/>
  <c r="J79" i="19"/>
  <c r="J83" i="19"/>
  <c r="J87" i="19"/>
  <c r="J91" i="19"/>
  <c r="J80" i="19"/>
  <c r="J84" i="19"/>
  <c r="J88" i="19"/>
  <c r="J55" i="19"/>
  <c r="J59" i="19"/>
  <c r="J63" i="19"/>
  <c r="J67" i="19"/>
  <c r="J56" i="19"/>
  <c r="J60" i="19"/>
  <c r="J64" i="19"/>
  <c r="J68" i="19"/>
  <c r="J57" i="19"/>
  <c r="J61" i="19"/>
  <c r="J65" i="19"/>
  <c r="J203" i="19"/>
  <c r="J195" i="19"/>
  <c r="J205" i="19"/>
  <c r="J201" i="19"/>
  <c r="J197" i="19"/>
  <c r="J182" i="19"/>
  <c r="J170" i="19"/>
  <c r="J148" i="19"/>
  <c r="J152" i="19"/>
  <c r="J156" i="19"/>
  <c r="J160" i="19"/>
  <c r="J149" i="19"/>
  <c r="J153" i="19"/>
  <c r="J157" i="19"/>
  <c r="J66" i="19"/>
  <c r="J62" i="19"/>
  <c r="J12" i="19"/>
  <c r="K440" i="18"/>
  <c r="D440" i="18" s="1"/>
  <c r="K441" i="18"/>
  <c r="D441" i="18" s="1"/>
  <c r="K442" i="18"/>
  <c r="D442" i="18" s="1"/>
  <c r="K443" i="18"/>
  <c r="D443" i="18" s="1"/>
  <c r="K444" i="18"/>
  <c r="D444" i="18" s="1"/>
  <c r="K445" i="18"/>
  <c r="D445" i="18" s="1"/>
  <c r="K446" i="18"/>
  <c r="D446" i="18" s="1"/>
  <c r="K447" i="18"/>
  <c r="D447" i="18" s="1"/>
  <c r="K448" i="18"/>
  <c r="D448" i="18" s="1"/>
  <c r="K449" i="18"/>
  <c r="D449" i="18" s="1"/>
  <c r="K450" i="18"/>
  <c r="D450" i="18" s="1"/>
  <c r="K451" i="18"/>
  <c r="D451" i="18" s="1"/>
  <c r="K452" i="18"/>
  <c r="D452" i="18" s="1"/>
  <c r="K453" i="18"/>
  <c r="D453" i="18" s="1"/>
  <c r="K454" i="18"/>
  <c r="D454" i="18" s="1"/>
  <c r="K455" i="18"/>
  <c r="D455" i="18" s="1"/>
  <c r="K456" i="18"/>
  <c r="D456" i="18" s="1"/>
  <c r="K457" i="18"/>
  <c r="D457" i="18" s="1"/>
  <c r="K458" i="18"/>
  <c r="D458" i="18" s="1"/>
  <c r="K459" i="18"/>
  <c r="D459" i="18" s="1"/>
  <c r="K460" i="18"/>
  <c r="D460" i="18" s="1"/>
  <c r="K461" i="18"/>
  <c r="D461" i="18" s="1"/>
  <c r="K462" i="18"/>
  <c r="D462" i="18" s="1"/>
  <c r="K463" i="18"/>
  <c r="D463" i="18" s="1"/>
  <c r="K464" i="18"/>
  <c r="D464" i="18" s="1"/>
  <c r="K465" i="18"/>
  <c r="D465" i="18" s="1"/>
  <c r="K466" i="18"/>
  <c r="D466" i="18" s="1"/>
  <c r="K467" i="18"/>
  <c r="D467" i="18" s="1"/>
  <c r="K468" i="18"/>
  <c r="D468" i="18" s="1"/>
  <c r="K469" i="18"/>
  <c r="D469" i="18" s="1"/>
  <c r="K470" i="18"/>
  <c r="D470" i="18" s="1"/>
  <c r="K471" i="18"/>
  <c r="D471" i="18" s="1"/>
  <c r="K472" i="18"/>
  <c r="D472" i="18" s="1"/>
  <c r="K473" i="18"/>
  <c r="D473" i="18" s="1"/>
  <c r="K439" i="18"/>
  <c r="D439" i="18" s="1"/>
  <c r="B435" i="18"/>
  <c r="J442" i="18" s="1"/>
  <c r="K397" i="18"/>
  <c r="D397" i="18" s="1"/>
  <c r="K398" i="18"/>
  <c r="D398" i="18" s="1"/>
  <c r="K399" i="18"/>
  <c r="D399" i="18" s="1"/>
  <c r="K400" i="18"/>
  <c r="D400" i="18" s="1"/>
  <c r="K401" i="18"/>
  <c r="D401" i="18" s="1"/>
  <c r="K402" i="18"/>
  <c r="D402" i="18" s="1"/>
  <c r="K403" i="18"/>
  <c r="D403" i="18" s="1"/>
  <c r="K404" i="18"/>
  <c r="D404" i="18" s="1"/>
  <c r="K405" i="18"/>
  <c r="D405" i="18" s="1"/>
  <c r="K406" i="18"/>
  <c r="D406" i="18" s="1"/>
  <c r="K407" i="18"/>
  <c r="D407" i="18" s="1"/>
  <c r="K408" i="18"/>
  <c r="D408" i="18" s="1"/>
  <c r="K409" i="18"/>
  <c r="D409" i="18" s="1"/>
  <c r="K410" i="18"/>
  <c r="D410" i="18" s="1"/>
  <c r="K411" i="18"/>
  <c r="D411" i="18" s="1"/>
  <c r="K412" i="18"/>
  <c r="D412" i="18" s="1"/>
  <c r="K413" i="18"/>
  <c r="D413" i="18" s="1"/>
  <c r="K414" i="18"/>
  <c r="D414" i="18" s="1"/>
  <c r="K415" i="18"/>
  <c r="D415" i="18" s="1"/>
  <c r="K416" i="18"/>
  <c r="D416" i="18" s="1"/>
  <c r="K417" i="18"/>
  <c r="D417" i="18" s="1"/>
  <c r="K418" i="18"/>
  <c r="D418" i="18" s="1"/>
  <c r="K419" i="18"/>
  <c r="D419" i="18" s="1"/>
  <c r="K420" i="18"/>
  <c r="D420" i="18" s="1"/>
  <c r="K421" i="18"/>
  <c r="D421" i="18" s="1"/>
  <c r="K422" i="18"/>
  <c r="D422" i="18" s="1"/>
  <c r="K423" i="18"/>
  <c r="D423" i="18" s="1"/>
  <c r="K424" i="18"/>
  <c r="D424" i="18" s="1"/>
  <c r="K425" i="18"/>
  <c r="D425" i="18" s="1"/>
  <c r="K426" i="18"/>
  <c r="D426" i="18" s="1"/>
  <c r="K427" i="18"/>
  <c r="D427" i="18" s="1"/>
  <c r="K428" i="18"/>
  <c r="D428" i="18" s="1"/>
  <c r="K429" i="18"/>
  <c r="D429" i="18" s="1"/>
  <c r="K430" i="18"/>
  <c r="D430" i="18" s="1"/>
  <c r="K396" i="18"/>
  <c r="D396" i="18" s="1"/>
  <c r="B392" i="18"/>
  <c r="J402" i="18" s="1"/>
  <c r="K354" i="18"/>
  <c r="D354" i="18" s="1"/>
  <c r="K355" i="18"/>
  <c r="D355" i="18" s="1"/>
  <c r="K356" i="18"/>
  <c r="D356" i="18" s="1"/>
  <c r="K357" i="18"/>
  <c r="D357" i="18" s="1"/>
  <c r="K358" i="18"/>
  <c r="D358" i="18" s="1"/>
  <c r="K359" i="18"/>
  <c r="D359" i="18" s="1"/>
  <c r="K360" i="18"/>
  <c r="D360" i="18" s="1"/>
  <c r="K361" i="18"/>
  <c r="D361" i="18" s="1"/>
  <c r="K362" i="18"/>
  <c r="D362" i="18" s="1"/>
  <c r="K363" i="18"/>
  <c r="D363" i="18" s="1"/>
  <c r="K364" i="18"/>
  <c r="D364" i="18" s="1"/>
  <c r="K365" i="18"/>
  <c r="D365" i="18" s="1"/>
  <c r="K366" i="18"/>
  <c r="D366" i="18" s="1"/>
  <c r="K367" i="18"/>
  <c r="D367" i="18" s="1"/>
  <c r="K368" i="18"/>
  <c r="D368" i="18" s="1"/>
  <c r="K369" i="18"/>
  <c r="D369" i="18" s="1"/>
  <c r="K370" i="18"/>
  <c r="D370" i="18" s="1"/>
  <c r="K371" i="18"/>
  <c r="D371" i="18" s="1"/>
  <c r="K372" i="18"/>
  <c r="D372" i="18" s="1"/>
  <c r="K373" i="18"/>
  <c r="D373" i="18" s="1"/>
  <c r="K374" i="18"/>
  <c r="D374" i="18" s="1"/>
  <c r="K375" i="18"/>
  <c r="D375" i="18" s="1"/>
  <c r="K376" i="18"/>
  <c r="D376" i="18" s="1"/>
  <c r="K377" i="18"/>
  <c r="D377" i="18" s="1"/>
  <c r="K378" i="18"/>
  <c r="D378" i="18" s="1"/>
  <c r="K379" i="18"/>
  <c r="D379" i="18" s="1"/>
  <c r="K380" i="18"/>
  <c r="D380" i="18" s="1"/>
  <c r="K381" i="18"/>
  <c r="D381" i="18" s="1"/>
  <c r="K382" i="18"/>
  <c r="D382" i="18" s="1"/>
  <c r="K383" i="18"/>
  <c r="D383" i="18" s="1"/>
  <c r="K384" i="18"/>
  <c r="D384" i="18" s="1"/>
  <c r="K385" i="18"/>
  <c r="D385" i="18" s="1"/>
  <c r="K386" i="18"/>
  <c r="D386" i="18" s="1"/>
  <c r="K387" i="18"/>
  <c r="D387" i="18" s="1"/>
  <c r="K353" i="18"/>
  <c r="D353" i="18" s="1"/>
  <c r="B349" i="18"/>
  <c r="J357" i="18" s="1"/>
  <c r="K311" i="18"/>
  <c r="D311" i="18" s="1"/>
  <c r="K312" i="18"/>
  <c r="D312" i="18" s="1"/>
  <c r="K313" i="18"/>
  <c r="D313" i="18" s="1"/>
  <c r="K314" i="18"/>
  <c r="D314" i="18" s="1"/>
  <c r="K315" i="18"/>
  <c r="D315" i="18" s="1"/>
  <c r="K316" i="18"/>
  <c r="D316" i="18" s="1"/>
  <c r="K317" i="18"/>
  <c r="D317" i="18" s="1"/>
  <c r="K318" i="18"/>
  <c r="D318" i="18" s="1"/>
  <c r="K319" i="18"/>
  <c r="D319" i="18" s="1"/>
  <c r="K320" i="18"/>
  <c r="D320" i="18" s="1"/>
  <c r="K321" i="18"/>
  <c r="D321" i="18" s="1"/>
  <c r="K322" i="18"/>
  <c r="D322" i="18" s="1"/>
  <c r="K323" i="18"/>
  <c r="D323" i="18" s="1"/>
  <c r="K324" i="18"/>
  <c r="D324" i="18" s="1"/>
  <c r="K325" i="18"/>
  <c r="D325" i="18" s="1"/>
  <c r="K326" i="18"/>
  <c r="D326" i="18" s="1"/>
  <c r="K327" i="18"/>
  <c r="D327" i="18" s="1"/>
  <c r="K328" i="18"/>
  <c r="D328" i="18" s="1"/>
  <c r="K329" i="18"/>
  <c r="D329" i="18" s="1"/>
  <c r="K330" i="18"/>
  <c r="D330" i="18" s="1"/>
  <c r="K331" i="18"/>
  <c r="D331" i="18" s="1"/>
  <c r="K332" i="18"/>
  <c r="D332" i="18" s="1"/>
  <c r="K333" i="18"/>
  <c r="D333" i="18" s="1"/>
  <c r="K334" i="18"/>
  <c r="D334" i="18" s="1"/>
  <c r="K335" i="18"/>
  <c r="D335" i="18" s="1"/>
  <c r="K336" i="18"/>
  <c r="D336" i="18" s="1"/>
  <c r="K337" i="18"/>
  <c r="D337" i="18" s="1"/>
  <c r="K338" i="18"/>
  <c r="D338" i="18" s="1"/>
  <c r="K339" i="18"/>
  <c r="D339" i="18" s="1"/>
  <c r="K340" i="18"/>
  <c r="D340" i="18" s="1"/>
  <c r="K341" i="18"/>
  <c r="D341" i="18" s="1"/>
  <c r="K342" i="18"/>
  <c r="D342" i="18" s="1"/>
  <c r="K343" i="18"/>
  <c r="D343" i="18" s="1"/>
  <c r="K344" i="18"/>
  <c r="D344" i="18" s="1"/>
  <c r="K310" i="18"/>
  <c r="D310" i="18" s="1"/>
  <c r="B306" i="18"/>
  <c r="J313" i="18" s="1"/>
  <c r="K268" i="18"/>
  <c r="D268" i="18" s="1"/>
  <c r="K269" i="18"/>
  <c r="D269" i="18" s="1"/>
  <c r="K270" i="18"/>
  <c r="D270" i="18" s="1"/>
  <c r="K271" i="18"/>
  <c r="D271" i="18" s="1"/>
  <c r="K272" i="18"/>
  <c r="D272" i="18" s="1"/>
  <c r="K273" i="18"/>
  <c r="D273" i="18" s="1"/>
  <c r="K274" i="18"/>
  <c r="D274" i="18" s="1"/>
  <c r="K275" i="18"/>
  <c r="D275" i="18" s="1"/>
  <c r="K276" i="18"/>
  <c r="D276" i="18" s="1"/>
  <c r="K277" i="18"/>
  <c r="D277" i="18" s="1"/>
  <c r="K278" i="18"/>
  <c r="D278" i="18" s="1"/>
  <c r="K279" i="18"/>
  <c r="D279" i="18" s="1"/>
  <c r="K280" i="18"/>
  <c r="D280" i="18" s="1"/>
  <c r="K281" i="18"/>
  <c r="D281" i="18" s="1"/>
  <c r="K282" i="18"/>
  <c r="D282" i="18" s="1"/>
  <c r="K283" i="18"/>
  <c r="D283" i="18" s="1"/>
  <c r="K284" i="18"/>
  <c r="D284" i="18" s="1"/>
  <c r="K285" i="18"/>
  <c r="D285" i="18" s="1"/>
  <c r="K286" i="18"/>
  <c r="D286" i="18" s="1"/>
  <c r="K287" i="18"/>
  <c r="D287" i="18" s="1"/>
  <c r="K288" i="18"/>
  <c r="D288" i="18" s="1"/>
  <c r="K289" i="18"/>
  <c r="D289" i="18" s="1"/>
  <c r="K290" i="18"/>
  <c r="D290" i="18" s="1"/>
  <c r="K291" i="18"/>
  <c r="D291" i="18" s="1"/>
  <c r="K292" i="18"/>
  <c r="D292" i="18" s="1"/>
  <c r="K293" i="18"/>
  <c r="D293" i="18" s="1"/>
  <c r="K294" i="18"/>
  <c r="D294" i="18" s="1"/>
  <c r="K295" i="18"/>
  <c r="D295" i="18" s="1"/>
  <c r="K296" i="18"/>
  <c r="D296" i="18" s="1"/>
  <c r="K297" i="18"/>
  <c r="D297" i="18" s="1"/>
  <c r="K298" i="18"/>
  <c r="D298" i="18" s="1"/>
  <c r="K299" i="18"/>
  <c r="D299" i="18" s="1"/>
  <c r="K300" i="18"/>
  <c r="D300" i="18" s="1"/>
  <c r="K301" i="18"/>
  <c r="D301" i="18" s="1"/>
  <c r="K267" i="18"/>
  <c r="D267" i="18" s="1"/>
  <c r="K225" i="18"/>
  <c r="D225" i="18" s="1"/>
  <c r="K226" i="18"/>
  <c r="D226" i="18" s="1"/>
  <c r="K227" i="18"/>
  <c r="D227" i="18" s="1"/>
  <c r="K228" i="18"/>
  <c r="D228" i="18" s="1"/>
  <c r="K229" i="18"/>
  <c r="D229" i="18" s="1"/>
  <c r="K230" i="18"/>
  <c r="D230" i="18" s="1"/>
  <c r="K231" i="18"/>
  <c r="D231" i="18" s="1"/>
  <c r="K232" i="18"/>
  <c r="D232" i="18" s="1"/>
  <c r="K233" i="18"/>
  <c r="D233" i="18" s="1"/>
  <c r="K234" i="18"/>
  <c r="D234" i="18" s="1"/>
  <c r="K235" i="18"/>
  <c r="D235" i="18" s="1"/>
  <c r="K236" i="18"/>
  <c r="D236" i="18" s="1"/>
  <c r="K237" i="18"/>
  <c r="D237" i="18" s="1"/>
  <c r="K238" i="18"/>
  <c r="D238" i="18" s="1"/>
  <c r="K239" i="18"/>
  <c r="D239" i="18" s="1"/>
  <c r="K240" i="18"/>
  <c r="D240" i="18" s="1"/>
  <c r="K241" i="18"/>
  <c r="D241" i="18" s="1"/>
  <c r="K242" i="18"/>
  <c r="D242" i="18" s="1"/>
  <c r="K243" i="18"/>
  <c r="D243" i="18" s="1"/>
  <c r="K244" i="18"/>
  <c r="D244" i="18" s="1"/>
  <c r="K245" i="18"/>
  <c r="D245" i="18" s="1"/>
  <c r="K246" i="18"/>
  <c r="D246" i="18" s="1"/>
  <c r="K247" i="18"/>
  <c r="D247" i="18" s="1"/>
  <c r="K248" i="18"/>
  <c r="D248" i="18" s="1"/>
  <c r="K249" i="18"/>
  <c r="D249" i="18" s="1"/>
  <c r="K250" i="18"/>
  <c r="D250" i="18" s="1"/>
  <c r="K251" i="18"/>
  <c r="D251" i="18" s="1"/>
  <c r="K252" i="18"/>
  <c r="D252" i="18" s="1"/>
  <c r="K253" i="18"/>
  <c r="D253" i="18" s="1"/>
  <c r="K254" i="18"/>
  <c r="D254" i="18" s="1"/>
  <c r="K255" i="18"/>
  <c r="D255" i="18" s="1"/>
  <c r="K256" i="18"/>
  <c r="D256" i="18" s="1"/>
  <c r="K257" i="18"/>
  <c r="D257" i="18" s="1"/>
  <c r="K258" i="18"/>
  <c r="D258" i="18" s="1"/>
  <c r="K224" i="18"/>
  <c r="D224" i="18" s="1"/>
  <c r="B263" i="18"/>
  <c r="J294" i="18" s="1"/>
  <c r="B220" i="18"/>
  <c r="J234" i="18" s="1"/>
  <c r="K182" i="18"/>
  <c r="D182" i="18" s="1"/>
  <c r="K183" i="18"/>
  <c r="D183" i="18" s="1"/>
  <c r="K184" i="18"/>
  <c r="D184" i="18" s="1"/>
  <c r="K185" i="18"/>
  <c r="D185" i="18" s="1"/>
  <c r="K186" i="18"/>
  <c r="D186" i="18" s="1"/>
  <c r="K187" i="18"/>
  <c r="D187" i="18" s="1"/>
  <c r="K188" i="18"/>
  <c r="D188" i="18" s="1"/>
  <c r="K189" i="18"/>
  <c r="D189" i="18" s="1"/>
  <c r="K190" i="18"/>
  <c r="D190" i="18" s="1"/>
  <c r="K191" i="18"/>
  <c r="D191" i="18" s="1"/>
  <c r="K192" i="18"/>
  <c r="D192" i="18" s="1"/>
  <c r="K193" i="18"/>
  <c r="D193" i="18" s="1"/>
  <c r="K194" i="18"/>
  <c r="D194" i="18" s="1"/>
  <c r="K195" i="18"/>
  <c r="D195" i="18" s="1"/>
  <c r="K196" i="18"/>
  <c r="D196" i="18" s="1"/>
  <c r="K197" i="18"/>
  <c r="D197" i="18" s="1"/>
  <c r="K198" i="18"/>
  <c r="D198" i="18" s="1"/>
  <c r="K199" i="18"/>
  <c r="D199" i="18" s="1"/>
  <c r="K200" i="18"/>
  <c r="D200" i="18" s="1"/>
  <c r="K201" i="18"/>
  <c r="D201" i="18" s="1"/>
  <c r="K202" i="18"/>
  <c r="D202" i="18" s="1"/>
  <c r="K203" i="18"/>
  <c r="D203" i="18" s="1"/>
  <c r="K204" i="18"/>
  <c r="D204" i="18" s="1"/>
  <c r="K205" i="18"/>
  <c r="D205" i="18" s="1"/>
  <c r="K206" i="18"/>
  <c r="D206" i="18" s="1"/>
  <c r="K207" i="18"/>
  <c r="D207" i="18" s="1"/>
  <c r="K208" i="18"/>
  <c r="D208" i="18" s="1"/>
  <c r="K209" i="18"/>
  <c r="D209" i="18" s="1"/>
  <c r="K210" i="18"/>
  <c r="D210" i="18" s="1"/>
  <c r="K211" i="18"/>
  <c r="D211" i="18" s="1"/>
  <c r="K212" i="18"/>
  <c r="D212" i="18" s="1"/>
  <c r="K213" i="18"/>
  <c r="D213" i="18" s="1"/>
  <c r="K214" i="18"/>
  <c r="D214" i="18" s="1"/>
  <c r="K215" i="18"/>
  <c r="D215" i="18" s="1"/>
  <c r="K181" i="18"/>
  <c r="D181" i="18" s="1"/>
  <c r="B177" i="18"/>
  <c r="J186" i="18" s="1"/>
  <c r="K139" i="18"/>
  <c r="D139" i="18" s="1"/>
  <c r="K140" i="18"/>
  <c r="D140" i="18" s="1"/>
  <c r="K141" i="18"/>
  <c r="D141" i="18" s="1"/>
  <c r="K142" i="18"/>
  <c r="D142" i="18" s="1"/>
  <c r="K143" i="18"/>
  <c r="D143" i="18" s="1"/>
  <c r="K144" i="18"/>
  <c r="D144" i="18" s="1"/>
  <c r="K145" i="18"/>
  <c r="D145" i="18" s="1"/>
  <c r="K146" i="18"/>
  <c r="D146" i="18" s="1"/>
  <c r="K147" i="18"/>
  <c r="D147" i="18" s="1"/>
  <c r="K148" i="18"/>
  <c r="D148" i="18" s="1"/>
  <c r="K149" i="18"/>
  <c r="D149" i="18" s="1"/>
  <c r="K150" i="18"/>
  <c r="D150" i="18" s="1"/>
  <c r="K151" i="18"/>
  <c r="D151" i="18" s="1"/>
  <c r="K152" i="18"/>
  <c r="D152" i="18" s="1"/>
  <c r="K153" i="18"/>
  <c r="D153" i="18" s="1"/>
  <c r="K154" i="18"/>
  <c r="D154" i="18" s="1"/>
  <c r="K155" i="18"/>
  <c r="D155" i="18" s="1"/>
  <c r="K156" i="18"/>
  <c r="D156" i="18" s="1"/>
  <c r="K157" i="18"/>
  <c r="D157" i="18" s="1"/>
  <c r="K158" i="18"/>
  <c r="D158" i="18" s="1"/>
  <c r="K159" i="18"/>
  <c r="D159" i="18" s="1"/>
  <c r="K160" i="18"/>
  <c r="D160" i="18" s="1"/>
  <c r="K161" i="18"/>
  <c r="D161" i="18" s="1"/>
  <c r="K162" i="18"/>
  <c r="D162" i="18" s="1"/>
  <c r="K163" i="18"/>
  <c r="D163" i="18" s="1"/>
  <c r="K164" i="18"/>
  <c r="D164" i="18" s="1"/>
  <c r="K165" i="18"/>
  <c r="D165" i="18" s="1"/>
  <c r="K166" i="18"/>
  <c r="D166" i="18" s="1"/>
  <c r="K167" i="18"/>
  <c r="D167" i="18" s="1"/>
  <c r="K168" i="18"/>
  <c r="D168" i="18" s="1"/>
  <c r="K169" i="18"/>
  <c r="D169" i="18" s="1"/>
  <c r="K170" i="18"/>
  <c r="D170" i="18" s="1"/>
  <c r="K171" i="18"/>
  <c r="D171" i="18" s="1"/>
  <c r="K172" i="18"/>
  <c r="D172" i="18" s="1"/>
  <c r="K138" i="18"/>
  <c r="D138" i="18" s="1"/>
  <c r="B134" i="18"/>
  <c r="J139" i="18" s="1"/>
  <c r="B91" i="18"/>
  <c r="J98" i="18" s="1"/>
  <c r="K96" i="18"/>
  <c r="D96" i="18" s="1"/>
  <c r="K97" i="18"/>
  <c r="D97" i="18" s="1"/>
  <c r="K98" i="18"/>
  <c r="D98" i="18" s="1"/>
  <c r="K99" i="18"/>
  <c r="D99" i="18" s="1"/>
  <c r="K100" i="18"/>
  <c r="D100" i="18" s="1"/>
  <c r="K101" i="18"/>
  <c r="D101" i="18" s="1"/>
  <c r="K102" i="18"/>
  <c r="D102" i="18" s="1"/>
  <c r="K103" i="18"/>
  <c r="D103" i="18" s="1"/>
  <c r="K104" i="18"/>
  <c r="D104" i="18" s="1"/>
  <c r="K105" i="18"/>
  <c r="D105" i="18" s="1"/>
  <c r="K106" i="18"/>
  <c r="D106" i="18" s="1"/>
  <c r="K107" i="18"/>
  <c r="D107" i="18" s="1"/>
  <c r="K108" i="18"/>
  <c r="D108" i="18" s="1"/>
  <c r="K109" i="18"/>
  <c r="D109" i="18" s="1"/>
  <c r="K110" i="18"/>
  <c r="D110" i="18" s="1"/>
  <c r="K111" i="18"/>
  <c r="D111" i="18" s="1"/>
  <c r="K112" i="18"/>
  <c r="D112" i="18" s="1"/>
  <c r="K113" i="18"/>
  <c r="D113" i="18" s="1"/>
  <c r="K114" i="18"/>
  <c r="D114" i="18" s="1"/>
  <c r="K115" i="18"/>
  <c r="D115" i="18" s="1"/>
  <c r="K116" i="18"/>
  <c r="D116" i="18" s="1"/>
  <c r="K117" i="18"/>
  <c r="D117" i="18" s="1"/>
  <c r="K118" i="18"/>
  <c r="D118" i="18" s="1"/>
  <c r="K119" i="18"/>
  <c r="D119" i="18" s="1"/>
  <c r="K120" i="18"/>
  <c r="D120" i="18" s="1"/>
  <c r="K121" i="18"/>
  <c r="D121" i="18" s="1"/>
  <c r="K122" i="18"/>
  <c r="D122" i="18" s="1"/>
  <c r="K123" i="18"/>
  <c r="D123" i="18" s="1"/>
  <c r="K124" i="18"/>
  <c r="D124" i="18" s="1"/>
  <c r="K125" i="18"/>
  <c r="D125" i="18" s="1"/>
  <c r="K126" i="18"/>
  <c r="D126" i="18" s="1"/>
  <c r="K127" i="18"/>
  <c r="D127" i="18" s="1"/>
  <c r="K128" i="18"/>
  <c r="D128" i="18" s="1"/>
  <c r="K129" i="18"/>
  <c r="D129" i="18" s="1"/>
  <c r="K95" i="18"/>
  <c r="D95" i="18" s="1"/>
  <c r="K53" i="18"/>
  <c r="D53" i="18" s="1"/>
  <c r="K54" i="18"/>
  <c r="D54" i="18" s="1"/>
  <c r="K55" i="18"/>
  <c r="D55" i="18" s="1"/>
  <c r="K56" i="18"/>
  <c r="D56" i="18" s="1"/>
  <c r="K57" i="18"/>
  <c r="D57" i="18" s="1"/>
  <c r="K58" i="18"/>
  <c r="D58" i="18" s="1"/>
  <c r="K59" i="18"/>
  <c r="D59" i="18" s="1"/>
  <c r="K60" i="18"/>
  <c r="D60" i="18" s="1"/>
  <c r="K61" i="18"/>
  <c r="D61" i="18" s="1"/>
  <c r="K62" i="18"/>
  <c r="D62" i="18" s="1"/>
  <c r="K63" i="18"/>
  <c r="D63" i="18" s="1"/>
  <c r="K64" i="18"/>
  <c r="D64" i="18" s="1"/>
  <c r="K65" i="18"/>
  <c r="D65" i="18" s="1"/>
  <c r="K66" i="18"/>
  <c r="D66" i="18" s="1"/>
  <c r="K67" i="18"/>
  <c r="D67" i="18" s="1"/>
  <c r="K68" i="18"/>
  <c r="D68" i="18" s="1"/>
  <c r="K69" i="18"/>
  <c r="D69" i="18" s="1"/>
  <c r="K70" i="18"/>
  <c r="D70" i="18" s="1"/>
  <c r="K71" i="18"/>
  <c r="D71" i="18" s="1"/>
  <c r="K72" i="18"/>
  <c r="D72" i="18" s="1"/>
  <c r="K73" i="18"/>
  <c r="D73" i="18" s="1"/>
  <c r="K74" i="18"/>
  <c r="D74" i="18" s="1"/>
  <c r="K75" i="18"/>
  <c r="D75" i="18" s="1"/>
  <c r="K76" i="18"/>
  <c r="D76" i="18" s="1"/>
  <c r="K77" i="18"/>
  <c r="D77" i="18" s="1"/>
  <c r="K78" i="18"/>
  <c r="D78" i="18" s="1"/>
  <c r="K79" i="18"/>
  <c r="D79" i="18" s="1"/>
  <c r="K80" i="18"/>
  <c r="D80" i="18" s="1"/>
  <c r="K81" i="18"/>
  <c r="D81" i="18" s="1"/>
  <c r="K82" i="18"/>
  <c r="D82" i="18" s="1"/>
  <c r="K83" i="18"/>
  <c r="D83" i="18" s="1"/>
  <c r="K84" i="18"/>
  <c r="D84" i="18" s="1"/>
  <c r="K85" i="18"/>
  <c r="D85" i="18" s="1"/>
  <c r="K86" i="18"/>
  <c r="D86" i="18" s="1"/>
  <c r="K52" i="18"/>
  <c r="D52" i="18" s="1"/>
  <c r="B48" i="18"/>
  <c r="J55" i="18" s="1"/>
  <c r="K10" i="18"/>
  <c r="D10" i="18" s="1"/>
  <c r="K11" i="18"/>
  <c r="D11" i="18" s="1"/>
  <c r="K12" i="18"/>
  <c r="D12" i="18" s="1"/>
  <c r="K13" i="18"/>
  <c r="D13" i="18" s="1"/>
  <c r="K14" i="18"/>
  <c r="D14" i="18" s="1"/>
  <c r="K15" i="18"/>
  <c r="D15" i="18" s="1"/>
  <c r="K16" i="18"/>
  <c r="D16" i="18" s="1"/>
  <c r="K17" i="18"/>
  <c r="D17" i="18" s="1"/>
  <c r="K18" i="18"/>
  <c r="D18" i="18" s="1"/>
  <c r="K19" i="18"/>
  <c r="D19" i="18" s="1"/>
  <c r="K20" i="18"/>
  <c r="D20" i="18" s="1"/>
  <c r="K21" i="18"/>
  <c r="D21" i="18" s="1"/>
  <c r="K22" i="18"/>
  <c r="D22" i="18" s="1"/>
  <c r="K23" i="18"/>
  <c r="D23" i="18" s="1"/>
  <c r="K24" i="18"/>
  <c r="D24" i="18" s="1"/>
  <c r="K25" i="18"/>
  <c r="D25" i="18" s="1"/>
  <c r="K26" i="18"/>
  <c r="D26" i="18" s="1"/>
  <c r="K27" i="18"/>
  <c r="D27" i="18" s="1"/>
  <c r="K28" i="18"/>
  <c r="D28" i="18" s="1"/>
  <c r="K29" i="18"/>
  <c r="D29" i="18" s="1"/>
  <c r="K30" i="18"/>
  <c r="D30" i="18" s="1"/>
  <c r="K31" i="18"/>
  <c r="D31" i="18" s="1"/>
  <c r="K32" i="18"/>
  <c r="D32" i="18" s="1"/>
  <c r="K33" i="18"/>
  <c r="D33" i="18" s="1"/>
  <c r="K34" i="18"/>
  <c r="D34" i="18" s="1"/>
  <c r="K35" i="18"/>
  <c r="D35" i="18" s="1"/>
  <c r="K36" i="18"/>
  <c r="D36" i="18" s="1"/>
  <c r="K37" i="18"/>
  <c r="D37" i="18" s="1"/>
  <c r="K38" i="18"/>
  <c r="D38" i="18" s="1"/>
  <c r="K39" i="18"/>
  <c r="D39" i="18" s="1"/>
  <c r="K40" i="18"/>
  <c r="D40" i="18" s="1"/>
  <c r="K41" i="18"/>
  <c r="D41" i="18" s="1"/>
  <c r="K42" i="18"/>
  <c r="D42" i="18" s="1"/>
  <c r="K43" i="18"/>
  <c r="D43" i="18" s="1"/>
  <c r="K9" i="18"/>
  <c r="D9" i="18" s="1"/>
  <c r="J591" i="11"/>
  <c r="K590" i="11"/>
  <c r="D590" i="11" s="1"/>
  <c r="K591" i="11"/>
  <c r="D591" i="11" s="1"/>
  <c r="K592" i="11"/>
  <c r="D592" i="11" s="1"/>
  <c r="K593" i="11"/>
  <c r="D593" i="11" s="1"/>
  <c r="K594" i="11"/>
  <c r="D594" i="11" s="1"/>
  <c r="K595" i="11"/>
  <c r="D595" i="11" s="1"/>
  <c r="K596" i="11"/>
  <c r="D596" i="11" s="1"/>
  <c r="K597" i="11"/>
  <c r="D597" i="11" s="1"/>
  <c r="K598" i="11"/>
  <c r="D598" i="11" s="1"/>
  <c r="K599" i="11"/>
  <c r="D599" i="11" s="1"/>
  <c r="K600" i="11"/>
  <c r="D600" i="11" s="1"/>
  <c r="K601" i="11"/>
  <c r="D601" i="11" s="1"/>
  <c r="K602" i="11"/>
  <c r="D602" i="11" s="1"/>
  <c r="K603" i="11"/>
  <c r="D603" i="11" s="1"/>
  <c r="K604" i="11"/>
  <c r="D604" i="11" s="1"/>
  <c r="K605" i="11"/>
  <c r="D605" i="11" s="1"/>
  <c r="K606" i="11"/>
  <c r="D606" i="11" s="1"/>
  <c r="K607" i="11"/>
  <c r="D607" i="11" s="1"/>
  <c r="K608" i="11"/>
  <c r="D608" i="11" s="1"/>
  <c r="K609" i="11"/>
  <c r="D609" i="11" s="1"/>
  <c r="K610" i="11"/>
  <c r="D610" i="11" s="1"/>
  <c r="K611" i="11"/>
  <c r="D611" i="11" s="1"/>
  <c r="K612" i="11"/>
  <c r="D612" i="11" s="1"/>
  <c r="K613" i="11"/>
  <c r="D613" i="11" s="1"/>
  <c r="K614" i="11"/>
  <c r="D614" i="11" s="1"/>
  <c r="K615" i="11"/>
  <c r="D615" i="11" s="1"/>
  <c r="K616" i="11"/>
  <c r="D616" i="11" s="1"/>
  <c r="K617" i="11"/>
  <c r="D617" i="11" s="1"/>
  <c r="K618" i="11"/>
  <c r="D618" i="11" s="1"/>
  <c r="K619" i="11"/>
  <c r="D619" i="11" s="1"/>
  <c r="K620" i="11"/>
  <c r="D620" i="11" s="1"/>
  <c r="K621" i="11"/>
  <c r="D621" i="11" s="1"/>
  <c r="K622" i="11"/>
  <c r="D622" i="11" s="1"/>
  <c r="K623" i="11"/>
  <c r="D623" i="11" s="1"/>
  <c r="K624" i="11"/>
  <c r="D624" i="11" s="1"/>
  <c r="K625" i="11"/>
  <c r="D625" i="11" s="1"/>
  <c r="K626" i="11"/>
  <c r="D626" i="11" s="1"/>
  <c r="K627" i="11"/>
  <c r="D627" i="11" s="1"/>
  <c r="K628" i="11"/>
  <c r="D628" i="11" s="1"/>
  <c r="K629" i="11"/>
  <c r="D629" i="11" s="1"/>
  <c r="K630" i="11"/>
  <c r="D630" i="11" s="1"/>
  <c r="K631" i="11"/>
  <c r="D631" i="11" s="1"/>
  <c r="K632" i="11"/>
  <c r="D632" i="11" s="1"/>
  <c r="K633" i="11"/>
  <c r="D633" i="11" s="1"/>
  <c r="K634" i="11"/>
  <c r="D634" i="11" s="1"/>
  <c r="K635" i="11"/>
  <c r="D635" i="11" s="1"/>
  <c r="K636" i="11"/>
  <c r="D636" i="11" s="1"/>
  <c r="K637" i="11"/>
  <c r="D637" i="11" s="1"/>
  <c r="K638" i="11"/>
  <c r="D638" i="11" s="1"/>
  <c r="J592" i="11"/>
  <c r="K532" i="11"/>
  <c r="D532" i="11" s="1"/>
  <c r="K533" i="11"/>
  <c r="D533" i="11" s="1"/>
  <c r="K534" i="11"/>
  <c r="D534" i="11" s="1"/>
  <c r="K535" i="11"/>
  <c r="D535" i="11" s="1"/>
  <c r="K536" i="11"/>
  <c r="D536" i="11" s="1"/>
  <c r="K537" i="11"/>
  <c r="D537" i="11" s="1"/>
  <c r="K538" i="11"/>
  <c r="D538" i="11" s="1"/>
  <c r="K539" i="11"/>
  <c r="D539" i="11" s="1"/>
  <c r="K540" i="11"/>
  <c r="D540" i="11" s="1"/>
  <c r="K541" i="11"/>
  <c r="D541" i="11" s="1"/>
  <c r="K542" i="11"/>
  <c r="D542" i="11" s="1"/>
  <c r="K543" i="11"/>
  <c r="D543" i="11" s="1"/>
  <c r="K544" i="11"/>
  <c r="D544" i="11" s="1"/>
  <c r="K545" i="11"/>
  <c r="D545" i="11" s="1"/>
  <c r="K546" i="11"/>
  <c r="D546" i="11" s="1"/>
  <c r="K547" i="11"/>
  <c r="D547" i="11" s="1"/>
  <c r="K548" i="11"/>
  <c r="D548" i="11" s="1"/>
  <c r="K549" i="11"/>
  <c r="D549" i="11" s="1"/>
  <c r="K550" i="11"/>
  <c r="D550" i="11" s="1"/>
  <c r="K551" i="11"/>
  <c r="D551" i="11" s="1"/>
  <c r="K552" i="11"/>
  <c r="D552" i="11" s="1"/>
  <c r="K553" i="11"/>
  <c r="D553" i="11" s="1"/>
  <c r="K554" i="11"/>
  <c r="D554" i="11" s="1"/>
  <c r="K555" i="11"/>
  <c r="D555" i="11" s="1"/>
  <c r="K556" i="11"/>
  <c r="D556" i="11" s="1"/>
  <c r="K557" i="11"/>
  <c r="D557" i="11" s="1"/>
  <c r="K558" i="11"/>
  <c r="D558" i="11" s="1"/>
  <c r="K559" i="11"/>
  <c r="D559" i="11" s="1"/>
  <c r="K560" i="11"/>
  <c r="D560" i="11" s="1"/>
  <c r="K561" i="11"/>
  <c r="D561" i="11" s="1"/>
  <c r="K562" i="11"/>
  <c r="D562" i="11" s="1"/>
  <c r="K563" i="11"/>
  <c r="D563" i="11" s="1"/>
  <c r="K564" i="11"/>
  <c r="D564" i="11" s="1"/>
  <c r="K565" i="11"/>
  <c r="D565" i="11" s="1"/>
  <c r="K566" i="11"/>
  <c r="D566" i="11" s="1"/>
  <c r="K567" i="11"/>
  <c r="D567" i="11" s="1"/>
  <c r="K568" i="11"/>
  <c r="D568" i="11" s="1"/>
  <c r="K569" i="11"/>
  <c r="D569" i="11" s="1"/>
  <c r="K570" i="11"/>
  <c r="D570" i="11" s="1"/>
  <c r="K571" i="11"/>
  <c r="D571" i="11" s="1"/>
  <c r="K572" i="11"/>
  <c r="D572" i="11" s="1"/>
  <c r="K573" i="11"/>
  <c r="D573" i="11" s="1"/>
  <c r="K574" i="11"/>
  <c r="D574" i="11" s="1"/>
  <c r="K575" i="11"/>
  <c r="D575" i="11" s="1"/>
  <c r="K576" i="11"/>
  <c r="D576" i="11" s="1"/>
  <c r="K577" i="11"/>
  <c r="D577" i="11" s="1"/>
  <c r="K578" i="11"/>
  <c r="D578" i="11" s="1"/>
  <c r="K579" i="11"/>
  <c r="D579" i="11" s="1"/>
  <c r="K580" i="11"/>
  <c r="D580" i="11" s="1"/>
  <c r="K531" i="11"/>
  <c r="D531" i="11" s="1"/>
  <c r="B527" i="11"/>
  <c r="J534" i="11" s="1"/>
  <c r="K474" i="11"/>
  <c r="D474" i="11" s="1"/>
  <c r="K475" i="11"/>
  <c r="D475" i="11" s="1"/>
  <c r="K476" i="11"/>
  <c r="D476" i="11" s="1"/>
  <c r="K477" i="11"/>
  <c r="D477" i="11" s="1"/>
  <c r="K478" i="11"/>
  <c r="D478" i="11" s="1"/>
  <c r="K479" i="11"/>
  <c r="D479" i="11" s="1"/>
  <c r="K480" i="11"/>
  <c r="D480" i="11" s="1"/>
  <c r="K481" i="11"/>
  <c r="D481" i="11" s="1"/>
  <c r="K482" i="11"/>
  <c r="D482" i="11" s="1"/>
  <c r="K483" i="11"/>
  <c r="D483" i="11" s="1"/>
  <c r="K484" i="11"/>
  <c r="D484" i="11" s="1"/>
  <c r="K485" i="11"/>
  <c r="D485" i="11" s="1"/>
  <c r="K486" i="11"/>
  <c r="D486" i="11" s="1"/>
  <c r="K487" i="11"/>
  <c r="D487" i="11" s="1"/>
  <c r="K488" i="11"/>
  <c r="D488" i="11" s="1"/>
  <c r="K489" i="11"/>
  <c r="D489" i="11" s="1"/>
  <c r="K490" i="11"/>
  <c r="D490" i="11" s="1"/>
  <c r="K491" i="11"/>
  <c r="D491" i="11" s="1"/>
  <c r="K492" i="11"/>
  <c r="D492" i="11" s="1"/>
  <c r="K493" i="11"/>
  <c r="D493" i="11" s="1"/>
  <c r="K494" i="11"/>
  <c r="D494" i="11" s="1"/>
  <c r="K495" i="11"/>
  <c r="D495" i="11" s="1"/>
  <c r="K496" i="11"/>
  <c r="D496" i="11" s="1"/>
  <c r="K497" i="11"/>
  <c r="D497" i="11" s="1"/>
  <c r="K498" i="11"/>
  <c r="D498" i="11" s="1"/>
  <c r="K499" i="11"/>
  <c r="D499" i="11" s="1"/>
  <c r="K500" i="11"/>
  <c r="D500" i="11" s="1"/>
  <c r="K501" i="11"/>
  <c r="D501" i="11" s="1"/>
  <c r="K502" i="11"/>
  <c r="D502" i="11" s="1"/>
  <c r="K503" i="11"/>
  <c r="D503" i="11" s="1"/>
  <c r="K504" i="11"/>
  <c r="D504" i="11" s="1"/>
  <c r="K505" i="11"/>
  <c r="D505" i="11" s="1"/>
  <c r="K506" i="11"/>
  <c r="D506" i="11" s="1"/>
  <c r="K507" i="11"/>
  <c r="D507" i="11" s="1"/>
  <c r="K508" i="11"/>
  <c r="D508" i="11" s="1"/>
  <c r="K509" i="11"/>
  <c r="D509" i="11" s="1"/>
  <c r="K510" i="11"/>
  <c r="D510" i="11" s="1"/>
  <c r="K511" i="11"/>
  <c r="D511" i="11" s="1"/>
  <c r="K512" i="11"/>
  <c r="D512" i="11" s="1"/>
  <c r="K513" i="11"/>
  <c r="D513" i="11" s="1"/>
  <c r="K514" i="11"/>
  <c r="D514" i="11" s="1"/>
  <c r="K515" i="11"/>
  <c r="D515" i="11" s="1"/>
  <c r="K516" i="11"/>
  <c r="D516" i="11" s="1"/>
  <c r="K517" i="11"/>
  <c r="D517" i="11" s="1"/>
  <c r="K518" i="11"/>
  <c r="D518" i="11" s="1"/>
  <c r="K519" i="11"/>
  <c r="D519" i="11" s="1"/>
  <c r="K520" i="11"/>
  <c r="D520" i="11" s="1"/>
  <c r="K521" i="11"/>
  <c r="D521" i="11" s="1"/>
  <c r="K522" i="11"/>
  <c r="D522" i="11" s="1"/>
  <c r="K473" i="11"/>
  <c r="D473" i="11" s="1"/>
  <c r="B469" i="11"/>
  <c r="K416" i="11"/>
  <c r="D416" i="11" s="1"/>
  <c r="K417" i="11"/>
  <c r="D417" i="11" s="1"/>
  <c r="K418" i="11"/>
  <c r="D418" i="11" s="1"/>
  <c r="K419" i="11"/>
  <c r="D419" i="11" s="1"/>
  <c r="K420" i="11"/>
  <c r="D420" i="11" s="1"/>
  <c r="K421" i="11"/>
  <c r="D421" i="11" s="1"/>
  <c r="K422" i="11"/>
  <c r="D422" i="11" s="1"/>
  <c r="K423" i="11"/>
  <c r="D423" i="11" s="1"/>
  <c r="K424" i="11"/>
  <c r="D424" i="11" s="1"/>
  <c r="K425" i="11"/>
  <c r="D425" i="11" s="1"/>
  <c r="K426" i="11"/>
  <c r="D426" i="11" s="1"/>
  <c r="K427" i="11"/>
  <c r="D427" i="11" s="1"/>
  <c r="K428" i="11"/>
  <c r="D428" i="11" s="1"/>
  <c r="K429" i="11"/>
  <c r="D429" i="11" s="1"/>
  <c r="K430" i="11"/>
  <c r="D430" i="11" s="1"/>
  <c r="K431" i="11"/>
  <c r="D431" i="11" s="1"/>
  <c r="K432" i="11"/>
  <c r="D432" i="11" s="1"/>
  <c r="K433" i="11"/>
  <c r="D433" i="11" s="1"/>
  <c r="K434" i="11"/>
  <c r="D434" i="11" s="1"/>
  <c r="K435" i="11"/>
  <c r="D435" i="11" s="1"/>
  <c r="K436" i="11"/>
  <c r="D436" i="11" s="1"/>
  <c r="K437" i="11"/>
  <c r="D437" i="11" s="1"/>
  <c r="K438" i="11"/>
  <c r="D438" i="11" s="1"/>
  <c r="K439" i="11"/>
  <c r="D439" i="11" s="1"/>
  <c r="K440" i="11"/>
  <c r="D440" i="11" s="1"/>
  <c r="K441" i="11"/>
  <c r="D441" i="11" s="1"/>
  <c r="K442" i="11"/>
  <c r="D442" i="11" s="1"/>
  <c r="K443" i="11"/>
  <c r="D443" i="11" s="1"/>
  <c r="K444" i="11"/>
  <c r="D444" i="11" s="1"/>
  <c r="K445" i="11"/>
  <c r="D445" i="11" s="1"/>
  <c r="K446" i="11"/>
  <c r="D446" i="11" s="1"/>
  <c r="K447" i="11"/>
  <c r="D447" i="11" s="1"/>
  <c r="K448" i="11"/>
  <c r="D448" i="11" s="1"/>
  <c r="K449" i="11"/>
  <c r="D449" i="11" s="1"/>
  <c r="K450" i="11"/>
  <c r="D450" i="11" s="1"/>
  <c r="K451" i="11"/>
  <c r="D451" i="11" s="1"/>
  <c r="K452" i="11"/>
  <c r="D452" i="11" s="1"/>
  <c r="K453" i="11"/>
  <c r="D453" i="11" s="1"/>
  <c r="K454" i="11"/>
  <c r="D454" i="11" s="1"/>
  <c r="K455" i="11"/>
  <c r="D455" i="11" s="1"/>
  <c r="K456" i="11"/>
  <c r="D456" i="11" s="1"/>
  <c r="K457" i="11"/>
  <c r="D457" i="11" s="1"/>
  <c r="K458" i="11"/>
  <c r="D458" i="11" s="1"/>
  <c r="K459" i="11"/>
  <c r="D459" i="11" s="1"/>
  <c r="K460" i="11"/>
  <c r="D460" i="11" s="1"/>
  <c r="K461" i="11"/>
  <c r="D461" i="11" s="1"/>
  <c r="K462" i="11"/>
  <c r="D462" i="11" s="1"/>
  <c r="K463" i="11"/>
  <c r="D463" i="11" s="1"/>
  <c r="K464" i="11"/>
  <c r="D464" i="11" s="1"/>
  <c r="K415" i="11"/>
  <c r="D415" i="11" s="1"/>
  <c r="B411" i="11"/>
  <c r="J448" i="11" s="1"/>
  <c r="K358" i="11"/>
  <c r="D358" i="11" s="1"/>
  <c r="K359" i="11"/>
  <c r="D359" i="11" s="1"/>
  <c r="K360" i="11"/>
  <c r="D360" i="11" s="1"/>
  <c r="K361" i="11"/>
  <c r="D361" i="11" s="1"/>
  <c r="K362" i="11"/>
  <c r="D362" i="11" s="1"/>
  <c r="K363" i="11"/>
  <c r="D363" i="11" s="1"/>
  <c r="K364" i="11"/>
  <c r="D364" i="11" s="1"/>
  <c r="K365" i="11"/>
  <c r="D365" i="11" s="1"/>
  <c r="K366" i="11"/>
  <c r="D366" i="11" s="1"/>
  <c r="K367" i="11"/>
  <c r="D367" i="11" s="1"/>
  <c r="K368" i="11"/>
  <c r="D368" i="11" s="1"/>
  <c r="K369" i="11"/>
  <c r="D369" i="11" s="1"/>
  <c r="K370" i="11"/>
  <c r="D370" i="11" s="1"/>
  <c r="K371" i="11"/>
  <c r="D371" i="11" s="1"/>
  <c r="K372" i="11"/>
  <c r="D372" i="11" s="1"/>
  <c r="K373" i="11"/>
  <c r="D373" i="11" s="1"/>
  <c r="K374" i="11"/>
  <c r="D374" i="11" s="1"/>
  <c r="K375" i="11"/>
  <c r="D375" i="11" s="1"/>
  <c r="K376" i="11"/>
  <c r="D376" i="11" s="1"/>
  <c r="K377" i="11"/>
  <c r="D377" i="11" s="1"/>
  <c r="K378" i="11"/>
  <c r="D378" i="11" s="1"/>
  <c r="K379" i="11"/>
  <c r="D379" i="11" s="1"/>
  <c r="K380" i="11"/>
  <c r="D380" i="11" s="1"/>
  <c r="K381" i="11"/>
  <c r="D381" i="11" s="1"/>
  <c r="K382" i="11"/>
  <c r="D382" i="11" s="1"/>
  <c r="K383" i="11"/>
  <c r="D383" i="11" s="1"/>
  <c r="K384" i="11"/>
  <c r="D384" i="11" s="1"/>
  <c r="K385" i="11"/>
  <c r="D385" i="11" s="1"/>
  <c r="K386" i="11"/>
  <c r="D386" i="11" s="1"/>
  <c r="K387" i="11"/>
  <c r="D387" i="11" s="1"/>
  <c r="K388" i="11"/>
  <c r="D388" i="11" s="1"/>
  <c r="K389" i="11"/>
  <c r="D389" i="11" s="1"/>
  <c r="K390" i="11"/>
  <c r="D390" i="11" s="1"/>
  <c r="K391" i="11"/>
  <c r="D391" i="11" s="1"/>
  <c r="K392" i="11"/>
  <c r="D392" i="11" s="1"/>
  <c r="K393" i="11"/>
  <c r="D393" i="11" s="1"/>
  <c r="K394" i="11"/>
  <c r="D394" i="11" s="1"/>
  <c r="K395" i="11"/>
  <c r="D395" i="11" s="1"/>
  <c r="K396" i="11"/>
  <c r="D396" i="11" s="1"/>
  <c r="K397" i="11"/>
  <c r="D397" i="11" s="1"/>
  <c r="K398" i="11"/>
  <c r="D398" i="11" s="1"/>
  <c r="K399" i="11"/>
  <c r="D399" i="11" s="1"/>
  <c r="K400" i="11"/>
  <c r="D400" i="11" s="1"/>
  <c r="K401" i="11"/>
  <c r="D401" i="11" s="1"/>
  <c r="K402" i="11"/>
  <c r="D402" i="11" s="1"/>
  <c r="K403" i="11"/>
  <c r="D403" i="11" s="1"/>
  <c r="K404" i="11"/>
  <c r="D404" i="11" s="1"/>
  <c r="K405" i="11"/>
  <c r="D405" i="11" s="1"/>
  <c r="K406" i="11"/>
  <c r="D406" i="11" s="1"/>
  <c r="K357" i="11"/>
  <c r="D357" i="11" s="1"/>
  <c r="B353" i="11"/>
  <c r="J377" i="11" s="1"/>
  <c r="K300" i="11"/>
  <c r="D300" i="11" s="1"/>
  <c r="K301" i="11"/>
  <c r="D301" i="11" s="1"/>
  <c r="K302" i="11"/>
  <c r="D302" i="11" s="1"/>
  <c r="K303" i="11"/>
  <c r="D303" i="11" s="1"/>
  <c r="K304" i="11"/>
  <c r="D304" i="11" s="1"/>
  <c r="K305" i="11"/>
  <c r="D305" i="11" s="1"/>
  <c r="K306" i="11"/>
  <c r="D306" i="11" s="1"/>
  <c r="K307" i="11"/>
  <c r="D307" i="11" s="1"/>
  <c r="K308" i="11"/>
  <c r="D308" i="11" s="1"/>
  <c r="K309" i="11"/>
  <c r="D309" i="11" s="1"/>
  <c r="K310" i="11"/>
  <c r="D310" i="11" s="1"/>
  <c r="K311" i="11"/>
  <c r="D311" i="11" s="1"/>
  <c r="K312" i="11"/>
  <c r="D312" i="11" s="1"/>
  <c r="K313" i="11"/>
  <c r="D313" i="11" s="1"/>
  <c r="K314" i="11"/>
  <c r="D314" i="11" s="1"/>
  <c r="K315" i="11"/>
  <c r="D315" i="11" s="1"/>
  <c r="K316" i="11"/>
  <c r="D316" i="11" s="1"/>
  <c r="K317" i="11"/>
  <c r="D317" i="11" s="1"/>
  <c r="K318" i="11"/>
  <c r="D318" i="11" s="1"/>
  <c r="K319" i="11"/>
  <c r="D319" i="11" s="1"/>
  <c r="K320" i="11"/>
  <c r="D320" i="11" s="1"/>
  <c r="K321" i="11"/>
  <c r="D321" i="11" s="1"/>
  <c r="K322" i="11"/>
  <c r="D322" i="11" s="1"/>
  <c r="K323" i="11"/>
  <c r="D323" i="11" s="1"/>
  <c r="K324" i="11"/>
  <c r="D324" i="11" s="1"/>
  <c r="K325" i="11"/>
  <c r="D325" i="11" s="1"/>
  <c r="K326" i="11"/>
  <c r="D326" i="11" s="1"/>
  <c r="K327" i="11"/>
  <c r="D327" i="11" s="1"/>
  <c r="K328" i="11"/>
  <c r="D328" i="11" s="1"/>
  <c r="K329" i="11"/>
  <c r="D329" i="11" s="1"/>
  <c r="K330" i="11"/>
  <c r="D330" i="11" s="1"/>
  <c r="K331" i="11"/>
  <c r="D331" i="11" s="1"/>
  <c r="K332" i="11"/>
  <c r="D332" i="11" s="1"/>
  <c r="K333" i="11"/>
  <c r="D333" i="11" s="1"/>
  <c r="K334" i="11"/>
  <c r="D334" i="11" s="1"/>
  <c r="K335" i="11"/>
  <c r="D335" i="11" s="1"/>
  <c r="K336" i="11"/>
  <c r="D336" i="11" s="1"/>
  <c r="K337" i="11"/>
  <c r="D337" i="11" s="1"/>
  <c r="K338" i="11"/>
  <c r="D338" i="11" s="1"/>
  <c r="K339" i="11"/>
  <c r="D339" i="11" s="1"/>
  <c r="K340" i="11"/>
  <c r="D340" i="11" s="1"/>
  <c r="K341" i="11"/>
  <c r="D341" i="11" s="1"/>
  <c r="K342" i="11"/>
  <c r="D342" i="11" s="1"/>
  <c r="K343" i="11"/>
  <c r="D343" i="11" s="1"/>
  <c r="K344" i="11"/>
  <c r="D344" i="11" s="1"/>
  <c r="K345" i="11"/>
  <c r="D345" i="11" s="1"/>
  <c r="K346" i="11"/>
  <c r="D346" i="11" s="1"/>
  <c r="K347" i="11"/>
  <c r="D347" i="11" s="1"/>
  <c r="K348" i="11"/>
  <c r="D348" i="11" s="1"/>
  <c r="K299" i="11"/>
  <c r="D299" i="11" s="1"/>
  <c r="B295" i="11"/>
  <c r="K242" i="11"/>
  <c r="D242" i="11" s="1"/>
  <c r="K243" i="11"/>
  <c r="D243" i="11" s="1"/>
  <c r="K244" i="11"/>
  <c r="D244" i="11" s="1"/>
  <c r="K245" i="11"/>
  <c r="D245" i="11" s="1"/>
  <c r="K246" i="11"/>
  <c r="D246" i="11" s="1"/>
  <c r="K247" i="11"/>
  <c r="D247" i="11" s="1"/>
  <c r="K248" i="11"/>
  <c r="D248" i="11" s="1"/>
  <c r="K249" i="11"/>
  <c r="D249" i="11" s="1"/>
  <c r="K250" i="11"/>
  <c r="D250" i="11" s="1"/>
  <c r="K251" i="11"/>
  <c r="D251" i="11" s="1"/>
  <c r="K252" i="11"/>
  <c r="D252" i="11" s="1"/>
  <c r="K253" i="11"/>
  <c r="D253" i="11" s="1"/>
  <c r="K254" i="11"/>
  <c r="D254" i="11" s="1"/>
  <c r="K255" i="11"/>
  <c r="D255" i="11" s="1"/>
  <c r="K256" i="11"/>
  <c r="D256" i="11" s="1"/>
  <c r="K257" i="11"/>
  <c r="D257" i="11" s="1"/>
  <c r="K258" i="11"/>
  <c r="D258" i="11" s="1"/>
  <c r="K259" i="11"/>
  <c r="D259" i="11" s="1"/>
  <c r="K260" i="11"/>
  <c r="D260" i="11" s="1"/>
  <c r="K261" i="11"/>
  <c r="D261" i="11" s="1"/>
  <c r="K262" i="11"/>
  <c r="D262" i="11" s="1"/>
  <c r="K263" i="11"/>
  <c r="D263" i="11" s="1"/>
  <c r="K264" i="11"/>
  <c r="D264" i="11" s="1"/>
  <c r="K265" i="11"/>
  <c r="D265" i="11" s="1"/>
  <c r="K266" i="11"/>
  <c r="D266" i="11" s="1"/>
  <c r="K267" i="11"/>
  <c r="D267" i="11" s="1"/>
  <c r="K268" i="11"/>
  <c r="D268" i="11" s="1"/>
  <c r="K269" i="11"/>
  <c r="D269" i="11" s="1"/>
  <c r="K270" i="11"/>
  <c r="D270" i="11" s="1"/>
  <c r="K271" i="11"/>
  <c r="D271" i="11" s="1"/>
  <c r="K272" i="11"/>
  <c r="D272" i="11" s="1"/>
  <c r="K273" i="11"/>
  <c r="D273" i="11" s="1"/>
  <c r="K274" i="11"/>
  <c r="D274" i="11" s="1"/>
  <c r="K275" i="11"/>
  <c r="D275" i="11" s="1"/>
  <c r="K276" i="11"/>
  <c r="D276" i="11" s="1"/>
  <c r="K277" i="11"/>
  <c r="D277" i="11" s="1"/>
  <c r="K278" i="11"/>
  <c r="D278" i="11" s="1"/>
  <c r="K279" i="11"/>
  <c r="D279" i="11" s="1"/>
  <c r="K280" i="11"/>
  <c r="D280" i="11" s="1"/>
  <c r="K281" i="11"/>
  <c r="D281" i="11" s="1"/>
  <c r="K282" i="11"/>
  <c r="D282" i="11" s="1"/>
  <c r="K283" i="11"/>
  <c r="D283" i="11" s="1"/>
  <c r="K284" i="11"/>
  <c r="D284" i="11" s="1"/>
  <c r="K285" i="11"/>
  <c r="D285" i="11" s="1"/>
  <c r="K286" i="11"/>
  <c r="D286" i="11" s="1"/>
  <c r="K287" i="11"/>
  <c r="D287" i="11" s="1"/>
  <c r="K288" i="11"/>
  <c r="D288" i="11" s="1"/>
  <c r="K289" i="11"/>
  <c r="D289" i="11" s="1"/>
  <c r="K290" i="11"/>
  <c r="D290" i="11" s="1"/>
  <c r="K241" i="11"/>
  <c r="D241" i="11" s="1"/>
  <c r="B237" i="11"/>
  <c r="J275" i="11" s="1"/>
  <c r="B179" i="11"/>
  <c r="K232" i="11"/>
  <c r="D232" i="11" s="1"/>
  <c r="K231" i="11"/>
  <c r="D231" i="11" s="1"/>
  <c r="K230" i="11"/>
  <c r="D230" i="11" s="1"/>
  <c r="K229" i="11"/>
  <c r="D229" i="11" s="1"/>
  <c r="K228" i="11"/>
  <c r="D228" i="11" s="1"/>
  <c r="K227" i="11"/>
  <c r="D227" i="11" s="1"/>
  <c r="K226" i="11"/>
  <c r="D226" i="11" s="1"/>
  <c r="K225" i="11"/>
  <c r="D225" i="11" s="1"/>
  <c r="K224" i="11"/>
  <c r="D224" i="11" s="1"/>
  <c r="K223" i="11"/>
  <c r="D223" i="11" s="1"/>
  <c r="K222" i="11"/>
  <c r="D222" i="11" s="1"/>
  <c r="K221" i="11"/>
  <c r="D221" i="11" s="1"/>
  <c r="K220" i="11"/>
  <c r="D220" i="11" s="1"/>
  <c r="K219" i="11"/>
  <c r="D219" i="11" s="1"/>
  <c r="K218" i="11"/>
  <c r="D218" i="11" s="1"/>
  <c r="K217" i="11"/>
  <c r="D217" i="11" s="1"/>
  <c r="K216" i="11"/>
  <c r="D216" i="11" s="1"/>
  <c r="K215" i="11"/>
  <c r="D215" i="11" s="1"/>
  <c r="K214" i="11"/>
  <c r="D214" i="11" s="1"/>
  <c r="K213" i="11"/>
  <c r="D213" i="11" s="1"/>
  <c r="K212" i="11"/>
  <c r="D212" i="11" s="1"/>
  <c r="K211" i="11"/>
  <c r="D211" i="11" s="1"/>
  <c r="K210" i="11"/>
  <c r="D210" i="11" s="1"/>
  <c r="K209" i="11"/>
  <c r="D209" i="11" s="1"/>
  <c r="K208" i="11"/>
  <c r="D208" i="11" s="1"/>
  <c r="K207" i="11"/>
  <c r="D207" i="11" s="1"/>
  <c r="K206" i="11"/>
  <c r="D206" i="11" s="1"/>
  <c r="K205" i="11"/>
  <c r="D205" i="11" s="1"/>
  <c r="K204" i="11"/>
  <c r="D204" i="11" s="1"/>
  <c r="K203" i="11"/>
  <c r="D203" i="11" s="1"/>
  <c r="K202" i="11"/>
  <c r="D202" i="11" s="1"/>
  <c r="K201" i="11"/>
  <c r="D201" i="11" s="1"/>
  <c r="K200" i="11"/>
  <c r="D200" i="11" s="1"/>
  <c r="K199" i="11"/>
  <c r="D199" i="11" s="1"/>
  <c r="K198" i="11"/>
  <c r="D198" i="11" s="1"/>
  <c r="K197" i="11"/>
  <c r="D197" i="11" s="1"/>
  <c r="K196" i="11"/>
  <c r="D196" i="11" s="1"/>
  <c r="K195" i="11"/>
  <c r="D195" i="11" s="1"/>
  <c r="K194" i="11"/>
  <c r="D194" i="11" s="1"/>
  <c r="K193" i="11"/>
  <c r="D193" i="11" s="1"/>
  <c r="K192" i="11"/>
  <c r="D192" i="11" s="1"/>
  <c r="K191" i="11"/>
  <c r="D191" i="11" s="1"/>
  <c r="K190" i="11"/>
  <c r="D190" i="11" s="1"/>
  <c r="K189" i="11"/>
  <c r="D189" i="11" s="1"/>
  <c r="K188" i="11"/>
  <c r="D188" i="11" s="1"/>
  <c r="K187" i="11"/>
  <c r="D187" i="11" s="1"/>
  <c r="K186" i="11"/>
  <c r="D186" i="11" s="1"/>
  <c r="K185" i="11"/>
  <c r="D185" i="11" s="1"/>
  <c r="K184" i="11"/>
  <c r="D184" i="11" s="1"/>
  <c r="K183" i="11"/>
  <c r="D183" i="11" s="1"/>
  <c r="K126" i="11"/>
  <c r="D126" i="11" s="1"/>
  <c r="K127" i="11"/>
  <c r="D127" i="11" s="1"/>
  <c r="K128" i="11"/>
  <c r="D128" i="11" s="1"/>
  <c r="K129" i="11"/>
  <c r="D129" i="11" s="1"/>
  <c r="K130" i="11"/>
  <c r="D130" i="11" s="1"/>
  <c r="K131" i="11"/>
  <c r="D131" i="11" s="1"/>
  <c r="K132" i="11"/>
  <c r="D132" i="11" s="1"/>
  <c r="K133" i="11"/>
  <c r="D133" i="11" s="1"/>
  <c r="K134" i="11"/>
  <c r="D134" i="11" s="1"/>
  <c r="K135" i="11"/>
  <c r="D135" i="11" s="1"/>
  <c r="K136" i="11"/>
  <c r="D136" i="11" s="1"/>
  <c r="K137" i="11"/>
  <c r="D137" i="11" s="1"/>
  <c r="K138" i="11"/>
  <c r="D138" i="11" s="1"/>
  <c r="K139" i="11"/>
  <c r="D139" i="11" s="1"/>
  <c r="K140" i="11"/>
  <c r="D140" i="11" s="1"/>
  <c r="K141" i="11"/>
  <c r="D141" i="11" s="1"/>
  <c r="K142" i="11"/>
  <c r="D142" i="11" s="1"/>
  <c r="K143" i="11"/>
  <c r="D143" i="11" s="1"/>
  <c r="K144" i="11"/>
  <c r="D144" i="11" s="1"/>
  <c r="K145" i="11"/>
  <c r="D145" i="11" s="1"/>
  <c r="K146" i="11"/>
  <c r="D146" i="11" s="1"/>
  <c r="K147" i="11"/>
  <c r="D147" i="11" s="1"/>
  <c r="K148" i="11"/>
  <c r="D148" i="11" s="1"/>
  <c r="K149" i="11"/>
  <c r="D149" i="11" s="1"/>
  <c r="K150" i="11"/>
  <c r="D150" i="11" s="1"/>
  <c r="K151" i="11"/>
  <c r="D151" i="11" s="1"/>
  <c r="K152" i="11"/>
  <c r="D152" i="11" s="1"/>
  <c r="K153" i="11"/>
  <c r="D153" i="11" s="1"/>
  <c r="K154" i="11"/>
  <c r="D154" i="11" s="1"/>
  <c r="K155" i="11"/>
  <c r="D155" i="11" s="1"/>
  <c r="K156" i="11"/>
  <c r="D156" i="11" s="1"/>
  <c r="K157" i="11"/>
  <c r="D157" i="11" s="1"/>
  <c r="K158" i="11"/>
  <c r="D158" i="11" s="1"/>
  <c r="K159" i="11"/>
  <c r="D159" i="11" s="1"/>
  <c r="K160" i="11"/>
  <c r="D160" i="11" s="1"/>
  <c r="K161" i="11"/>
  <c r="D161" i="11" s="1"/>
  <c r="K162" i="11"/>
  <c r="D162" i="11" s="1"/>
  <c r="K163" i="11"/>
  <c r="D163" i="11" s="1"/>
  <c r="K164" i="11"/>
  <c r="D164" i="11" s="1"/>
  <c r="K165" i="11"/>
  <c r="D165" i="11" s="1"/>
  <c r="K166" i="11"/>
  <c r="D166" i="11" s="1"/>
  <c r="K167" i="11"/>
  <c r="D167" i="11" s="1"/>
  <c r="K168" i="11"/>
  <c r="D168" i="11" s="1"/>
  <c r="K169" i="11"/>
  <c r="D169" i="11" s="1"/>
  <c r="K170" i="11"/>
  <c r="D170" i="11" s="1"/>
  <c r="K171" i="11"/>
  <c r="D171" i="11" s="1"/>
  <c r="K172" i="11"/>
  <c r="D172" i="11" s="1"/>
  <c r="K173" i="11"/>
  <c r="D173" i="11" s="1"/>
  <c r="K174" i="11"/>
  <c r="D174" i="11" s="1"/>
  <c r="K125" i="11"/>
  <c r="D125" i="11" s="1"/>
  <c r="B121" i="11"/>
  <c r="J140" i="11" s="1"/>
  <c r="K68" i="11"/>
  <c r="D68" i="11" s="1"/>
  <c r="K69" i="11"/>
  <c r="D69" i="11" s="1"/>
  <c r="K70" i="11"/>
  <c r="D70" i="11" s="1"/>
  <c r="K71" i="11"/>
  <c r="D71" i="11" s="1"/>
  <c r="K72" i="11"/>
  <c r="D72" i="11" s="1"/>
  <c r="K73" i="11"/>
  <c r="D73" i="11" s="1"/>
  <c r="K74" i="11"/>
  <c r="D74" i="11" s="1"/>
  <c r="K75" i="11"/>
  <c r="D75" i="11" s="1"/>
  <c r="K76" i="11"/>
  <c r="D76" i="11" s="1"/>
  <c r="K77" i="11"/>
  <c r="D77" i="11" s="1"/>
  <c r="K78" i="11"/>
  <c r="D78" i="11" s="1"/>
  <c r="K79" i="11"/>
  <c r="D79" i="11" s="1"/>
  <c r="K80" i="11"/>
  <c r="D80" i="11" s="1"/>
  <c r="K81" i="11"/>
  <c r="D81" i="11" s="1"/>
  <c r="K82" i="11"/>
  <c r="D82" i="11" s="1"/>
  <c r="K83" i="11"/>
  <c r="D83" i="11" s="1"/>
  <c r="K84" i="11"/>
  <c r="D84" i="11" s="1"/>
  <c r="K85" i="11"/>
  <c r="D85" i="11" s="1"/>
  <c r="K86" i="11"/>
  <c r="D86" i="11" s="1"/>
  <c r="K87" i="11"/>
  <c r="D87" i="11" s="1"/>
  <c r="K88" i="11"/>
  <c r="D88" i="11" s="1"/>
  <c r="K89" i="11"/>
  <c r="D89" i="11" s="1"/>
  <c r="K90" i="11"/>
  <c r="D90" i="11" s="1"/>
  <c r="K91" i="11"/>
  <c r="D91" i="11" s="1"/>
  <c r="K92" i="11"/>
  <c r="D92" i="11" s="1"/>
  <c r="K93" i="11"/>
  <c r="D93" i="11" s="1"/>
  <c r="K94" i="11"/>
  <c r="D94" i="11" s="1"/>
  <c r="K95" i="11"/>
  <c r="D95" i="11" s="1"/>
  <c r="K96" i="11"/>
  <c r="D96" i="11" s="1"/>
  <c r="K97" i="11"/>
  <c r="D97" i="11" s="1"/>
  <c r="K98" i="11"/>
  <c r="D98" i="11" s="1"/>
  <c r="K99" i="11"/>
  <c r="D99" i="11" s="1"/>
  <c r="K100" i="11"/>
  <c r="D100" i="11" s="1"/>
  <c r="K101" i="11"/>
  <c r="D101" i="11" s="1"/>
  <c r="K102" i="11"/>
  <c r="D102" i="11" s="1"/>
  <c r="K103" i="11"/>
  <c r="D103" i="11" s="1"/>
  <c r="K104" i="11"/>
  <c r="D104" i="11" s="1"/>
  <c r="K105" i="11"/>
  <c r="D105" i="11" s="1"/>
  <c r="K106" i="11"/>
  <c r="D106" i="11" s="1"/>
  <c r="K107" i="11"/>
  <c r="D107" i="11" s="1"/>
  <c r="K108" i="11"/>
  <c r="D108" i="11" s="1"/>
  <c r="K109" i="11"/>
  <c r="D109" i="11" s="1"/>
  <c r="K110" i="11"/>
  <c r="D110" i="11" s="1"/>
  <c r="K111" i="11"/>
  <c r="D111" i="11" s="1"/>
  <c r="K112" i="11"/>
  <c r="D112" i="11" s="1"/>
  <c r="K113" i="11"/>
  <c r="D113" i="11" s="1"/>
  <c r="K114" i="11"/>
  <c r="D114" i="11" s="1"/>
  <c r="K115" i="11"/>
  <c r="D115" i="11" s="1"/>
  <c r="K116" i="11"/>
  <c r="D116" i="11" s="1"/>
  <c r="K67" i="11"/>
  <c r="D67" i="11" s="1"/>
  <c r="B63" i="11"/>
  <c r="J75" i="11" s="1"/>
  <c r="K10" i="11"/>
  <c r="D10" i="11" s="1"/>
  <c r="K11" i="11"/>
  <c r="D11" i="11" s="1"/>
  <c r="K12" i="11"/>
  <c r="D12" i="11" s="1"/>
  <c r="K13" i="11"/>
  <c r="D13" i="11" s="1"/>
  <c r="K14" i="11"/>
  <c r="D14" i="11" s="1"/>
  <c r="K15" i="11"/>
  <c r="D15" i="11" s="1"/>
  <c r="K16" i="11"/>
  <c r="D16" i="11" s="1"/>
  <c r="K17" i="11"/>
  <c r="D17" i="11" s="1"/>
  <c r="K18" i="11"/>
  <c r="D18" i="11" s="1"/>
  <c r="K19" i="11"/>
  <c r="D19" i="11" s="1"/>
  <c r="K20" i="11"/>
  <c r="D20" i="11" s="1"/>
  <c r="K21" i="11"/>
  <c r="D21" i="11" s="1"/>
  <c r="K22" i="11"/>
  <c r="D22" i="11" s="1"/>
  <c r="K23" i="11"/>
  <c r="D23" i="11" s="1"/>
  <c r="K24" i="11"/>
  <c r="D24" i="11" s="1"/>
  <c r="K25" i="11"/>
  <c r="D25" i="11" s="1"/>
  <c r="K26" i="11"/>
  <c r="D26" i="11" s="1"/>
  <c r="K27" i="11"/>
  <c r="D27" i="11" s="1"/>
  <c r="K28" i="11"/>
  <c r="D28" i="11" s="1"/>
  <c r="K29" i="11"/>
  <c r="D29" i="11" s="1"/>
  <c r="K30" i="11"/>
  <c r="D30" i="11" s="1"/>
  <c r="K31" i="11"/>
  <c r="D31" i="11" s="1"/>
  <c r="K32" i="11"/>
  <c r="D32" i="11" s="1"/>
  <c r="K33" i="11"/>
  <c r="D33" i="11" s="1"/>
  <c r="K34" i="11"/>
  <c r="D34" i="11" s="1"/>
  <c r="K35" i="11"/>
  <c r="D35" i="11" s="1"/>
  <c r="K36" i="11"/>
  <c r="D36" i="11" s="1"/>
  <c r="K37" i="11"/>
  <c r="D37" i="11" s="1"/>
  <c r="K38" i="11"/>
  <c r="D38" i="11" s="1"/>
  <c r="K39" i="11"/>
  <c r="D39" i="11" s="1"/>
  <c r="K40" i="11"/>
  <c r="D40" i="11" s="1"/>
  <c r="K41" i="11"/>
  <c r="D41" i="11" s="1"/>
  <c r="K42" i="11"/>
  <c r="D42" i="11" s="1"/>
  <c r="K43" i="11"/>
  <c r="D43" i="11" s="1"/>
  <c r="K44" i="11"/>
  <c r="D44" i="11" s="1"/>
  <c r="K45" i="11"/>
  <c r="D45" i="11" s="1"/>
  <c r="K46" i="11"/>
  <c r="D46" i="11" s="1"/>
  <c r="K47" i="11"/>
  <c r="D47" i="11" s="1"/>
  <c r="K48" i="11"/>
  <c r="D48" i="11" s="1"/>
  <c r="K49" i="11"/>
  <c r="D49" i="11" s="1"/>
  <c r="K50" i="11"/>
  <c r="D50" i="11" s="1"/>
  <c r="K51" i="11"/>
  <c r="D51" i="11" s="1"/>
  <c r="K52" i="11"/>
  <c r="D52" i="11" s="1"/>
  <c r="K53" i="11"/>
  <c r="D53" i="11" s="1"/>
  <c r="K54" i="11"/>
  <c r="D54" i="11" s="1"/>
  <c r="K55" i="11"/>
  <c r="D55" i="11" s="1"/>
  <c r="K56" i="11"/>
  <c r="D56" i="11" s="1"/>
  <c r="K57" i="11"/>
  <c r="D57" i="11" s="1"/>
  <c r="K58" i="11"/>
  <c r="D58" i="11" s="1"/>
  <c r="K9" i="11"/>
  <c r="D9" i="11" s="1"/>
  <c r="B5" i="18"/>
  <c r="J12" i="18" s="1"/>
  <c r="B5" i="11"/>
  <c r="J30" i="11" s="1"/>
  <c r="J382" i="18" l="1"/>
  <c r="J375" i="18"/>
  <c r="J367" i="18"/>
  <c r="J360" i="18"/>
  <c r="J354" i="18"/>
  <c r="J43" i="18"/>
  <c r="J42" i="18"/>
  <c r="J34" i="18"/>
  <c r="J129" i="18"/>
  <c r="J30" i="18"/>
  <c r="J22" i="18"/>
  <c r="J97" i="18"/>
  <c r="J19" i="18"/>
  <c r="J210" i="18"/>
  <c r="J10" i="18"/>
  <c r="J205" i="18"/>
  <c r="J189" i="18"/>
  <c r="J11" i="18"/>
  <c r="J353" i="18"/>
  <c r="J332" i="18"/>
  <c r="J469" i="18"/>
  <c r="J462" i="18"/>
  <c r="J456" i="18"/>
  <c r="J448" i="18"/>
  <c r="J441" i="18"/>
  <c r="J38" i="18"/>
  <c r="J27" i="18"/>
  <c r="J18" i="18"/>
  <c r="J121" i="18"/>
  <c r="J197" i="18"/>
  <c r="J343" i="18"/>
  <c r="J327" i="18"/>
  <c r="J387" i="18"/>
  <c r="J380" i="18"/>
  <c r="J372" i="18"/>
  <c r="J366" i="18"/>
  <c r="J359" i="18"/>
  <c r="J439" i="18"/>
  <c r="J468" i="18"/>
  <c r="J461" i="18"/>
  <c r="J453" i="18"/>
  <c r="J446" i="18"/>
  <c r="J440" i="18"/>
  <c r="J35" i="18"/>
  <c r="J26" i="18"/>
  <c r="J14" i="18"/>
  <c r="J113" i="18"/>
  <c r="J213" i="18"/>
  <c r="J194" i="18"/>
  <c r="J340" i="18"/>
  <c r="J324" i="18"/>
  <c r="J386" i="18"/>
  <c r="J378" i="18"/>
  <c r="J371" i="18"/>
  <c r="J364" i="18"/>
  <c r="J356" i="18"/>
  <c r="J473" i="18"/>
  <c r="J466" i="18"/>
  <c r="J458" i="18"/>
  <c r="J452" i="18"/>
  <c r="J445" i="18"/>
  <c r="J105" i="18"/>
  <c r="J286" i="18"/>
  <c r="J335" i="18"/>
  <c r="J316" i="18"/>
  <c r="J383" i="18"/>
  <c r="J376" i="18"/>
  <c r="J370" i="18"/>
  <c r="J362" i="18"/>
  <c r="J355" i="18"/>
  <c r="J472" i="18"/>
  <c r="J464" i="18"/>
  <c r="J457" i="18"/>
  <c r="J450" i="18"/>
  <c r="J81" i="18"/>
  <c r="J73" i="18"/>
  <c r="J65" i="18"/>
  <c r="J57" i="18"/>
  <c r="J169" i="18"/>
  <c r="J148" i="18"/>
  <c r="J247" i="18"/>
  <c r="J231" i="18"/>
  <c r="J86" i="18"/>
  <c r="J78" i="18"/>
  <c r="J70" i="18"/>
  <c r="J62" i="18"/>
  <c r="J54" i="18"/>
  <c r="J128" i="18"/>
  <c r="J120" i="18"/>
  <c r="J112" i="18"/>
  <c r="J104" i="18"/>
  <c r="J96" i="18"/>
  <c r="J164" i="18"/>
  <c r="J143" i="18"/>
  <c r="J258" i="18"/>
  <c r="J242" i="18"/>
  <c r="J226" i="18"/>
  <c r="J278" i="18"/>
  <c r="J339" i="18"/>
  <c r="J331" i="18"/>
  <c r="J323" i="18"/>
  <c r="J315" i="18"/>
  <c r="J426" i="18"/>
  <c r="J39" i="18"/>
  <c r="J31" i="18"/>
  <c r="J23" i="18"/>
  <c r="J15" i="18"/>
  <c r="J107" i="11"/>
  <c r="J623" i="11"/>
  <c r="J85" i="18"/>
  <c r="J77" i="18"/>
  <c r="J69" i="18"/>
  <c r="J61" i="18"/>
  <c r="J53" i="18"/>
  <c r="J125" i="18"/>
  <c r="J117" i="18"/>
  <c r="J109" i="18"/>
  <c r="J101" i="18"/>
  <c r="J159" i="18"/>
  <c r="J202" i="18"/>
  <c r="J255" i="18"/>
  <c r="J239" i="18"/>
  <c r="J267" i="18"/>
  <c r="J270" i="18"/>
  <c r="J344" i="18"/>
  <c r="J336" i="18"/>
  <c r="J328" i="18"/>
  <c r="J320" i="18"/>
  <c r="J312" i="18"/>
  <c r="J384" i="18"/>
  <c r="J379" i="18"/>
  <c r="J374" i="18"/>
  <c r="J368" i="18"/>
  <c r="J363" i="18"/>
  <c r="J358" i="18"/>
  <c r="J410" i="18"/>
  <c r="J443" i="18"/>
  <c r="J470" i="18"/>
  <c r="J465" i="18"/>
  <c r="J460" i="18"/>
  <c r="J454" i="18"/>
  <c r="J449" i="18"/>
  <c r="J444" i="18"/>
  <c r="J615" i="11"/>
  <c r="J82" i="18"/>
  <c r="J74" i="18"/>
  <c r="J66" i="18"/>
  <c r="J58" i="18"/>
  <c r="J124" i="18"/>
  <c r="J116" i="18"/>
  <c r="J108" i="18"/>
  <c r="J100" i="18"/>
  <c r="J153" i="18"/>
  <c r="J250" i="18"/>
  <c r="J319" i="18"/>
  <c r="J311" i="18"/>
  <c r="J442" i="11"/>
  <c r="J91" i="11"/>
  <c r="J172" i="11"/>
  <c r="J462" i="11"/>
  <c r="J435" i="11"/>
  <c r="J589" i="11"/>
  <c r="J607" i="11"/>
  <c r="J156" i="11"/>
  <c r="J459" i="11"/>
  <c r="J631" i="11"/>
  <c r="J599" i="11"/>
  <c r="J452" i="11"/>
  <c r="J186" i="11"/>
  <c r="J189" i="11"/>
  <c r="J197" i="11"/>
  <c r="J205" i="11"/>
  <c r="J213" i="11"/>
  <c r="J221" i="11"/>
  <c r="J229" i="11"/>
  <c r="J185" i="11"/>
  <c r="J193" i="11"/>
  <c r="J201" i="11"/>
  <c r="J209" i="11"/>
  <c r="J217" i="11"/>
  <c r="J225" i="11"/>
  <c r="J183" i="11"/>
  <c r="J129" i="11"/>
  <c r="J133" i="11"/>
  <c r="J149" i="11"/>
  <c r="J165" i="11"/>
  <c r="J141" i="11"/>
  <c r="J157" i="11"/>
  <c r="J173" i="11"/>
  <c r="J148" i="11"/>
  <c r="J232" i="11"/>
  <c r="J216" i="11"/>
  <c r="J200" i="11"/>
  <c r="J184" i="11"/>
  <c r="J285" i="11"/>
  <c r="J188" i="11"/>
  <c r="J212" i="11"/>
  <c r="J491" i="11"/>
  <c r="J475" i="11"/>
  <c r="J220" i="11"/>
  <c r="J204" i="11"/>
  <c r="J267" i="11"/>
  <c r="J288" i="11"/>
  <c r="J251" i="11"/>
  <c r="J279" i="11"/>
  <c r="J244" i="11"/>
  <c r="J228" i="11"/>
  <c r="J196" i="11"/>
  <c r="J68" i="11"/>
  <c r="J79" i="11"/>
  <c r="J111" i="11"/>
  <c r="J95" i="11"/>
  <c r="J164" i="11"/>
  <c r="J132" i="11"/>
  <c r="J224" i="11"/>
  <c r="J208" i="11"/>
  <c r="J192" i="11"/>
  <c r="J260" i="11"/>
  <c r="J369" i="11"/>
  <c r="J401" i="11"/>
  <c r="J385" i="11"/>
  <c r="J361" i="11"/>
  <c r="J393" i="11"/>
  <c r="J627" i="11"/>
  <c r="J611" i="11"/>
  <c r="J595" i="11"/>
  <c r="J635" i="11"/>
  <c r="J619" i="11"/>
  <c r="J603" i="11"/>
  <c r="J168" i="18"/>
  <c r="J157" i="18"/>
  <c r="J147" i="18"/>
  <c r="J41" i="18"/>
  <c r="J37" i="18"/>
  <c r="J33" i="18"/>
  <c r="J29" i="18"/>
  <c r="J25" i="18"/>
  <c r="J21" i="18"/>
  <c r="J17" i="18"/>
  <c r="J13" i="18"/>
  <c r="J84" i="18"/>
  <c r="J80" i="18"/>
  <c r="J76" i="18"/>
  <c r="J72" i="18"/>
  <c r="J68" i="18"/>
  <c r="J64" i="18"/>
  <c r="J60" i="18"/>
  <c r="J56" i="18"/>
  <c r="J127" i="18"/>
  <c r="J123" i="18"/>
  <c r="J119" i="18"/>
  <c r="J115" i="18"/>
  <c r="J111" i="18"/>
  <c r="J107" i="18"/>
  <c r="J103" i="18"/>
  <c r="J99" i="18"/>
  <c r="J172" i="18"/>
  <c r="J167" i="18"/>
  <c r="J161" i="18"/>
  <c r="J156" i="18"/>
  <c r="J151" i="18"/>
  <c r="J145" i="18"/>
  <c r="J183" i="18"/>
  <c r="J187" i="18"/>
  <c r="J191" i="18"/>
  <c r="J195" i="18"/>
  <c r="J199" i="18"/>
  <c r="J203" i="18"/>
  <c r="J207" i="18"/>
  <c r="J211" i="18"/>
  <c r="J215" i="18"/>
  <c r="J184" i="18"/>
  <c r="J188" i="18"/>
  <c r="J192" i="18"/>
  <c r="J196" i="18"/>
  <c r="J200" i="18"/>
  <c r="J204" i="18"/>
  <c r="J208" i="18"/>
  <c r="J212" i="18"/>
  <c r="J181" i="18"/>
  <c r="J209" i="18"/>
  <c r="J201" i="18"/>
  <c r="J193" i="18"/>
  <c r="J185" i="18"/>
  <c r="J228" i="18"/>
  <c r="J232" i="18"/>
  <c r="J236" i="18"/>
  <c r="J240" i="18"/>
  <c r="J244" i="18"/>
  <c r="J248" i="18"/>
  <c r="J252" i="18"/>
  <c r="J256" i="18"/>
  <c r="J225" i="18"/>
  <c r="J229" i="18"/>
  <c r="J233" i="18"/>
  <c r="J237" i="18"/>
  <c r="J241" i="18"/>
  <c r="J245" i="18"/>
  <c r="J249" i="18"/>
  <c r="J253" i="18"/>
  <c r="J257" i="18"/>
  <c r="J254" i="18"/>
  <c r="J246" i="18"/>
  <c r="J238" i="18"/>
  <c r="J230" i="18"/>
  <c r="J271" i="18"/>
  <c r="J275" i="18"/>
  <c r="J279" i="18"/>
  <c r="J283" i="18"/>
  <c r="J287" i="18"/>
  <c r="J291" i="18"/>
  <c r="J295" i="18"/>
  <c r="J299" i="18"/>
  <c r="J268" i="18"/>
  <c r="J272" i="18"/>
  <c r="J276" i="18"/>
  <c r="J280" i="18"/>
  <c r="J284" i="18"/>
  <c r="J288" i="18"/>
  <c r="J292" i="18"/>
  <c r="J296" i="18"/>
  <c r="J300" i="18"/>
  <c r="J301" i="18"/>
  <c r="J293" i="18"/>
  <c r="J285" i="18"/>
  <c r="J277" i="18"/>
  <c r="J269" i="18"/>
  <c r="J422" i="18"/>
  <c r="J406" i="18"/>
  <c r="J141" i="18"/>
  <c r="J142" i="18"/>
  <c r="J146" i="18"/>
  <c r="J150" i="18"/>
  <c r="J154" i="18"/>
  <c r="J158" i="18"/>
  <c r="J162" i="18"/>
  <c r="J166" i="18"/>
  <c r="J170" i="18"/>
  <c r="J138" i="18"/>
  <c r="J163" i="18"/>
  <c r="J152" i="18"/>
  <c r="J140" i="18"/>
  <c r="J9" i="18"/>
  <c r="J40" i="18"/>
  <c r="J36" i="18"/>
  <c r="J32" i="18"/>
  <c r="J28" i="18"/>
  <c r="J24" i="18"/>
  <c r="J20" i="18"/>
  <c r="J16" i="18"/>
  <c r="J52" i="18"/>
  <c r="J83" i="18"/>
  <c r="J79" i="18"/>
  <c r="J75" i="18"/>
  <c r="J71" i="18"/>
  <c r="J67" i="18"/>
  <c r="J63" i="18"/>
  <c r="J59" i="18"/>
  <c r="J95" i="18"/>
  <c r="J126" i="18"/>
  <c r="J122" i="18"/>
  <c r="J118" i="18"/>
  <c r="J114" i="18"/>
  <c r="J110" i="18"/>
  <c r="J106" i="18"/>
  <c r="J102" i="18"/>
  <c r="J171" i="18"/>
  <c r="J165" i="18"/>
  <c r="J160" i="18"/>
  <c r="J155" i="18"/>
  <c r="J149" i="18"/>
  <c r="J144" i="18"/>
  <c r="J214" i="18"/>
  <c r="J206" i="18"/>
  <c r="J198" i="18"/>
  <c r="J190" i="18"/>
  <c r="J182" i="18"/>
  <c r="J224" i="18"/>
  <c r="J251" i="18"/>
  <c r="J243" i="18"/>
  <c r="J235" i="18"/>
  <c r="J227" i="18"/>
  <c r="J298" i="18"/>
  <c r="J290" i="18"/>
  <c r="J282" i="18"/>
  <c r="J274" i="18"/>
  <c r="J418" i="18"/>
  <c r="J297" i="18"/>
  <c r="J289" i="18"/>
  <c r="J281" i="18"/>
  <c r="J273" i="18"/>
  <c r="J399" i="18"/>
  <c r="J403" i="18"/>
  <c r="J407" i="18"/>
  <c r="J411" i="18"/>
  <c r="J415" i="18"/>
  <c r="J419" i="18"/>
  <c r="J423" i="18"/>
  <c r="J427" i="18"/>
  <c r="J396" i="18"/>
  <c r="J400" i="18"/>
  <c r="J404" i="18"/>
  <c r="J408" i="18"/>
  <c r="J412" i="18"/>
  <c r="J416" i="18"/>
  <c r="J420" i="18"/>
  <c r="J424" i="18"/>
  <c r="J428" i="18"/>
  <c r="J397" i="18"/>
  <c r="J401" i="18"/>
  <c r="J405" i="18"/>
  <c r="J409" i="18"/>
  <c r="J413" i="18"/>
  <c r="J417" i="18"/>
  <c r="J421" i="18"/>
  <c r="J425" i="18"/>
  <c r="J429" i="18"/>
  <c r="J430" i="18"/>
  <c r="J414" i="18"/>
  <c r="J398" i="18"/>
  <c r="J342" i="18"/>
  <c r="J338" i="18"/>
  <c r="J334" i="18"/>
  <c r="J330" i="18"/>
  <c r="J326" i="18"/>
  <c r="J322" i="18"/>
  <c r="J318" i="18"/>
  <c r="J314" i="18"/>
  <c r="J310" i="18"/>
  <c r="J341" i="18"/>
  <c r="J337" i="18"/>
  <c r="J333" i="18"/>
  <c r="J329" i="18"/>
  <c r="J325" i="18"/>
  <c r="J321" i="18"/>
  <c r="J317" i="18"/>
  <c r="J385" i="18"/>
  <c r="J381" i="18"/>
  <c r="J377" i="18"/>
  <c r="J373" i="18"/>
  <c r="J369" i="18"/>
  <c r="J365" i="18"/>
  <c r="J361" i="18"/>
  <c r="J471" i="18"/>
  <c r="J467" i="18"/>
  <c r="J463" i="18"/>
  <c r="J459" i="18"/>
  <c r="J455" i="18"/>
  <c r="J451" i="18"/>
  <c r="J447" i="18"/>
  <c r="J303" i="11"/>
  <c r="J307" i="11"/>
  <c r="J311" i="11"/>
  <c r="J315" i="11"/>
  <c r="J319" i="11"/>
  <c r="J323" i="11"/>
  <c r="J327" i="11"/>
  <c r="J331" i="11"/>
  <c r="J335" i="11"/>
  <c r="J339" i="11"/>
  <c r="J343" i="11"/>
  <c r="J347" i="11"/>
  <c r="J300" i="11"/>
  <c r="J304" i="11"/>
  <c r="J308" i="11"/>
  <c r="J312" i="11"/>
  <c r="J316" i="11"/>
  <c r="J320" i="11"/>
  <c r="J324" i="11"/>
  <c r="J328" i="11"/>
  <c r="J332" i="11"/>
  <c r="J336" i="11"/>
  <c r="J340" i="11"/>
  <c r="J344" i="11"/>
  <c r="J348" i="11"/>
  <c r="J305" i="11"/>
  <c r="J313" i="11"/>
  <c r="J321" i="11"/>
  <c r="J329" i="11"/>
  <c r="J337" i="11"/>
  <c r="J345" i="11"/>
  <c r="J306" i="11"/>
  <c r="J314" i="11"/>
  <c r="J322" i="11"/>
  <c r="J330" i="11"/>
  <c r="J338" i="11"/>
  <c r="J346" i="11"/>
  <c r="J302" i="11"/>
  <c r="J299" i="11"/>
  <c r="J333" i="11"/>
  <c r="J317" i="11"/>
  <c r="J301" i="11"/>
  <c r="J334" i="11"/>
  <c r="J103" i="11"/>
  <c r="J87" i="11"/>
  <c r="J71" i="11"/>
  <c r="J169" i="11"/>
  <c r="J161" i="11"/>
  <c r="J153" i="11"/>
  <c r="J145" i="11"/>
  <c r="J137" i="11"/>
  <c r="J245" i="11"/>
  <c r="J249" i="11"/>
  <c r="J253" i="11"/>
  <c r="J257" i="11"/>
  <c r="J261" i="11"/>
  <c r="J265" i="11"/>
  <c r="J269" i="11"/>
  <c r="J273" i="11"/>
  <c r="J277" i="11"/>
  <c r="J281" i="11"/>
  <c r="J242" i="11"/>
  <c r="J246" i="11"/>
  <c r="J250" i="11"/>
  <c r="J254" i="11"/>
  <c r="J258" i="11"/>
  <c r="J262" i="11"/>
  <c r="J266" i="11"/>
  <c r="J270" i="11"/>
  <c r="J247" i="11"/>
  <c r="J255" i="11"/>
  <c r="J263" i="11"/>
  <c r="J271" i="11"/>
  <c r="J276" i="11"/>
  <c r="J282" i="11"/>
  <c r="J286" i="11"/>
  <c r="J290" i="11"/>
  <c r="J248" i="11"/>
  <c r="J256" i="11"/>
  <c r="J264" i="11"/>
  <c r="J272" i="11"/>
  <c r="J278" i="11"/>
  <c r="J283" i="11"/>
  <c r="J287" i="11"/>
  <c r="J241" i="11"/>
  <c r="J284" i="11"/>
  <c r="J274" i="11"/>
  <c r="J259" i="11"/>
  <c r="J243" i="11"/>
  <c r="J342" i="11"/>
  <c r="J326" i="11"/>
  <c r="J310" i="11"/>
  <c r="J318" i="11"/>
  <c r="J115" i="11"/>
  <c r="J99" i="11"/>
  <c r="J83" i="11"/>
  <c r="J126" i="11"/>
  <c r="J130" i="11"/>
  <c r="J134" i="11"/>
  <c r="J138" i="11"/>
  <c r="J142" i="11"/>
  <c r="J146" i="11"/>
  <c r="J150" i="11"/>
  <c r="J154" i="11"/>
  <c r="J158" i="11"/>
  <c r="J162" i="11"/>
  <c r="J166" i="11"/>
  <c r="J170" i="11"/>
  <c r="J174" i="11"/>
  <c r="J127" i="11"/>
  <c r="J131" i="11"/>
  <c r="J135" i="11"/>
  <c r="J139" i="11"/>
  <c r="J143" i="11"/>
  <c r="J147" i="11"/>
  <c r="J151" i="11"/>
  <c r="J155" i="11"/>
  <c r="J159" i="11"/>
  <c r="J163" i="11"/>
  <c r="J167" i="11"/>
  <c r="J171" i="11"/>
  <c r="J125" i="11"/>
  <c r="J168" i="11"/>
  <c r="J160" i="11"/>
  <c r="J152" i="11"/>
  <c r="J144" i="11"/>
  <c r="J136" i="11"/>
  <c r="J128" i="11"/>
  <c r="J289" i="11"/>
  <c r="J280" i="11"/>
  <c r="J268" i="11"/>
  <c r="J252" i="11"/>
  <c r="J341" i="11"/>
  <c r="J325" i="11"/>
  <c r="J309" i="11"/>
  <c r="J358" i="11"/>
  <c r="J362" i="11"/>
  <c r="J366" i="11"/>
  <c r="J370" i="11"/>
  <c r="J374" i="11"/>
  <c r="J378" i="11"/>
  <c r="J382" i="11"/>
  <c r="J386" i="11"/>
  <c r="J390" i="11"/>
  <c r="J394" i="11"/>
  <c r="J398" i="11"/>
  <c r="J402" i="11"/>
  <c r="J406" i="11"/>
  <c r="J359" i="11"/>
  <c r="J363" i="11"/>
  <c r="J367" i="11"/>
  <c r="J371" i="11"/>
  <c r="J375" i="11"/>
  <c r="J379" i="11"/>
  <c r="J383" i="11"/>
  <c r="J387" i="11"/>
  <c r="J391" i="11"/>
  <c r="J395" i="11"/>
  <c r="J399" i="11"/>
  <c r="J403" i="11"/>
  <c r="J357" i="11"/>
  <c r="J400" i="11"/>
  <c r="J392" i="11"/>
  <c r="J384" i="11"/>
  <c r="J376" i="11"/>
  <c r="J368" i="11"/>
  <c r="J360" i="11"/>
  <c r="J535" i="11"/>
  <c r="J539" i="11"/>
  <c r="J543" i="11"/>
  <c r="J547" i="11"/>
  <c r="J551" i="11"/>
  <c r="J555" i="11"/>
  <c r="J559" i="11"/>
  <c r="J563" i="11"/>
  <c r="J567" i="11"/>
  <c r="J571" i="11"/>
  <c r="J575" i="11"/>
  <c r="J579" i="11"/>
  <c r="J532" i="11"/>
  <c r="J536" i="11"/>
  <c r="J540" i="11"/>
  <c r="J544" i="11"/>
  <c r="J548" i="11"/>
  <c r="J552" i="11"/>
  <c r="J556" i="11"/>
  <c r="J560" i="11"/>
  <c r="J564" i="11"/>
  <c r="J568" i="11"/>
  <c r="J572" i="11"/>
  <c r="J576" i="11"/>
  <c r="J580" i="11"/>
  <c r="J533" i="11"/>
  <c r="J537" i="11"/>
  <c r="J541" i="11"/>
  <c r="J545" i="11"/>
  <c r="J549" i="11"/>
  <c r="J553" i="11"/>
  <c r="J557" i="11"/>
  <c r="J561" i="11"/>
  <c r="J565" i="11"/>
  <c r="J569" i="11"/>
  <c r="J573" i="11"/>
  <c r="J577" i="11"/>
  <c r="J531" i="11"/>
  <c r="J538" i="11"/>
  <c r="J554" i="11"/>
  <c r="J570" i="11"/>
  <c r="J542" i="11"/>
  <c r="J558" i="11"/>
  <c r="J574" i="11"/>
  <c r="J546" i="11"/>
  <c r="J562" i="11"/>
  <c r="J578" i="11"/>
  <c r="J231" i="11"/>
  <c r="J227" i="11"/>
  <c r="J223" i="11"/>
  <c r="J219" i="11"/>
  <c r="J215" i="11"/>
  <c r="J211" i="11"/>
  <c r="J207" i="11"/>
  <c r="J203" i="11"/>
  <c r="J199" i="11"/>
  <c r="J195" i="11"/>
  <c r="J191" i="11"/>
  <c r="J187" i="11"/>
  <c r="J405" i="11"/>
  <c r="J397" i="11"/>
  <c r="J389" i="11"/>
  <c r="J381" i="11"/>
  <c r="J373" i="11"/>
  <c r="J365" i="11"/>
  <c r="J417" i="11"/>
  <c r="J421" i="11"/>
  <c r="J425" i="11"/>
  <c r="J429" i="11"/>
  <c r="J433" i="11"/>
  <c r="J437" i="11"/>
  <c r="J441" i="11"/>
  <c r="J445" i="11"/>
  <c r="J449" i="11"/>
  <c r="J453" i="11"/>
  <c r="J457" i="11"/>
  <c r="J418" i="11"/>
  <c r="J422" i="11"/>
  <c r="J426" i="11"/>
  <c r="J430" i="11"/>
  <c r="J434" i="11"/>
  <c r="J438" i="11"/>
  <c r="J420" i="11"/>
  <c r="J428" i="11"/>
  <c r="J436" i="11"/>
  <c r="J423" i="11"/>
  <c r="J431" i="11"/>
  <c r="J439" i="11"/>
  <c r="J444" i="11"/>
  <c r="J450" i="11"/>
  <c r="J455" i="11"/>
  <c r="J460" i="11"/>
  <c r="J464" i="11"/>
  <c r="J416" i="11"/>
  <c r="J424" i="11"/>
  <c r="J432" i="11"/>
  <c r="J440" i="11"/>
  <c r="J446" i="11"/>
  <c r="J451" i="11"/>
  <c r="J456" i="11"/>
  <c r="J461" i="11"/>
  <c r="J415" i="11"/>
  <c r="J458" i="11"/>
  <c r="J447" i="11"/>
  <c r="J427" i="11"/>
  <c r="J476" i="11"/>
  <c r="J480" i="11"/>
  <c r="J484" i="11"/>
  <c r="J488" i="11"/>
  <c r="J492" i="11"/>
  <c r="J496" i="11"/>
  <c r="J500" i="11"/>
  <c r="J504" i="11"/>
  <c r="J508" i="11"/>
  <c r="J512" i="11"/>
  <c r="J516" i="11"/>
  <c r="J520" i="11"/>
  <c r="J522" i="11"/>
  <c r="J477" i="11"/>
  <c r="J481" i="11"/>
  <c r="J485" i="11"/>
  <c r="J489" i="11"/>
  <c r="J493" i="11"/>
  <c r="J497" i="11"/>
  <c r="J501" i="11"/>
  <c r="J505" i="11"/>
  <c r="J509" i="11"/>
  <c r="J513" i="11"/>
  <c r="J517" i="11"/>
  <c r="J521" i="11"/>
  <c r="J474" i="11"/>
  <c r="J478" i="11"/>
  <c r="J482" i="11"/>
  <c r="J486" i="11"/>
  <c r="J490" i="11"/>
  <c r="J494" i="11"/>
  <c r="J498" i="11"/>
  <c r="J502" i="11"/>
  <c r="J506" i="11"/>
  <c r="J510" i="11"/>
  <c r="J514" i="11"/>
  <c r="J518" i="11"/>
  <c r="J473" i="11"/>
  <c r="J479" i="11"/>
  <c r="J495" i="11"/>
  <c r="J511" i="11"/>
  <c r="J483" i="11"/>
  <c r="J499" i="11"/>
  <c r="J515" i="11"/>
  <c r="J487" i="11"/>
  <c r="J503" i="11"/>
  <c r="J519" i="11"/>
  <c r="J566" i="11"/>
  <c r="J230" i="11"/>
  <c r="J226" i="11"/>
  <c r="J222" i="11"/>
  <c r="J218" i="11"/>
  <c r="J214" i="11"/>
  <c r="J210" i="11"/>
  <c r="J206" i="11"/>
  <c r="J202" i="11"/>
  <c r="J198" i="11"/>
  <c r="J194" i="11"/>
  <c r="J190" i="11"/>
  <c r="J404" i="11"/>
  <c r="J396" i="11"/>
  <c r="J388" i="11"/>
  <c r="J380" i="11"/>
  <c r="J372" i="11"/>
  <c r="J364" i="11"/>
  <c r="J463" i="11"/>
  <c r="J454" i="11"/>
  <c r="J443" i="11"/>
  <c r="J419" i="11"/>
  <c r="J507" i="11"/>
  <c r="J550" i="11"/>
  <c r="J638" i="11"/>
  <c r="J634" i="11"/>
  <c r="J630" i="11"/>
  <c r="J626" i="11"/>
  <c r="J622" i="11"/>
  <c r="J618" i="11"/>
  <c r="J614" i="11"/>
  <c r="J610" i="11"/>
  <c r="J606" i="11"/>
  <c r="J602" i="11"/>
  <c r="J598" i="11"/>
  <c r="J594" i="11"/>
  <c r="J590" i="11"/>
  <c r="J637" i="11"/>
  <c r="J633" i="11"/>
  <c r="J629" i="11"/>
  <c r="J625" i="11"/>
  <c r="J621" i="11"/>
  <c r="J617" i="11"/>
  <c r="J613" i="11"/>
  <c r="J609" i="11"/>
  <c r="J605" i="11"/>
  <c r="J601" i="11"/>
  <c r="J597" i="11"/>
  <c r="J593" i="11"/>
  <c r="J636" i="11"/>
  <c r="J632" i="11"/>
  <c r="J628" i="11"/>
  <c r="J624" i="11"/>
  <c r="J620" i="11"/>
  <c r="J616" i="11"/>
  <c r="J612" i="11"/>
  <c r="J608" i="11"/>
  <c r="J604" i="11"/>
  <c r="J600" i="11"/>
  <c r="J596" i="11"/>
  <c r="J57" i="11"/>
  <c r="J114" i="11"/>
  <c r="J110" i="11"/>
  <c r="J106" i="11"/>
  <c r="J102" i="11"/>
  <c r="J98" i="11"/>
  <c r="J94" i="11"/>
  <c r="J90" i="11"/>
  <c r="J86" i="11"/>
  <c r="J82" i="11"/>
  <c r="J78" i="11"/>
  <c r="J74" i="11"/>
  <c r="J70" i="11"/>
  <c r="J53" i="11"/>
  <c r="J67" i="11"/>
  <c r="J113" i="11"/>
  <c r="J109" i="11"/>
  <c r="J105" i="11"/>
  <c r="J101" i="11"/>
  <c r="J97" i="11"/>
  <c r="J93" i="11"/>
  <c r="J89" i="11"/>
  <c r="J85" i="11"/>
  <c r="J81" i="11"/>
  <c r="J77" i="11"/>
  <c r="J73" i="11"/>
  <c r="J69" i="11"/>
  <c r="J49" i="11"/>
  <c r="J116" i="11"/>
  <c r="J112" i="11"/>
  <c r="J108" i="11"/>
  <c r="J104" i="11"/>
  <c r="J100" i="11"/>
  <c r="J96" i="11"/>
  <c r="J92" i="11"/>
  <c r="J88" i="11"/>
  <c r="J84" i="11"/>
  <c r="J80" i="11"/>
  <c r="J76" i="11"/>
  <c r="J72" i="11"/>
  <c r="J56" i="11"/>
  <c r="J52" i="11"/>
  <c r="J48" i="11"/>
  <c r="J44" i="11"/>
  <c r="J40" i="11"/>
  <c r="J36" i="11"/>
  <c r="J32" i="11"/>
  <c r="J41" i="11"/>
  <c r="J33" i="11"/>
  <c r="J55" i="11"/>
  <c r="J51" i="11"/>
  <c r="J47" i="11"/>
  <c r="J43" i="11"/>
  <c r="J39" i="11"/>
  <c r="J35" i="11"/>
  <c r="J31" i="11"/>
  <c r="J45" i="11"/>
  <c r="J37" i="11"/>
  <c r="J58" i="11"/>
  <c r="J54" i="11"/>
  <c r="J50" i="11"/>
  <c r="J46" i="11"/>
  <c r="J42" i="11"/>
  <c r="J38" i="11"/>
  <c r="J34" i="11"/>
  <c r="D99" i="16" l="1"/>
  <c r="B99" i="16"/>
  <c r="D95" i="16"/>
  <c r="B95" i="16"/>
  <c r="D94" i="16"/>
  <c r="B94" i="16"/>
  <c r="D93" i="16"/>
  <c r="B93" i="16"/>
  <c r="D92" i="16"/>
  <c r="B92" i="16"/>
  <c r="D91" i="16"/>
  <c r="B91" i="16"/>
  <c r="D90" i="16"/>
  <c r="B90" i="16"/>
  <c r="D89" i="16"/>
  <c r="B89" i="16"/>
  <c r="D88" i="16"/>
  <c r="B88" i="16"/>
  <c r="D87" i="16"/>
  <c r="B87" i="16"/>
  <c r="D86" i="16"/>
  <c r="B86" i="16"/>
  <c r="D85" i="16"/>
  <c r="B85" i="16"/>
  <c r="D84" i="16"/>
  <c r="B84" i="16"/>
  <c r="D83" i="16"/>
  <c r="B83" i="16"/>
  <c r="D82" i="16"/>
  <c r="B82" i="16"/>
  <c r="D81" i="16"/>
  <c r="B81" i="16"/>
  <c r="B80" i="16"/>
  <c r="B79" i="16"/>
  <c r="B78" i="16"/>
  <c r="D77" i="16"/>
  <c r="B77" i="16"/>
  <c r="B76" i="16"/>
  <c r="B75" i="16"/>
  <c r="B74" i="16"/>
  <c r="B73" i="16"/>
  <c r="B72" i="16"/>
  <c r="D71" i="16"/>
  <c r="B71" i="16"/>
  <c r="D70" i="16"/>
  <c r="B70" i="16"/>
  <c r="B69" i="16"/>
  <c r="B68" i="16"/>
  <c r="B67" i="16"/>
  <c r="B66" i="16"/>
  <c r="B65" i="16"/>
  <c r="D64" i="16"/>
  <c r="B64" i="16"/>
  <c r="D63" i="16"/>
  <c r="B63" i="16"/>
  <c r="D62" i="16"/>
  <c r="B62" i="16"/>
  <c r="D61" i="16"/>
  <c r="B61" i="16"/>
  <c r="D60" i="16"/>
  <c r="B60" i="16"/>
  <c r="D59" i="16"/>
  <c r="B59" i="16"/>
  <c r="D58" i="16"/>
  <c r="B58" i="16"/>
  <c r="D57" i="16"/>
  <c r="B57" i="16"/>
  <c r="D56" i="16"/>
  <c r="B56" i="16"/>
  <c r="D55" i="16"/>
  <c r="B55" i="16"/>
  <c r="D54" i="16"/>
  <c r="B54" i="16"/>
  <c r="D53" i="16"/>
  <c r="B53" i="16"/>
  <c r="D52" i="16"/>
  <c r="B52" i="16"/>
  <c r="D51" i="16"/>
  <c r="B51" i="16"/>
  <c r="D50" i="16"/>
  <c r="B50" i="16"/>
  <c r="D49" i="16"/>
  <c r="B49" i="16"/>
  <c r="D48" i="16"/>
  <c r="B48" i="16"/>
  <c r="D47" i="16"/>
  <c r="B47" i="16"/>
  <c r="D46" i="16"/>
  <c r="B46" i="16"/>
  <c r="D45" i="16"/>
  <c r="B45" i="16"/>
  <c r="D44" i="16"/>
  <c r="B44" i="16"/>
  <c r="D43" i="16"/>
  <c r="B43" i="16"/>
  <c r="D42" i="16"/>
  <c r="B42" i="16"/>
  <c r="D41" i="16"/>
  <c r="B41" i="16"/>
  <c r="D40" i="16"/>
  <c r="B40" i="16"/>
  <c r="D39" i="16"/>
  <c r="B39" i="16"/>
  <c r="D38" i="16"/>
  <c r="B38" i="16"/>
  <c r="D37" i="16"/>
  <c r="B37" i="16"/>
  <c r="B36" i="16"/>
  <c r="B35" i="16"/>
  <c r="B34" i="16"/>
  <c r="B33" i="16"/>
  <c r="D32" i="16"/>
  <c r="B32" i="16"/>
  <c r="D31" i="16"/>
  <c r="B31" i="16"/>
  <c r="D30" i="16"/>
  <c r="B30" i="16"/>
  <c r="D29" i="16"/>
  <c r="B29" i="16"/>
  <c r="D28" i="16"/>
  <c r="B28" i="16"/>
  <c r="D27" i="16"/>
  <c r="B27" i="16"/>
  <c r="D26" i="16"/>
  <c r="B26" i="16"/>
  <c r="D25" i="16"/>
  <c r="B25" i="16"/>
  <c r="D24" i="16"/>
  <c r="B24" i="16"/>
  <c r="D23" i="16"/>
  <c r="B23" i="16"/>
  <c r="D22" i="16"/>
  <c r="B22" i="16"/>
  <c r="D21" i="16"/>
  <c r="B21" i="16"/>
  <c r="D20" i="16"/>
  <c r="B20" i="16"/>
  <c r="D19" i="16"/>
  <c r="B19" i="16"/>
  <c r="D18" i="16"/>
  <c r="B18" i="16"/>
  <c r="D17" i="16"/>
  <c r="B17" i="16"/>
  <c r="D16" i="16"/>
  <c r="B16" i="16"/>
  <c r="D15" i="16"/>
  <c r="B15" i="16"/>
  <c r="J11" i="11" l="1"/>
  <c r="J10" i="11"/>
  <c r="J14" i="11"/>
  <c r="J15" i="11"/>
  <c r="J18" i="11"/>
  <c r="J19" i="11"/>
  <c r="J22" i="11"/>
  <c r="J23" i="11"/>
  <c r="J26" i="11"/>
  <c r="J27" i="11"/>
  <c r="J9" i="11"/>
  <c r="J29" i="11" l="1"/>
  <c r="J25" i="11"/>
  <c r="J21" i="11"/>
  <c r="J17" i="11"/>
  <c r="J13" i="11"/>
  <c r="J28" i="11"/>
  <c r="J24" i="11"/>
  <c r="J20" i="11"/>
  <c r="J16" i="11"/>
  <c r="J12" i="11"/>
  <c r="G9" i="11" l="1"/>
  <c r="G705" i="11" s="1"/>
  <c r="G647" i="11" l="1"/>
  <c r="G589" i="11"/>
  <c r="G473" i="11"/>
  <c r="G183" i="11"/>
  <c r="G415" i="11"/>
  <c r="G299" i="11"/>
  <c r="G241" i="11"/>
  <c r="G125" i="11"/>
  <c r="G67" i="11"/>
  <c r="G531" i="11"/>
  <c r="G35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21" authorId="0" shapeId="0" xr:uid="{00000000-0006-0000-0500-000001000000}">
      <text>
        <r>
          <rPr>
            <b/>
            <sz val="8"/>
            <color indexed="81"/>
            <rFont val="Tahoma"/>
            <family val="2"/>
          </rPr>
          <t>Author:</t>
        </r>
        <r>
          <rPr>
            <sz val="8"/>
            <color indexed="81"/>
            <rFont val="Tahoma"/>
            <family val="2"/>
          </rPr>
          <t xml:space="preserve">
dried matter content = 650 kg/m3, lower heating value = 12164 MJ/m3.</t>
        </r>
      </text>
    </comment>
    <comment ref="R35" authorId="0" shapeId="0" xr:uid="{00000000-0006-0000-0500-000002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38" authorId="0" shapeId="0" xr:uid="{00000000-0006-0000-0500-000003000000}">
      <text>
        <r>
          <rPr>
            <b/>
            <sz val="8"/>
            <color indexed="81"/>
            <rFont val="Tahoma"/>
            <family val="2"/>
          </rPr>
          <t>Author:</t>
        </r>
        <r>
          <rPr>
            <sz val="8"/>
            <color indexed="81"/>
            <rFont val="Tahoma"/>
            <family val="2"/>
          </rPr>
          <t xml:space="preserve">
Värmevärdet är 20–22 MJ/kg</t>
        </r>
      </text>
    </comment>
    <comment ref="R79" authorId="0" shapeId="0" xr:uid="{00000000-0006-0000-0500-000004000000}">
      <text>
        <r>
          <rPr>
            <b/>
            <sz val="8"/>
            <color indexed="81"/>
            <rFont val="Tahoma"/>
            <family val="2"/>
          </rPr>
          <t>Author:</t>
        </r>
        <r>
          <rPr>
            <sz val="8"/>
            <color indexed="81"/>
            <rFont val="Tahoma"/>
            <family val="2"/>
          </rPr>
          <t xml:space="preserve">
dried matter content = 650 kg/m3, lower heating value = 12164 MJ/m3.</t>
        </r>
      </text>
    </comment>
    <comment ref="R93" authorId="0" shapeId="0" xr:uid="{00000000-0006-0000-0500-000005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96" authorId="0" shapeId="0" xr:uid="{00000000-0006-0000-0500-000006000000}">
      <text>
        <r>
          <rPr>
            <b/>
            <sz val="8"/>
            <color indexed="81"/>
            <rFont val="Tahoma"/>
            <family val="2"/>
          </rPr>
          <t>Author:</t>
        </r>
        <r>
          <rPr>
            <sz val="8"/>
            <color indexed="81"/>
            <rFont val="Tahoma"/>
            <family val="2"/>
          </rPr>
          <t xml:space="preserve">
Värmevärdet är 20–22 MJ/kg</t>
        </r>
      </text>
    </comment>
    <comment ref="R137" authorId="0" shapeId="0" xr:uid="{00000000-0006-0000-0500-000007000000}">
      <text>
        <r>
          <rPr>
            <b/>
            <sz val="8"/>
            <color indexed="81"/>
            <rFont val="Tahoma"/>
            <family val="2"/>
          </rPr>
          <t>Author:</t>
        </r>
        <r>
          <rPr>
            <sz val="8"/>
            <color indexed="81"/>
            <rFont val="Tahoma"/>
            <family val="2"/>
          </rPr>
          <t xml:space="preserve">
dried matter content = 650 kg/m3, lower heating value = 12164 MJ/m3.</t>
        </r>
      </text>
    </comment>
    <comment ref="R151" authorId="0" shapeId="0" xr:uid="{00000000-0006-0000-0500-000008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154" authorId="0" shapeId="0" xr:uid="{00000000-0006-0000-0500-000009000000}">
      <text>
        <r>
          <rPr>
            <b/>
            <sz val="8"/>
            <color indexed="81"/>
            <rFont val="Tahoma"/>
            <family val="2"/>
          </rPr>
          <t>Author:</t>
        </r>
        <r>
          <rPr>
            <sz val="8"/>
            <color indexed="81"/>
            <rFont val="Tahoma"/>
            <family val="2"/>
          </rPr>
          <t xml:space="preserve">
Värmevärdet är 20–22 MJ/kg</t>
        </r>
      </text>
    </comment>
    <comment ref="R195" authorId="0" shapeId="0" xr:uid="{00000000-0006-0000-0500-00000A000000}">
      <text>
        <r>
          <rPr>
            <b/>
            <sz val="8"/>
            <color indexed="81"/>
            <rFont val="Tahoma"/>
            <family val="2"/>
          </rPr>
          <t>Author:</t>
        </r>
        <r>
          <rPr>
            <sz val="8"/>
            <color indexed="81"/>
            <rFont val="Tahoma"/>
            <family val="2"/>
          </rPr>
          <t xml:space="preserve">
dried matter content = 650 kg/m3, lower heating value = 12164 MJ/m3.</t>
        </r>
      </text>
    </comment>
    <comment ref="R209" authorId="0" shapeId="0" xr:uid="{00000000-0006-0000-0500-00000B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212" authorId="0" shapeId="0" xr:uid="{00000000-0006-0000-0500-00000C000000}">
      <text>
        <r>
          <rPr>
            <b/>
            <sz val="8"/>
            <color indexed="81"/>
            <rFont val="Tahoma"/>
            <family val="2"/>
          </rPr>
          <t>Author:</t>
        </r>
        <r>
          <rPr>
            <sz val="8"/>
            <color indexed="81"/>
            <rFont val="Tahoma"/>
            <family val="2"/>
          </rPr>
          <t xml:space="preserve">
Värmevärdet är 20–22 MJ/kg</t>
        </r>
      </text>
    </comment>
    <comment ref="R253" authorId="0" shapeId="0" xr:uid="{00000000-0006-0000-0500-00000D000000}">
      <text>
        <r>
          <rPr>
            <b/>
            <sz val="8"/>
            <color indexed="81"/>
            <rFont val="Tahoma"/>
            <family val="2"/>
          </rPr>
          <t>Author:</t>
        </r>
        <r>
          <rPr>
            <sz val="8"/>
            <color indexed="81"/>
            <rFont val="Tahoma"/>
            <family val="2"/>
          </rPr>
          <t xml:space="preserve">
dried matter content = 650 kg/m3, lower heating value = 12164 MJ/m3.</t>
        </r>
      </text>
    </comment>
    <comment ref="R267" authorId="0" shapeId="0" xr:uid="{00000000-0006-0000-0500-00000E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270" authorId="0" shapeId="0" xr:uid="{00000000-0006-0000-0500-00000F000000}">
      <text>
        <r>
          <rPr>
            <b/>
            <sz val="8"/>
            <color indexed="81"/>
            <rFont val="Tahoma"/>
            <family val="2"/>
          </rPr>
          <t>Author:</t>
        </r>
        <r>
          <rPr>
            <sz val="8"/>
            <color indexed="81"/>
            <rFont val="Tahoma"/>
            <family val="2"/>
          </rPr>
          <t xml:space="preserve">
Värmevärdet är 20–22 MJ/kg</t>
        </r>
      </text>
    </comment>
    <comment ref="R311" authorId="0" shapeId="0" xr:uid="{00000000-0006-0000-0500-000010000000}">
      <text>
        <r>
          <rPr>
            <b/>
            <sz val="8"/>
            <color indexed="81"/>
            <rFont val="Tahoma"/>
            <family val="2"/>
          </rPr>
          <t>Author:</t>
        </r>
        <r>
          <rPr>
            <sz val="8"/>
            <color indexed="81"/>
            <rFont val="Tahoma"/>
            <family val="2"/>
          </rPr>
          <t xml:space="preserve">
dried matter content = 650 kg/m3, lower heating value = 12164 MJ/m3.</t>
        </r>
      </text>
    </comment>
    <comment ref="R325" authorId="0" shapeId="0" xr:uid="{00000000-0006-0000-0500-000011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328" authorId="0" shapeId="0" xr:uid="{00000000-0006-0000-0500-000012000000}">
      <text>
        <r>
          <rPr>
            <b/>
            <sz val="8"/>
            <color indexed="81"/>
            <rFont val="Tahoma"/>
            <family val="2"/>
          </rPr>
          <t>Author:</t>
        </r>
        <r>
          <rPr>
            <sz val="8"/>
            <color indexed="81"/>
            <rFont val="Tahoma"/>
            <family val="2"/>
          </rPr>
          <t xml:space="preserve">
Värmevärdet är 20–22 MJ/kg</t>
        </r>
      </text>
    </comment>
    <comment ref="R369" authorId="0" shapeId="0" xr:uid="{00000000-0006-0000-0500-000013000000}">
      <text>
        <r>
          <rPr>
            <b/>
            <sz val="8"/>
            <color indexed="81"/>
            <rFont val="Tahoma"/>
            <family val="2"/>
          </rPr>
          <t>Author:</t>
        </r>
        <r>
          <rPr>
            <sz val="8"/>
            <color indexed="81"/>
            <rFont val="Tahoma"/>
            <family val="2"/>
          </rPr>
          <t xml:space="preserve">
dried matter content = 650 kg/m3, lower heating value = 12164 MJ/m3.</t>
        </r>
      </text>
    </comment>
    <comment ref="R383" authorId="0" shapeId="0" xr:uid="{00000000-0006-0000-0500-000014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386" authorId="0" shapeId="0" xr:uid="{00000000-0006-0000-0500-000015000000}">
      <text>
        <r>
          <rPr>
            <b/>
            <sz val="8"/>
            <color indexed="81"/>
            <rFont val="Tahoma"/>
            <family val="2"/>
          </rPr>
          <t>Author:</t>
        </r>
        <r>
          <rPr>
            <sz val="8"/>
            <color indexed="81"/>
            <rFont val="Tahoma"/>
            <family val="2"/>
          </rPr>
          <t xml:space="preserve">
Värmevärdet är 20–22 MJ/kg</t>
        </r>
      </text>
    </comment>
    <comment ref="R427" authorId="0" shapeId="0" xr:uid="{00000000-0006-0000-0500-000016000000}">
      <text>
        <r>
          <rPr>
            <b/>
            <sz val="8"/>
            <color indexed="81"/>
            <rFont val="Tahoma"/>
            <family val="2"/>
          </rPr>
          <t>Author:</t>
        </r>
        <r>
          <rPr>
            <sz val="8"/>
            <color indexed="81"/>
            <rFont val="Tahoma"/>
            <family val="2"/>
          </rPr>
          <t xml:space="preserve">
dried matter content = 650 kg/m3, lower heating value = 12164 MJ/m3.</t>
        </r>
      </text>
    </comment>
    <comment ref="R441" authorId="0" shapeId="0" xr:uid="{00000000-0006-0000-0500-000017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444" authorId="0" shapeId="0" xr:uid="{00000000-0006-0000-0500-000018000000}">
      <text>
        <r>
          <rPr>
            <b/>
            <sz val="8"/>
            <color indexed="81"/>
            <rFont val="Tahoma"/>
            <family val="2"/>
          </rPr>
          <t>Author:</t>
        </r>
        <r>
          <rPr>
            <sz val="8"/>
            <color indexed="81"/>
            <rFont val="Tahoma"/>
            <family val="2"/>
          </rPr>
          <t xml:space="preserve">
Värmevärdet är 20–22 MJ/kg</t>
        </r>
      </text>
    </comment>
    <comment ref="R485" authorId="0" shapeId="0" xr:uid="{00000000-0006-0000-0500-000019000000}">
      <text>
        <r>
          <rPr>
            <b/>
            <sz val="8"/>
            <color indexed="81"/>
            <rFont val="Tahoma"/>
            <family val="2"/>
          </rPr>
          <t>Author:</t>
        </r>
        <r>
          <rPr>
            <sz val="8"/>
            <color indexed="81"/>
            <rFont val="Tahoma"/>
            <family val="2"/>
          </rPr>
          <t xml:space="preserve">
dried matter content = 650 kg/m3, lower heating value = 12164 MJ/m3.</t>
        </r>
      </text>
    </comment>
    <comment ref="R499" authorId="0" shapeId="0" xr:uid="{00000000-0006-0000-0500-00001A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502" authorId="0" shapeId="0" xr:uid="{00000000-0006-0000-0500-00001B000000}">
      <text>
        <r>
          <rPr>
            <b/>
            <sz val="8"/>
            <color indexed="81"/>
            <rFont val="Tahoma"/>
            <family val="2"/>
          </rPr>
          <t>Author:</t>
        </r>
        <r>
          <rPr>
            <sz val="8"/>
            <color indexed="81"/>
            <rFont val="Tahoma"/>
            <family val="2"/>
          </rPr>
          <t xml:space="preserve">
Värmevärdet är 20–22 MJ/kg</t>
        </r>
      </text>
    </comment>
    <comment ref="R543" authorId="0" shapeId="0" xr:uid="{00000000-0006-0000-0500-00001C000000}">
      <text>
        <r>
          <rPr>
            <b/>
            <sz val="8"/>
            <color indexed="81"/>
            <rFont val="Tahoma"/>
            <family val="2"/>
          </rPr>
          <t>Author:</t>
        </r>
        <r>
          <rPr>
            <sz val="8"/>
            <color indexed="81"/>
            <rFont val="Tahoma"/>
            <family val="2"/>
          </rPr>
          <t xml:space="preserve">
dried matter content = 650 kg/m3, lower heating value = 12164 MJ/m3.</t>
        </r>
      </text>
    </comment>
    <comment ref="R557" authorId="0" shapeId="0" xr:uid="{00000000-0006-0000-0500-00001D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560" authorId="0" shapeId="0" xr:uid="{00000000-0006-0000-0500-00001E000000}">
      <text>
        <r>
          <rPr>
            <b/>
            <sz val="8"/>
            <color indexed="81"/>
            <rFont val="Tahoma"/>
            <family val="2"/>
          </rPr>
          <t>Author:</t>
        </r>
        <r>
          <rPr>
            <sz val="8"/>
            <color indexed="81"/>
            <rFont val="Tahoma"/>
            <family val="2"/>
          </rPr>
          <t xml:space="preserve">
Värmevärdet är 20–22 MJ/kg</t>
        </r>
      </text>
    </comment>
    <comment ref="R601" authorId="0" shapeId="0" xr:uid="{00000000-0006-0000-0500-00001F000000}">
      <text>
        <r>
          <rPr>
            <b/>
            <sz val="8"/>
            <color indexed="81"/>
            <rFont val="Tahoma"/>
            <family val="2"/>
          </rPr>
          <t>Author:</t>
        </r>
        <r>
          <rPr>
            <sz val="8"/>
            <color indexed="81"/>
            <rFont val="Tahoma"/>
            <family val="2"/>
          </rPr>
          <t xml:space="preserve">
dried matter content = 650 kg/m3, lower heating value = 12164 MJ/m3.</t>
        </r>
      </text>
    </comment>
    <comment ref="R615" authorId="0" shapeId="0" xr:uid="{00000000-0006-0000-0500-000020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618" authorId="0" shapeId="0" xr:uid="{00000000-0006-0000-0500-000021000000}">
      <text>
        <r>
          <rPr>
            <b/>
            <sz val="8"/>
            <color indexed="81"/>
            <rFont val="Tahoma"/>
            <family val="2"/>
          </rPr>
          <t>Author:</t>
        </r>
        <r>
          <rPr>
            <sz val="8"/>
            <color indexed="81"/>
            <rFont val="Tahoma"/>
            <family val="2"/>
          </rPr>
          <t xml:space="preserve">
Värmevärdet är 20–22 MJ/kg</t>
        </r>
      </text>
    </comment>
    <comment ref="R659" authorId="0" shapeId="0" xr:uid="{00000000-0006-0000-0500-000022000000}">
      <text>
        <r>
          <rPr>
            <b/>
            <sz val="8"/>
            <color indexed="81"/>
            <rFont val="Tahoma"/>
            <family val="2"/>
          </rPr>
          <t>Author:</t>
        </r>
        <r>
          <rPr>
            <sz val="8"/>
            <color indexed="81"/>
            <rFont val="Tahoma"/>
            <family val="2"/>
          </rPr>
          <t xml:space="preserve">
dried matter content = 650 kg/m3, lower heating value = 12164 MJ/m3.</t>
        </r>
      </text>
    </comment>
    <comment ref="R673" authorId="0" shapeId="0" xr:uid="{00000000-0006-0000-0500-000023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676" authorId="0" shapeId="0" xr:uid="{00000000-0006-0000-0500-000024000000}">
      <text>
        <r>
          <rPr>
            <b/>
            <sz val="8"/>
            <color indexed="81"/>
            <rFont val="Tahoma"/>
            <family val="2"/>
          </rPr>
          <t>Author:</t>
        </r>
        <r>
          <rPr>
            <sz val="8"/>
            <color indexed="81"/>
            <rFont val="Tahoma"/>
            <family val="2"/>
          </rPr>
          <t xml:space="preserve">
Värmevärdet är 20–22 MJ/kg</t>
        </r>
      </text>
    </comment>
    <comment ref="R717" authorId="0" shapeId="0" xr:uid="{00000000-0006-0000-0500-000025000000}">
      <text>
        <r>
          <rPr>
            <b/>
            <sz val="8"/>
            <color indexed="81"/>
            <rFont val="Tahoma"/>
            <family val="2"/>
          </rPr>
          <t>Author:</t>
        </r>
        <r>
          <rPr>
            <sz val="8"/>
            <color indexed="81"/>
            <rFont val="Tahoma"/>
            <family val="2"/>
          </rPr>
          <t xml:space="preserve">
dried matter content = 650 kg/m3, lower heating value = 12164 MJ/m3.</t>
        </r>
      </text>
    </comment>
    <comment ref="R731" authorId="0" shapeId="0" xr:uid="{00000000-0006-0000-0500-000026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734" authorId="0" shapeId="0" xr:uid="{00000000-0006-0000-0500-000027000000}">
      <text>
        <r>
          <rPr>
            <b/>
            <sz val="8"/>
            <color indexed="81"/>
            <rFont val="Tahoma"/>
            <family val="2"/>
          </rPr>
          <t>Author:</t>
        </r>
        <r>
          <rPr>
            <sz val="8"/>
            <color indexed="81"/>
            <rFont val="Tahoma"/>
            <family val="2"/>
          </rPr>
          <t xml:space="preserve">
Värmevärdet är 20–22 MJ/kg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21" authorId="0" shapeId="0" xr:uid="{00000000-0006-0000-0600-000001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64" authorId="0" shapeId="0" xr:uid="{00000000-0006-0000-0600-000002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107" authorId="0" shapeId="0" xr:uid="{00000000-0006-0000-0600-000003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150" authorId="0" shapeId="0" xr:uid="{00000000-0006-0000-0600-000004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193" authorId="0" shapeId="0" xr:uid="{00000000-0006-0000-0600-000005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236" authorId="0" shapeId="0" xr:uid="{00000000-0006-0000-0600-000006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279" authorId="0" shapeId="0" xr:uid="{00000000-0006-0000-0600-000007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322" authorId="0" shapeId="0" xr:uid="{00000000-0006-0000-0600-000008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365" authorId="0" shapeId="0" xr:uid="{00000000-0006-0000-0600-000009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408" authorId="0" shapeId="0" xr:uid="{00000000-0006-0000-0600-00000A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451" authorId="0" shapeId="0" xr:uid="{00000000-0006-0000-0600-00000B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494" authorId="0" shapeId="0" xr:uid="{00000000-0006-0000-0600-00000C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R537" authorId="0" shapeId="0" xr:uid="{00000000-0006-0000-0600-00000D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27" authorId="0" shapeId="0" xr:uid="{00000000-0006-0000-0800-000001000000}">
      <text>
        <r>
          <rPr>
            <b/>
            <sz val="8"/>
            <color indexed="81"/>
            <rFont val="Tahoma"/>
            <family val="2"/>
          </rPr>
          <t>Author:</t>
        </r>
        <r>
          <rPr>
            <sz val="8"/>
            <color indexed="81"/>
            <rFont val="Tahoma"/>
            <family val="2"/>
          </rPr>
          <t xml:space="preserve">
dried matter content = 650 kg/m3, lower heating value = 12164 MJ/m3.</t>
        </r>
      </text>
    </comment>
    <comment ref="F41" authorId="0" shapeId="0" xr:uid="{00000000-0006-0000-0800-000002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 ref="F44" authorId="0" shapeId="0" xr:uid="{00000000-0006-0000-0800-000003000000}">
      <text>
        <r>
          <rPr>
            <b/>
            <sz val="8"/>
            <color indexed="81"/>
            <rFont val="Tahoma"/>
            <family val="2"/>
          </rPr>
          <t>Author:</t>
        </r>
        <r>
          <rPr>
            <sz val="8"/>
            <color indexed="81"/>
            <rFont val="Tahoma"/>
            <family val="2"/>
          </rPr>
          <t xml:space="preserve">
Värmevärdet är 20–22 MJ/kg</t>
        </r>
      </text>
    </comment>
    <comment ref="F77" authorId="0" shapeId="0" xr:uid="{00000000-0006-0000-0800-000004000000}">
      <text>
        <r>
          <rPr>
            <b/>
            <sz val="8"/>
            <color indexed="81"/>
            <rFont val="Tahoma"/>
            <family val="2"/>
          </rPr>
          <t>Author:</t>
        </r>
        <r>
          <rPr>
            <sz val="8"/>
            <color indexed="81"/>
            <rFont val="Tahoma"/>
            <family val="2"/>
          </rPr>
          <t xml:space="preserve">
logs, hardwood, at forest, RER, [m3]The logs have a water content (u) of 20%, a mass of 780 kg/m3 and a lower heating value of 15.0 MJ/kg.</t>
        </r>
      </text>
    </comment>
  </commentList>
</comments>
</file>

<file path=xl/sharedStrings.xml><?xml version="1.0" encoding="utf-8"?>
<sst xmlns="http://schemas.openxmlformats.org/spreadsheetml/2006/main" count="8942" uniqueCount="611">
  <si>
    <t>~TFM_INS</t>
  </si>
  <si>
    <t>TimeSlice</t>
  </si>
  <si>
    <t>LimType</t>
  </si>
  <si>
    <t>Attribute</t>
  </si>
  <si>
    <t>Year</t>
  </si>
  <si>
    <t>Other_Indexes</t>
  </si>
  <si>
    <t>Pset_PN</t>
  </si>
  <si>
    <t>Pset_PD</t>
  </si>
  <si>
    <t>Cset_CN</t>
  </si>
  <si>
    <t>AllRegions</t>
  </si>
  <si>
    <t>Unit</t>
  </si>
  <si>
    <t>Source</t>
  </si>
  <si>
    <t>Fuel</t>
  </si>
  <si>
    <t>Description</t>
  </si>
  <si>
    <t>kg/GJ</t>
  </si>
  <si>
    <t>CO2</t>
  </si>
  <si>
    <t>CH4</t>
  </si>
  <si>
    <t>SO2</t>
  </si>
  <si>
    <t>N2O</t>
  </si>
  <si>
    <t>PM2.5</t>
  </si>
  <si>
    <t>PM10</t>
  </si>
  <si>
    <t>NMVOC</t>
  </si>
  <si>
    <t>NH3</t>
  </si>
  <si>
    <t>Unit:</t>
  </si>
  <si>
    <t>PMA</t>
  </si>
  <si>
    <t>PMB</t>
  </si>
  <si>
    <t>VOC</t>
  </si>
  <si>
    <t>Sector:</t>
  </si>
  <si>
    <t xml:space="preserve"> kg/GJ</t>
  </si>
  <si>
    <t>NOX</t>
  </si>
  <si>
    <t>IN-DIRECT EMISSIONS</t>
  </si>
  <si>
    <t>Color Coding</t>
  </si>
  <si>
    <t xml:space="preserve">Description </t>
  </si>
  <si>
    <t xml:space="preserve">Technologies without emission factor </t>
  </si>
  <si>
    <t>IMP</t>
  </si>
  <si>
    <t>Import</t>
  </si>
  <si>
    <t>MIN</t>
  </si>
  <si>
    <t>Mining</t>
  </si>
  <si>
    <t>CO</t>
  </si>
  <si>
    <t>CO2N</t>
  </si>
  <si>
    <t>COXN</t>
  </si>
  <si>
    <t>CH4N</t>
  </si>
  <si>
    <t>SO2N</t>
  </si>
  <si>
    <t>NOXN</t>
  </si>
  <si>
    <t>N2ON</t>
  </si>
  <si>
    <t>PMAN</t>
  </si>
  <si>
    <t>PMBN</t>
  </si>
  <si>
    <t>VOCN</t>
  </si>
  <si>
    <t>NH3N</t>
  </si>
  <si>
    <t>LAND</t>
  </si>
  <si>
    <t>WATER</t>
  </si>
  <si>
    <t>Carbon Dioxide - Combustion</t>
  </si>
  <si>
    <t>Carbon Monoxide - Combustion</t>
  </si>
  <si>
    <t>Methane - Combustion</t>
  </si>
  <si>
    <t>Sulphur Dioxide - Combustion</t>
  </si>
  <si>
    <t>Nitrogen Oxides - Combustion</t>
  </si>
  <si>
    <t>Nitrous Oxide - Combustion</t>
  </si>
  <si>
    <t>Particulate 2.5 - Combustion</t>
  </si>
  <si>
    <t>Particulate 10 - Combustion</t>
  </si>
  <si>
    <t>Volatile Organic Compounds - Combustion</t>
  </si>
  <si>
    <t>Ammonia</t>
  </si>
  <si>
    <t xml:space="preserve"> g/GJ</t>
  </si>
  <si>
    <t xml:space="preserve"> m2/GJ</t>
  </si>
  <si>
    <t>liter/MJ</t>
  </si>
  <si>
    <t xml:space="preserve">Process </t>
  </si>
  <si>
    <t>Technology Name</t>
  </si>
  <si>
    <t>Fuel Short name</t>
  </si>
  <si>
    <t>More detailed Description</t>
  </si>
  <si>
    <t>Production source (when applicable)</t>
  </si>
  <si>
    <t>IVL Unit</t>
  </si>
  <si>
    <t>IMPBFUBJFY</t>
  </si>
  <si>
    <t>Import of BFUBJF from ROW</t>
  </si>
  <si>
    <r>
      <rPr>
        <b/>
        <sz val="11"/>
        <color theme="1"/>
        <rFont val="Calibri"/>
        <family val="2"/>
        <scheme val="minor"/>
      </rPr>
      <t xml:space="preserve">Note: </t>
    </r>
    <r>
      <rPr>
        <sz val="11"/>
        <color theme="1"/>
        <rFont val="Calibri"/>
        <family val="2"/>
        <scheme val="minor"/>
      </rPr>
      <t>There is no industry standard, could be any type of "kerosenisch" biofuel</t>
    </r>
  </si>
  <si>
    <t>IMPBFUDMEY</t>
  </si>
  <si>
    <t>Import of BFUDME from ROW</t>
  </si>
  <si>
    <t>IMPBFUDSTY</t>
  </si>
  <si>
    <t>Import of BFUDST from ROW</t>
  </si>
  <si>
    <t>Palm</t>
  </si>
  <si>
    <t>g CO2_ekv/MJ</t>
  </si>
  <si>
    <t>Land and water use same as mining</t>
  </si>
  <si>
    <t>N2O and CH4 inkluded in CO2 (CO2ekv)</t>
  </si>
  <si>
    <t>Rapeseed/Sunflower</t>
  </si>
  <si>
    <t>Soya</t>
  </si>
  <si>
    <t xml:space="preserve">Industrial waste oil </t>
  </si>
  <si>
    <t>Import of BFUETH from ROW</t>
  </si>
  <si>
    <t>EU wheat straw to ethanol</t>
  </si>
  <si>
    <t>Brazilian sugar cane to ethano</t>
  </si>
  <si>
    <t xml:space="preserve">EU wheat to ethanol </t>
  </si>
  <si>
    <t xml:space="preserve">Waste wood </t>
  </si>
  <si>
    <t>IMPBFUFTDY</t>
  </si>
  <si>
    <t>Import of BFUFTD from ROW</t>
  </si>
  <si>
    <r>
      <rPr>
        <b/>
        <sz val="11"/>
        <color theme="1"/>
        <rFont val="Calibri"/>
        <family val="2"/>
        <scheme val="minor"/>
      </rPr>
      <t>Note:</t>
    </r>
    <r>
      <rPr>
        <sz val="11"/>
        <color theme="1"/>
        <rFont val="Calibri"/>
        <family val="2"/>
        <scheme val="minor"/>
      </rPr>
      <t xml:space="preserve"> Depends on raw material, large variation, what is the purpose?</t>
    </r>
  </si>
  <si>
    <t>IMPBFUMTHY</t>
  </si>
  <si>
    <t>Import of BFUMTH from ROW</t>
  </si>
  <si>
    <t xml:space="preserve">Waste wood gasification </t>
  </si>
  <si>
    <t>IMPBFUPLTY</t>
  </si>
  <si>
    <t>Import of BFUPLT from ROW</t>
  </si>
  <si>
    <t>g/MJ</t>
  </si>
  <si>
    <t>IMPBFUSNGY</t>
  </si>
  <si>
    <t>Import of BFUSNG from ROW</t>
  </si>
  <si>
    <t>IMPBIOAOWY</t>
  </si>
  <si>
    <t>Import of BIOAOW from ROW</t>
  </si>
  <si>
    <t>IMPBIOCRPY</t>
  </si>
  <si>
    <t>Import of BIOCRP from ROW</t>
  </si>
  <si>
    <r>
      <rPr>
        <b/>
        <sz val="11"/>
        <color theme="1"/>
        <rFont val="Calibri"/>
        <family val="2"/>
        <scheme val="minor"/>
      </rPr>
      <t>Note:</t>
    </r>
    <r>
      <rPr>
        <sz val="11"/>
        <color theme="1"/>
        <rFont val="Calibri"/>
        <family val="2"/>
        <scheme val="minor"/>
      </rPr>
      <t xml:space="preserve"> Depends on crop and place?</t>
    </r>
  </si>
  <si>
    <t>IMPBIOGASY</t>
  </si>
  <si>
    <t>Import of BIOGAS from ROW</t>
  </si>
  <si>
    <t xml:space="preserve">Wet manure </t>
  </si>
  <si>
    <t xml:space="preserve">Municipal organic waste </t>
  </si>
  <si>
    <t xml:space="preserve">BIOHVO </t>
  </si>
  <si>
    <t>Biodiesel - Hydrotreated Vegetable Oil</t>
  </si>
  <si>
    <t>IMPBIOIOWY</t>
  </si>
  <si>
    <t>Import of BIOIOW from ROW</t>
  </si>
  <si>
    <t>IMPBIOMFWY</t>
  </si>
  <si>
    <t>Import of BIOMFW from ROW</t>
  </si>
  <si>
    <t>IMPBIOMSWY</t>
  </si>
  <si>
    <t>Import of BIOMSW from ROW</t>
  </si>
  <si>
    <t>IMPBIOSLUY</t>
  </si>
  <si>
    <t>Import of BIOSLU from ROW</t>
  </si>
  <si>
    <t>IMPBIOWOFY</t>
  </si>
  <si>
    <t>Import of BIOWOF from ROW</t>
  </si>
  <si>
    <r>
      <rPr>
        <b/>
        <sz val="11"/>
        <color theme="1"/>
        <rFont val="Calibri"/>
        <family val="2"/>
        <scheme val="minor"/>
      </rPr>
      <t xml:space="preserve">Note: </t>
    </r>
    <r>
      <rPr>
        <sz val="11"/>
        <color theme="1"/>
        <rFont val="Calibri"/>
        <family val="2"/>
        <scheme val="minor"/>
      </rPr>
      <t>See mining</t>
    </r>
  </si>
  <si>
    <t>IMPBIOWOOY</t>
  </si>
  <si>
    <t>Import of BIOWOO from ROW</t>
  </si>
  <si>
    <t>IMPCOAHARY</t>
  </si>
  <si>
    <t>Import of COAHAR from ROW</t>
  </si>
  <si>
    <t>IMPCOAPEAY</t>
  </si>
  <si>
    <t>Import of COAPEA from ROW</t>
  </si>
  <si>
    <t>IMPELCMED1</t>
  </si>
  <si>
    <t>Import of ELCMED from Country Mix</t>
  </si>
  <si>
    <r>
      <rPr>
        <b/>
        <sz val="11"/>
        <color theme="1"/>
        <rFont val="Calibri"/>
        <family val="2"/>
        <scheme val="minor"/>
      </rPr>
      <t xml:space="preserve">Note: </t>
    </r>
    <r>
      <rPr>
        <sz val="11"/>
        <color theme="1"/>
        <rFont val="Calibri"/>
        <family val="2"/>
        <scheme val="minor"/>
      </rPr>
      <t>Which mix? Erik Furusjö said that LTU should was responsible for this. I added three suggestions below, which includes some transmission losses (however transmission losses depends one the type of consumer). The Swedish mix could be said to be more of a "renewable/nuclear" mix while the Polish mix is mainly a mixture of "fossil fuels" (82% coal).</t>
    </r>
  </si>
  <si>
    <t>IMPELCGREEN</t>
  </si>
  <si>
    <t>Import of ELCGREEN from Green Mix</t>
  </si>
  <si>
    <t>Electricity mix</t>
  </si>
  <si>
    <t>Polish mix</t>
  </si>
  <si>
    <t>Swedish mix</t>
  </si>
  <si>
    <t>EU28 mix</t>
  </si>
  <si>
    <t>IMPGASDGSY</t>
  </si>
  <si>
    <t>Import of GASDGS from ROW</t>
  </si>
  <si>
    <t>IMPGASNATY</t>
  </si>
  <si>
    <t>Import of GASNAT from ROW</t>
  </si>
  <si>
    <t>IMPH2GY</t>
  </si>
  <si>
    <t>Import of H2G from ROW</t>
  </si>
  <si>
    <r>
      <rPr>
        <b/>
        <sz val="11"/>
        <color theme="1"/>
        <rFont val="Calibri"/>
        <family val="2"/>
        <scheme val="minor"/>
      </rPr>
      <t xml:space="preserve">Note: </t>
    </r>
    <r>
      <rPr>
        <sz val="11"/>
        <color theme="1"/>
        <rFont val="Calibri"/>
        <family val="2"/>
        <scheme val="minor"/>
      </rPr>
      <t>Depends on the type of production. But commercial (based on natural gas) is worse than using fossil fuel without CCS. Electrolysis has large potential but depends on electricity type and is not commercial without much lower elect. Prices.  Electrolysis: impossible get a good figure since it is an "immature technology" but could potentially be very low.</t>
    </r>
  </si>
  <si>
    <t>IMPH2LY</t>
  </si>
  <si>
    <t>Import of H2L from ROW</t>
  </si>
  <si>
    <t>IMPHETGREEN</t>
  </si>
  <si>
    <t>Import of HETHTH from Green Mix</t>
  </si>
  <si>
    <r>
      <rPr>
        <b/>
        <sz val="11"/>
        <color theme="1"/>
        <rFont val="Calibri"/>
        <family val="2"/>
        <scheme val="minor"/>
      </rPr>
      <t xml:space="preserve">Note: </t>
    </r>
    <r>
      <rPr>
        <sz val="11"/>
        <color theme="1"/>
        <rFont val="Calibri"/>
        <family val="2"/>
        <scheme val="minor"/>
      </rPr>
      <t>Depends on how heat is produced.</t>
    </r>
  </si>
  <si>
    <t>IMPHETHTH1</t>
  </si>
  <si>
    <t>Import of HETHTH from Region Mix</t>
  </si>
  <si>
    <t>IMPHETLTII</t>
  </si>
  <si>
    <t>Import of HETLTI from Industry</t>
  </si>
  <si>
    <t>IMPNUCRSVY</t>
  </si>
  <si>
    <t>Import of NUCRSV from ROW</t>
  </si>
  <si>
    <t>IPCC Global, move to Mining?</t>
  </si>
  <si>
    <t>gCO2ekv/MJ</t>
  </si>
  <si>
    <t>IMPOILCRDY</t>
  </si>
  <si>
    <t>Import of OILCRD from ROW</t>
  </si>
  <si>
    <t>Transportation of crude oil from exploration site to refinery in Europe, extraction in Middle East</t>
  </si>
  <si>
    <t>IMPOILDSTY</t>
  </si>
  <si>
    <t>Import of OILDST from ROW</t>
  </si>
  <si>
    <t>diesel, at regional storage, Europe</t>
  </si>
  <si>
    <t>IMPOILGSLY</t>
  </si>
  <si>
    <t>Import of OILGSL from ROW</t>
  </si>
  <si>
    <t>petrol, at regional storage, Europe</t>
  </si>
  <si>
    <t>IMPOILHFOY</t>
  </si>
  <si>
    <t>Import of OILHFO from ROW</t>
  </si>
  <si>
    <t>HFO, at regional storage, Europé</t>
  </si>
  <si>
    <t>IMPOILKERY</t>
  </si>
  <si>
    <t>Import of OILKER from ROW</t>
  </si>
  <si>
    <t>kerosene, at regional storage, Europe</t>
  </si>
  <si>
    <t>IMPOILLFOY</t>
  </si>
  <si>
    <t>Import of OILLFO from ROW</t>
  </si>
  <si>
    <t>LFO, at regional storage, Europe</t>
  </si>
  <si>
    <t>IMPOILLPGY</t>
  </si>
  <si>
    <t>Import of OILLPG from ROW</t>
  </si>
  <si>
    <t>LPG, at service station, Switzerland</t>
  </si>
  <si>
    <t>MINBIOCRP100</t>
  </si>
  <si>
    <t>Starch crop production - Step 1</t>
  </si>
  <si>
    <t>?</t>
  </si>
  <si>
    <t>MINBIOCRP200</t>
  </si>
  <si>
    <t>Sugar crop production - Step 1</t>
  </si>
  <si>
    <t>MINBIOCRP300</t>
  </si>
  <si>
    <t>Grassy crop production - Step 1</t>
  </si>
  <si>
    <t>Ley grassy crop production - Step 1</t>
  </si>
  <si>
    <t>MINBIOCRP400</t>
  </si>
  <si>
    <t>Woody crop production - Step 1</t>
  </si>
  <si>
    <t>MINBIOCRP900</t>
  </si>
  <si>
    <t>Bi-prod BIOCRP</t>
  </si>
  <si>
    <t>MINBIOGAS900</t>
  </si>
  <si>
    <t>Bi-prod BIOGAS</t>
  </si>
  <si>
    <t>MINBIOIOW300</t>
  </si>
  <si>
    <t>Industrial Organic waste (food industry)</t>
  </si>
  <si>
    <t>MINBIOMFW300</t>
  </si>
  <si>
    <t>Municipal Food Waste</t>
  </si>
  <si>
    <t>MINBIOMSW300</t>
  </si>
  <si>
    <t>Municipal Solid waste</t>
  </si>
  <si>
    <t>MINBIORPS100</t>
  </si>
  <si>
    <t>Rape seed production - Step 1</t>
  </si>
  <si>
    <t>MINBIOSLU300</t>
  </si>
  <si>
    <t>Sludge - Waste water</t>
  </si>
  <si>
    <t>MINBIOWOF900</t>
  </si>
  <si>
    <t>Bi-prod BIOWOF</t>
  </si>
  <si>
    <t>logs, hardwood, at forest, [m3]The logs have a water content (u) of 20%, a mass of 780 kg/m3 and a lower heating value of 15.0 MJ/kg</t>
  </si>
  <si>
    <t>MINBIOWOO100</t>
  </si>
  <si>
    <t>Forestry residues - Step 1</t>
  </si>
  <si>
    <t>MINBIOWOO200</t>
  </si>
  <si>
    <t>Forestry residues - Step 2</t>
  </si>
  <si>
    <t>MINBIOWOO300</t>
  </si>
  <si>
    <t>Forestry residues - Step 3</t>
  </si>
  <si>
    <t>MINBIOWOO900</t>
  </si>
  <si>
    <t>Bi-prod BIOWOO</t>
  </si>
  <si>
    <t>MINCOOFREE00</t>
  </si>
  <si>
    <t>Extraction of COOFREE</t>
  </si>
  <si>
    <t>MINHUMPOW00</t>
  </si>
  <si>
    <t>Extraction of HUMPOW</t>
  </si>
  <si>
    <t>MINRENAHT00</t>
  </si>
  <si>
    <t>Extraction of RENAHT</t>
  </si>
  <si>
    <t>MINRENGEO00</t>
  </si>
  <si>
    <t>Extraction of RENGEO</t>
  </si>
  <si>
    <t>IPCC Global</t>
  </si>
  <si>
    <t>gCO2ekv/GJ</t>
  </si>
  <si>
    <t>MINRENHYD00</t>
  </si>
  <si>
    <t>Extraction of RENHYD</t>
  </si>
  <si>
    <t>MINRENSOL00</t>
  </si>
  <si>
    <t>Extraction of RENSOL</t>
  </si>
  <si>
    <t>rooftop IPCC Global</t>
  </si>
  <si>
    <t>MINRENTID00</t>
  </si>
  <si>
    <t>Extraction of RENTID</t>
  </si>
  <si>
    <r>
      <rPr>
        <b/>
        <sz val="11"/>
        <color theme="1"/>
        <rFont val="Calibri"/>
        <family val="2"/>
        <scheme val="minor"/>
      </rPr>
      <t>Note:</t>
    </r>
    <r>
      <rPr>
        <sz val="11"/>
        <color theme="1"/>
        <rFont val="Calibri"/>
        <family val="2"/>
        <scheme val="minor"/>
      </rPr>
      <t xml:space="preserve"> immature technology</t>
    </r>
  </si>
  <si>
    <t>MINRENWAV00</t>
  </si>
  <si>
    <t>Extraction of RENWAV</t>
  </si>
  <si>
    <t>MINRENWIN00</t>
  </si>
  <si>
    <t>Extraction of RENWIN</t>
  </si>
  <si>
    <t>onhore IPCC Global</t>
  </si>
  <si>
    <t>gCO2eq/kWh</t>
  </si>
  <si>
    <t>MINBFUDSTY</t>
  </si>
  <si>
    <t>Palm RME</t>
  </si>
  <si>
    <t>Rapeseed/Sunflower RME</t>
  </si>
  <si>
    <t>Soya RME</t>
  </si>
  <si>
    <t>MINBFUETHY</t>
  </si>
  <si>
    <t>Palm HVO</t>
  </si>
  <si>
    <t>Rapeseed/Sunflower HVO</t>
  </si>
  <si>
    <t>Soya HVO</t>
  </si>
  <si>
    <t>MINRENSAV08</t>
  </si>
  <si>
    <t>Extraction of RENSAV</t>
  </si>
  <si>
    <t>Bio jet fuel</t>
  </si>
  <si>
    <t>Dimethylether</t>
  </si>
  <si>
    <t>Biodiesel</t>
  </si>
  <si>
    <t>Bioethanol</t>
  </si>
  <si>
    <t>Fisher Tropsch Diesel</t>
  </si>
  <si>
    <t>Methanol</t>
  </si>
  <si>
    <t>Bio pellet</t>
  </si>
  <si>
    <t>Synthetic natural gas from biomass</t>
  </si>
  <si>
    <t>Agriculture Organic Waste</t>
  </si>
  <si>
    <t>Biomass crops</t>
  </si>
  <si>
    <t>Biogas ("raw" biogas", ie, not equal to natural gas)</t>
  </si>
  <si>
    <t>Municipal solid waste</t>
  </si>
  <si>
    <t>Biomass Fire wood</t>
  </si>
  <si>
    <t>Biomass woody</t>
  </si>
  <si>
    <t>Hard Coal</t>
  </si>
  <si>
    <t>Peat</t>
  </si>
  <si>
    <t>Green electricity mix</t>
  </si>
  <si>
    <t>Derived industrial gases</t>
  </si>
  <si>
    <t>Natural Gas</t>
  </si>
  <si>
    <t>Hydrogen Gas</t>
  </si>
  <si>
    <t>Hydrogen Liquid</t>
  </si>
  <si>
    <t>High temperature heat - District heating</t>
  </si>
  <si>
    <t>Low temperature heat - Industry exceed heat</t>
  </si>
  <si>
    <t>Nuclear</t>
  </si>
  <si>
    <t>Crude Oil</t>
  </si>
  <si>
    <t>Diesel</t>
  </si>
  <si>
    <t>Gasoline</t>
  </si>
  <si>
    <t>Heavy Fuel Oil</t>
  </si>
  <si>
    <t>Kerosenes - Jet Fuels</t>
  </si>
  <si>
    <t>Light Fuel Oil</t>
  </si>
  <si>
    <t>Liquified Petroleum Gas</t>
  </si>
  <si>
    <t>Human power</t>
  </si>
  <si>
    <t>Ambient heat</t>
  </si>
  <si>
    <t>Geothermal heat</t>
  </si>
  <si>
    <t>Hydro power</t>
  </si>
  <si>
    <t>Solar</t>
  </si>
  <si>
    <t>Tide power</t>
  </si>
  <si>
    <t>Wave power</t>
  </si>
  <si>
    <t>Wind</t>
  </si>
  <si>
    <t>Energy saving</t>
  </si>
  <si>
    <t/>
  </si>
  <si>
    <t>Pset_CO</t>
  </si>
  <si>
    <t>BFUBJFY</t>
  </si>
  <si>
    <t>BFUDMEY</t>
  </si>
  <si>
    <t>BFUDSTY</t>
  </si>
  <si>
    <t>BFUETHY</t>
  </si>
  <si>
    <t>BFUFTDY</t>
  </si>
  <si>
    <t>BFUMTHY</t>
  </si>
  <si>
    <t>BFUPLTY</t>
  </si>
  <si>
    <t>BFUSNGY</t>
  </si>
  <si>
    <t>BIOAOWY</t>
  </si>
  <si>
    <t>BIOCRPY</t>
  </si>
  <si>
    <t>BIOGASY</t>
  </si>
  <si>
    <t>BIOIOWY</t>
  </si>
  <si>
    <t>BIOMFWY</t>
  </si>
  <si>
    <t>BIOMSWY</t>
  </si>
  <si>
    <t>BIOSLUY</t>
  </si>
  <si>
    <t>BIOWOFY</t>
  </si>
  <si>
    <t>BIOWOOY</t>
  </si>
  <si>
    <t>COAHARY</t>
  </si>
  <si>
    <t>COAPEAY</t>
  </si>
  <si>
    <t>ELCMED1</t>
  </si>
  <si>
    <t>ELCGREEN</t>
  </si>
  <si>
    <t>GASDGSY</t>
  </si>
  <si>
    <t>GASNATY</t>
  </si>
  <si>
    <t>H2GY</t>
  </si>
  <si>
    <t>H2LY</t>
  </si>
  <si>
    <t>HETGREEN</t>
  </si>
  <si>
    <t>HETHTH1</t>
  </si>
  <si>
    <t>HETLTII</t>
  </si>
  <si>
    <t>NUCRSVY</t>
  </si>
  <si>
    <t>OILCRDY</t>
  </si>
  <si>
    <t>OILDSTY</t>
  </si>
  <si>
    <t>OILGSLY</t>
  </si>
  <si>
    <t>OILHFOY</t>
  </si>
  <si>
    <t>OILKERY</t>
  </si>
  <si>
    <t>OILLFOY</t>
  </si>
  <si>
    <t>OILLPGY</t>
  </si>
  <si>
    <t>BIOCRP100</t>
  </si>
  <si>
    <t>BIOCRP200</t>
  </si>
  <si>
    <t>BIOCRP300</t>
  </si>
  <si>
    <t>BIOCRP400</t>
  </si>
  <si>
    <t>BIOCRP900</t>
  </si>
  <si>
    <t>BIOGAS900</t>
  </si>
  <si>
    <t>BIOIOW300</t>
  </si>
  <si>
    <t>BIOMFW300</t>
  </si>
  <si>
    <t>BIOMSW300</t>
  </si>
  <si>
    <t>BIORPS100</t>
  </si>
  <si>
    <t>BIOSLU300</t>
  </si>
  <si>
    <t>BIOWOF900</t>
  </si>
  <si>
    <t>BIOWOO100</t>
  </si>
  <si>
    <t>BIOWOO200</t>
  </si>
  <si>
    <t>BIOWOO300</t>
  </si>
  <si>
    <t>BIOWOO900</t>
  </si>
  <si>
    <t>COOFREE00</t>
  </si>
  <si>
    <t>HUMPOW00</t>
  </si>
  <si>
    <t>RENAHT00</t>
  </si>
  <si>
    <t>RENGEO00</t>
  </si>
  <si>
    <t>RENHYD00</t>
  </si>
  <si>
    <t>RENSOL00</t>
  </si>
  <si>
    <t>RENTID00</t>
  </si>
  <si>
    <t>RENWAV00</t>
  </si>
  <si>
    <t>RENWIN00</t>
  </si>
  <si>
    <t>RENSAV08</t>
  </si>
  <si>
    <t>Oil Light Fuel (SUP)</t>
  </si>
  <si>
    <t>SUPLFO</t>
  </si>
  <si>
    <t>S*</t>
  </si>
  <si>
    <t>Oil Heavy Fuel (SUP)</t>
  </si>
  <si>
    <t>SUPHFO</t>
  </si>
  <si>
    <t>Oil Gasoline (SUP)</t>
  </si>
  <si>
    <t>SUPGSL</t>
  </si>
  <si>
    <t>Oil Diesel (SUP)</t>
  </si>
  <si>
    <t>SUPDST</t>
  </si>
  <si>
    <t>Natural gas (SUP)</t>
  </si>
  <si>
    <t>SUPNGS</t>
  </si>
  <si>
    <t>Dervied industrial gases (SUP)</t>
  </si>
  <si>
    <t>SUPDGS</t>
  </si>
  <si>
    <t>Liquified petroleum gas (SUP)</t>
  </si>
  <si>
    <t>SUPLPG</t>
  </si>
  <si>
    <t>Electricity (SUP)</t>
  </si>
  <si>
    <t>SUPELC</t>
  </si>
  <si>
    <t>District Heating  (SUP)</t>
  </si>
  <si>
    <t>SUPHTH</t>
  </si>
  <si>
    <t>Hard coal (SUP)</t>
  </si>
  <si>
    <t>SUPCOH</t>
  </si>
  <si>
    <t>Biomass woody (SUP)</t>
  </si>
  <si>
    <t>SUPBWO</t>
  </si>
  <si>
    <t>Bio Gasoline (SUP)</t>
  </si>
  <si>
    <t>SUPBGL</t>
  </si>
  <si>
    <t>Biogas (SUP)</t>
  </si>
  <si>
    <t>SUPBGS</t>
  </si>
  <si>
    <t>Bio Fire wood (SUP)</t>
  </si>
  <si>
    <t>SUPBFW</t>
  </si>
  <si>
    <t>Bio Diesel (SUP)</t>
  </si>
  <si>
    <t>SUPBDL</t>
  </si>
  <si>
    <t>Pset_CI</t>
  </si>
  <si>
    <t>SUP</t>
  </si>
  <si>
    <t>0.05, 0.07, 0.09</t>
  </si>
  <si>
    <t>0.06-0.09</t>
  </si>
  <si>
    <t>NA</t>
  </si>
  <si>
    <t>47-319</t>
  </si>
  <si>
    <t>0.009-0.1</t>
  </si>
  <si>
    <t>Ammonia (SUP)</t>
  </si>
  <si>
    <t>Volatile Organic Compounds - Combustion (SUP)</t>
  </si>
  <si>
    <t>Particulate 10 - Combustion (SUP)</t>
  </si>
  <si>
    <t>Particulate 2.5 - Combustion (SUP)</t>
  </si>
  <si>
    <t>Nitrous Oxide - Combustion (SUP)</t>
  </si>
  <si>
    <t>Nitrogen Oxides - Combustion (SUP)</t>
  </si>
  <si>
    <t>Sulphur Dioxide - Combustion (SUP)</t>
  </si>
  <si>
    <t>Methane - Combustion (SUP)</t>
  </si>
  <si>
    <t>Carbon Monoxide - Combustion (SUP)</t>
  </si>
  <si>
    <t>Carbon Dioxide - Combustion (SUP)</t>
  </si>
  <si>
    <t>SUPNH3N</t>
  </si>
  <si>
    <t>SUPVOCN</t>
  </si>
  <si>
    <t>SUPPMBN</t>
  </si>
  <si>
    <t>SUPPMAN</t>
  </si>
  <si>
    <t>SUPN2ON</t>
  </si>
  <si>
    <t>SUPNOXN</t>
  </si>
  <si>
    <t>SUPSO2N</t>
  </si>
  <si>
    <t>SUPCH4N</t>
  </si>
  <si>
    <t>SUPCOXN</t>
  </si>
  <si>
    <t>SUPCO2N</t>
  </si>
  <si>
    <t>COX</t>
  </si>
  <si>
    <t>Not for processes with names starting “IMP”, “MIN” or "EXP".</t>
  </si>
  <si>
    <t>Only direct emissions</t>
  </si>
  <si>
    <t>Emission-factors for combustion of fuels (Apply same as in the IND file)</t>
  </si>
  <si>
    <t>Supply sector</t>
  </si>
  <si>
    <t>Industrial Waste</t>
  </si>
  <si>
    <t>ELCSLU</t>
  </si>
  <si>
    <t>E*</t>
  </si>
  <si>
    <t>ELCPEA</t>
  </si>
  <si>
    <t>Oil</t>
  </si>
  <si>
    <t>ELCOIL</t>
  </si>
  <si>
    <t>ELCNGS</t>
  </si>
  <si>
    <t>Municipal Waste</t>
  </si>
  <si>
    <t>ELCMUN</t>
  </si>
  <si>
    <t>ELCDST</t>
  </si>
  <si>
    <t>Derived gases</t>
  </si>
  <si>
    <t>ELCDGS</t>
  </si>
  <si>
    <t>Coal</t>
  </si>
  <si>
    <t>ELCCOH</t>
  </si>
  <si>
    <t>Bio wood</t>
  </si>
  <si>
    <t>ELCBWO</t>
  </si>
  <si>
    <t>Biogas updgraded</t>
  </si>
  <si>
    <t>ELCBNG</t>
  </si>
  <si>
    <t>ELCBPL</t>
  </si>
  <si>
    <t>Biogas not upgraded</t>
  </si>
  <si>
    <t>ELCBGS</t>
  </si>
  <si>
    <t>Thermal power plants - Electric only PLanT (EPLT)</t>
  </si>
  <si>
    <t>ELC</t>
  </si>
  <si>
    <t>2015, 2016, 2071</t>
  </si>
  <si>
    <t>Hydrogen.Fuel Cells</t>
  </si>
  <si>
    <t>ELCHH2</t>
  </si>
  <si>
    <t>Thermal Combined Heat and Power plants (CHP)</t>
  </si>
  <si>
    <t>Industrial excess energy Low Temp</t>
  </si>
  <si>
    <t>ELCLTI</t>
  </si>
  <si>
    <t>2015, 2016, 2077</t>
  </si>
  <si>
    <t>Industrial excess energy High Temp</t>
  </si>
  <si>
    <t>ELCHTI</t>
  </si>
  <si>
    <t>2015, 2016, 2076</t>
  </si>
  <si>
    <t>Solar energy</t>
  </si>
  <si>
    <t>ELCSOL</t>
  </si>
  <si>
    <t>2015, 2016, 2075</t>
  </si>
  <si>
    <t>Industrial waste</t>
  </si>
  <si>
    <t>2015, 2016, 2074</t>
  </si>
  <si>
    <t>2015, 2016, 2073</t>
  </si>
  <si>
    <t>2015, 2016, 2072</t>
  </si>
  <si>
    <t>Hydrogen  Fuel Cell</t>
  </si>
  <si>
    <t>Geothermal</t>
  </si>
  <si>
    <t>ELCGEO</t>
  </si>
  <si>
    <t>Electricity HP</t>
  </si>
  <si>
    <t>ELCELC</t>
  </si>
  <si>
    <t>Electricity Boiler</t>
  </si>
  <si>
    <t>District Heating plants - Heat only (DH)</t>
  </si>
  <si>
    <t>Excess energy</t>
  </si>
  <si>
    <t>ELCCOO</t>
  </si>
  <si>
    <t>Electric</t>
  </si>
  <si>
    <t>Absorption chiller.LTH</t>
  </si>
  <si>
    <t>ELCLTH</t>
  </si>
  <si>
    <t>Absorption chiller.HTH</t>
  </si>
  <si>
    <t>ELCHTH</t>
  </si>
  <si>
    <t>District Cooling plants (DC)</t>
  </si>
  <si>
    <t>Wave Power</t>
  </si>
  <si>
    <t>ELCWAV</t>
  </si>
  <si>
    <t>EPLT: Wave Power.Base-Year</t>
  </si>
  <si>
    <t>Tide Power</t>
  </si>
  <si>
    <t>ELCTID</t>
  </si>
  <si>
    <t>EPLT: Tide Power.Base-Year</t>
  </si>
  <si>
    <t>Wind Power.Offshore</t>
  </si>
  <si>
    <t>ELCWIN</t>
  </si>
  <si>
    <t>EPLT: Wind Power.Offshore.Base-Year</t>
  </si>
  <si>
    <t>Wind Power.Onshore</t>
  </si>
  <si>
    <t>EPLT: Wind Power.Onshore.Base-Year</t>
  </si>
  <si>
    <t>PV.Roof.Solar</t>
  </si>
  <si>
    <t>EPLT: PV.Roof.Solar.Base-Year</t>
  </si>
  <si>
    <t>PV.Plant.Solar</t>
  </si>
  <si>
    <t>EPLT: PV.Plant.Solar.Base-Year</t>
  </si>
  <si>
    <t>ELCNUC</t>
  </si>
  <si>
    <t>EPLT: Nuclear.Base-Year</t>
  </si>
  <si>
    <t>Hydro Power</t>
  </si>
  <si>
    <t>ELCHYD</t>
  </si>
  <si>
    <t>EPLT: Hydro Power.Base-Year</t>
  </si>
  <si>
    <t>EPLT: Hydrogen.Fuel Cells.Base-Year</t>
  </si>
  <si>
    <t>Geothermal.Hot_Dry_Rock</t>
  </si>
  <si>
    <t>EPLT: Geothermal.Hot_Dry_Rock.Base-Year</t>
  </si>
  <si>
    <t>INPUT Commodity</t>
  </si>
  <si>
    <t>* Non thermal power plants</t>
  </si>
  <si>
    <t>Renewables and Nuclear Power - Non Thermal Power Plants (NTPP)</t>
  </si>
  <si>
    <t>DC: Excess energy.Base-Year</t>
  </si>
  <si>
    <t>DC: Electric.Base-Year</t>
  </si>
  <si>
    <t>DC: Absorption chiller.LTH.Base-Year</t>
  </si>
  <si>
    <t>DC: Absorption chiller.HTH.Base-Year</t>
  </si>
  <si>
    <t>* Plants producing District Cooling</t>
  </si>
  <si>
    <t>DH: Industrial excess energy Low Temp.Base-Year</t>
  </si>
  <si>
    <t>DH: Industrial excess energy High Temp.Base-Year</t>
  </si>
  <si>
    <t>DH: Solar energy.Base-Year</t>
  </si>
  <si>
    <t>DH: Industrial waste.Base-Year</t>
  </si>
  <si>
    <t>DH: Peat.Base-Year</t>
  </si>
  <si>
    <t>DH: Oil.Base-Year</t>
  </si>
  <si>
    <t>DH: Natural Gas.Base-Year</t>
  </si>
  <si>
    <t>DH: Municipal Waste.Base-Year</t>
  </si>
  <si>
    <t>DH: Hydrogen  Fuel Cell.Base-Year</t>
  </si>
  <si>
    <t>DH: Geothermal.Base-Year</t>
  </si>
  <si>
    <t>DH: Electricity HP.Base-Year</t>
  </si>
  <si>
    <t>DH: Electricity Boiler.Base-Year</t>
  </si>
  <si>
    <t>DH: Diesel.Base-Year</t>
  </si>
  <si>
    <t>DH: Derived gases.Base-Year</t>
  </si>
  <si>
    <t>DH: Coal.Base-Year</t>
  </si>
  <si>
    <t>DH: Bio wood.Base-Year</t>
  </si>
  <si>
    <t>DH: Biogas updgraded.Base-Year</t>
  </si>
  <si>
    <t>DH: Bio pellet.Base-Year</t>
  </si>
  <si>
    <t>DH: Biogas not upgraded.Base-Year</t>
  </si>
  <si>
    <t>* Plants producing District Heating only</t>
  </si>
  <si>
    <t>CHP: Industrial Waste.Base-Year</t>
  </si>
  <si>
    <t>CHP: Peat.Base-Year</t>
  </si>
  <si>
    <t>CHP: Oil.Base-Year</t>
  </si>
  <si>
    <t>CHP: Natural Gas.Base-Year</t>
  </si>
  <si>
    <t>CHP: Municipal Waste.Base-Year</t>
  </si>
  <si>
    <t>CHP: Hydrogen.Fuel Cells.Base-Year</t>
  </si>
  <si>
    <t>CHP: Diesel.Base-Year</t>
  </si>
  <si>
    <t>CHP: Derived gases.Base-Year</t>
  </si>
  <si>
    <t>CHP: Coal.Base-Year</t>
  </si>
  <si>
    <t>CHP: Bio wood.Base-Year</t>
  </si>
  <si>
    <t>CHP: Biogas updgraded.Base-Year</t>
  </si>
  <si>
    <t>CHP: Bio pellet.Base-Year</t>
  </si>
  <si>
    <t>CHP: Biogas not upgraded.Base-Year</t>
  </si>
  <si>
    <t>* Thermal power plants that produce electricity and district heating</t>
  </si>
  <si>
    <t>EPLT: Comb.Industrial Waste.Base-Year</t>
  </si>
  <si>
    <t>EPLT: Comb.Peat.Base-Year</t>
  </si>
  <si>
    <t>EPLT: Comb.Oil.Base-Year</t>
  </si>
  <si>
    <t>EPLT: Comb.Natural Gas.Base-Year</t>
  </si>
  <si>
    <t>EPLT: Comb.Municipal Waste.Base-Year</t>
  </si>
  <si>
    <t>EPLT: Small.Diesel.Base-Year</t>
  </si>
  <si>
    <t>EPLT: Comb.Derived gases.Base-Year</t>
  </si>
  <si>
    <t>EPLT: Comb.Coal.Base-Year</t>
  </si>
  <si>
    <t>EPLT: Comb.Bio wood.Base-Year</t>
  </si>
  <si>
    <t>EPLT: Comb.Biogas updgraded.Base-Year</t>
  </si>
  <si>
    <t>EPLT: Comb.Bio pellet.Base-Year</t>
  </si>
  <si>
    <t>EPLT: Comb.Biogas not upgraded.Base-Year</t>
  </si>
  <si>
    <t>* Thermal power plants that produce electricity by combustion</t>
  </si>
  <si>
    <t>Ammonia (ELC)</t>
  </si>
  <si>
    <t>Volatile Organic Compounds - Combustion (ELC)</t>
  </si>
  <si>
    <t>Particulate 10 - Combustion (ELC)</t>
  </si>
  <si>
    <t>Particulate 2.5 - Combustion (ELC)</t>
  </si>
  <si>
    <t>Nitrous Oxide - Combustion (ELC)</t>
  </si>
  <si>
    <t>Nitrogen Oxides - Combustion (ELC)</t>
  </si>
  <si>
    <t>Sulphur Dioxide - Combustion (ELC)</t>
  </si>
  <si>
    <t>Methane - Combustion (ELC)</t>
  </si>
  <si>
    <t>Carbon Monoxide - Combustion (ELC)</t>
  </si>
  <si>
    <t>Carbon Dioxide - Combustion (ELC)</t>
  </si>
  <si>
    <t>ELCNH3N</t>
  </si>
  <si>
    <t>ELCVOCN</t>
  </si>
  <si>
    <t>ELCPMBN</t>
  </si>
  <si>
    <t>ELCPMAN</t>
  </si>
  <si>
    <t>ELCN2ON</t>
  </si>
  <si>
    <t>ELCNOXN</t>
  </si>
  <si>
    <t>ELCSO2N</t>
  </si>
  <si>
    <t>ELCCH4N</t>
  </si>
  <si>
    <t>ELCCOXN</t>
  </si>
  <si>
    <t>ELCCO2N</t>
  </si>
  <si>
    <t>ELC:</t>
  </si>
  <si>
    <t>Updated 2019-03-22</t>
  </si>
  <si>
    <t>Emission-factors for combustion of fuels</t>
  </si>
  <si>
    <t>Electricity and Distric heating sector</t>
  </si>
  <si>
    <t>Process Name</t>
  </si>
  <si>
    <t>BIOCRP</t>
  </si>
  <si>
    <t>Only emissions from extraction of fuels, not from consumption of the fuel</t>
  </si>
  <si>
    <t>Process fuels</t>
  </si>
  <si>
    <t>IMPBFUDST1</t>
  </si>
  <si>
    <t>IMPBFUDST2</t>
  </si>
  <si>
    <t>IMPBFUDST3</t>
  </si>
  <si>
    <t>IMPBFUETH4</t>
  </si>
  <si>
    <t>IMPBFUETH5</t>
  </si>
  <si>
    <t>IMPBFUETH6</t>
  </si>
  <si>
    <t>IMPBFUETH7</t>
  </si>
  <si>
    <t>IMPBIOGAS1</t>
  </si>
  <si>
    <t>IMPELCMEDEU</t>
  </si>
  <si>
    <t>IMPELCMEDSE</t>
  </si>
  <si>
    <t>MINBIOCRP310</t>
  </si>
  <si>
    <t>MINBFUDST2</t>
  </si>
  <si>
    <t>MINBFUDST1</t>
  </si>
  <si>
    <t>MINBFUETH1</t>
  </si>
  <si>
    <t>CO2eqv</t>
  </si>
  <si>
    <t>CO2Eqv</t>
  </si>
  <si>
    <r>
      <t>1. ELC:</t>
    </r>
    <r>
      <rPr>
        <sz val="12"/>
        <color theme="1"/>
        <rFont val="Times New Roman"/>
        <family val="1"/>
      </rPr>
      <t xml:space="preserve"> Derived gases have been added. However, please note that these are the Swedish emission factors (EFs). The Austrian and Portuguese EFs were in the old file which was sent to LTU in December.</t>
    </r>
  </si>
  <si>
    <r>
      <t xml:space="preserve">2. IND: </t>
    </r>
    <r>
      <rPr>
        <sz val="12"/>
        <color theme="1"/>
        <rFont val="Times New Roman"/>
        <family val="1"/>
      </rPr>
      <t>We filled in the file with the Swedish EFs from international reporting. However, if you are interested in also Austria and Portugal’s some examples of different IND sectors are included in two other sheets “IND Austria” and “IND Portugal”. I think you know better how to include these ones into the models, and add them correctly to a the table.</t>
    </r>
  </si>
  <si>
    <r>
      <t xml:space="preserve">3. SUP1: </t>
    </r>
    <r>
      <rPr>
        <sz val="12"/>
        <color theme="1"/>
        <rFont val="Times New Roman"/>
        <family val="1"/>
      </rPr>
      <t>Use same as IND</t>
    </r>
  </si>
  <si>
    <r>
      <t>4. SUP2:</t>
    </r>
    <r>
      <rPr>
        <sz val="12"/>
        <color theme="1"/>
        <rFont val="Times New Roman"/>
        <family val="1"/>
      </rPr>
      <t xml:space="preserve"> We have added a some data and transformed EFs to g/MJ. Please note that we used the lower heating values. I only added water and land consumption to some of the biofuels. In general: one should only consider water and land use if the model in some way contains a spatial layer or has a spatial dependence. The type of land use and water use should also be more clearly defined. The ones added in this file are only linked to the extraction, ie. mining, since that is how we understood that it was supposed to be used. For me the difference between “mining” and “imported” is a little bit tricky. For electricity I guess imported should also include transmission/grid losses compared to mining? Nuclear is in the “IMP” process while solar, wind etc. is in the MIN processes, how come? </t>
    </r>
  </si>
  <si>
    <r>
      <t xml:space="preserve">5. WWW: </t>
    </r>
    <r>
      <rPr>
        <sz val="12"/>
        <color theme="1"/>
        <rFont val="Times New Roman"/>
        <family val="1"/>
      </rPr>
      <t xml:space="preserve">Our suggestion is to use same as for </t>
    </r>
    <r>
      <rPr>
        <b/>
        <sz val="12"/>
        <color theme="1"/>
        <rFont val="Times New Roman"/>
        <family val="1"/>
      </rPr>
      <t>IND.</t>
    </r>
  </si>
  <si>
    <r>
      <t xml:space="preserve">6. COM-MUN-RSD: </t>
    </r>
    <r>
      <rPr>
        <sz val="12"/>
        <color theme="1"/>
        <rFont val="Times New Roman"/>
        <family val="1"/>
      </rPr>
      <t>These EFs are very high, these are the so called “default” EFs used in international reporting. Default means that these EFs are used when national/local/regional EFs are missing. It would be better to use local EFs for the studied “objects”. This sector is not regulated in the same way as other sectors. Compare with for example transport sector with its more international “Euro classes”. But there could be national/local/regional regulations for this sector as well, so there is potentially large variations.</t>
    </r>
  </si>
  <si>
    <r>
      <t>7. Blank fields:</t>
    </r>
    <r>
      <rPr>
        <sz val="12"/>
        <color theme="1"/>
        <rFont val="Times New Roman"/>
        <family val="1"/>
      </rPr>
      <t xml:space="preserve"> we have not had time to find/read about all these. It could be good to include some of these, see e.g. SUP2 ”district heating”. However, if I put up a “</t>
    </r>
    <r>
      <rPr>
        <b/>
        <sz val="12"/>
        <color theme="1"/>
        <rFont val="Times New Roman"/>
        <family val="1"/>
      </rPr>
      <t>Note:</t>
    </r>
    <r>
      <rPr>
        <sz val="12"/>
        <color theme="1"/>
        <rFont val="Times New Roman"/>
        <family val="1"/>
      </rPr>
      <t>” it is an indication that we read about it and found some stuff, but think that it should be removed from the list or possibly need be a more detailed description.</t>
    </r>
  </si>
  <si>
    <r>
      <t>8.  0:</t>
    </r>
    <r>
      <rPr>
        <sz val="12"/>
        <color theme="1"/>
        <rFont val="Times New Roman"/>
        <family val="1"/>
      </rPr>
      <t xml:space="preserve"> Emissions are assumed/set to be zero.</t>
    </r>
  </si>
  <si>
    <r>
      <t>9. NA</t>
    </r>
    <r>
      <rPr>
        <b/>
        <sz val="12"/>
        <color theme="1"/>
        <rFont val="Times New Roman"/>
        <family val="1"/>
      </rPr>
      <t>:</t>
    </r>
    <r>
      <rPr>
        <sz val="12"/>
        <color theme="1"/>
        <rFont val="Times New Roman"/>
        <family val="1"/>
      </rPr>
      <t xml:space="preserve"> The number is not available in the reporting</t>
    </r>
  </si>
  <si>
    <r>
      <t xml:space="preserve">10. CO2_ekv: </t>
    </r>
    <r>
      <rPr>
        <sz val="12"/>
        <color theme="1"/>
        <rFont val="Times New Roman"/>
        <family val="1"/>
      </rPr>
      <t>Implies that the N20 and CH4 is included in the CO2 figure.</t>
    </r>
  </si>
  <si>
    <r>
      <t xml:space="preserve">11. Biofuels: </t>
    </r>
    <r>
      <rPr>
        <sz val="12"/>
        <color theme="1"/>
        <rFont val="Times New Roman"/>
        <family val="1"/>
      </rPr>
      <t>Direct emissions of CO2 from biofuels has been set to zero since we have not included the absorption of CO2 to the mining/imported process.   </t>
    </r>
  </si>
  <si>
    <t>IMPCO2N,TOTCO2N</t>
  </si>
  <si>
    <t>IMPCO2eq,TOTCO2eq</t>
  </si>
  <si>
    <t>MINCO2N,TOTCO2N</t>
  </si>
  <si>
    <t>MINCO2eq,TOTCO2eq</t>
  </si>
  <si>
    <t>SEE CO2-scenario file</t>
  </si>
  <si>
    <t>2018, 2019, 2070</t>
  </si>
  <si>
    <t>CHP*</t>
  </si>
  <si>
    <t>DH*</t>
  </si>
  <si>
    <t>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</si>
</sst>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x\t"/>
    <numFmt numFmtId="165" formatCode="0.000"/>
    <numFmt numFmtId="166" formatCode="0.0000"/>
    <numFmt numFmtId="167" formatCode="0.00000"/>
  </numFmts>
  <fonts count="25" x14ac:knownFonts="1">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indexed="12"/>
      <name val="Calibri"/>
      <family val="2"/>
      <scheme val="minor"/>
    </font>
    <font>
      <sz val="10"/>
      <name val="Arial"/>
      <family val="2"/>
    </font>
    <font>
      <sz val="11"/>
      <color theme="0"/>
      <name val="Calibri"/>
      <family val="2"/>
      <scheme val="minor"/>
    </font>
    <font>
      <b/>
      <sz val="11"/>
      <name val="Calibri"/>
      <family val="2"/>
      <scheme val="minor"/>
    </font>
    <font>
      <sz val="11"/>
      <name val="Calibri"/>
      <family val="2"/>
      <scheme val="minor"/>
    </font>
    <font>
      <sz val="11"/>
      <color rgb="FFFF0000"/>
      <name val="Calibri"/>
      <family val="2"/>
      <scheme val="minor"/>
    </font>
    <font>
      <sz val="16"/>
      <color theme="1"/>
      <name val="Calibri"/>
      <family val="2"/>
      <scheme val="minor"/>
    </font>
    <font>
      <sz val="10"/>
      <color theme="0" tint="-0.14999847407452621"/>
      <name val="Calibri"/>
      <family val="2"/>
      <scheme val="minor"/>
    </font>
    <font>
      <b/>
      <sz val="10"/>
      <name val="Calibri"/>
      <family val="2"/>
    </font>
    <font>
      <b/>
      <sz val="11"/>
      <name val="Calibri"/>
      <family val="2"/>
    </font>
    <font>
      <sz val="10"/>
      <color theme="1"/>
      <name val="Calibri"/>
      <family val="2"/>
    </font>
    <font>
      <sz val="10"/>
      <name val="Calibri"/>
      <family val="2"/>
      <scheme val="minor"/>
    </font>
    <font>
      <b/>
      <sz val="8"/>
      <color indexed="81"/>
      <name val="Tahoma"/>
      <family val="2"/>
    </font>
    <font>
      <sz val="8"/>
      <color indexed="81"/>
      <name val="Tahoma"/>
      <family val="2"/>
    </font>
    <font>
      <sz val="10"/>
      <color theme="1"/>
      <name val="Bembo"/>
      <family val="2"/>
    </font>
    <font>
      <sz val="11"/>
      <name val="Calibri"/>
      <family val="2"/>
    </font>
    <font>
      <b/>
      <sz val="12"/>
      <name val="Calibri"/>
      <family val="2"/>
    </font>
    <font>
      <sz val="11"/>
      <color rgb="FF336699"/>
      <name val="Calibri"/>
      <family val="2"/>
    </font>
    <font>
      <sz val="12"/>
      <color theme="1"/>
      <name val="Times New Roman"/>
      <family val="1"/>
    </font>
    <font>
      <b/>
      <sz val="12"/>
      <color theme="1"/>
      <name val="Times New Roman"/>
      <family val="1"/>
    </font>
    <font>
      <b/>
      <i/>
      <sz val="12"/>
      <color theme="1"/>
      <name val="Times New Roman"/>
      <family val="1"/>
    </font>
  </fonts>
  <fills count="15">
    <fill>
      <patternFill patternType="none"/>
    </fill>
    <fill>
      <patternFill patternType="gray125"/>
    </fill>
    <fill>
      <patternFill patternType="solid">
        <fgColor theme="4" tint="0.79998168889431442"/>
        <bgColor indexed="65"/>
      </patternFill>
    </fill>
    <fill>
      <patternFill patternType="solid">
        <fgColor rgb="FFBDD7EE"/>
        <bgColor indexed="64"/>
      </patternFill>
    </fill>
    <fill>
      <patternFill patternType="solid">
        <fgColor rgb="FF0B3358"/>
        <bgColor indexed="64"/>
      </patternFill>
    </fill>
    <fill>
      <patternFill patternType="solid">
        <fgColor theme="8" tint="0.79998168889431442"/>
        <bgColor indexed="64"/>
      </patternFill>
    </fill>
    <fill>
      <patternFill patternType="solid">
        <fgColor rgb="FFA2BFDA"/>
        <bgColor indexed="64"/>
      </patternFill>
    </fill>
    <fill>
      <patternFill patternType="solid">
        <fgColor rgb="FFDDEBF7"/>
        <bgColor indexed="64"/>
      </patternFill>
    </fill>
    <fill>
      <patternFill patternType="solid">
        <fgColor rgb="FF5F5F5F"/>
        <bgColor indexed="64"/>
      </patternFill>
    </fill>
    <fill>
      <patternFill patternType="solid">
        <fgColor rgb="FFFFEAA7"/>
        <bgColor indexed="64"/>
      </patternFill>
    </fill>
    <fill>
      <patternFill patternType="solid">
        <fgColor theme="0" tint="-0.499984740745262"/>
        <bgColor indexed="64"/>
      </patternFill>
    </fill>
    <fill>
      <patternFill patternType="solid">
        <fgColor rgb="FFFFFF00"/>
        <bgColor indexed="64"/>
      </patternFill>
    </fill>
    <fill>
      <patternFill patternType="solid">
        <fgColor theme="1" tint="0.499984740745262"/>
        <bgColor indexed="64"/>
      </patternFill>
    </fill>
    <fill>
      <patternFill patternType="solid">
        <fgColor rgb="FFDCE6F1"/>
        <bgColor indexed="64"/>
      </patternFill>
    </fill>
    <fill>
      <patternFill patternType="solid">
        <fgColor rgb="FF92D05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5" fillId="0" borderId="0"/>
    <xf numFmtId="0" fontId="2" fillId="2" borderId="0" applyNumberFormat="0" applyBorder="0" applyAlignment="0" applyProtection="0"/>
    <xf numFmtId="0" fontId="2" fillId="0" borderId="0"/>
    <xf numFmtId="0" fontId="2" fillId="0" borderId="0"/>
    <xf numFmtId="9" fontId="18" fillId="0" borderId="0" applyFont="0" applyFill="0" applyBorder="0" applyAlignment="0" applyProtection="0"/>
    <xf numFmtId="0" fontId="1" fillId="0" borderId="0"/>
    <xf numFmtId="0" fontId="2" fillId="0" borderId="0"/>
  </cellStyleXfs>
  <cellXfs count="132">
    <xf numFmtId="0" fontId="0" fillId="0" borderId="0" xfId="0"/>
    <xf numFmtId="0" fontId="0" fillId="0" borderId="0" xfId="0" applyFont="1" applyAlignment="1">
      <alignment vertical="center"/>
    </xf>
    <xf numFmtId="0" fontId="4" fillId="0" borderId="0" xfId="0" applyFont="1"/>
    <xf numFmtId="0" fontId="0" fillId="0" borderId="0" xfId="0" applyFont="1"/>
    <xf numFmtId="164" fontId="6" fillId="4" borderId="0" xfId="1" applyNumberFormat="1" applyFont="1" applyFill="1"/>
    <xf numFmtId="0" fontId="7" fillId="0" borderId="0" xfId="0" applyFont="1" applyFill="1" applyBorder="1"/>
    <xf numFmtId="164" fontId="8" fillId="5" borderId="0" xfId="0" applyNumberFormat="1" applyFont="1" applyFill="1" applyAlignment="1">
      <alignment vertical="top"/>
    </xf>
    <xf numFmtId="1" fontId="8" fillId="5" borderId="0" xfId="0" applyNumberFormat="1" applyFont="1" applyFill="1" applyAlignment="1">
      <alignment vertical="top"/>
    </xf>
    <xf numFmtId="0" fontId="8" fillId="5" borderId="0" xfId="0" applyNumberFormat="1" applyFont="1" applyFill="1" applyAlignment="1">
      <alignment vertical="top"/>
    </xf>
    <xf numFmtId="0" fontId="3" fillId="0" borderId="0" xfId="0" applyFont="1" applyBorder="1"/>
    <xf numFmtId="0" fontId="3" fillId="0" borderId="1" xfId="0" applyFont="1" applyBorder="1"/>
    <xf numFmtId="164" fontId="8" fillId="6" borderId="0" xfId="0" applyNumberFormat="1" applyFont="1" applyFill="1" applyBorder="1" applyAlignment="1">
      <alignment vertical="top"/>
    </xf>
    <xf numFmtId="164" fontId="8" fillId="6" borderId="0" xfId="0" applyNumberFormat="1" applyFont="1" applyFill="1" applyBorder="1" applyAlignment="1">
      <alignment vertical="top" wrapText="1"/>
    </xf>
    <xf numFmtId="164" fontId="6" fillId="4" borderId="0" xfId="1" applyNumberFormat="1" applyFont="1" applyFill="1" applyAlignment="1">
      <alignment horizontal="center"/>
    </xf>
    <xf numFmtId="164" fontId="6" fillId="4" borderId="0" xfId="1" applyNumberFormat="1" applyFont="1" applyFill="1" applyAlignment="1">
      <alignment horizontal="right"/>
    </xf>
    <xf numFmtId="0" fontId="0" fillId="0" borderId="0" xfId="0" applyAlignment="1">
      <alignment horizontal="right"/>
    </xf>
    <xf numFmtId="165" fontId="0" fillId="0" borderId="0" xfId="0" applyNumberFormat="1" applyFont="1" applyAlignment="1">
      <alignment vertical="center"/>
    </xf>
    <xf numFmtId="165" fontId="0" fillId="0" borderId="0" xfId="0" applyNumberFormat="1" applyFont="1"/>
    <xf numFmtId="165" fontId="6" fillId="4" borderId="0" xfId="1" applyNumberFormat="1" applyFont="1" applyFill="1"/>
    <xf numFmtId="165" fontId="8" fillId="3" borderId="0" xfId="0" applyNumberFormat="1" applyFont="1" applyFill="1" applyBorder="1"/>
    <xf numFmtId="165" fontId="0" fillId="0" borderId="0" xfId="0" applyNumberFormat="1"/>
    <xf numFmtId="0" fontId="10" fillId="0" borderId="0" xfId="0" applyFont="1"/>
    <xf numFmtId="0" fontId="3" fillId="0" borderId="3" xfId="0" applyFont="1" applyBorder="1"/>
    <xf numFmtId="0" fontId="3" fillId="0" borderId="4" xfId="0" applyFont="1" applyBorder="1"/>
    <xf numFmtId="0" fontId="0" fillId="0" borderId="5" xfId="0" applyBorder="1"/>
    <xf numFmtId="0" fontId="11" fillId="8" borderId="6" xfId="0" applyFont="1" applyFill="1" applyBorder="1" applyAlignment="1">
      <alignment vertical="center" wrapText="1"/>
    </xf>
    <xf numFmtId="0" fontId="0" fillId="0" borderId="7" xfId="0" applyFont="1" applyBorder="1" applyAlignment="1">
      <alignment vertical="center"/>
    </xf>
    <xf numFmtId="0" fontId="0" fillId="0" borderId="8" xfId="0" applyBorder="1"/>
    <xf numFmtId="0" fontId="0" fillId="0" borderId="9" xfId="0" applyBorder="1"/>
    <xf numFmtId="0" fontId="0" fillId="0" borderId="10" xfId="0" applyBorder="1"/>
    <xf numFmtId="0" fontId="8" fillId="0" borderId="6" xfId="0" applyFont="1" applyBorder="1"/>
    <xf numFmtId="0" fontId="8" fillId="0" borderId="8" xfId="0" applyFont="1" applyBorder="1"/>
    <xf numFmtId="0" fontId="8" fillId="0" borderId="0" xfId="0" applyFont="1" applyFill="1"/>
    <xf numFmtId="0" fontId="8" fillId="0" borderId="0" xfId="0" applyFont="1" applyFill="1" applyAlignment="1">
      <alignment wrapText="1"/>
    </xf>
    <xf numFmtId="164" fontId="8" fillId="6" borderId="1" xfId="0" applyNumberFormat="1" applyFont="1" applyFill="1" applyBorder="1" applyAlignment="1">
      <alignment vertical="top"/>
    </xf>
    <xf numFmtId="164" fontId="8" fillId="6" borderId="11" xfId="0" applyNumberFormat="1" applyFont="1" applyFill="1" applyBorder="1" applyAlignment="1">
      <alignment vertical="top"/>
    </xf>
    <xf numFmtId="0" fontId="0" fillId="0" borderId="0" xfId="0" applyAlignment="1"/>
    <xf numFmtId="0" fontId="12" fillId="0" borderId="0" xfId="0" applyFont="1" applyFill="1" applyAlignment="1">
      <alignment horizontal="center" vertical="center"/>
    </xf>
    <xf numFmtId="164" fontId="8" fillId="9" borderId="0" xfId="0" applyNumberFormat="1" applyFont="1" applyFill="1" applyBorder="1" applyAlignment="1">
      <alignment vertical="top"/>
    </xf>
    <xf numFmtId="0" fontId="0" fillId="0" borderId="0" xfId="0" applyFill="1" applyAlignment="1"/>
    <xf numFmtId="0" fontId="13" fillId="0" borderId="0" xfId="0" applyFont="1" applyFill="1" applyAlignment="1">
      <alignment horizontal="center" vertical="center"/>
    </xf>
    <xf numFmtId="0" fontId="13" fillId="0" borderId="0" xfId="0" applyFont="1" applyFill="1" applyAlignment="1">
      <alignment horizontal="center" vertical="center" wrapText="1"/>
    </xf>
    <xf numFmtId="0" fontId="3" fillId="0" borderId="0" xfId="0" applyFont="1" applyAlignment="1">
      <alignment horizontal="right"/>
    </xf>
    <xf numFmtId="0" fontId="2" fillId="0" borderId="0" xfId="3" applyFill="1" applyBorder="1"/>
    <xf numFmtId="2" fontId="0" fillId="0" borderId="0" xfId="0" applyNumberFormat="1" applyAlignment="1"/>
    <xf numFmtId="11" fontId="0" fillId="0" borderId="0" xfId="0" applyNumberFormat="1" applyAlignment="1"/>
    <xf numFmtId="2" fontId="0" fillId="0" borderId="0" xfId="0" applyNumberFormat="1" applyFill="1" applyAlignment="1"/>
    <xf numFmtId="0" fontId="14" fillId="7" borderId="0" xfId="0" applyFont="1" applyFill="1"/>
    <xf numFmtId="0" fontId="1" fillId="7" borderId="0" xfId="4" applyFont="1" applyFill="1" applyBorder="1"/>
    <xf numFmtId="0" fontId="0" fillId="7" borderId="0" xfId="0" applyFill="1"/>
    <xf numFmtId="0" fontId="0" fillId="7" borderId="0" xfId="0" applyFont="1" applyFill="1"/>
    <xf numFmtId="2" fontId="0" fillId="0" borderId="2" xfId="0" applyNumberFormat="1" applyBorder="1"/>
    <xf numFmtId="11" fontId="0" fillId="0" borderId="2" xfId="0" applyNumberFormat="1" applyBorder="1"/>
    <xf numFmtId="2" fontId="0" fillId="0" borderId="0" xfId="0" applyNumberFormat="1"/>
    <xf numFmtId="0" fontId="2" fillId="2" borderId="0" xfId="2"/>
    <xf numFmtId="0" fontId="0" fillId="2" borderId="0" xfId="2" applyFont="1"/>
    <xf numFmtId="11" fontId="8" fillId="0" borderId="2" xfId="0" applyNumberFormat="1" applyFont="1" applyBorder="1"/>
    <xf numFmtId="2" fontId="8" fillId="0" borderId="2" xfId="0" applyNumberFormat="1" applyFont="1" applyBorder="1"/>
    <xf numFmtId="0" fontId="2" fillId="2" borderId="0" xfId="2" applyBorder="1"/>
    <xf numFmtId="166" fontId="0" fillId="0" borderId="2" xfId="0" applyNumberFormat="1" applyBorder="1"/>
    <xf numFmtId="0" fontId="8" fillId="7" borderId="0" xfId="0" applyFont="1" applyFill="1"/>
    <xf numFmtId="0" fontId="3" fillId="7" borderId="0" xfId="0" applyFont="1" applyFill="1"/>
    <xf numFmtId="0" fontId="9" fillId="7" borderId="0" xfId="0" applyFont="1" applyFill="1"/>
    <xf numFmtId="165" fontId="0" fillId="0" borderId="2" xfId="0" applyNumberFormat="1" applyBorder="1"/>
    <xf numFmtId="0" fontId="1" fillId="7" borderId="0" xfId="0" applyFont="1" applyFill="1"/>
    <xf numFmtId="2" fontId="0" fillId="10" borderId="2" xfId="0" applyNumberFormat="1" applyFill="1" applyBorder="1"/>
    <xf numFmtId="11" fontId="0" fillId="10" borderId="2" xfId="0" applyNumberFormat="1" applyFill="1" applyBorder="1"/>
    <xf numFmtId="0" fontId="3" fillId="0" borderId="0" xfId="0" applyFont="1" applyFill="1" applyBorder="1"/>
    <xf numFmtId="0" fontId="0" fillId="0" borderId="0" xfId="0" applyFill="1"/>
    <xf numFmtId="0" fontId="2" fillId="0" borderId="0" xfId="2" applyFill="1"/>
    <xf numFmtId="0" fontId="2" fillId="11" borderId="0" xfId="2" applyFill="1"/>
    <xf numFmtId="2" fontId="0" fillId="11" borderId="2" xfId="0" applyNumberFormat="1" applyFill="1" applyBorder="1"/>
    <xf numFmtId="11" fontId="0" fillId="11" borderId="2" xfId="0" applyNumberFormat="1" applyFill="1" applyBorder="1"/>
    <xf numFmtId="0" fontId="14" fillId="11" borderId="0" xfId="0" applyFont="1" applyFill="1"/>
    <xf numFmtId="0" fontId="1" fillId="11" borderId="0" xfId="4" applyFont="1" applyFill="1" applyBorder="1"/>
    <xf numFmtId="0" fontId="0" fillId="11" borderId="0" xfId="0" applyFill="1"/>
    <xf numFmtId="0" fontId="0" fillId="11" borderId="0" xfId="2" applyFont="1" applyFill="1"/>
    <xf numFmtId="11" fontId="8" fillId="11" borderId="2" xfId="0" applyNumberFormat="1" applyFont="1" applyFill="1" applyBorder="1"/>
    <xf numFmtId="2" fontId="8" fillId="11" borderId="2" xfId="0" applyNumberFormat="1" applyFont="1" applyFill="1" applyBorder="1"/>
    <xf numFmtId="2" fontId="0" fillId="11" borderId="0" xfId="0" applyNumberFormat="1" applyFill="1"/>
    <xf numFmtId="0" fontId="8" fillId="11" borderId="0" xfId="0" applyFont="1" applyFill="1"/>
    <xf numFmtId="11" fontId="15" fillId="11" borderId="2" xfId="0" applyNumberFormat="1" applyFont="1" applyFill="1" applyBorder="1"/>
    <xf numFmtId="166" fontId="8" fillId="11" borderId="2" xfId="0" applyNumberFormat="1" applyFont="1" applyFill="1" applyBorder="1"/>
    <xf numFmtId="166" fontId="8" fillId="11" borderId="2" xfId="0" applyNumberFormat="1" applyFont="1" applyFill="1" applyBorder="1" applyAlignment="1">
      <alignment horizontal="right"/>
    </xf>
    <xf numFmtId="167" fontId="0" fillId="0" borderId="0" xfId="0" applyNumberFormat="1" applyFont="1" applyAlignment="1">
      <alignment vertical="center"/>
    </xf>
    <xf numFmtId="167" fontId="0" fillId="0" borderId="0" xfId="0" applyNumberFormat="1" applyFont="1"/>
    <xf numFmtId="167" fontId="6" fillId="4" borderId="0" xfId="1" applyNumberFormat="1" applyFont="1" applyFill="1"/>
    <xf numFmtId="167" fontId="8" fillId="3" borderId="0" xfId="0" applyNumberFormat="1" applyFont="1" applyFill="1" applyBorder="1"/>
    <xf numFmtId="167" fontId="0" fillId="0" borderId="0" xfId="0" applyNumberFormat="1"/>
    <xf numFmtId="164" fontId="8" fillId="0" borderId="0" xfId="0" applyNumberFormat="1" applyFont="1" applyFill="1" applyBorder="1" applyAlignment="1">
      <alignment vertical="top"/>
    </xf>
    <xf numFmtId="164" fontId="8" fillId="0" borderId="0" xfId="0" applyNumberFormat="1" applyFont="1" applyFill="1" applyAlignment="1">
      <alignment vertical="top"/>
    </xf>
    <xf numFmtId="0" fontId="0" fillId="0" borderId="0" xfId="0" applyFont="1" applyFill="1"/>
    <xf numFmtId="0" fontId="0" fillId="0" borderId="0" xfId="0" applyFont="1" applyFill="1" applyAlignment="1">
      <alignment vertical="center"/>
    </xf>
    <xf numFmtId="165" fontId="8" fillId="0" borderId="0" xfId="0" applyNumberFormat="1" applyFont="1" applyFill="1" applyBorder="1"/>
    <xf numFmtId="0" fontId="8" fillId="0" borderId="0" xfId="0" applyNumberFormat="1" applyFont="1" applyFill="1" applyAlignment="1">
      <alignment vertical="top"/>
    </xf>
    <xf numFmtId="1" fontId="8" fillId="0" borderId="0" xfId="0" applyNumberFormat="1" applyFont="1" applyFill="1" applyAlignment="1">
      <alignment vertical="top"/>
    </xf>
    <xf numFmtId="0" fontId="0" fillId="0" borderId="2" xfId="0" applyBorder="1" applyAlignment="1">
      <alignment horizontal="right"/>
    </xf>
    <xf numFmtId="164" fontId="8" fillId="7" borderId="0" xfId="0" applyNumberFormat="1" applyFont="1" applyFill="1" applyBorder="1" applyAlignment="1">
      <alignment vertical="top"/>
    </xf>
    <xf numFmtId="0" fontId="0" fillId="12" borderId="2" xfId="0" applyFill="1" applyBorder="1" applyAlignment="1">
      <alignment horizontal="right"/>
    </xf>
    <xf numFmtId="164" fontId="6" fillId="4" borderId="0" xfId="1" applyNumberFormat="1" applyFont="1" applyFill="1" applyAlignment="1">
      <alignment horizontal="left"/>
    </xf>
    <xf numFmtId="0" fontId="0" fillId="8" borderId="2" xfId="0" applyFill="1" applyBorder="1" applyAlignment="1">
      <alignment horizontal="right"/>
    </xf>
    <xf numFmtId="2" fontId="8" fillId="13" borderId="0" xfId="5" applyNumberFormat="1" applyFont="1" applyFill="1" applyBorder="1" applyAlignment="1">
      <alignment vertical="center"/>
    </xf>
    <xf numFmtId="0" fontId="1" fillId="0" borderId="0" xfId="6"/>
    <xf numFmtId="0" fontId="1" fillId="0" borderId="0" xfId="6" applyAlignment="1">
      <alignment horizontal="right"/>
    </xf>
    <xf numFmtId="2" fontId="7" fillId="13" borderId="1" xfId="5" applyNumberFormat="1" applyFont="1" applyFill="1" applyBorder="1" applyAlignment="1"/>
    <xf numFmtId="0" fontId="19" fillId="0" borderId="0" xfId="6" quotePrefix="1" applyFont="1"/>
    <xf numFmtId="0" fontId="19" fillId="0" borderId="0" xfId="6" applyFont="1"/>
    <xf numFmtId="0" fontId="8" fillId="0" borderId="0" xfId="0" applyFont="1"/>
    <xf numFmtId="0" fontId="20" fillId="0" borderId="0" xfId="6" applyFont="1"/>
    <xf numFmtId="0" fontId="0" fillId="0" borderId="2" xfId="0" applyBorder="1"/>
    <xf numFmtId="2" fontId="9" fillId="13" borderId="0" xfId="5" applyNumberFormat="1" applyFont="1" applyFill="1" applyBorder="1" applyAlignment="1">
      <alignment vertical="center"/>
    </xf>
    <xf numFmtId="0" fontId="9" fillId="0" borderId="2" xfId="0" applyFont="1" applyBorder="1" applyAlignment="1">
      <alignment horizontal="right"/>
    </xf>
    <xf numFmtId="0" fontId="9" fillId="0" borderId="0" xfId="0" applyFont="1"/>
    <xf numFmtId="0" fontId="8" fillId="0" borderId="0" xfId="0" applyFont="1" applyAlignment="1">
      <alignment horizontal="right"/>
    </xf>
    <xf numFmtId="0" fontId="9" fillId="0" borderId="12" xfId="7" applyFont="1" applyBorder="1" applyAlignment="1">
      <alignment horizontal="right"/>
    </xf>
    <xf numFmtId="0" fontId="21" fillId="0" borderId="0" xfId="6" applyFont="1"/>
    <xf numFmtId="0" fontId="21" fillId="0" borderId="0" xfId="6" applyFont="1" applyAlignment="1">
      <alignment horizontal="right"/>
    </xf>
    <xf numFmtId="0" fontId="3" fillId="0" borderId="2" xfId="0" applyFont="1" applyBorder="1"/>
    <xf numFmtId="0" fontId="0" fillId="0" borderId="0" xfId="0" applyFont="1" applyBorder="1" applyAlignment="1">
      <alignment vertical="center"/>
    </xf>
    <xf numFmtId="0" fontId="3" fillId="14" borderId="0" xfId="0" applyFont="1" applyFill="1" applyAlignment="1">
      <alignment vertical="center"/>
    </xf>
    <xf numFmtId="2" fontId="0" fillId="0" borderId="0" xfId="0" applyNumberFormat="1" applyFont="1" applyAlignment="1">
      <alignment vertical="center"/>
    </xf>
    <xf numFmtId="0" fontId="23" fillId="0" borderId="0" xfId="0" applyFont="1" applyAlignment="1">
      <alignment horizontal="left" vertical="center" indent="1"/>
    </xf>
    <xf numFmtId="0" fontId="24" fillId="0" borderId="0" xfId="0" applyFont="1" applyAlignment="1">
      <alignment horizontal="left" vertical="center" indent="1"/>
    </xf>
    <xf numFmtId="2" fontId="0" fillId="0" borderId="13" xfId="0" applyNumberFormat="1" applyBorder="1"/>
    <xf numFmtId="11" fontId="0" fillId="0" borderId="13" xfId="0" applyNumberFormat="1" applyBorder="1"/>
    <xf numFmtId="0" fontId="14" fillId="7" borderId="1" xfId="0" applyFont="1" applyFill="1" applyBorder="1"/>
    <xf numFmtId="0" fontId="1" fillId="7" borderId="1" xfId="4" applyFont="1" applyFill="1" applyBorder="1"/>
    <xf numFmtId="0" fontId="0" fillId="7" borderId="1" xfId="0" applyFill="1" applyBorder="1"/>
    <xf numFmtId="0" fontId="8" fillId="7" borderId="1" xfId="0" applyFont="1" applyFill="1" applyBorder="1"/>
    <xf numFmtId="2" fontId="0" fillId="0" borderId="1" xfId="0" applyNumberFormat="1" applyBorder="1"/>
    <xf numFmtId="0" fontId="0" fillId="0" borderId="1" xfId="0" applyBorder="1"/>
    <xf numFmtId="0" fontId="22" fillId="0" borderId="0" xfId="0" applyFont="1" applyAlignment="1">
      <alignment horizontal="left" vertical="center" indent="1"/>
    </xf>
  </cellXfs>
  <cellStyles count="8">
    <cellStyle name="20% - Accent1 2" xfId="2" xr:uid="{00000000-0005-0000-0000-000000000000}"/>
    <cellStyle name="Normal" xfId="0" builtinId="0"/>
    <cellStyle name="Normal 112 2 2" xfId="4" xr:uid="{00000000-0005-0000-0000-000002000000}"/>
    <cellStyle name="Normal 2" xfId="6" xr:uid="{00000000-0005-0000-0000-000003000000}"/>
    <cellStyle name="Normal 2 2" xfId="1" xr:uid="{00000000-0005-0000-0000-000004000000}"/>
    <cellStyle name="Normal 3" xfId="7" xr:uid="{00000000-0005-0000-0000-000005000000}"/>
    <cellStyle name="Normal 4" xfId="3" xr:uid="{00000000-0005-0000-0000-000006000000}"/>
    <cellStyle name="Percent 55" xfId="5" xr:uid="{00000000-0005-0000-0000-000007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2:Q179"/>
  <sheetViews>
    <sheetView tabSelected="1" zoomScale="62" zoomScaleNormal="62" workbookViewId="0">
      <selection activeCell="J108" sqref="J108"/>
    </sheetView>
  </sheetViews>
  <sheetFormatPr defaultRowHeight="14.4" x14ac:dyDescent="0.3"/>
  <cols>
    <col min="4" max="4" width="16.88671875" customWidth="1"/>
    <col min="5" max="5" width="25" customWidth="1"/>
    <col min="6" max="6" width="12.6640625" customWidth="1"/>
    <col min="7" max="7" width="11.21875" customWidth="1"/>
    <col min="8" max="8" width="10.44140625" customWidth="1"/>
    <col min="10" max="10" width="19.88671875" customWidth="1"/>
    <col min="11" max="11" width="13.5546875" style="20" customWidth="1"/>
    <col min="16" max="16" width="17.6640625" customWidth="1"/>
    <col min="17" max="17" width="28.21875" customWidth="1"/>
  </cols>
  <sheetData>
    <row r="2" spans="2:17" x14ac:dyDescent="0.3">
      <c r="B2" s="14" t="s">
        <v>27</v>
      </c>
      <c r="C2" s="13" t="s">
        <v>436</v>
      </c>
      <c r="D2" s="99" t="s">
        <v>435</v>
      </c>
      <c r="E2" s="99"/>
      <c r="F2" s="99"/>
      <c r="H2" s="1"/>
      <c r="I2" s="1"/>
      <c r="J2" s="1"/>
      <c r="K2" s="16"/>
      <c r="L2" s="1"/>
      <c r="M2" s="1"/>
      <c r="N2" s="1"/>
      <c r="O2" s="1"/>
      <c r="P2" s="1"/>
      <c r="Q2" s="1"/>
    </row>
    <row r="3" spans="2:17" x14ac:dyDescent="0.3">
      <c r="B3" s="1"/>
      <c r="C3" s="1"/>
      <c r="D3" s="1"/>
      <c r="E3" s="1"/>
      <c r="F3" s="1"/>
      <c r="G3" s="1"/>
      <c r="H3" s="1"/>
      <c r="I3" s="1"/>
      <c r="J3" s="1"/>
      <c r="K3" s="16"/>
      <c r="L3" s="1"/>
      <c r="M3" s="1"/>
      <c r="N3" s="1"/>
      <c r="O3" s="1"/>
      <c r="P3" s="1"/>
      <c r="Q3" s="1"/>
    </row>
    <row r="4" spans="2:17" x14ac:dyDescent="0.3">
      <c r="B4" s="1" t="str">
        <f>ELC_IVL!F7</f>
        <v>COX</v>
      </c>
      <c r="C4" s="1"/>
      <c r="D4" s="1"/>
      <c r="E4" s="1"/>
      <c r="F4" s="1"/>
      <c r="G4" s="1"/>
      <c r="H4" s="1"/>
      <c r="I4" s="1"/>
      <c r="J4" s="1"/>
      <c r="K4" s="16"/>
      <c r="L4" s="1"/>
      <c r="M4" s="1"/>
      <c r="N4" s="1"/>
      <c r="O4" s="1"/>
      <c r="P4" s="1"/>
      <c r="Q4" s="1"/>
    </row>
    <row r="5" spans="2:17" x14ac:dyDescent="0.3">
      <c r="B5" s="1"/>
      <c r="C5" s="1"/>
      <c r="D5" s="1"/>
      <c r="E5" s="1"/>
      <c r="F5" s="1"/>
      <c r="G5" s="1"/>
      <c r="H5" s="1"/>
      <c r="I5" s="1"/>
      <c r="J5" s="1"/>
      <c r="K5" s="16"/>
      <c r="L5" s="1"/>
      <c r="M5" s="1"/>
      <c r="N5" s="1"/>
      <c r="O5" s="1"/>
      <c r="P5" s="1"/>
      <c r="Q5" s="1"/>
    </row>
    <row r="6" spans="2:17" x14ac:dyDescent="0.3">
      <c r="B6" s="2" t="s">
        <v>0</v>
      </c>
      <c r="C6" s="3"/>
      <c r="D6" s="3"/>
      <c r="E6" s="3"/>
      <c r="F6" s="3"/>
      <c r="G6" s="3"/>
      <c r="H6" s="3"/>
      <c r="I6" s="3"/>
      <c r="J6" s="3"/>
      <c r="K6" s="17"/>
      <c r="L6" s="1"/>
      <c r="M6" s="1"/>
      <c r="N6" s="1"/>
      <c r="O6" s="1"/>
      <c r="P6" s="1"/>
      <c r="Q6" s="1"/>
    </row>
    <row r="7" spans="2:17" x14ac:dyDescent="0.3">
      <c r="B7" s="4" t="s">
        <v>1</v>
      </c>
      <c r="C7" s="4" t="s">
        <v>2</v>
      </c>
      <c r="D7" s="4" t="s">
        <v>3</v>
      </c>
      <c r="E7" s="4" t="s">
        <v>4</v>
      </c>
      <c r="F7" s="4" t="s">
        <v>5</v>
      </c>
      <c r="G7" s="4" t="s">
        <v>382</v>
      </c>
      <c r="H7" s="4" t="s">
        <v>6</v>
      </c>
      <c r="I7" s="4" t="s">
        <v>7</v>
      </c>
      <c r="J7" s="4" t="s">
        <v>8</v>
      </c>
      <c r="K7" s="18" t="s">
        <v>9</v>
      </c>
      <c r="L7" s="1"/>
      <c r="M7" s="4" t="s">
        <v>10</v>
      </c>
      <c r="N7" s="4" t="s">
        <v>11</v>
      </c>
      <c r="O7" s="5"/>
      <c r="P7" s="4" t="s">
        <v>12</v>
      </c>
      <c r="Q7" s="4" t="s">
        <v>13</v>
      </c>
    </row>
    <row r="8" spans="2:17" x14ac:dyDescent="0.3">
      <c r="B8" s="6"/>
      <c r="C8" s="6"/>
      <c r="D8" s="6" t="str">
        <f t="shared" ref="D8:D19" si="0">IF((OR(K8&lt;=0,K8="NA")),"*","FLO_EMIS")</f>
        <v>FLO_EMIS</v>
      </c>
      <c r="E8" s="7" t="s">
        <v>607</v>
      </c>
      <c r="F8" s="8" t="str">
        <f t="shared" ref="F8:F19" si="1">G8</f>
        <v>ELCBGS</v>
      </c>
      <c r="G8" s="8" t="str">
        <f t="shared" ref="G8:G19" si="2">P8</f>
        <v>ELCBGS</v>
      </c>
      <c r="H8" s="6" t="s">
        <v>416</v>
      </c>
      <c r="I8" s="6"/>
      <c r="J8" s="6" t="str">
        <f t="shared" ref="J8:J19" si="3">$C$2&amp;B$4&amp;"N"</f>
        <v>ELCCOXN</v>
      </c>
      <c r="K8" s="19">
        <f>ELC_IVL!F14</f>
        <v>0.01</v>
      </c>
      <c r="L8" s="1"/>
      <c r="M8" s="6" t="s">
        <v>14</v>
      </c>
      <c r="N8" s="6"/>
      <c r="O8" s="1"/>
      <c r="P8" s="6" t="s">
        <v>434</v>
      </c>
      <c r="Q8" s="89" t="s">
        <v>433</v>
      </c>
    </row>
    <row r="9" spans="2:17" x14ac:dyDescent="0.3">
      <c r="B9" s="6"/>
      <c r="C9" s="6"/>
      <c r="D9" s="6" t="str">
        <f t="shared" si="0"/>
        <v>FLO_EMIS</v>
      </c>
      <c r="E9" s="7" t="s">
        <v>607</v>
      </c>
      <c r="F9" s="8" t="str">
        <f t="shared" si="1"/>
        <v>ELCBPL</v>
      </c>
      <c r="G9" s="8" t="str">
        <f t="shared" si="2"/>
        <v>ELCBPL</v>
      </c>
      <c r="H9" s="6" t="s">
        <v>416</v>
      </c>
      <c r="I9" s="6"/>
      <c r="J9" s="6" t="str">
        <f t="shared" si="3"/>
        <v>ELCCOXN</v>
      </c>
      <c r="K9" s="19">
        <f>ELC_IVL!F15</f>
        <v>0.03</v>
      </c>
      <c r="L9" s="1"/>
      <c r="M9" s="6" t="s">
        <v>14</v>
      </c>
      <c r="N9" s="6"/>
      <c r="O9" s="1"/>
      <c r="P9" s="6" t="s">
        <v>432</v>
      </c>
      <c r="Q9" s="89" t="s">
        <v>253</v>
      </c>
    </row>
    <row r="10" spans="2:17" x14ac:dyDescent="0.3">
      <c r="B10" s="6"/>
      <c r="C10" s="6"/>
      <c r="D10" s="6" t="str">
        <f t="shared" si="0"/>
        <v>FLO_EMIS</v>
      </c>
      <c r="E10" s="7" t="s">
        <v>607</v>
      </c>
      <c r="F10" s="8" t="str">
        <f t="shared" si="1"/>
        <v>ELCBNG</v>
      </c>
      <c r="G10" s="8" t="str">
        <f t="shared" si="2"/>
        <v>ELCBNG</v>
      </c>
      <c r="H10" s="6" t="s">
        <v>416</v>
      </c>
      <c r="I10" s="6"/>
      <c r="J10" s="6" t="str">
        <f t="shared" si="3"/>
        <v>ELCCOXN</v>
      </c>
      <c r="K10" s="19">
        <f>ELC_IVL!F16</f>
        <v>0.01</v>
      </c>
      <c r="L10" s="1"/>
      <c r="M10" s="6" t="s">
        <v>14</v>
      </c>
      <c r="N10" s="6"/>
      <c r="O10" s="1"/>
      <c r="P10" s="6" t="s">
        <v>431</v>
      </c>
      <c r="Q10" s="89" t="s">
        <v>430</v>
      </c>
    </row>
    <row r="11" spans="2:17" x14ac:dyDescent="0.3">
      <c r="B11" s="6"/>
      <c r="C11" s="6"/>
      <c r="D11" s="6" t="str">
        <f t="shared" si="0"/>
        <v>FLO_EMIS</v>
      </c>
      <c r="E11" s="7" t="s">
        <v>607</v>
      </c>
      <c r="F11" s="8" t="str">
        <f t="shared" si="1"/>
        <v>ELCBWO</v>
      </c>
      <c r="G11" s="8" t="str">
        <f t="shared" si="2"/>
        <v>ELCBWO</v>
      </c>
      <c r="H11" s="6" t="s">
        <v>416</v>
      </c>
      <c r="I11" s="6"/>
      <c r="J11" s="6" t="str">
        <f t="shared" si="3"/>
        <v>ELCCOXN</v>
      </c>
      <c r="K11" s="19">
        <f>ELC_IVL!F17</f>
        <v>0.03</v>
      </c>
      <c r="L11" s="1"/>
      <c r="M11" s="6" t="s">
        <v>14</v>
      </c>
      <c r="N11" s="6"/>
      <c r="O11" s="1"/>
      <c r="P11" s="6" t="s">
        <v>429</v>
      </c>
      <c r="Q11" s="89" t="s">
        <v>428</v>
      </c>
    </row>
    <row r="12" spans="2:17" x14ac:dyDescent="0.3">
      <c r="B12" s="6"/>
      <c r="C12" s="6"/>
      <c r="D12" s="6" t="str">
        <f t="shared" si="0"/>
        <v>FLO_EMIS</v>
      </c>
      <c r="E12" s="7" t="s">
        <v>607</v>
      </c>
      <c r="F12" s="8" t="str">
        <f t="shared" si="1"/>
        <v>ELCCOH</v>
      </c>
      <c r="G12" s="8" t="str">
        <f t="shared" si="2"/>
        <v>ELCCOH</v>
      </c>
      <c r="H12" s="6" t="s">
        <v>416</v>
      </c>
      <c r="I12" s="6"/>
      <c r="J12" s="6" t="str">
        <f t="shared" si="3"/>
        <v>ELCCOXN</v>
      </c>
      <c r="K12" s="19">
        <f>ELC_IVL!F18</f>
        <v>8.6999999999999994E-3</v>
      </c>
      <c r="L12" s="1"/>
      <c r="M12" s="6" t="s">
        <v>14</v>
      </c>
      <c r="N12" s="6"/>
      <c r="O12" s="1"/>
      <c r="P12" s="6" t="s">
        <v>427</v>
      </c>
      <c r="Q12" s="89" t="s">
        <v>426</v>
      </c>
    </row>
    <row r="13" spans="2:17" x14ac:dyDescent="0.3">
      <c r="B13" s="6"/>
      <c r="C13" s="6"/>
      <c r="D13" s="6" t="str">
        <f t="shared" si="0"/>
        <v>FLO_EMIS</v>
      </c>
      <c r="E13" s="7" t="s">
        <v>607</v>
      </c>
      <c r="F13" s="8" t="str">
        <f t="shared" si="1"/>
        <v>ELCDGS</v>
      </c>
      <c r="G13" s="8" t="str">
        <f t="shared" si="2"/>
        <v>ELCDGS</v>
      </c>
      <c r="H13" s="6" t="s">
        <v>416</v>
      </c>
      <c r="I13" s="6"/>
      <c r="J13" s="6" t="str">
        <f t="shared" si="3"/>
        <v>ELCCOXN</v>
      </c>
      <c r="K13" s="19">
        <f>ELC_IVL!F19</f>
        <v>0.01</v>
      </c>
      <c r="L13" s="1"/>
      <c r="M13" s="6" t="s">
        <v>14</v>
      </c>
      <c r="N13" s="6"/>
      <c r="O13" s="1"/>
      <c r="P13" s="6" t="s">
        <v>425</v>
      </c>
      <c r="Q13" s="89" t="s">
        <v>424</v>
      </c>
    </row>
    <row r="14" spans="2:17" x14ac:dyDescent="0.3">
      <c r="B14" s="6"/>
      <c r="C14" s="6"/>
      <c r="D14" s="6" t="str">
        <f t="shared" si="0"/>
        <v>FLO_EMIS</v>
      </c>
      <c r="E14" s="7" t="s">
        <v>607</v>
      </c>
      <c r="F14" s="8" t="str">
        <f t="shared" si="1"/>
        <v>ELCDST</v>
      </c>
      <c r="G14" s="8" t="str">
        <f t="shared" si="2"/>
        <v>ELCDST</v>
      </c>
      <c r="H14" s="6" t="s">
        <v>416</v>
      </c>
      <c r="I14" s="6"/>
      <c r="J14" s="6" t="str">
        <f t="shared" si="3"/>
        <v>ELCCOXN</v>
      </c>
      <c r="K14" s="19">
        <f>ELC_IVL!F20</f>
        <v>1.4999999999999999E-2</v>
      </c>
      <c r="L14" s="1"/>
      <c r="M14" s="6" t="s">
        <v>14</v>
      </c>
      <c r="N14" s="6"/>
      <c r="O14" s="1"/>
      <c r="P14" s="6" t="s">
        <v>423</v>
      </c>
      <c r="Q14" s="89" t="s">
        <v>272</v>
      </c>
    </row>
    <row r="15" spans="2:17" x14ac:dyDescent="0.3">
      <c r="B15" s="6"/>
      <c r="C15" s="6"/>
      <c r="D15" s="6" t="str">
        <f t="shared" si="0"/>
        <v>FLO_EMIS</v>
      </c>
      <c r="E15" s="7" t="s">
        <v>607</v>
      </c>
      <c r="F15" s="8" t="str">
        <f t="shared" si="1"/>
        <v>ELCMUN</v>
      </c>
      <c r="G15" s="8" t="str">
        <f t="shared" si="2"/>
        <v>ELCMUN</v>
      </c>
      <c r="H15" s="6" t="s">
        <v>416</v>
      </c>
      <c r="I15" s="6"/>
      <c r="J15" s="6" t="str">
        <f t="shared" si="3"/>
        <v>ELCCOXN</v>
      </c>
      <c r="K15" s="19">
        <f>ELC_IVL!F21</f>
        <v>0.02</v>
      </c>
      <c r="L15" s="1"/>
      <c r="M15" s="6" t="s">
        <v>14</v>
      </c>
      <c r="N15" s="6"/>
      <c r="O15" s="1"/>
      <c r="P15" s="6" t="s">
        <v>422</v>
      </c>
      <c r="Q15" s="89" t="s">
        <v>421</v>
      </c>
    </row>
    <row r="16" spans="2:17" x14ac:dyDescent="0.3">
      <c r="B16" s="6"/>
      <c r="C16" s="6"/>
      <c r="D16" s="6" t="str">
        <f t="shared" si="0"/>
        <v>FLO_EMIS</v>
      </c>
      <c r="E16" s="7" t="s">
        <v>607</v>
      </c>
      <c r="F16" s="8" t="str">
        <f t="shared" si="1"/>
        <v>ELCNGS</v>
      </c>
      <c r="G16" s="8" t="str">
        <f t="shared" si="2"/>
        <v>ELCNGS</v>
      </c>
      <c r="H16" s="6" t="s">
        <v>416</v>
      </c>
      <c r="I16" s="6"/>
      <c r="J16" s="6" t="str">
        <f t="shared" si="3"/>
        <v>ELCCOXN</v>
      </c>
      <c r="K16" s="19">
        <f>ELC_IVL!F22</f>
        <v>1.4999999999999999E-2</v>
      </c>
      <c r="L16" s="1"/>
      <c r="M16" s="6" t="s">
        <v>14</v>
      </c>
      <c r="N16" s="6"/>
      <c r="O16" s="1"/>
      <c r="P16" s="6" t="s">
        <v>420</v>
      </c>
      <c r="Q16" s="89" t="s">
        <v>265</v>
      </c>
    </row>
    <row r="17" spans="2:17" x14ac:dyDescent="0.3">
      <c r="B17" s="6"/>
      <c r="C17" s="6"/>
      <c r="D17" s="6" t="str">
        <f t="shared" si="0"/>
        <v>FLO_EMIS</v>
      </c>
      <c r="E17" s="7" t="s">
        <v>607</v>
      </c>
      <c r="F17" s="8" t="str">
        <f t="shared" si="1"/>
        <v>ELCOIL</v>
      </c>
      <c r="G17" s="8" t="str">
        <f t="shared" si="2"/>
        <v>ELCOIL</v>
      </c>
      <c r="H17" s="6" t="s">
        <v>416</v>
      </c>
      <c r="I17" s="6"/>
      <c r="J17" s="6" t="str">
        <f t="shared" si="3"/>
        <v>ELCCOXN</v>
      </c>
      <c r="K17" s="19">
        <f>ELC_IVL!F23</f>
        <v>1.4999999999999999E-2</v>
      </c>
      <c r="L17" s="1"/>
      <c r="M17" s="6" t="s">
        <v>14</v>
      </c>
      <c r="N17" s="6"/>
      <c r="O17" s="1"/>
      <c r="P17" s="6" t="s">
        <v>419</v>
      </c>
      <c r="Q17" s="89" t="s">
        <v>418</v>
      </c>
    </row>
    <row r="18" spans="2:17" x14ac:dyDescent="0.3">
      <c r="B18" s="6"/>
      <c r="C18" s="6"/>
      <c r="D18" s="6" t="str">
        <f t="shared" si="0"/>
        <v>FLO_EMIS</v>
      </c>
      <c r="E18" s="7" t="s">
        <v>607</v>
      </c>
      <c r="F18" s="8" t="str">
        <f t="shared" si="1"/>
        <v>ELCPEA</v>
      </c>
      <c r="G18" s="8" t="str">
        <f t="shared" si="2"/>
        <v>ELCPEA</v>
      </c>
      <c r="H18" s="6" t="s">
        <v>416</v>
      </c>
      <c r="I18" s="6"/>
      <c r="J18" s="6" t="str">
        <f t="shared" si="3"/>
        <v>ELCCOXN</v>
      </c>
      <c r="K18" s="19">
        <f>ELC_IVL!F24</f>
        <v>0.03</v>
      </c>
      <c r="L18" s="1"/>
      <c r="M18" s="6" t="s">
        <v>14</v>
      </c>
      <c r="N18" s="6"/>
      <c r="O18" s="1"/>
      <c r="P18" s="6" t="s">
        <v>417</v>
      </c>
      <c r="Q18" s="89" t="s">
        <v>262</v>
      </c>
    </row>
    <row r="19" spans="2:17" x14ac:dyDescent="0.3">
      <c r="B19" s="6"/>
      <c r="C19" s="6"/>
      <c r="D19" s="6" t="str">
        <f t="shared" si="0"/>
        <v>*</v>
      </c>
      <c r="E19" s="7" t="s">
        <v>607</v>
      </c>
      <c r="F19" s="8" t="str">
        <f t="shared" si="1"/>
        <v>ELCSLU</v>
      </c>
      <c r="G19" s="8" t="str">
        <f t="shared" si="2"/>
        <v>ELCSLU</v>
      </c>
      <c r="H19" s="6" t="s">
        <v>416</v>
      </c>
      <c r="I19" s="6"/>
      <c r="J19" s="6" t="str">
        <f t="shared" si="3"/>
        <v>ELCCOXN</v>
      </c>
      <c r="K19" s="19" t="str">
        <f>ELC_IVL!F25</f>
        <v>NA</v>
      </c>
      <c r="L19" s="1"/>
      <c r="M19" s="6" t="s">
        <v>14</v>
      </c>
      <c r="N19" s="6"/>
      <c r="O19" s="1"/>
      <c r="P19" s="6" t="s">
        <v>415</v>
      </c>
      <c r="Q19" s="89" t="s">
        <v>414</v>
      </c>
    </row>
    <row r="20" spans="2:17" s="68" customFormat="1" x14ac:dyDescent="0.3">
      <c r="B20" s="90"/>
      <c r="C20" s="90"/>
      <c r="D20" s="90"/>
      <c r="E20" s="95"/>
      <c r="F20" s="94"/>
      <c r="G20" s="94"/>
      <c r="H20" s="90"/>
      <c r="I20" s="90"/>
      <c r="J20" s="90"/>
      <c r="K20" s="93"/>
      <c r="L20" s="92"/>
      <c r="M20" s="90"/>
      <c r="N20" s="90"/>
      <c r="O20" s="91"/>
      <c r="P20" s="90"/>
      <c r="Q20" s="89"/>
    </row>
    <row r="21" spans="2:17" s="68" customFormat="1" x14ac:dyDescent="0.3">
      <c r="B21" s="90"/>
      <c r="C21" s="90"/>
      <c r="D21" s="90"/>
      <c r="E21" s="95"/>
      <c r="F21" s="94"/>
      <c r="G21" s="94"/>
      <c r="H21" s="90"/>
      <c r="I21" s="90"/>
      <c r="J21" s="90"/>
      <c r="K21" s="93"/>
      <c r="L21" s="92"/>
      <c r="M21" s="90"/>
      <c r="N21" s="90"/>
      <c r="O21" s="91"/>
      <c r="P21" s="90"/>
      <c r="Q21" s="89"/>
    </row>
    <row r="22" spans="2:17" x14ac:dyDescent="0.3">
      <c r="K22"/>
    </row>
    <row r="24" spans="2:17" x14ac:dyDescent="0.3">
      <c r="B24" s="1" t="str">
        <f>ELC_IVL!G7</f>
        <v>CH4</v>
      </c>
      <c r="C24" s="1"/>
      <c r="D24" s="1"/>
      <c r="E24" s="1"/>
      <c r="F24" s="1"/>
      <c r="G24" s="1"/>
      <c r="H24" s="1"/>
      <c r="I24" s="1"/>
      <c r="J24" s="1"/>
      <c r="K24" s="16"/>
      <c r="L24" s="1"/>
      <c r="M24" s="1"/>
      <c r="N24" s="1"/>
      <c r="O24" s="1"/>
      <c r="P24" s="1"/>
      <c r="Q24" s="1"/>
    </row>
    <row r="25" spans="2:17" x14ac:dyDescent="0.3">
      <c r="B25" s="1"/>
      <c r="C25" s="1"/>
      <c r="D25" s="1"/>
      <c r="E25" s="1"/>
      <c r="F25" s="1"/>
      <c r="G25" s="1"/>
      <c r="H25" s="1"/>
      <c r="I25" s="1"/>
      <c r="J25" s="1"/>
      <c r="K25" s="16"/>
      <c r="L25" s="1"/>
      <c r="M25" s="1"/>
      <c r="N25" s="1"/>
      <c r="O25" s="1"/>
      <c r="P25" s="1"/>
      <c r="Q25" s="1"/>
    </row>
    <row r="26" spans="2:17" x14ac:dyDescent="0.3">
      <c r="B26" s="2" t="s">
        <v>0</v>
      </c>
      <c r="C26" s="3"/>
      <c r="D26" s="3"/>
      <c r="E26" s="3"/>
      <c r="F26" s="3"/>
      <c r="G26" s="3"/>
      <c r="H26" s="3"/>
      <c r="I26" s="3"/>
      <c r="J26" s="3"/>
      <c r="K26" s="17"/>
      <c r="L26" s="1"/>
      <c r="M26" s="1"/>
      <c r="N26" s="1"/>
      <c r="O26" s="1"/>
      <c r="P26" s="1"/>
      <c r="Q26" s="1"/>
    </row>
    <row r="27" spans="2:17" x14ac:dyDescent="0.3">
      <c r="B27" s="4" t="s">
        <v>1</v>
      </c>
      <c r="C27" s="4" t="s">
        <v>2</v>
      </c>
      <c r="D27" s="4" t="s">
        <v>3</v>
      </c>
      <c r="E27" s="4" t="s">
        <v>4</v>
      </c>
      <c r="F27" s="4" t="s">
        <v>5</v>
      </c>
      <c r="G27" s="4" t="s">
        <v>382</v>
      </c>
      <c r="H27" s="4" t="s">
        <v>6</v>
      </c>
      <c r="I27" s="4" t="s">
        <v>7</v>
      </c>
      <c r="J27" s="4" t="s">
        <v>8</v>
      </c>
      <c r="K27" s="18" t="s">
        <v>9</v>
      </c>
      <c r="L27" s="1"/>
      <c r="M27" s="4" t="s">
        <v>10</v>
      </c>
      <c r="N27" s="4" t="s">
        <v>11</v>
      </c>
      <c r="O27" s="5"/>
      <c r="P27" s="4" t="s">
        <v>12</v>
      </c>
      <c r="Q27" s="4" t="s">
        <v>13</v>
      </c>
    </row>
    <row r="28" spans="2:17" x14ac:dyDescent="0.3">
      <c r="B28" s="6"/>
      <c r="C28" s="6"/>
      <c r="D28" s="6" t="str">
        <f t="shared" ref="D28:D39" si="4">IF((OR(K28&lt;=0,K28="NA")),"*","FLO_EMIS")</f>
        <v>FLO_EMIS</v>
      </c>
      <c r="E28" s="7" t="s">
        <v>607</v>
      </c>
      <c r="F28" s="8" t="str">
        <f t="shared" ref="F28:F39" si="5">G28</f>
        <v>ELCBGS</v>
      </c>
      <c r="G28" s="8" t="str">
        <f t="shared" ref="G28:G39" si="6">P28</f>
        <v>ELCBGS</v>
      </c>
      <c r="H28" s="6" t="s">
        <v>416</v>
      </c>
      <c r="I28" s="6"/>
      <c r="J28" s="6" t="str">
        <f t="shared" ref="J28:J39" si="7">$C$2&amp;B$24&amp;"N"</f>
        <v>ELCCH4N</v>
      </c>
      <c r="K28" s="19">
        <f>ELC_IVL!G14</f>
        <v>1E-3</v>
      </c>
      <c r="L28" s="1"/>
      <c r="M28" s="6" t="s">
        <v>14</v>
      </c>
      <c r="N28" s="6"/>
      <c r="O28" s="1"/>
      <c r="P28" s="6" t="s">
        <v>434</v>
      </c>
      <c r="Q28" s="89" t="s">
        <v>433</v>
      </c>
    </row>
    <row r="29" spans="2:17" x14ac:dyDescent="0.3">
      <c r="B29" s="6"/>
      <c r="C29" s="6"/>
      <c r="D29" s="6" t="str">
        <f t="shared" si="4"/>
        <v>FLO_EMIS</v>
      </c>
      <c r="E29" s="7" t="s">
        <v>607</v>
      </c>
      <c r="F29" s="8" t="str">
        <f t="shared" si="5"/>
        <v>ELCBPL</v>
      </c>
      <c r="G29" s="8" t="str">
        <f t="shared" si="6"/>
        <v>ELCBPL</v>
      </c>
      <c r="H29" s="6" t="s">
        <v>416</v>
      </c>
      <c r="I29" s="6"/>
      <c r="J29" s="6" t="str">
        <f t="shared" si="7"/>
        <v>ELCCH4N</v>
      </c>
      <c r="K29" s="19">
        <f>ELC_IVL!G15</f>
        <v>1.0999999999999999E-2</v>
      </c>
      <c r="L29" s="1"/>
      <c r="M29" s="6" t="s">
        <v>14</v>
      </c>
      <c r="N29" s="6"/>
      <c r="O29" s="1"/>
      <c r="P29" s="6" t="s">
        <v>432</v>
      </c>
      <c r="Q29" s="89" t="s">
        <v>253</v>
      </c>
    </row>
    <row r="30" spans="2:17" x14ac:dyDescent="0.3">
      <c r="B30" s="6"/>
      <c r="C30" s="6"/>
      <c r="D30" s="6" t="str">
        <f t="shared" si="4"/>
        <v>FLO_EMIS</v>
      </c>
      <c r="E30" s="7" t="s">
        <v>607</v>
      </c>
      <c r="F30" s="8" t="str">
        <f t="shared" si="5"/>
        <v>ELCBNG</v>
      </c>
      <c r="G30" s="8" t="str">
        <f t="shared" si="6"/>
        <v>ELCBNG</v>
      </c>
      <c r="H30" s="6" t="s">
        <v>416</v>
      </c>
      <c r="I30" s="6"/>
      <c r="J30" s="6" t="str">
        <f t="shared" si="7"/>
        <v>ELCCH4N</v>
      </c>
      <c r="K30" s="19">
        <f>ELC_IVL!G16</f>
        <v>1E-3</v>
      </c>
      <c r="L30" s="1"/>
      <c r="M30" s="6" t="s">
        <v>14</v>
      </c>
      <c r="N30" s="6"/>
      <c r="O30" s="1"/>
      <c r="P30" s="6" t="s">
        <v>431</v>
      </c>
      <c r="Q30" s="89" t="s">
        <v>430</v>
      </c>
    </row>
    <row r="31" spans="2:17" x14ac:dyDescent="0.3">
      <c r="B31" s="6"/>
      <c r="C31" s="6"/>
      <c r="D31" s="6" t="str">
        <f t="shared" si="4"/>
        <v>FLO_EMIS</v>
      </c>
      <c r="E31" s="7" t="s">
        <v>607</v>
      </c>
      <c r="F31" s="8" t="str">
        <f t="shared" si="5"/>
        <v>ELCBWO</v>
      </c>
      <c r="G31" s="8" t="str">
        <f t="shared" si="6"/>
        <v>ELCBWO</v>
      </c>
      <c r="H31" s="6" t="s">
        <v>416</v>
      </c>
      <c r="I31" s="6"/>
      <c r="J31" s="6" t="str">
        <f t="shared" si="7"/>
        <v>ELCCH4N</v>
      </c>
      <c r="K31" s="19">
        <f>ELC_IVL!G17</f>
        <v>1.0999999999999999E-2</v>
      </c>
      <c r="L31" s="1"/>
      <c r="M31" s="6" t="s">
        <v>14</v>
      </c>
      <c r="N31" s="6"/>
      <c r="O31" s="1"/>
      <c r="P31" s="6" t="s">
        <v>429</v>
      </c>
      <c r="Q31" s="89" t="s">
        <v>428</v>
      </c>
    </row>
    <row r="32" spans="2:17" x14ac:dyDescent="0.3">
      <c r="B32" s="6"/>
      <c r="C32" s="6"/>
      <c r="D32" s="6" t="str">
        <f t="shared" si="4"/>
        <v>FLO_EMIS</v>
      </c>
      <c r="E32" s="7" t="s">
        <v>607</v>
      </c>
      <c r="F32" s="8" t="str">
        <f t="shared" si="5"/>
        <v>ELCCOH</v>
      </c>
      <c r="G32" s="8" t="str">
        <f t="shared" si="6"/>
        <v>ELCCOH</v>
      </c>
      <c r="H32" s="6" t="s">
        <v>416</v>
      </c>
      <c r="I32" s="6"/>
      <c r="J32" s="6" t="str">
        <f t="shared" si="7"/>
        <v>ELCCH4N</v>
      </c>
      <c r="K32" s="19">
        <f>ELC_IVL!G18</f>
        <v>1E-3</v>
      </c>
      <c r="L32" s="1"/>
      <c r="M32" s="6" t="s">
        <v>14</v>
      </c>
      <c r="N32" s="6"/>
      <c r="O32" s="1"/>
      <c r="P32" s="6" t="s">
        <v>427</v>
      </c>
      <c r="Q32" s="89" t="s">
        <v>426</v>
      </c>
    </row>
    <row r="33" spans="2:17" x14ac:dyDescent="0.3">
      <c r="B33" s="6"/>
      <c r="C33" s="6"/>
      <c r="D33" s="6" t="str">
        <f t="shared" si="4"/>
        <v>FLO_EMIS</v>
      </c>
      <c r="E33" s="7" t="s">
        <v>607</v>
      </c>
      <c r="F33" s="8" t="str">
        <f t="shared" si="5"/>
        <v>ELCDGS</v>
      </c>
      <c r="G33" s="8" t="str">
        <f t="shared" si="6"/>
        <v>ELCDGS</v>
      </c>
      <c r="H33" s="6" t="s">
        <v>416</v>
      </c>
      <c r="I33" s="6"/>
      <c r="J33" s="6" t="str">
        <f t="shared" si="7"/>
        <v>ELCCH4N</v>
      </c>
      <c r="K33" s="19">
        <f>ELC_IVL!G19</f>
        <v>1E-3</v>
      </c>
      <c r="L33" s="1"/>
      <c r="M33" s="6" t="s">
        <v>14</v>
      </c>
      <c r="N33" s="6"/>
      <c r="O33" s="1"/>
      <c r="P33" s="6" t="s">
        <v>425</v>
      </c>
      <c r="Q33" s="89" t="s">
        <v>424</v>
      </c>
    </row>
    <row r="34" spans="2:17" x14ac:dyDescent="0.3">
      <c r="B34" s="6"/>
      <c r="C34" s="6"/>
      <c r="D34" s="6" t="str">
        <f t="shared" si="4"/>
        <v>FLO_EMIS</v>
      </c>
      <c r="E34" s="7" t="s">
        <v>607</v>
      </c>
      <c r="F34" s="8" t="str">
        <f t="shared" si="5"/>
        <v>ELCDST</v>
      </c>
      <c r="G34" s="8" t="str">
        <f t="shared" si="6"/>
        <v>ELCDST</v>
      </c>
      <c r="H34" s="6" t="s">
        <v>416</v>
      </c>
      <c r="I34" s="6"/>
      <c r="J34" s="6" t="str">
        <f t="shared" si="7"/>
        <v>ELCCH4N</v>
      </c>
      <c r="K34" s="19">
        <f>ELC_IVL!G20</f>
        <v>2E-3</v>
      </c>
      <c r="L34" s="1"/>
      <c r="M34" s="6" t="s">
        <v>14</v>
      </c>
      <c r="N34" s="6"/>
      <c r="O34" s="1"/>
      <c r="P34" s="6" t="s">
        <v>423</v>
      </c>
      <c r="Q34" s="89" t="s">
        <v>272</v>
      </c>
    </row>
    <row r="35" spans="2:17" x14ac:dyDescent="0.3">
      <c r="B35" s="6"/>
      <c r="C35" s="6"/>
      <c r="D35" s="6" t="str">
        <f t="shared" si="4"/>
        <v>FLO_EMIS</v>
      </c>
      <c r="E35" s="7" t="s">
        <v>607</v>
      </c>
      <c r="F35" s="8" t="str">
        <f t="shared" si="5"/>
        <v>ELCMUN</v>
      </c>
      <c r="G35" s="8" t="str">
        <f t="shared" si="6"/>
        <v>ELCMUN</v>
      </c>
      <c r="H35" s="6" t="s">
        <v>416</v>
      </c>
      <c r="I35" s="6"/>
      <c r="J35" s="6" t="str">
        <f t="shared" si="7"/>
        <v>ELCCH4N</v>
      </c>
      <c r="K35" s="19">
        <f>ELC_IVL!G21</f>
        <v>5.0000000000000001E-3</v>
      </c>
      <c r="L35" s="1"/>
      <c r="M35" s="6" t="s">
        <v>14</v>
      </c>
      <c r="N35" s="6"/>
      <c r="O35" s="1"/>
      <c r="P35" s="6" t="s">
        <v>422</v>
      </c>
      <c r="Q35" s="89" t="s">
        <v>421</v>
      </c>
    </row>
    <row r="36" spans="2:17" x14ac:dyDescent="0.3">
      <c r="B36" s="6"/>
      <c r="C36" s="6"/>
      <c r="D36" s="6" t="str">
        <f t="shared" si="4"/>
        <v>FLO_EMIS</v>
      </c>
      <c r="E36" s="7" t="s">
        <v>607</v>
      </c>
      <c r="F36" s="8" t="str">
        <f t="shared" si="5"/>
        <v>ELCNGS</v>
      </c>
      <c r="G36" s="8" t="str">
        <f t="shared" si="6"/>
        <v>ELCNGS</v>
      </c>
      <c r="H36" s="6" t="s">
        <v>416</v>
      </c>
      <c r="I36" s="6"/>
      <c r="J36" s="6" t="str">
        <f t="shared" si="7"/>
        <v>ELCCH4N</v>
      </c>
      <c r="K36" s="19">
        <f>ELC_IVL!G22</f>
        <v>1E-3</v>
      </c>
      <c r="L36" s="1"/>
      <c r="M36" s="6" t="s">
        <v>14</v>
      </c>
      <c r="N36" s="6"/>
      <c r="O36" s="1"/>
      <c r="P36" s="6" t="s">
        <v>420</v>
      </c>
      <c r="Q36" s="89" t="s">
        <v>265</v>
      </c>
    </row>
    <row r="37" spans="2:17" x14ac:dyDescent="0.3">
      <c r="B37" s="6"/>
      <c r="C37" s="6"/>
      <c r="D37" s="6" t="str">
        <f t="shared" si="4"/>
        <v>FLO_EMIS</v>
      </c>
      <c r="E37" s="7" t="s">
        <v>607</v>
      </c>
      <c r="F37" s="8" t="str">
        <f t="shared" si="5"/>
        <v>ELCOIL</v>
      </c>
      <c r="G37" s="8" t="str">
        <f t="shared" si="6"/>
        <v>ELCOIL</v>
      </c>
      <c r="H37" s="6" t="s">
        <v>416</v>
      </c>
      <c r="I37" s="6"/>
      <c r="J37" s="6" t="str">
        <f t="shared" si="7"/>
        <v>ELCCH4N</v>
      </c>
      <c r="K37" s="19">
        <f>ELC_IVL!G23</f>
        <v>1E-3</v>
      </c>
      <c r="L37" s="1"/>
      <c r="M37" s="6" t="s">
        <v>14</v>
      </c>
      <c r="N37" s="6"/>
      <c r="O37" s="1"/>
      <c r="P37" s="6" t="s">
        <v>419</v>
      </c>
      <c r="Q37" s="89" t="s">
        <v>418</v>
      </c>
    </row>
    <row r="38" spans="2:17" x14ac:dyDescent="0.3">
      <c r="B38" s="6"/>
      <c r="C38" s="6"/>
      <c r="D38" s="6" t="str">
        <f t="shared" si="4"/>
        <v>FLO_EMIS</v>
      </c>
      <c r="E38" s="7" t="s">
        <v>607</v>
      </c>
      <c r="F38" s="8" t="str">
        <f t="shared" si="5"/>
        <v>ELCPEA</v>
      </c>
      <c r="G38" s="8" t="str">
        <f t="shared" si="6"/>
        <v>ELCPEA</v>
      </c>
      <c r="H38" s="6" t="s">
        <v>416</v>
      </c>
      <c r="I38" s="6"/>
      <c r="J38" s="6" t="str">
        <f t="shared" si="7"/>
        <v>ELCCH4N</v>
      </c>
      <c r="K38" s="19">
        <f>ELC_IVL!G24</f>
        <v>1.0999999999999999E-2</v>
      </c>
      <c r="L38" s="1"/>
      <c r="M38" s="6" t="s">
        <v>14</v>
      </c>
      <c r="N38" s="6"/>
      <c r="O38" s="1"/>
      <c r="P38" s="6" t="s">
        <v>417</v>
      </c>
      <c r="Q38" s="89" t="s">
        <v>262</v>
      </c>
    </row>
    <row r="39" spans="2:17" x14ac:dyDescent="0.3">
      <c r="B39" s="6"/>
      <c r="C39" s="6"/>
      <c r="D39" s="6" t="str">
        <f t="shared" si="4"/>
        <v>*</v>
      </c>
      <c r="E39" s="7" t="s">
        <v>607</v>
      </c>
      <c r="F39" s="8" t="str">
        <f t="shared" si="5"/>
        <v>ELCSLU</v>
      </c>
      <c r="G39" s="8" t="str">
        <f t="shared" si="6"/>
        <v>ELCSLU</v>
      </c>
      <c r="H39" s="6" t="s">
        <v>416</v>
      </c>
      <c r="I39" s="6"/>
      <c r="J39" s="6" t="str">
        <f t="shared" si="7"/>
        <v>ELCCH4N</v>
      </c>
      <c r="K39" s="19" t="str">
        <f>ELC_IVL!G25</f>
        <v>NA</v>
      </c>
      <c r="L39" s="1"/>
      <c r="M39" s="6" t="s">
        <v>14</v>
      </c>
      <c r="N39" s="6"/>
      <c r="O39" s="1"/>
      <c r="P39" s="6" t="s">
        <v>415</v>
      </c>
      <c r="Q39" s="89" t="s">
        <v>414</v>
      </c>
    </row>
    <row r="44" spans="2:17" x14ac:dyDescent="0.3">
      <c r="B44" s="1" t="str">
        <f>ELC_IVL!H7</f>
        <v>SO2</v>
      </c>
      <c r="C44" s="1"/>
      <c r="D44" s="1"/>
      <c r="E44" s="1"/>
      <c r="F44" s="1"/>
      <c r="G44" s="1"/>
      <c r="H44" s="1"/>
      <c r="I44" s="1"/>
      <c r="J44" s="1"/>
      <c r="K44" s="16"/>
      <c r="L44" s="1"/>
      <c r="M44" s="1"/>
      <c r="N44" s="1"/>
      <c r="O44" s="1"/>
      <c r="P44" s="1"/>
      <c r="Q44" s="1"/>
    </row>
    <row r="45" spans="2:17" x14ac:dyDescent="0.3">
      <c r="B45" s="1"/>
      <c r="C45" s="1"/>
      <c r="D45" s="1"/>
      <c r="E45" s="1"/>
      <c r="F45" s="1"/>
      <c r="G45" s="1"/>
      <c r="H45" s="1"/>
      <c r="I45" s="1"/>
      <c r="J45" s="1"/>
      <c r="K45" s="16"/>
      <c r="L45" s="1"/>
      <c r="M45" s="1"/>
      <c r="N45" s="1"/>
      <c r="O45" s="1"/>
      <c r="P45" s="1"/>
      <c r="Q45" s="1"/>
    </row>
    <row r="46" spans="2:17" x14ac:dyDescent="0.3">
      <c r="B46" s="2" t="s">
        <v>0</v>
      </c>
      <c r="C46" s="3"/>
      <c r="D46" s="3"/>
      <c r="E46" s="3"/>
      <c r="F46" s="3"/>
      <c r="G46" s="3"/>
      <c r="H46" s="3"/>
      <c r="I46" s="3"/>
      <c r="J46" s="3"/>
      <c r="K46" s="17"/>
      <c r="L46" s="1"/>
      <c r="M46" s="1"/>
      <c r="N46" s="1"/>
      <c r="O46" s="1"/>
      <c r="P46" s="1"/>
      <c r="Q46" s="1"/>
    </row>
    <row r="47" spans="2:17" x14ac:dyDescent="0.3">
      <c r="B47" s="4" t="s">
        <v>1</v>
      </c>
      <c r="C47" s="4" t="s">
        <v>2</v>
      </c>
      <c r="D47" s="4" t="s">
        <v>3</v>
      </c>
      <c r="E47" s="4" t="s">
        <v>4</v>
      </c>
      <c r="F47" s="4" t="s">
        <v>5</v>
      </c>
      <c r="G47" s="4" t="s">
        <v>382</v>
      </c>
      <c r="H47" s="4" t="s">
        <v>6</v>
      </c>
      <c r="I47" s="4" t="s">
        <v>7</v>
      </c>
      <c r="J47" s="4" t="s">
        <v>8</v>
      </c>
      <c r="K47" s="18" t="s">
        <v>9</v>
      </c>
      <c r="L47" s="1"/>
      <c r="M47" s="4" t="s">
        <v>10</v>
      </c>
      <c r="N47" s="4" t="s">
        <v>11</v>
      </c>
      <c r="O47" s="5"/>
      <c r="P47" s="4" t="s">
        <v>12</v>
      </c>
      <c r="Q47" s="4" t="s">
        <v>13</v>
      </c>
    </row>
    <row r="48" spans="2:17" x14ac:dyDescent="0.3">
      <c r="B48" s="6"/>
      <c r="C48" s="6"/>
      <c r="D48" s="6" t="str">
        <f t="shared" ref="D48:D59" si="8">IF((OR(K48&lt;=0,K48="NA")),"*","FLO_EMIS")</f>
        <v>FLO_EMIS</v>
      </c>
      <c r="E48" s="7" t="s">
        <v>607</v>
      </c>
      <c r="F48" s="8" t="str">
        <f t="shared" ref="F48:F59" si="9">G48</f>
        <v>ELCBGS</v>
      </c>
      <c r="G48" s="8" t="str">
        <f t="shared" ref="G48:G59" si="10">P48</f>
        <v>ELCBGS</v>
      </c>
      <c r="H48" s="6" t="s">
        <v>416</v>
      </c>
      <c r="I48" s="6"/>
      <c r="J48" s="6" t="str">
        <f t="shared" ref="J48:J59" si="11">$C$2&amp;$B$44&amp;"N"</f>
        <v>ELCSO2N</v>
      </c>
      <c r="K48" s="19">
        <f>ELC_IVL!H14</f>
        <v>8.0000000000000002E-3</v>
      </c>
      <c r="L48" s="1"/>
      <c r="M48" s="6" t="s">
        <v>14</v>
      </c>
      <c r="N48" s="6"/>
      <c r="O48" s="1"/>
      <c r="P48" s="6" t="s">
        <v>434</v>
      </c>
      <c r="Q48" s="89" t="s">
        <v>433</v>
      </c>
    </row>
    <row r="49" spans="2:17" x14ac:dyDescent="0.3">
      <c r="B49" s="6"/>
      <c r="C49" s="6"/>
      <c r="D49" s="6" t="str">
        <f t="shared" si="8"/>
        <v>FLO_EMIS</v>
      </c>
      <c r="E49" s="7" t="s">
        <v>607</v>
      </c>
      <c r="F49" s="8" t="str">
        <f t="shared" si="9"/>
        <v>ELCBPL</v>
      </c>
      <c r="G49" s="8" t="str">
        <f t="shared" si="10"/>
        <v>ELCBPL</v>
      </c>
      <c r="H49" s="6" t="s">
        <v>416</v>
      </c>
      <c r="I49" s="6"/>
      <c r="J49" s="6" t="str">
        <f t="shared" si="11"/>
        <v>ELCSO2N</v>
      </c>
      <c r="K49" s="19">
        <f>ELC_IVL!H15</f>
        <v>0.01</v>
      </c>
      <c r="L49" s="1"/>
      <c r="M49" s="6" t="s">
        <v>14</v>
      </c>
      <c r="N49" s="6"/>
      <c r="O49" s="1"/>
      <c r="P49" s="6" t="s">
        <v>432</v>
      </c>
      <c r="Q49" s="89" t="s">
        <v>253</v>
      </c>
    </row>
    <row r="50" spans="2:17" x14ac:dyDescent="0.3">
      <c r="B50" s="6"/>
      <c r="C50" s="6"/>
      <c r="D50" s="6" t="str">
        <f t="shared" si="8"/>
        <v>FLO_EMIS</v>
      </c>
      <c r="E50" s="7" t="s">
        <v>607</v>
      </c>
      <c r="F50" s="8" t="str">
        <f t="shared" si="9"/>
        <v>ELCBNG</v>
      </c>
      <c r="G50" s="8" t="str">
        <f t="shared" si="10"/>
        <v>ELCBNG</v>
      </c>
      <c r="H50" s="6" t="s">
        <v>416</v>
      </c>
      <c r="I50" s="6"/>
      <c r="J50" s="6" t="str">
        <f t="shared" si="11"/>
        <v>ELCSO2N</v>
      </c>
      <c r="K50" s="19">
        <f>ELC_IVL!H16</f>
        <v>8.0000000000000002E-3</v>
      </c>
      <c r="L50" s="1"/>
      <c r="M50" s="6" t="s">
        <v>14</v>
      </c>
      <c r="N50" s="6"/>
      <c r="O50" s="1"/>
      <c r="P50" s="6" t="s">
        <v>431</v>
      </c>
      <c r="Q50" s="89" t="s">
        <v>430</v>
      </c>
    </row>
    <row r="51" spans="2:17" x14ac:dyDescent="0.3">
      <c r="B51" s="6"/>
      <c r="C51" s="6"/>
      <c r="D51" s="6" t="str">
        <f t="shared" si="8"/>
        <v>FLO_EMIS</v>
      </c>
      <c r="E51" s="7" t="s">
        <v>607</v>
      </c>
      <c r="F51" s="8" t="str">
        <f t="shared" si="9"/>
        <v>ELCBWO</v>
      </c>
      <c r="G51" s="8" t="str">
        <f t="shared" si="10"/>
        <v>ELCBWO</v>
      </c>
      <c r="H51" s="6" t="s">
        <v>416</v>
      </c>
      <c r="I51" s="6"/>
      <c r="J51" s="6" t="str">
        <f t="shared" si="11"/>
        <v>ELCSO2N</v>
      </c>
      <c r="K51" s="19">
        <f>ELC_IVL!H17</f>
        <v>0.01</v>
      </c>
      <c r="L51" s="1"/>
      <c r="M51" s="6" t="s">
        <v>14</v>
      </c>
      <c r="N51" s="6"/>
      <c r="O51" s="1"/>
      <c r="P51" s="6" t="s">
        <v>429</v>
      </c>
      <c r="Q51" s="89" t="s">
        <v>428</v>
      </c>
    </row>
    <row r="52" spans="2:17" x14ac:dyDescent="0.3">
      <c r="B52" s="6"/>
      <c r="C52" s="6"/>
      <c r="D52" s="6" t="str">
        <f t="shared" si="8"/>
        <v>FLO_EMIS</v>
      </c>
      <c r="E52" s="7" t="s">
        <v>607</v>
      </c>
      <c r="F52" s="8" t="str">
        <f t="shared" si="9"/>
        <v>ELCCOH</v>
      </c>
      <c r="G52" s="8" t="str">
        <f t="shared" si="10"/>
        <v>ELCCOH</v>
      </c>
      <c r="H52" s="6" t="s">
        <v>416</v>
      </c>
      <c r="I52" s="6"/>
      <c r="J52" s="6" t="str">
        <f t="shared" si="11"/>
        <v>ELCSO2N</v>
      </c>
      <c r="K52" s="19">
        <f>ELC_IVL!H18</f>
        <v>0.15</v>
      </c>
      <c r="L52" s="1"/>
      <c r="M52" s="6" t="s">
        <v>14</v>
      </c>
      <c r="N52" s="6"/>
      <c r="O52" s="1"/>
      <c r="P52" s="6" t="s">
        <v>427</v>
      </c>
      <c r="Q52" s="89" t="s">
        <v>426</v>
      </c>
    </row>
    <row r="53" spans="2:17" x14ac:dyDescent="0.3">
      <c r="B53" s="6"/>
      <c r="C53" s="6"/>
      <c r="D53" s="6" t="str">
        <f t="shared" si="8"/>
        <v>*</v>
      </c>
      <c r="E53" s="7" t="s">
        <v>607</v>
      </c>
      <c r="F53" s="8" t="str">
        <f t="shared" si="9"/>
        <v>ELCDGS</v>
      </c>
      <c r="G53" s="8" t="str">
        <f t="shared" si="10"/>
        <v>ELCDGS</v>
      </c>
      <c r="H53" s="6" t="s">
        <v>416</v>
      </c>
      <c r="I53" s="6"/>
      <c r="J53" s="6" t="str">
        <f t="shared" si="11"/>
        <v>ELCSO2N</v>
      </c>
      <c r="K53" s="19" t="str">
        <f>ELC_IVL!H19</f>
        <v>NA</v>
      </c>
      <c r="L53" s="1"/>
      <c r="M53" s="6" t="s">
        <v>14</v>
      </c>
      <c r="N53" s="6"/>
      <c r="O53" s="1"/>
      <c r="P53" s="6" t="s">
        <v>425</v>
      </c>
      <c r="Q53" s="89" t="s">
        <v>424</v>
      </c>
    </row>
    <row r="54" spans="2:17" x14ac:dyDescent="0.3">
      <c r="B54" s="6"/>
      <c r="C54" s="6"/>
      <c r="D54" s="6" t="str">
        <f t="shared" si="8"/>
        <v>FLO_EMIS</v>
      </c>
      <c r="E54" s="7" t="s">
        <v>607</v>
      </c>
      <c r="F54" s="8" t="str">
        <f t="shared" si="9"/>
        <v>ELCDST</v>
      </c>
      <c r="G54" s="8" t="str">
        <f t="shared" si="10"/>
        <v>ELCDST</v>
      </c>
      <c r="H54" s="6" t="s">
        <v>416</v>
      </c>
      <c r="I54" s="6"/>
      <c r="J54" s="6" t="str">
        <f t="shared" si="11"/>
        <v>ELCSO2N</v>
      </c>
      <c r="K54" s="19">
        <f>ELC_IVL!H20</f>
        <v>0.09</v>
      </c>
      <c r="L54" s="1"/>
      <c r="M54" s="6" t="s">
        <v>14</v>
      </c>
      <c r="N54" s="6"/>
      <c r="O54" s="1"/>
      <c r="P54" s="6" t="s">
        <v>423</v>
      </c>
      <c r="Q54" s="89" t="s">
        <v>272</v>
      </c>
    </row>
    <row r="55" spans="2:17" x14ac:dyDescent="0.3">
      <c r="B55" s="6"/>
      <c r="C55" s="6"/>
      <c r="D55" s="6" t="str">
        <f t="shared" si="8"/>
        <v>FLO_EMIS</v>
      </c>
      <c r="E55" s="7" t="s">
        <v>607</v>
      </c>
      <c r="F55" s="8" t="str">
        <f t="shared" si="9"/>
        <v>ELCMUN</v>
      </c>
      <c r="G55" s="8" t="str">
        <f t="shared" si="10"/>
        <v>ELCMUN</v>
      </c>
      <c r="H55" s="6" t="s">
        <v>416</v>
      </c>
      <c r="I55" s="6"/>
      <c r="J55" s="6" t="str">
        <f t="shared" si="11"/>
        <v>ELCSO2N</v>
      </c>
      <c r="K55" s="19">
        <f>ELC_IVL!H21</f>
        <v>2E-3</v>
      </c>
      <c r="L55" s="1"/>
      <c r="M55" s="6" t="s">
        <v>14</v>
      </c>
      <c r="N55" s="6"/>
      <c r="O55" s="1"/>
      <c r="P55" s="6" t="s">
        <v>422</v>
      </c>
      <c r="Q55" s="89" t="s">
        <v>421</v>
      </c>
    </row>
    <row r="56" spans="2:17" x14ac:dyDescent="0.3">
      <c r="B56" s="6"/>
      <c r="C56" s="6"/>
      <c r="D56" s="6" t="str">
        <f t="shared" si="8"/>
        <v>*</v>
      </c>
      <c r="E56" s="7" t="s">
        <v>607</v>
      </c>
      <c r="F56" s="8" t="str">
        <f t="shared" si="9"/>
        <v>ELCNGS</v>
      </c>
      <c r="G56" s="8" t="str">
        <f t="shared" si="10"/>
        <v>ELCNGS</v>
      </c>
      <c r="H56" s="6" t="s">
        <v>416</v>
      </c>
      <c r="I56" s="6"/>
      <c r="J56" s="6" t="str">
        <f t="shared" si="11"/>
        <v>ELCSO2N</v>
      </c>
      <c r="K56" s="19">
        <f>ELC_IVL!H22</f>
        <v>0</v>
      </c>
      <c r="L56" s="1"/>
      <c r="M56" s="6" t="s">
        <v>14</v>
      </c>
      <c r="N56" s="6"/>
      <c r="O56" s="1"/>
      <c r="P56" s="6" t="s">
        <v>420</v>
      </c>
      <c r="Q56" s="89" t="s">
        <v>265</v>
      </c>
    </row>
    <row r="57" spans="2:17" x14ac:dyDescent="0.3">
      <c r="B57" s="6"/>
      <c r="C57" s="6"/>
      <c r="D57" s="6" t="str">
        <f t="shared" si="8"/>
        <v>FLO_EMIS</v>
      </c>
      <c r="E57" s="7" t="s">
        <v>607</v>
      </c>
      <c r="F57" s="8" t="str">
        <f t="shared" si="9"/>
        <v>ELCOIL</v>
      </c>
      <c r="G57" s="8" t="str">
        <f t="shared" si="10"/>
        <v>ELCOIL</v>
      </c>
      <c r="H57" s="6" t="s">
        <v>416</v>
      </c>
      <c r="I57" s="6"/>
      <c r="J57" s="6" t="str">
        <f t="shared" si="11"/>
        <v>ELCSO2N</v>
      </c>
      <c r="K57" s="19">
        <f>ELC_IVL!H23</f>
        <v>2.5000000000000001E-2</v>
      </c>
      <c r="L57" s="1"/>
      <c r="M57" s="6" t="s">
        <v>14</v>
      </c>
      <c r="N57" s="6"/>
      <c r="O57" s="1"/>
      <c r="P57" s="6" t="s">
        <v>419</v>
      </c>
      <c r="Q57" s="89" t="s">
        <v>418</v>
      </c>
    </row>
    <row r="58" spans="2:17" x14ac:dyDescent="0.3">
      <c r="B58" s="6"/>
      <c r="C58" s="6"/>
      <c r="D58" s="6" t="str">
        <f t="shared" si="8"/>
        <v>FLO_EMIS</v>
      </c>
      <c r="E58" s="7" t="s">
        <v>607</v>
      </c>
      <c r="F58" s="8" t="str">
        <f t="shared" si="9"/>
        <v>ELCPEA</v>
      </c>
      <c r="G58" s="8" t="str">
        <f t="shared" si="10"/>
        <v>ELCPEA</v>
      </c>
      <c r="H58" s="6" t="s">
        <v>416</v>
      </c>
      <c r="I58" s="6"/>
      <c r="J58" s="6" t="str">
        <f t="shared" si="11"/>
        <v>ELCSO2N</v>
      </c>
      <c r="K58" s="19">
        <f>ELC_IVL!H24</f>
        <v>7.0000000000000007E-2</v>
      </c>
      <c r="L58" s="1"/>
      <c r="M58" s="6" t="s">
        <v>14</v>
      </c>
      <c r="N58" s="6"/>
      <c r="O58" s="1"/>
      <c r="P58" s="6" t="s">
        <v>417</v>
      </c>
      <c r="Q58" s="89" t="s">
        <v>262</v>
      </c>
    </row>
    <row r="59" spans="2:17" x14ac:dyDescent="0.3">
      <c r="B59" s="6"/>
      <c r="C59" s="6"/>
      <c r="D59" s="6" t="str">
        <f t="shared" si="8"/>
        <v>*</v>
      </c>
      <c r="E59" s="7" t="s">
        <v>607</v>
      </c>
      <c r="F59" s="8" t="str">
        <f t="shared" si="9"/>
        <v>ELCSLU</v>
      </c>
      <c r="G59" s="8" t="str">
        <f t="shared" si="10"/>
        <v>ELCSLU</v>
      </c>
      <c r="H59" s="6" t="s">
        <v>416</v>
      </c>
      <c r="I59" s="6"/>
      <c r="J59" s="6" t="str">
        <f t="shared" si="11"/>
        <v>ELCSO2N</v>
      </c>
      <c r="K59" s="19" t="str">
        <f>ELC_IVL!H25</f>
        <v>NA</v>
      </c>
      <c r="L59" s="1"/>
      <c r="M59" s="6" t="s">
        <v>14</v>
      </c>
      <c r="N59" s="6"/>
      <c r="O59" s="1"/>
      <c r="P59" s="6" t="s">
        <v>415</v>
      </c>
      <c r="Q59" s="89" t="s">
        <v>414</v>
      </c>
    </row>
    <row r="64" spans="2:17" x14ac:dyDescent="0.3">
      <c r="B64" s="1" t="str">
        <f>ELC_IVL!I7</f>
        <v>NOX</v>
      </c>
      <c r="C64" s="1"/>
      <c r="D64" s="1"/>
      <c r="E64" s="1"/>
      <c r="F64" s="1"/>
      <c r="G64" s="1"/>
      <c r="H64" s="1"/>
      <c r="I64" s="1"/>
      <c r="J64" s="1"/>
      <c r="K64" s="16"/>
      <c r="L64" s="1"/>
      <c r="M64" s="1"/>
      <c r="N64" s="1"/>
      <c r="O64" s="1"/>
      <c r="P64" s="1"/>
      <c r="Q64" s="1"/>
    </row>
    <row r="65" spans="2:17" x14ac:dyDescent="0.3">
      <c r="B65" s="1"/>
      <c r="C65" s="1"/>
      <c r="D65" s="1"/>
      <c r="E65" s="1"/>
      <c r="F65" s="1"/>
      <c r="G65" s="1"/>
      <c r="H65" s="1"/>
      <c r="I65" s="1"/>
      <c r="J65" s="1"/>
      <c r="K65" s="16"/>
      <c r="L65" s="1"/>
      <c r="M65" s="1"/>
      <c r="N65" s="1"/>
      <c r="O65" s="1"/>
      <c r="P65" s="1"/>
      <c r="Q65" s="1"/>
    </row>
    <row r="66" spans="2:17" x14ac:dyDescent="0.3">
      <c r="B66" s="2" t="s">
        <v>0</v>
      </c>
      <c r="C66" s="3"/>
      <c r="D66" s="3"/>
      <c r="E66" s="3"/>
      <c r="F66" s="3"/>
      <c r="G66" s="3"/>
      <c r="H66" s="3"/>
      <c r="I66" s="3"/>
      <c r="J66" s="3"/>
      <c r="K66" s="17"/>
      <c r="L66" s="1"/>
      <c r="M66" s="1"/>
      <c r="N66" s="1"/>
      <c r="O66" s="1"/>
      <c r="P66" s="1"/>
      <c r="Q66" s="1"/>
    </row>
    <row r="67" spans="2:17" x14ac:dyDescent="0.3">
      <c r="B67" s="4" t="s">
        <v>1</v>
      </c>
      <c r="C67" s="4" t="s">
        <v>2</v>
      </c>
      <c r="D67" s="4" t="s">
        <v>3</v>
      </c>
      <c r="E67" s="4" t="s">
        <v>4</v>
      </c>
      <c r="F67" s="4" t="s">
        <v>5</v>
      </c>
      <c r="G67" s="4" t="s">
        <v>382</v>
      </c>
      <c r="H67" s="4" t="s">
        <v>6</v>
      </c>
      <c r="I67" s="4" t="s">
        <v>7</v>
      </c>
      <c r="J67" s="4" t="s">
        <v>8</v>
      </c>
      <c r="K67" s="18" t="s">
        <v>9</v>
      </c>
      <c r="L67" s="1"/>
      <c r="M67" s="4" t="s">
        <v>10</v>
      </c>
      <c r="N67" s="4" t="s">
        <v>11</v>
      </c>
      <c r="O67" s="5"/>
      <c r="P67" s="4" t="s">
        <v>12</v>
      </c>
      <c r="Q67" s="4" t="s">
        <v>13</v>
      </c>
    </row>
    <row r="68" spans="2:17" x14ac:dyDescent="0.3">
      <c r="B68" s="6"/>
      <c r="C68" s="6"/>
      <c r="D68" s="6" t="str">
        <f t="shared" ref="D68:D79" si="12">IF((OR(K68&lt;=0,K68="NA")),"*","FLO_EMIS")</f>
        <v>FLO_EMIS</v>
      </c>
      <c r="E68" s="7" t="s">
        <v>607</v>
      </c>
      <c r="F68" s="8" t="str">
        <f t="shared" ref="F68:F79" si="13">G68</f>
        <v>ELCBGS</v>
      </c>
      <c r="G68" s="8" t="str">
        <f t="shared" ref="G68:G79" si="14">P68</f>
        <v>ELCBGS</v>
      </c>
      <c r="H68" s="6" t="s">
        <v>416</v>
      </c>
      <c r="I68" s="6"/>
      <c r="J68" s="6" t="str">
        <f t="shared" ref="J68:J79" si="15">$C$2&amp;$B$64&amp;"N"</f>
        <v>ELCNOXN</v>
      </c>
      <c r="K68" s="19">
        <f>ELC_IVL!I14</f>
        <v>0.05</v>
      </c>
      <c r="L68" s="1"/>
      <c r="M68" s="6" t="s">
        <v>14</v>
      </c>
      <c r="N68" s="6"/>
      <c r="O68" s="1"/>
      <c r="P68" s="6" t="s">
        <v>434</v>
      </c>
      <c r="Q68" s="89" t="s">
        <v>433</v>
      </c>
    </row>
    <row r="69" spans="2:17" x14ac:dyDescent="0.3">
      <c r="B69" s="6"/>
      <c r="C69" s="6"/>
      <c r="D69" s="6" t="str">
        <f t="shared" si="12"/>
        <v>FLO_EMIS</v>
      </c>
      <c r="E69" s="7" t="s">
        <v>607</v>
      </c>
      <c r="F69" s="8" t="str">
        <f t="shared" si="13"/>
        <v>ELCBPL</v>
      </c>
      <c r="G69" s="8" t="str">
        <f t="shared" si="14"/>
        <v>ELCBPL</v>
      </c>
      <c r="H69" s="6" t="s">
        <v>416</v>
      </c>
      <c r="I69" s="6"/>
      <c r="J69" s="6" t="str">
        <f t="shared" si="15"/>
        <v>ELCNOXN</v>
      </c>
      <c r="K69" s="19">
        <f>ELC_IVL!I15</f>
        <v>0.06</v>
      </c>
      <c r="L69" s="1"/>
      <c r="M69" s="6" t="s">
        <v>14</v>
      </c>
      <c r="N69" s="6"/>
      <c r="O69" s="1"/>
      <c r="P69" s="6" t="s">
        <v>432</v>
      </c>
      <c r="Q69" s="89" t="s">
        <v>253</v>
      </c>
    </row>
    <row r="70" spans="2:17" x14ac:dyDescent="0.3">
      <c r="B70" s="6"/>
      <c r="C70" s="6"/>
      <c r="D70" s="6" t="str">
        <f t="shared" si="12"/>
        <v>FLO_EMIS</v>
      </c>
      <c r="E70" s="7" t="s">
        <v>607</v>
      </c>
      <c r="F70" s="8" t="str">
        <f t="shared" si="13"/>
        <v>ELCBNG</v>
      </c>
      <c r="G70" s="8" t="str">
        <f t="shared" si="14"/>
        <v>ELCBNG</v>
      </c>
      <c r="H70" s="6" t="s">
        <v>416</v>
      </c>
      <c r="I70" s="6"/>
      <c r="J70" s="6" t="str">
        <f t="shared" si="15"/>
        <v>ELCNOXN</v>
      </c>
      <c r="K70" s="19">
        <f>ELC_IVL!I16</f>
        <v>0.05</v>
      </c>
      <c r="L70" s="1"/>
      <c r="M70" s="6" t="s">
        <v>14</v>
      </c>
      <c r="N70" s="6"/>
      <c r="O70" s="1"/>
      <c r="P70" s="6" t="s">
        <v>431</v>
      </c>
      <c r="Q70" s="89" t="s">
        <v>430</v>
      </c>
    </row>
    <row r="71" spans="2:17" x14ac:dyDescent="0.3">
      <c r="B71" s="6"/>
      <c r="C71" s="6"/>
      <c r="D71" s="6" t="str">
        <f t="shared" si="12"/>
        <v>FLO_EMIS</v>
      </c>
      <c r="E71" s="7" t="s">
        <v>607</v>
      </c>
      <c r="F71" s="8" t="str">
        <f t="shared" si="13"/>
        <v>ELCBWO</v>
      </c>
      <c r="G71" s="8" t="str">
        <f t="shared" si="14"/>
        <v>ELCBWO</v>
      </c>
      <c r="H71" s="6" t="s">
        <v>416</v>
      </c>
      <c r="I71" s="6"/>
      <c r="J71" s="6" t="str">
        <f t="shared" si="15"/>
        <v>ELCNOXN</v>
      </c>
      <c r="K71" s="19">
        <f>ELC_IVL!I17</f>
        <v>0.06</v>
      </c>
      <c r="L71" s="1"/>
      <c r="M71" s="6" t="s">
        <v>14</v>
      </c>
      <c r="N71" s="6"/>
      <c r="O71" s="1"/>
      <c r="P71" s="6" t="s">
        <v>429</v>
      </c>
      <c r="Q71" s="89" t="s">
        <v>428</v>
      </c>
    </row>
    <row r="72" spans="2:17" x14ac:dyDescent="0.3">
      <c r="B72" s="6"/>
      <c r="C72" s="6"/>
      <c r="D72" s="6" t="str">
        <f t="shared" si="12"/>
        <v>FLO_EMIS</v>
      </c>
      <c r="E72" s="7" t="s">
        <v>607</v>
      </c>
      <c r="F72" s="8" t="str">
        <f t="shared" si="13"/>
        <v>ELCCOH</v>
      </c>
      <c r="G72" s="8" t="str">
        <f t="shared" si="14"/>
        <v>ELCCOH</v>
      </c>
      <c r="H72" s="6" t="s">
        <v>416</v>
      </c>
      <c r="I72" s="6"/>
      <c r="J72" s="6" t="str">
        <f t="shared" si="15"/>
        <v>ELCNOXN</v>
      </c>
      <c r="K72" s="19">
        <f>ELC_IVL!I18</f>
        <v>0.03</v>
      </c>
      <c r="L72" s="1"/>
      <c r="M72" s="6" t="s">
        <v>14</v>
      </c>
      <c r="N72" s="6"/>
      <c r="O72" s="1"/>
      <c r="P72" s="6" t="s">
        <v>427</v>
      </c>
      <c r="Q72" s="89" t="s">
        <v>426</v>
      </c>
    </row>
    <row r="73" spans="2:17" x14ac:dyDescent="0.3">
      <c r="B73" s="6"/>
      <c r="C73" s="6"/>
      <c r="D73" s="6" t="str">
        <f t="shared" si="12"/>
        <v>*</v>
      </c>
      <c r="E73" s="7" t="s">
        <v>607</v>
      </c>
      <c r="F73" s="8" t="str">
        <f t="shared" si="13"/>
        <v>ELCDGS</v>
      </c>
      <c r="G73" s="8" t="str">
        <f t="shared" si="14"/>
        <v>ELCDGS</v>
      </c>
      <c r="H73" s="6" t="s">
        <v>416</v>
      </c>
      <c r="I73" s="6"/>
      <c r="J73" s="6" t="str">
        <f t="shared" si="15"/>
        <v>ELCNOXN</v>
      </c>
      <c r="K73" s="19" t="str">
        <f>ELC_IVL!I19</f>
        <v>NA</v>
      </c>
      <c r="L73" s="1"/>
      <c r="M73" s="6" t="s">
        <v>14</v>
      </c>
      <c r="N73" s="6"/>
      <c r="O73" s="1"/>
      <c r="P73" s="6" t="s">
        <v>425</v>
      </c>
      <c r="Q73" s="89" t="s">
        <v>424</v>
      </c>
    </row>
    <row r="74" spans="2:17" x14ac:dyDescent="0.3">
      <c r="B74" s="6"/>
      <c r="C74" s="6"/>
      <c r="D74" s="6" t="str">
        <f t="shared" si="12"/>
        <v>FLO_EMIS</v>
      </c>
      <c r="E74" s="7" t="s">
        <v>607</v>
      </c>
      <c r="F74" s="8" t="str">
        <f t="shared" si="13"/>
        <v>ELCDST</v>
      </c>
      <c r="G74" s="8" t="str">
        <f t="shared" si="14"/>
        <v>ELCDST</v>
      </c>
      <c r="H74" s="6" t="s">
        <v>416</v>
      </c>
      <c r="I74" s="6"/>
      <c r="J74" s="6" t="str">
        <f t="shared" si="15"/>
        <v>ELCNOXN</v>
      </c>
      <c r="K74" s="19">
        <f>ELC_IVL!I20</f>
        <v>0.06</v>
      </c>
      <c r="L74" s="1"/>
      <c r="M74" s="6" t="s">
        <v>14</v>
      </c>
      <c r="N74" s="6"/>
      <c r="O74" s="1"/>
      <c r="P74" s="6" t="s">
        <v>423</v>
      </c>
      <c r="Q74" s="89" t="s">
        <v>272</v>
      </c>
    </row>
    <row r="75" spans="2:17" x14ac:dyDescent="0.3">
      <c r="B75" s="6"/>
      <c r="C75" s="6"/>
      <c r="D75" s="6" t="str">
        <f t="shared" si="12"/>
        <v>FLO_EMIS</v>
      </c>
      <c r="E75" s="7" t="s">
        <v>607</v>
      </c>
      <c r="F75" s="8" t="str">
        <f t="shared" si="13"/>
        <v>ELCMUN</v>
      </c>
      <c r="G75" s="8" t="str">
        <f t="shared" si="14"/>
        <v>ELCMUN</v>
      </c>
      <c r="H75" s="6" t="s">
        <v>416</v>
      </c>
      <c r="I75" s="6"/>
      <c r="J75" s="6" t="str">
        <f t="shared" si="15"/>
        <v>ELCNOXN</v>
      </c>
      <c r="K75" s="19">
        <f>ELC_IVL!I21</f>
        <v>0.05</v>
      </c>
      <c r="L75" s="1"/>
      <c r="M75" s="6" t="s">
        <v>14</v>
      </c>
      <c r="N75" s="6"/>
      <c r="O75" s="1"/>
      <c r="P75" s="6" t="s">
        <v>422</v>
      </c>
      <c r="Q75" s="89" t="s">
        <v>421</v>
      </c>
    </row>
    <row r="76" spans="2:17" x14ac:dyDescent="0.3">
      <c r="B76" s="6"/>
      <c r="C76" s="6"/>
      <c r="D76" s="6" t="str">
        <f t="shared" si="12"/>
        <v>FLO_EMIS</v>
      </c>
      <c r="E76" s="7" t="s">
        <v>607</v>
      </c>
      <c r="F76" s="8" t="str">
        <f t="shared" si="13"/>
        <v>ELCNGS</v>
      </c>
      <c r="G76" s="8" t="str">
        <f t="shared" si="14"/>
        <v>ELCNGS</v>
      </c>
      <c r="H76" s="6" t="s">
        <v>416</v>
      </c>
      <c r="I76" s="6"/>
      <c r="J76" s="6" t="str">
        <f t="shared" si="15"/>
        <v>ELCNOXN</v>
      </c>
      <c r="K76" s="19">
        <f>ELC_IVL!I22</f>
        <v>0.05</v>
      </c>
      <c r="L76" s="1"/>
      <c r="M76" s="6" t="s">
        <v>14</v>
      </c>
      <c r="N76" s="6"/>
      <c r="O76" s="1"/>
      <c r="P76" s="6" t="s">
        <v>420</v>
      </c>
      <c r="Q76" s="89" t="s">
        <v>265</v>
      </c>
    </row>
    <row r="77" spans="2:17" x14ac:dyDescent="0.3">
      <c r="B77" s="6"/>
      <c r="C77" s="6"/>
      <c r="D77" s="6" t="str">
        <f t="shared" si="12"/>
        <v>FLO_EMIS</v>
      </c>
      <c r="E77" s="7" t="s">
        <v>607</v>
      </c>
      <c r="F77" s="8" t="str">
        <f t="shared" si="13"/>
        <v>ELCOIL</v>
      </c>
      <c r="G77" s="8" t="str">
        <f t="shared" si="14"/>
        <v>ELCOIL</v>
      </c>
      <c r="H77" s="6" t="s">
        <v>416</v>
      </c>
      <c r="I77" s="6"/>
      <c r="J77" s="6" t="str">
        <f t="shared" si="15"/>
        <v>ELCNOXN</v>
      </c>
      <c r="K77" s="19">
        <f>ELC_IVL!I23</f>
        <v>0.05</v>
      </c>
      <c r="L77" s="1"/>
      <c r="M77" s="6" t="s">
        <v>14</v>
      </c>
      <c r="N77" s="6"/>
      <c r="O77" s="1"/>
      <c r="P77" s="6" t="s">
        <v>419</v>
      </c>
      <c r="Q77" s="89" t="s">
        <v>418</v>
      </c>
    </row>
    <row r="78" spans="2:17" x14ac:dyDescent="0.3">
      <c r="B78" s="6"/>
      <c r="C78" s="6"/>
      <c r="D78" s="6" t="str">
        <f t="shared" si="12"/>
        <v>FLO_EMIS</v>
      </c>
      <c r="E78" s="7" t="s">
        <v>607</v>
      </c>
      <c r="F78" s="8" t="str">
        <f t="shared" si="13"/>
        <v>ELCPEA</v>
      </c>
      <c r="G78" s="8" t="str">
        <f t="shared" si="14"/>
        <v>ELCPEA</v>
      </c>
      <c r="H78" s="6" t="s">
        <v>416</v>
      </c>
      <c r="I78" s="6"/>
      <c r="J78" s="6" t="str">
        <f t="shared" si="15"/>
        <v>ELCNOXN</v>
      </c>
      <c r="K78" s="19">
        <f>ELC_IVL!I24</f>
        <v>0.06</v>
      </c>
      <c r="L78" s="1"/>
      <c r="M78" s="6" t="s">
        <v>14</v>
      </c>
      <c r="N78" s="6"/>
      <c r="O78" s="1"/>
      <c r="P78" s="6" t="s">
        <v>417</v>
      </c>
      <c r="Q78" s="89" t="s">
        <v>262</v>
      </c>
    </row>
    <row r="79" spans="2:17" x14ac:dyDescent="0.3">
      <c r="B79" s="6"/>
      <c r="C79" s="6"/>
      <c r="D79" s="6" t="str">
        <f t="shared" si="12"/>
        <v>*</v>
      </c>
      <c r="E79" s="7" t="s">
        <v>607</v>
      </c>
      <c r="F79" s="8" t="str">
        <f t="shared" si="13"/>
        <v>ELCSLU</v>
      </c>
      <c r="G79" s="8" t="str">
        <f t="shared" si="14"/>
        <v>ELCSLU</v>
      </c>
      <c r="H79" s="6" t="s">
        <v>416</v>
      </c>
      <c r="I79" s="6"/>
      <c r="J79" s="6" t="str">
        <f t="shared" si="15"/>
        <v>ELCNOXN</v>
      </c>
      <c r="K79" s="19" t="str">
        <f>ELC_IVL!I25</f>
        <v>NA</v>
      </c>
      <c r="L79" s="1"/>
      <c r="M79" s="6" t="s">
        <v>14</v>
      </c>
      <c r="N79" s="6"/>
      <c r="O79" s="1"/>
      <c r="P79" s="6" t="s">
        <v>415</v>
      </c>
      <c r="Q79" s="89" t="s">
        <v>414</v>
      </c>
    </row>
    <row r="84" spans="2:17" x14ac:dyDescent="0.3">
      <c r="B84" s="1" t="str">
        <f>ELC_IVL!J7</f>
        <v>N2O</v>
      </c>
      <c r="C84" s="1"/>
      <c r="D84" s="1"/>
      <c r="E84" s="1"/>
      <c r="F84" s="1"/>
      <c r="G84" s="1"/>
      <c r="H84" s="1"/>
      <c r="I84" s="1"/>
      <c r="J84" s="1"/>
      <c r="K84" s="16"/>
      <c r="L84" s="1"/>
      <c r="M84" s="1"/>
      <c r="N84" s="1"/>
      <c r="O84" s="1"/>
      <c r="P84" s="1"/>
      <c r="Q84" s="1"/>
    </row>
    <row r="85" spans="2:17" x14ac:dyDescent="0.3">
      <c r="B85" s="1"/>
      <c r="C85" s="1"/>
      <c r="D85" s="1"/>
      <c r="E85" s="1"/>
      <c r="F85" s="1"/>
      <c r="G85" s="1"/>
      <c r="H85" s="1"/>
      <c r="I85" s="1"/>
      <c r="J85" s="1"/>
      <c r="K85" s="16"/>
      <c r="L85" s="1"/>
      <c r="M85" s="1"/>
      <c r="N85" s="1"/>
      <c r="O85" s="1"/>
      <c r="P85" s="1"/>
      <c r="Q85" s="1"/>
    </row>
    <row r="86" spans="2:17" x14ac:dyDescent="0.3">
      <c r="B86" s="2" t="s">
        <v>0</v>
      </c>
      <c r="C86" s="3"/>
      <c r="D86" s="3"/>
      <c r="E86" s="3"/>
      <c r="F86" s="3"/>
      <c r="G86" s="3"/>
      <c r="H86" s="3"/>
      <c r="I86" s="3"/>
      <c r="J86" s="3"/>
      <c r="K86" s="17"/>
      <c r="L86" s="1"/>
      <c r="M86" s="1"/>
      <c r="N86" s="1"/>
      <c r="O86" s="1"/>
      <c r="P86" s="1"/>
      <c r="Q86" s="1"/>
    </row>
    <row r="87" spans="2:17" x14ac:dyDescent="0.3">
      <c r="B87" s="4" t="s">
        <v>1</v>
      </c>
      <c r="C87" s="4" t="s">
        <v>2</v>
      </c>
      <c r="D87" s="4" t="s">
        <v>3</v>
      </c>
      <c r="E87" s="4" t="s">
        <v>4</v>
      </c>
      <c r="F87" s="4" t="s">
        <v>5</v>
      </c>
      <c r="G87" s="4" t="s">
        <v>382</v>
      </c>
      <c r="H87" s="4" t="s">
        <v>6</v>
      </c>
      <c r="I87" s="4" t="s">
        <v>7</v>
      </c>
      <c r="J87" s="4" t="s">
        <v>8</v>
      </c>
      <c r="K87" s="18" t="s">
        <v>9</v>
      </c>
      <c r="L87" s="1"/>
      <c r="M87" s="4" t="s">
        <v>10</v>
      </c>
      <c r="N87" s="4" t="s">
        <v>11</v>
      </c>
      <c r="O87" s="5"/>
      <c r="P87" s="4" t="s">
        <v>12</v>
      </c>
      <c r="Q87" s="4" t="s">
        <v>13</v>
      </c>
    </row>
    <row r="88" spans="2:17" x14ac:dyDescent="0.3">
      <c r="B88" s="6"/>
      <c r="C88" s="6"/>
      <c r="D88" s="6" t="str">
        <f t="shared" ref="D88:D99" si="16">IF((OR(K88&lt;=0,K88="NA")),"*","FLO_EMIS")</f>
        <v>*</v>
      </c>
      <c r="E88" s="7" t="s">
        <v>607</v>
      </c>
      <c r="F88" s="8" t="str">
        <f t="shared" ref="F88:F99" si="17">G88</f>
        <v>ELCBGS</v>
      </c>
      <c r="G88" s="8" t="str">
        <f t="shared" ref="G88:G99" si="18">P88</f>
        <v>ELCBGS</v>
      </c>
      <c r="H88" s="6" t="s">
        <v>416</v>
      </c>
      <c r="I88" s="6"/>
      <c r="J88" s="6" t="str">
        <f t="shared" ref="J88:J99" si="19">$C$2&amp;$B$84&amp;"N"</f>
        <v>ELCN2ON</v>
      </c>
      <c r="K88" s="19" t="str">
        <f>ELC_IVL!J14</f>
        <v>NA</v>
      </c>
      <c r="L88" s="1"/>
      <c r="M88" s="6" t="s">
        <v>14</v>
      </c>
      <c r="N88" s="6"/>
      <c r="O88" s="1"/>
      <c r="P88" s="6" t="s">
        <v>434</v>
      </c>
      <c r="Q88" s="89" t="s">
        <v>433</v>
      </c>
    </row>
    <row r="89" spans="2:17" x14ac:dyDescent="0.3">
      <c r="B89" s="6"/>
      <c r="C89" s="6"/>
      <c r="D89" s="6" t="str">
        <f t="shared" si="16"/>
        <v>FLO_EMIS</v>
      </c>
      <c r="E89" s="7" t="s">
        <v>607</v>
      </c>
      <c r="F89" s="8" t="str">
        <f t="shared" si="17"/>
        <v>ELCBPL</v>
      </c>
      <c r="G89" s="8" t="str">
        <f t="shared" si="18"/>
        <v>ELCBPL</v>
      </c>
      <c r="H89" s="6" t="s">
        <v>416</v>
      </c>
      <c r="I89" s="6"/>
      <c r="J89" s="6" t="str">
        <f t="shared" si="19"/>
        <v>ELCN2ON</v>
      </c>
      <c r="K89" s="19">
        <f>ELC_IVL!J15</f>
        <v>3.0000000000000001E-3</v>
      </c>
      <c r="L89" s="1"/>
      <c r="M89" s="6" t="s">
        <v>14</v>
      </c>
      <c r="N89" s="6"/>
      <c r="O89" s="1"/>
      <c r="P89" s="6" t="s">
        <v>432</v>
      </c>
      <c r="Q89" s="89" t="s">
        <v>253</v>
      </c>
    </row>
    <row r="90" spans="2:17" x14ac:dyDescent="0.3">
      <c r="B90" s="6"/>
      <c r="C90" s="6"/>
      <c r="D90" s="6" t="str">
        <f t="shared" si="16"/>
        <v>*</v>
      </c>
      <c r="E90" s="7" t="s">
        <v>607</v>
      </c>
      <c r="F90" s="8" t="str">
        <f t="shared" si="17"/>
        <v>ELCBNG</v>
      </c>
      <c r="G90" s="8" t="str">
        <f t="shared" si="18"/>
        <v>ELCBNG</v>
      </c>
      <c r="H90" s="6" t="s">
        <v>416</v>
      </c>
      <c r="I90" s="6"/>
      <c r="J90" s="6" t="str">
        <f t="shared" si="19"/>
        <v>ELCN2ON</v>
      </c>
      <c r="K90" s="19" t="str">
        <f>ELC_IVL!J16</f>
        <v>NA</v>
      </c>
      <c r="L90" s="1"/>
      <c r="M90" s="6" t="s">
        <v>14</v>
      </c>
      <c r="N90" s="6"/>
      <c r="O90" s="1"/>
      <c r="P90" s="6" t="s">
        <v>431</v>
      </c>
      <c r="Q90" s="89" t="s">
        <v>430</v>
      </c>
    </row>
    <row r="91" spans="2:17" x14ac:dyDescent="0.3">
      <c r="B91" s="6"/>
      <c r="C91" s="6"/>
      <c r="D91" s="6" t="str">
        <f t="shared" si="16"/>
        <v>FLO_EMIS</v>
      </c>
      <c r="E91" s="7" t="s">
        <v>607</v>
      </c>
      <c r="F91" s="8" t="str">
        <f t="shared" si="17"/>
        <v>ELCBWO</v>
      </c>
      <c r="G91" s="8" t="str">
        <f t="shared" si="18"/>
        <v>ELCBWO</v>
      </c>
      <c r="H91" s="6" t="s">
        <v>416</v>
      </c>
      <c r="I91" s="6"/>
      <c r="J91" s="6" t="str">
        <f t="shared" si="19"/>
        <v>ELCN2ON</v>
      </c>
      <c r="K91" s="19">
        <f>ELC_IVL!J17</f>
        <v>3.0000000000000001E-3</v>
      </c>
      <c r="L91" s="1"/>
      <c r="M91" s="6" t="s">
        <v>14</v>
      </c>
      <c r="N91" s="6"/>
      <c r="O91" s="1"/>
      <c r="P91" s="6" t="s">
        <v>429</v>
      </c>
      <c r="Q91" s="89" t="s">
        <v>428</v>
      </c>
    </row>
    <row r="92" spans="2:17" x14ac:dyDescent="0.3">
      <c r="B92" s="6"/>
      <c r="C92" s="6"/>
      <c r="D92" s="6" t="str">
        <f t="shared" si="16"/>
        <v>FLO_EMIS</v>
      </c>
      <c r="E92" s="7" t="s">
        <v>607</v>
      </c>
      <c r="F92" s="8" t="str">
        <f t="shared" si="17"/>
        <v>ELCCOH</v>
      </c>
      <c r="G92" s="8" t="str">
        <f t="shared" si="18"/>
        <v>ELCCOH</v>
      </c>
      <c r="H92" s="6" t="s">
        <v>416</v>
      </c>
      <c r="I92" s="6"/>
      <c r="J92" s="6" t="str">
        <f t="shared" si="19"/>
        <v>ELCN2ON</v>
      </c>
      <c r="K92" s="19">
        <f>ELC_IVL!J18</f>
        <v>3.3000000000000002E-2</v>
      </c>
      <c r="L92" s="1"/>
      <c r="M92" s="6" t="s">
        <v>14</v>
      </c>
      <c r="N92" s="6"/>
      <c r="O92" s="1"/>
      <c r="P92" s="6" t="s">
        <v>427</v>
      </c>
      <c r="Q92" s="89" t="s">
        <v>426</v>
      </c>
    </row>
    <row r="93" spans="2:17" x14ac:dyDescent="0.3">
      <c r="B93" s="6"/>
      <c r="C93" s="6"/>
      <c r="D93" s="6" t="str">
        <f t="shared" si="16"/>
        <v>FLO_EMIS</v>
      </c>
      <c r="E93" s="7" t="s">
        <v>607</v>
      </c>
      <c r="F93" s="8" t="str">
        <f t="shared" si="17"/>
        <v>ELCDGS</v>
      </c>
      <c r="G93" s="8" t="str">
        <f t="shared" si="18"/>
        <v>ELCDGS</v>
      </c>
      <c r="H93" s="6" t="s">
        <v>416</v>
      </c>
      <c r="I93" s="6"/>
      <c r="J93" s="6" t="str">
        <f t="shared" si="19"/>
        <v>ELCN2ON</v>
      </c>
      <c r="K93" s="19">
        <f>ELC_IVL!J19</f>
        <v>1E-4</v>
      </c>
      <c r="L93" s="1"/>
      <c r="M93" s="6" t="s">
        <v>14</v>
      </c>
      <c r="N93" s="6"/>
      <c r="O93" s="1"/>
      <c r="P93" s="6" t="s">
        <v>425</v>
      </c>
      <c r="Q93" s="89" t="s">
        <v>424</v>
      </c>
    </row>
    <row r="94" spans="2:17" x14ac:dyDescent="0.3">
      <c r="B94" s="6"/>
      <c r="C94" s="6"/>
      <c r="D94" s="6" t="str">
        <f t="shared" si="16"/>
        <v>FLO_EMIS</v>
      </c>
      <c r="E94" s="7" t="s">
        <v>607</v>
      </c>
      <c r="F94" s="8" t="str">
        <f t="shared" si="17"/>
        <v>ELCDST</v>
      </c>
      <c r="G94" s="8" t="str">
        <f t="shared" si="18"/>
        <v>ELCDST</v>
      </c>
      <c r="H94" s="6" t="s">
        <v>416</v>
      </c>
      <c r="I94" s="6"/>
      <c r="J94" s="6" t="str">
        <f t="shared" si="19"/>
        <v>ELCN2ON</v>
      </c>
      <c r="K94" s="19">
        <f>ELC_IVL!J20</f>
        <v>5.9999999999999995E-4</v>
      </c>
      <c r="L94" s="1"/>
      <c r="M94" s="6" t="s">
        <v>14</v>
      </c>
      <c r="N94" s="6"/>
      <c r="O94" s="1"/>
      <c r="P94" s="6" t="s">
        <v>423</v>
      </c>
      <c r="Q94" s="89" t="s">
        <v>272</v>
      </c>
    </row>
    <row r="95" spans="2:17" x14ac:dyDescent="0.3">
      <c r="B95" s="6"/>
      <c r="C95" s="6"/>
      <c r="D95" s="6" t="str">
        <f t="shared" si="16"/>
        <v>FLO_EMIS</v>
      </c>
      <c r="E95" s="7" t="s">
        <v>607</v>
      </c>
      <c r="F95" s="8" t="str">
        <f t="shared" si="17"/>
        <v>ELCMUN</v>
      </c>
      <c r="G95" s="8" t="str">
        <f t="shared" si="18"/>
        <v>ELCMUN</v>
      </c>
      <c r="H95" s="6" t="s">
        <v>416</v>
      </c>
      <c r="I95" s="6"/>
      <c r="J95" s="6" t="str">
        <f t="shared" si="19"/>
        <v>ELCN2ON</v>
      </c>
      <c r="K95" s="19">
        <f>ELC_IVL!J21</f>
        <v>4.0000000000000001E-3</v>
      </c>
      <c r="L95" s="1"/>
      <c r="M95" s="6" t="s">
        <v>14</v>
      </c>
      <c r="N95" s="6"/>
      <c r="O95" s="1"/>
      <c r="P95" s="6" t="s">
        <v>422</v>
      </c>
      <c r="Q95" s="89" t="s">
        <v>421</v>
      </c>
    </row>
    <row r="96" spans="2:17" x14ac:dyDescent="0.3">
      <c r="B96" s="6"/>
      <c r="C96" s="6"/>
      <c r="D96" s="6" t="str">
        <f t="shared" si="16"/>
        <v>FLO_EMIS</v>
      </c>
      <c r="E96" s="7" t="s">
        <v>607</v>
      </c>
      <c r="F96" s="8" t="str">
        <f t="shared" si="17"/>
        <v>ELCNGS</v>
      </c>
      <c r="G96" s="8" t="str">
        <f t="shared" si="18"/>
        <v>ELCNGS</v>
      </c>
      <c r="H96" s="6" t="s">
        <v>416</v>
      </c>
      <c r="I96" s="6"/>
      <c r="J96" s="6" t="str">
        <f t="shared" si="19"/>
        <v>ELCN2ON</v>
      </c>
      <c r="K96" s="19">
        <f>ELC_IVL!J22</f>
        <v>5.9999999999999995E-4</v>
      </c>
      <c r="L96" s="1"/>
      <c r="M96" s="6" t="s">
        <v>14</v>
      </c>
      <c r="N96" s="6"/>
      <c r="O96" s="1"/>
      <c r="P96" s="6" t="s">
        <v>420</v>
      </c>
      <c r="Q96" s="89" t="s">
        <v>265</v>
      </c>
    </row>
    <row r="97" spans="2:17" x14ac:dyDescent="0.3">
      <c r="B97" s="6"/>
      <c r="C97" s="6"/>
      <c r="D97" s="6" t="str">
        <f t="shared" si="16"/>
        <v>FLO_EMIS</v>
      </c>
      <c r="E97" s="7" t="s">
        <v>607</v>
      </c>
      <c r="F97" s="8" t="str">
        <f t="shared" si="17"/>
        <v>ELCOIL</v>
      </c>
      <c r="G97" s="8" t="str">
        <f t="shared" si="18"/>
        <v>ELCOIL</v>
      </c>
      <c r="H97" s="6" t="s">
        <v>416</v>
      </c>
      <c r="I97" s="6"/>
      <c r="J97" s="6" t="str">
        <f t="shared" si="19"/>
        <v>ELCN2ON</v>
      </c>
      <c r="K97" s="19">
        <f>ELC_IVL!J23</f>
        <v>5.9999999999999995E-4</v>
      </c>
      <c r="L97" s="1"/>
      <c r="M97" s="6" t="s">
        <v>14</v>
      </c>
      <c r="N97" s="6"/>
      <c r="O97" s="1"/>
      <c r="P97" s="6" t="s">
        <v>419</v>
      </c>
      <c r="Q97" s="89" t="s">
        <v>418</v>
      </c>
    </row>
    <row r="98" spans="2:17" x14ac:dyDescent="0.3">
      <c r="B98" s="6"/>
      <c r="C98" s="6"/>
      <c r="D98" s="6" t="str">
        <f t="shared" si="16"/>
        <v>*</v>
      </c>
      <c r="E98" s="7" t="s">
        <v>607</v>
      </c>
      <c r="F98" s="8" t="str">
        <f t="shared" si="17"/>
        <v>ELCPEA</v>
      </c>
      <c r="G98" s="8" t="str">
        <f t="shared" si="18"/>
        <v>ELCPEA</v>
      </c>
      <c r="H98" s="6" t="s">
        <v>416</v>
      </c>
      <c r="I98" s="6"/>
      <c r="J98" s="6" t="str">
        <f t="shared" si="19"/>
        <v>ELCN2ON</v>
      </c>
      <c r="K98" s="19" t="str">
        <f>ELC_IVL!J24</f>
        <v>NA</v>
      </c>
      <c r="L98" s="1"/>
      <c r="M98" s="6" t="s">
        <v>14</v>
      </c>
      <c r="N98" s="6"/>
      <c r="O98" s="1"/>
      <c r="P98" s="6" t="s">
        <v>417</v>
      </c>
      <c r="Q98" s="89" t="s">
        <v>262</v>
      </c>
    </row>
    <row r="99" spans="2:17" x14ac:dyDescent="0.3">
      <c r="B99" s="6"/>
      <c r="C99" s="6"/>
      <c r="D99" s="6" t="str">
        <f t="shared" si="16"/>
        <v>*</v>
      </c>
      <c r="E99" s="7" t="s">
        <v>607</v>
      </c>
      <c r="F99" s="8" t="str">
        <f t="shared" si="17"/>
        <v>ELCSLU</v>
      </c>
      <c r="G99" s="8" t="str">
        <f t="shared" si="18"/>
        <v>ELCSLU</v>
      </c>
      <c r="H99" s="6" t="s">
        <v>416</v>
      </c>
      <c r="I99" s="6"/>
      <c r="J99" s="6" t="str">
        <f t="shared" si="19"/>
        <v>ELCN2ON</v>
      </c>
      <c r="K99" s="19" t="str">
        <f>ELC_IVL!J25</f>
        <v>NA</v>
      </c>
      <c r="L99" s="1"/>
      <c r="M99" s="6" t="s">
        <v>14</v>
      </c>
      <c r="N99" s="6"/>
      <c r="O99" s="1"/>
      <c r="P99" s="6" t="s">
        <v>415</v>
      </c>
      <c r="Q99" s="89" t="s">
        <v>414</v>
      </c>
    </row>
    <row r="104" spans="2:17" x14ac:dyDescent="0.3">
      <c r="B104" s="1" t="str">
        <f>ELC_IVL!K7</f>
        <v>PMA</v>
      </c>
      <c r="C104" s="1"/>
      <c r="D104" s="1"/>
      <c r="E104" s="1"/>
      <c r="F104" s="1"/>
      <c r="G104" s="1"/>
      <c r="H104" s="1"/>
      <c r="I104" s="1"/>
      <c r="J104" s="1"/>
      <c r="K104" s="16"/>
      <c r="L104" s="1"/>
      <c r="M104" s="1"/>
      <c r="N104" s="1"/>
      <c r="O104" s="1"/>
      <c r="P104" s="1"/>
      <c r="Q104" s="1"/>
    </row>
    <row r="105" spans="2:17" x14ac:dyDescent="0.3">
      <c r="B105" s="1"/>
      <c r="C105" s="1"/>
      <c r="D105" s="1"/>
      <c r="E105" s="1"/>
      <c r="F105" s="1"/>
      <c r="G105" s="1"/>
      <c r="H105" s="1"/>
      <c r="I105" s="1"/>
      <c r="J105" s="1"/>
      <c r="K105" s="16"/>
      <c r="L105" s="1"/>
      <c r="M105" s="1"/>
      <c r="N105" s="1"/>
      <c r="O105" s="1"/>
      <c r="P105" s="1"/>
      <c r="Q105" s="1"/>
    </row>
    <row r="106" spans="2:17" x14ac:dyDescent="0.3">
      <c r="B106" s="2" t="s">
        <v>0</v>
      </c>
      <c r="C106" s="3"/>
      <c r="D106" s="3"/>
      <c r="E106" s="3"/>
      <c r="F106" s="3"/>
      <c r="G106" s="3"/>
      <c r="H106" s="3"/>
      <c r="I106" s="3"/>
      <c r="J106" s="3"/>
      <c r="K106" s="17"/>
      <c r="L106" s="1"/>
      <c r="M106" s="1"/>
      <c r="N106" s="1"/>
      <c r="O106" s="1"/>
      <c r="P106" s="1"/>
      <c r="Q106" s="1"/>
    </row>
    <row r="107" spans="2:17" x14ac:dyDescent="0.3">
      <c r="B107" s="4" t="s">
        <v>1</v>
      </c>
      <c r="C107" s="4" t="s">
        <v>2</v>
      </c>
      <c r="D107" s="4" t="s">
        <v>3</v>
      </c>
      <c r="E107" s="4" t="s">
        <v>4</v>
      </c>
      <c r="F107" s="4" t="s">
        <v>5</v>
      </c>
      <c r="G107" s="4" t="s">
        <v>382</v>
      </c>
      <c r="H107" s="4" t="s">
        <v>6</v>
      </c>
      <c r="I107" s="4" t="s">
        <v>7</v>
      </c>
      <c r="J107" s="4" t="s">
        <v>8</v>
      </c>
      <c r="K107" s="18" t="s">
        <v>9</v>
      </c>
      <c r="L107" s="1"/>
      <c r="M107" s="4" t="s">
        <v>10</v>
      </c>
      <c r="N107" s="4" t="s">
        <v>11</v>
      </c>
      <c r="O107" s="5"/>
      <c r="P107" s="4" t="s">
        <v>12</v>
      </c>
      <c r="Q107" s="4" t="s">
        <v>13</v>
      </c>
    </row>
    <row r="108" spans="2:17" x14ac:dyDescent="0.3">
      <c r="B108" s="6"/>
      <c r="C108" s="6"/>
      <c r="D108" s="6" t="str">
        <f t="shared" ref="D108:D119" si="20">IF((OR(K108&lt;=0,K108="NA")),"*","FLO_EMIS")</f>
        <v>FLO_EMIS</v>
      </c>
      <c r="E108" s="7" t="s">
        <v>607</v>
      </c>
      <c r="F108" s="8" t="str">
        <f t="shared" ref="F108:F119" si="21">G108</f>
        <v>ELCBGS</v>
      </c>
      <c r="G108" s="8" t="str">
        <f t="shared" ref="G108:G119" si="22">P108</f>
        <v>ELCBGS</v>
      </c>
      <c r="H108" s="6" t="s">
        <v>416</v>
      </c>
      <c r="I108" s="6"/>
      <c r="J108" s="6" t="str">
        <f t="shared" ref="J108:J119" si="23">$C$2&amp;$B$104&amp;"N"</f>
        <v>ELCPMAN</v>
      </c>
      <c r="K108" s="19">
        <f>ELC_IVL!K14</f>
        <v>0.1</v>
      </c>
      <c r="L108" s="1"/>
      <c r="M108" s="6" t="s">
        <v>14</v>
      </c>
      <c r="N108" s="6"/>
      <c r="O108" s="1"/>
      <c r="P108" s="6" t="s">
        <v>434</v>
      </c>
      <c r="Q108" s="89" t="s">
        <v>433</v>
      </c>
    </row>
    <row r="109" spans="2:17" x14ac:dyDescent="0.3">
      <c r="B109" s="6"/>
      <c r="C109" s="6"/>
      <c r="D109" s="6" t="str">
        <f t="shared" si="20"/>
        <v>FLO_EMIS</v>
      </c>
      <c r="E109" s="7" t="s">
        <v>607</v>
      </c>
      <c r="F109" s="8" t="str">
        <f t="shared" si="21"/>
        <v>ELCBPL</v>
      </c>
      <c r="G109" s="8" t="str">
        <f t="shared" si="22"/>
        <v>ELCBPL</v>
      </c>
      <c r="H109" s="6" t="s">
        <v>416</v>
      </c>
      <c r="I109" s="6"/>
      <c r="J109" s="6" t="str">
        <f t="shared" si="23"/>
        <v>ELCPMAN</v>
      </c>
      <c r="K109" s="19">
        <f>ELC_IVL!K15</f>
        <v>6</v>
      </c>
      <c r="L109" s="1"/>
      <c r="M109" s="6" t="s">
        <v>14</v>
      </c>
      <c r="N109" s="6"/>
      <c r="O109" s="1"/>
      <c r="P109" s="6" t="s">
        <v>432</v>
      </c>
      <c r="Q109" s="89" t="s">
        <v>253</v>
      </c>
    </row>
    <row r="110" spans="2:17" x14ac:dyDescent="0.3">
      <c r="B110" s="6"/>
      <c r="C110" s="6"/>
      <c r="D110" s="6" t="str">
        <f t="shared" si="20"/>
        <v>FLO_EMIS</v>
      </c>
      <c r="E110" s="7" t="s">
        <v>607</v>
      </c>
      <c r="F110" s="8" t="str">
        <f t="shared" si="21"/>
        <v>ELCBNG</v>
      </c>
      <c r="G110" s="8" t="str">
        <f t="shared" si="22"/>
        <v>ELCBNG</v>
      </c>
      <c r="H110" s="6" t="s">
        <v>416</v>
      </c>
      <c r="I110" s="6"/>
      <c r="J110" s="6" t="str">
        <f t="shared" si="23"/>
        <v>ELCPMAN</v>
      </c>
      <c r="K110" s="19">
        <f>ELC_IVL!K16</f>
        <v>0.1</v>
      </c>
      <c r="L110" s="1"/>
      <c r="M110" s="6" t="s">
        <v>14</v>
      </c>
      <c r="N110" s="6"/>
      <c r="O110" s="1"/>
      <c r="P110" s="6" t="s">
        <v>431</v>
      </c>
      <c r="Q110" s="89" t="s">
        <v>430</v>
      </c>
    </row>
    <row r="111" spans="2:17" x14ac:dyDescent="0.3">
      <c r="B111" s="6"/>
      <c r="C111" s="6"/>
      <c r="D111" s="6" t="str">
        <f t="shared" si="20"/>
        <v>FLO_EMIS</v>
      </c>
      <c r="E111" s="7" t="s">
        <v>607</v>
      </c>
      <c r="F111" s="8" t="str">
        <f t="shared" si="21"/>
        <v>ELCBWO</v>
      </c>
      <c r="G111" s="8" t="str">
        <f t="shared" si="22"/>
        <v>ELCBWO</v>
      </c>
      <c r="H111" s="6" t="s">
        <v>416</v>
      </c>
      <c r="I111" s="6"/>
      <c r="J111" s="6" t="str">
        <f t="shared" si="23"/>
        <v>ELCPMAN</v>
      </c>
      <c r="K111" s="19">
        <f>ELC_IVL!K17</f>
        <v>6</v>
      </c>
      <c r="L111" s="1"/>
      <c r="M111" s="6" t="s">
        <v>14</v>
      </c>
      <c r="N111" s="6"/>
      <c r="O111" s="1"/>
      <c r="P111" s="6" t="s">
        <v>429</v>
      </c>
      <c r="Q111" s="89" t="s">
        <v>428</v>
      </c>
    </row>
    <row r="112" spans="2:17" x14ac:dyDescent="0.3">
      <c r="B112" s="6"/>
      <c r="C112" s="6"/>
      <c r="D112" s="6" t="str">
        <f t="shared" si="20"/>
        <v>FLO_EMIS</v>
      </c>
      <c r="E112" s="7" t="s">
        <v>607</v>
      </c>
      <c r="F112" s="8" t="str">
        <f t="shared" si="21"/>
        <v>ELCCOH</v>
      </c>
      <c r="G112" s="8" t="str">
        <f t="shared" si="22"/>
        <v>ELCCOH</v>
      </c>
      <c r="H112" s="6" t="s">
        <v>416</v>
      </c>
      <c r="I112" s="6"/>
      <c r="J112" s="6" t="str">
        <f t="shared" si="23"/>
        <v>ELCPMAN</v>
      </c>
      <c r="K112" s="19">
        <f>ELC_IVL!K18</f>
        <v>0.2</v>
      </c>
      <c r="L112" s="1"/>
      <c r="M112" s="6" t="s">
        <v>14</v>
      </c>
      <c r="N112" s="6"/>
      <c r="O112" s="1"/>
      <c r="P112" s="6" t="s">
        <v>427</v>
      </c>
      <c r="Q112" s="89" t="s">
        <v>426</v>
      </c>
    </row>
    <row r="113" spans="2:17" x14ac:dyDescent="0.3">
      <c r="B113" s="6"/>
      <c r="C113" s="6"/>
      <c r="D113" s="6" t="str">
        <f t="shared" si="20"/>
        <v>*</v>
      </c>
      <c r="E113" s="7" t="s">
        <v>607</v>
      </c>
      <c r="F113" s="8" t="str">
        <f t="shared" si="21"/>
        <v>ELCDGS</v>
      </c>
      <c r="G113" s="8" t="str">
        <f t="shared" si="22"/>
        <v>ELCDGS</v>
      </c>
      <c r="H113" s="6" t="s">
        <v>416</v>
      </c>
      <c r="I113" s="6"/>
      <c r="J113" s="6" t="str">
        <f t="shared" si="23"/>
        <v>ELCPMAN</v>
      </c>
      <c r="K113" s="19" t="str">
        <f>ELC_IVL!K19</f>
        <v>NA</v>
      </c>
      <c r="L113" s="1"/>
      <c r="M113" s="6" t="s">
        <v>14</v>
      </c>
      <c r="N113" s="6"/>
      <c r="O113" s="1"/>
      <c r="P113" s="6" t="s">
        <v>425</v>
      </c>
      <c r="Q113" s="89" t="s">
        <v>424</v>
      </c>
    </row>
    <row r="114" spans="2:17" x14ac:dyDescent="0.3">
      <c r="B114" s="6"/>
      <c r="C114" s="6"/>
      <c r="D114" s="6" t="str">
        <f t="shared" si="20"/>
        <v>FLO_EMIS</v>
      </c>
      <c r="E114" s="7" t="s">
        <v>607</v>
      </c>
      <c r="F114" s="8" t="str">
        <f t="shared" si="21"/>
        <v>ELCDST</v>
      </c>
      <c r="G114" s="8" t="str">
        <f t="shared" si="22"/>
        <v>ELCDST</v>
      </c>
      <c r="H114" s="6" t="s">
        <v>416</v>
      </c>
      <c r="I114" s="6"/>
      <c r="J114" s="6" t="str">
        <f t="shared" si="23"/>
        <v>ELCPMAN</v>
      </c>
      <c r="K114" s="19">
        <f>ELC_IVL!K20</f>
        <v>3</v>
      </c>
      <c r="L114" s="1"/>
      <c r="M114" s="6" t="s">
        <v>14</v>
      </c>
      <c r="N114" s="6"/>
      <c r="O114" s="1"/>
      <c r="P114" s="6" t="s">
        <v>423</v>
      </c>
      <c r="Q114" s="89" t="s">
        <v>272</v>
      </c>
    </row>
    <row r="115" spans="2:17" x14ac:dyDescent="0.3">
      <c r="B115" s="6"/>
      <c r="C115" s="6"/>
      <c r="D115" s="6" t="str">
        <f t="shared" si="20"/>
        <v>FLO_EMIS</v>
      </c>
      <c r="E115" s="7" t="s">
        <v>607</v>
      </c>
      <c r="F115" s="8" t="str">
        <f t="shared" si="21"/>
        <v>ELCMUN</v>
      </c>
      <c r="G115" s="8" t="str">
        <f t="shared" si="22"/>
        <v>ELCMUN</v>
      </c>
      <c r="H115" s="6" t="s">
        <v>416</v>
      </c>
      <c r="I115" s="6"/>
      <c r="J115" s="6" t="str">
        <f t="shared" si="23"/>
        <v>ELCPMAN</v>
      </c>
      <c r="K115" s="19">
        <f>ELC_IVL!K21</f>
        <v>0.2</v>
      </c>
      <c r="L115" s="1"/>
      <c r="M115" s="6" t="s">
        <v>14</v>
      </c>
      <c r="N115" s="6"/>
      <c r="O115" s="1"/>
      <c r="P115" s="6" t="s">
        <v>422</v>
      </c>
      <c r="Q115" s="89" t="s">
        <v>421</v>
      </c>
    </row>
    <row r="116" spans="2:17" x14ac:dyDescent="0.3">
      <c r="B116" s="6"/>
      <c r="C116" s="6"/>
      <c r="D116" s="6" t="str">
        <f t="shared" si="20"/>
        <v>FLO_EMIS</v>
      </c>
      <c r="E116" s="7" t="s">
        <v>607</v>
      </c>
      <c r="F116" s="8" t="str">
        <f t="shared" si="21"/>
        <v>ELCNGS</v>
      </c>
      <c r="G116" s="8" t="str">
        <f t="shared" si="22"/>
        <v>ELCNGS</v>
      </c>
      <c r="H116" s="6" t="s">
        <v>416</v>
      </c>
      <c r="I116" s="6"/>
      <c r="J116" s="6" t="str">
        <f t="shared" si="23"/>
        <v>ELCPMAN</v>
      </c>
      <c r="K116" s="19">
        <f>ELC_IVL!K22</f>
        <v>0.1</v>
      </c>
      <c r="L116" s="1"/>
      <c r="M116" s="6" t="s">
        <v>14</v>
      </c>
      <c r="N116" s="6"/>
      <c r="O116" s="1"/>
      <c r="P116" s="6" t="s">
        <v>420</v>
      </c>
      <c r="Q116" s="89" t="s">
        <v>265</v>
      </c>
    </row>
    <row r="117" spans="2:17" x14ac:dyDescent="0.3">
      <c r="B117" s="6"/>
      <c r="C117" s="6"/>
      <c r="D117" s="6" t="str">
        <f t="shared" si="20"/>
        <v>FLO_EMIS</v>
      </c>
      <c r="E117" s="7" t="s">
        <v>607</v>
      </c>
      <c r="F117" s="8" t="str">
        <f t="shared" si="21"/>
        <v>ELCOIL</v>
      </c>
      <c r="G117" s="8" t="str">
        <f t="shared" si="22"/>
        <v>ELCOIL</v>
      </c>
      <c r="H117" s="6" t="s">
        <v>416</v>
      </c>
      <c r="I117" s="6"/>
      <c r="J117" s="6" t="str">
        <f t="shared" si="23"/>
        <v>ELCPMAN</v>
      </c>
      <c r="K117" s="19">
        <f>ELC_IVL!K23</f>
        <v>2</v>
      </c>
      <c r="L117" s="1"/>
      <c r="M117" s="6" t="s">
        <v>14</v>
      </c>
      <c r="N117" s="6"/>
      <c r="O117" s="1"/>
      <c r="P117" s="6" t="s">
        <v>419</v>
      </c>
      <c r="Q117" s="89" t="s">
        <v>418</v>
      </c>
    </row>
    <row r="118" spans="2:17" x14ac:dyDescent="0.3">
      <c r="B118" s="6"/>
      <c r="C118" s="6"/>
      <c r="D118" s="6" t="str">
        <f t="shared" si="20"/>
        <v>FLO_EMIS</v>
      </c>
      <c r="E118" s="7" t="s">
        <v>607</v>
      </c>
      <c r="F118" s="8" t="str">
        <f t="shared" si="21"/>
        <v>ELCPEA</v>
      </c>
      <c r="G118" s="8" t="str">
        <f t="shared" si="22"/>
        <v>ELCPEA</v>
      </c>
      <c r="H118" s="6" t="s">
        <v>416</v>
      </c>
      <c r="I118" s="6"/>
      <c r="J118" s="6" t="str">
        <f t="shared" si="23"/>
        <v>ELCPMAN</v>
      </c>
      <c r="K118" s="19">
        <f>ELC_IVL!K24</f>
        <v>0.7</v>
      </c>
      <c r="L118" s="1"/>
      <c r="M118" s="6" t="s">
        <v>14</v>
      </c>
      <c r="N118" s="6"/>
      <c r="O118" s="1"/>
      <c r="P118" s="6" t="s">
        <v>417</v>
      </c>
      <c r="Q118" s="89" t="s">
        <v>262</v>
      </c>
    </row>
    <row r="119" spans="2:17" x14ac:dyDescent="0.3">
      <c r="B119" s="6"/>
      <c r="C119" s="6"/>
      <c r="D119" s="6" t="str">
        <f t="shared" si="20"/>
        <v>*</v>
      </c>
      <c r="E119" s="7" t="s">
        <v>607</v>
      </c>
      <c r="F119" s="8" t="str">
        <f t="shared" si="21"/>
        <v>ELCSLU</v>
      </c>
      <c r="G119" s="8" t="str">
        <f t="shared" si="22"/>
        <v>ELCSLU</v>
      </c>
      <c r="H119" s="6" t="s">
        <v>416</v>
      </c>
      <c r="I119" s="6"/>
      <c r="J119" s="6" t="str">
        <f t="shared" si="23"/>
        <v>ELCPMAN</v>
      </c>
      <c r="K119" s="19" t="str">
        <f>ELC_IVL!K25</f>
        <v>NA</v>
      </c>
      <c r="L119" s="1"/>
      <c r="M119" s="6" t="s">
        <v>14</v>
      </c>
      <c r="N119" s="6"/>
      <c r="O119" s="1"/>
      <c r="P119" s="6" t="s">
        <v>415</v>
      </c>
      <c r="Q119" s="89" t="s">
        <v>414</v>
      </c>
    </row>
    <row r="124" spans="2:17" x14ac:dyDescent="0.3">
      <c r="B124" s="1" t="str">
        <f>ELC_IVL!L7</f>
        <v>PMB</v>
      </c>
      <c r="C124" s="1"/>
      <c r="D124" s="1"/>
      <c r="E124" s="1"/>
      <c r="F124" s="1"/>
      <c r="G124" s="1"/>
      <c r="H124" s="1"/>
      <c r="I124" s="1"/>
      <c r="J124" s="1"/>
      <c r="K124" s="16"/>
      <c r="L124" s="1"/>
      <c r="M124" s="1"/>
      <c r="N124" s="1"/>
      <c r="O124" s="1"/>
      <c r="P124" s="1"/>
      <c r="Q124" s="1"/>
    </row>
    <row r="125" spans="2:17" x14ac:dyDescent="0.3">
      <c r="B125" s="1"/>
      <c r="C125" s="1"/>
      <c r="D125" s="1"/>
      <c r="E125" s="1"/>
      <c r="F125" s="1"/>
      <c r="G125" s="1"/>
      <c r="H125" s="1"/>
      <c r="I125" s="1"/>
      <c r="J125" s="1"/>
      <c r="K125" s="16"/>
      <c r="L125" s="1"/>
      <c r="M125" s="1"/>
      <c r="N125" s="1"/>
      <c r="O125" s="1"/>
      <c r="P125" s="1"/>
      <c r="Q125" s="1"/>
    </row>
    <row r="126" spans="2:17" x14ac:dyDescent="0.3">
      <c r="B126" s="2" t="s">
        <v>0</v>
      </c>
      <c r="C126" s="3"/>
      <c r="D126" s="3"/>
      <c r="E126" s="3"/>
      <c r="F126" s="3"/>
      <c r="G126" s="3"/>
      <c r="H126" s="3"/>
      <c r="I126" s="3"/>
      <c r="J126" s="3"/>
      <c r="K126" s="17"/>
      <c r="L126" s="1"/>
      <c r="M126" s="1"/>
      <c r="N126" s="1"/>
      <c r="O126" s="1"/>
      <c r="P126" s="1"/>
      <c r="Q126" s="1"/>
    </row>
    <row r="127" spans="2:17" x14ac:dyDescent="0.3">
      <c r="B127" s="4" t="s">
        <v>1</v>
      </c>
      <c r="C127" s="4" t="s">
        <v>2</v>
      </c>
      <c r="D127" s="4" t="s">
        <v>3</v>
      </c>
      <c r="E127" s="4" t="s">
        <v>4</v>
      </c>
      <c r="F127" s="4" t="s">
        <v>5</v>
      </c>
      <c r="G127" s="4" t="s">
        <v>382</v>
      </c>
      <c r="H127" s="4" t="s">
        <v>6</v>
      </c>
      <c r="I127" s="4" t="s">
        <v>7</v>
      </c>
      <c r="J127" s="4" t="s">
        <v>8</v>
      </c>
      <c r="K127" s="18" t="s">
        <v>9</v>
      </c>
      <c r="L127" s="1"/>
      <c r="M127" s="4" t="s">
        <v>10</v>
      </c>
      <c r="N127" s="4" t="s">
        <v>11</v>
      </c>
      <c r="O127" s="5"/>
      <c r="P127" s="4" t="s">
        <v>12</v>
      </c>
      <c r="Q127" s="4" t="s">
        <v>13</v>
      </c>
    </row>
    <row r="128" spans="2:17" x14ac:dyDescent="0.3">
      <c r="B128" s="6"/>
      <c r="C128" s="6"/>
      <c r="D128" s="6" t="str">
        <f t="shared" ref="D128:D139" si="24">IF((OR(K128&lt;=0,K128="NA")),"*","FLO_EMIS")</f>
        <v>FLO_EMIS</v>
      </c>
      <c r="E128" s="7" t="s">
        <v>607</v>
      </c>
      <c r="F128" s="8" t="str">
        <f t="shared" ref="F128:F139" si="25">G128</f>
        <v>ELCBGS</v>
      </c>
      <c r="G128" s="8" t="str">
        <f t="shared" ref="G128:G139" si="26">P128</f>
        <v>ELCBGS</v>
      </c>
      <c r="H128" s="6" t="s">
        <v>416</v>
      </c>
      <c r="I128" s="6"/>
      <c r="J128" s="6" t="str">
        <f t="shared" ref="J128:J139" si="27">$C$2&amp;$B$124&amp;"N"</f>
        <v>ELCPMBN</v>
      </c>
      <c r="K128" s="19">
        <f>ELC_IVL!L14</f>
        <v>0.1</v>
      </c>
      <c r="L128" s="1"/>
      <c r="M128" s="6" t="s">
        <v>14</v>
      </c>
      <c r="N128" s="6"/>
      <c r="O128" s="1"/>
      <c r="P128" s="6" t="s">
        <v>434</v>
      </c>
      <c r="Q128" s="89" t="s">
        <v>433</v>
      </c>
    </row>
    <row r="129" spans="2:17" x14ac:dyDescent="0.3">
      <c r="B129" s="6"/>
      <c r="C129" s="6"/>
      <c r="D129" s="6" t="str">
        <f t="shared" si="24"/>
        <v>FLO_EMIS</v>
      </c>
      <c r="E129" s="7" t="s">
        <v>607</v>
      </c>
      <c r="F129" s="8" t="str">
        <f t="shared" si="25"/>
        <v>ELCBPL</v>
      </c>
      <c r="G129" s="8" t="str">
        <f t="shared" si="26"/>
        <v>ELCBPL</v>
      </c>
      <c r="H129" s="6" t="s">
        <v>416</v>
      </c>
      <c r="I129" s="6"/>
      <c r="J129" s="6" t="str">
        <f t="shared" si="27"/>
        <v>ELCPMBN</v>
      </c>
      <c r="K129" s="19">
        <f>ELC_IVL!L15</f>
        <v>9</v>
      </c>
      <c r="L129" s="1"/>
      <c r="M129" s="6" t="s">
        <v>14</v>
      </c>
      <c r="N129" s="6"/>
      <c r="O129" s="1"/>
      <c r="P129" s="6" t="s">
        <v>432</v>
      </c>
      <c r="Q129" s="89" t="s">
        <v>253</v>
      </c>
    </row>
    <row r="130" spans="2:17" x14ac:dyDescent="0.3">
      <c r="B130" s="6"/>
      <c r="C130" s="6"/>
      <c r="D130" s="6" t="str">
        <f t="shared" si="24"/>
        <v>FLO_EMIS</v>
      </c>
      <c r="E130" s="7" t="s">
        <v>607</v>
      </c>
      <c r="F130" s="8" t="str">
        <f t="shared" si="25"/>
        <v>ELCBNG</v>
      </c>
      <c r="G130" s="8" t="str">
        <f t="shared" si="26"/>
        <v>ELCBNG</v>
      </c>
      <c r="H130" s="6" t="s">
        <v>416</v>
      </c>
      <c r="I130" s="6"/>
      <c r="J130" s="6" t="str">
        <f t="shared" si="27"/>
        <v>ELCPMBN</v>
      </c>
      <c r="K130" s="19">
        <f>ELC_IVL!L16</f>
        <v>0.1</v>
      </c>
      <c r="L130" s="1"/>
      <c r="M130" s="6" t="s">
        <v>14</v>
      </c>
      <c r="N130" s="6"/>
      <c r="O130" s="1"/>
      <c r="P130" s="6" t="s">
        <v>431</v>
      </c>
      <c r="Q130" s="89" t="s">
        <v>430</v>
      </c>
    </row>
    <row r="131" spans="2:17" x14ac:dyDescent="0.3">
      <c r="B131" s="6"/>
      <c r="C131" s="6"/>
      <c r="D131" s="6" t="str">
        <f t="shared" si="24"/>
        <v>FLO_EMIS</v>
      </c>
      <c r="E131" s="7" t="s">
        <v>607</v>
      </c>
      <c r="F131" s="8" t="str">
        <f t="shared" si="25"/>
        <v>ELCBWO</v>
      </c>
      <c r="G131" s="8" t="str">
        <f t="shared" si="26"/>
        <v>ELCBWO</v>
      </c>
      <c r="H131" s="6" t="s">
        <v>416</v>
      </c>
      <c r="I131" s="6"/>
      <c r="J131" s="6" t="str">
        <f t="shared" si="27"/>
        <v>ELCPMBN</v>
      </c>
      <c r="K131" s="19">
        <f>ELC_IVL!L17</f>
        <v>9</v>
      </c>
      <c r="L131" s="1"/>
      <c r="M131" s="6" t="s">
        <v>14</v>
      </c>
      <c r="N131" s="6"/>
      <c r="O131" s="1"/>
      <c r="P131" s="6" t="s">
        <v>429</v>
      </c>
      <c r="Q131" s="89" t="s">
        <v>428</v>
      </c>
    </row>
    <row r="132" spans="2:17" x14ac:dyDescent="0.3">
      <c r="B132" s="6"/>
      <c r="C132" s="6"/>
      <c r="D132" s="6" t="str">
        <f t="shared" si="24"/>
        <v>FLO_EMIS</v>
      </c>
      <c r="E132" s="7" t="s">
        <v>607</v>
      </c>
      <c r="F132" s="8" t="str">
        <f t="shared" si="25"/>
        <v>ELCCOH</v>
      </c>
      <c r="G132" s="8" t="str">
        <f t="shared" si="26"/>
        <v>ELCCOH</v>
      </c>
      <c r="H132" s="6" t="s">
        <v>416</v>
      </c>
      <c r="I132" s="6"/>
      <c r="J132" s="6" t="str">
        <f t="shared" si="27"/>
        <v>ELCPMBN</v>
      </c>
      <c r="K132" s="19">
        <f>ELC_IVL!L18</f>
        <v>0.2</v>
      </c>
      <c r="L132" s="1"/>
      <c r="M132" s="6" t="s">
        <v>14</v>
      </c>
      <c r="N132" s="6"/>
      <c r="O132" s="1"/>
      <c r="P132" s="6" t="s">
        <v>427</v>
      </c>
      <c r="Q132" s="89" t="s">
        <v>426</v>
      </c>
    </row>
    <row r="133" spans="2:17" x14ac:dyDescent="0.3">
      <c r="B133" s="6"/>
      <c r="C133" s="6"/>
      <c r="D133" s="6" t="str">
        <f t="shared" si="24"/>
        <v>*</v>
      </c>
      <c r="E133" s="7" t="s">
        <v>607</v>
      </c>
      <c r="F133" s="8" t="str">
        <f t="shared" si="25"/>
        <v>ELCDGS</v>
      </c>
      <c r="G133" s="8" t="str">
        <f t="shared" si="26"/>
        <v>ELCDGS</v>
      </c>
      <c r="H133" s="6" t="s">
        <v>416</v>
      </c>
      <c r="I133" s="6"/>
      <c r="J133" s="6" t="str">
        <f t="shared" si="27"/>
        <v>ELCPMBN</v>
      </c>
      <c r="K133" s="19" t="str">
        <f>ELC_IVL!L19</f>
        <v>NA</v>
      </c>
      <c r="L133" s="1"/>
      <c r="M133" s="6" t="s">
        <v>14</v>
      </c>
      <c r="N133" s="6"/>
      <c r="O133" s="1"/>
      <c r="P133" s="6" t="s">
        <v>425</v>
      </c>
      <c r="Q133" s="89" t="s">
        <v>424</v>
      </c>
    </row>
    <row r="134" spans="2:17" x14ac:dyDescent="0.3">
      <c r="B134" s="6"/>
      <c r="C134" s="6"/>
      <c r="D134" s="6" t="str">
        <f t="shared" si="24"/>
        <v>FLO_EMIS</v>
      </c>
      <c r="E134" s="7" t="s">
        <v>607</v>
      </c>
      <c r="F134" s="8" t="str">
        <f t="shared" si="25"/>
        <v>ELCDST</v>
      </c>
      <c r="G134" s="8" t="str">
        <f t="shared" si="26"/>
        <v>ELCDST</v>
      </c>
      <c r="H134" s="6" t="s">
        <v>416</v>
      </c>
      <c r="I134" s="6"/>
      <c r="J134" s="6" t="str">
        <f t="shared" si="27"/>
        <v>ELCPMBN</v>
      </c>
      <c r="K134" s="19">
        <f>ELC_IVL!L20</f>
        <v>4</v>
      </c>
      <c r="L134" s="1"/>
      <c r="M134" s="6" t="s">
        <v>14</v>
      </c>
      <c r="N134" s="6"/>
      <c r="O134" s="1"/>
      <c r="P134" s="6" t="s">
        <v>423</v>
      </c>
      <c r="Q134" s="89" t="s">
        <v>272</v>
      </c>
    </row>
    <row r="135" spans="2:17" x14ac:dyDescent="0.3">
      <c r="B135" s="6"/>
      <c r="C135" s="6"/>
      <c r="D135" s="6" t="str">
        <f t="shared" si="24"/>
        <v>FLO_EMIS</v>
      </c>
      <c r="E135" s="7" t="s">
        <v>607</v>
      </c>
      <c r="F135" s="8" t="str">
        <f t="shared" si="25"/>
        <v>ELCMUN</v>
      </c>
      <c r="G135" s="8" t="str">
        <f t="shared" si="26"/>
        <v>ELCMUN</v>
      </c>
      <c r="H135" s="6" t="s">
        <v>416</v>
      </c>
      <c r="I135" s="6"/>
      <c r="J135" s="6" t="str">
        <f t="shared" si="27"/>
        <v>ELCPMBN</v>
      </c>
      <c r="K135" s="19">
        <f>ELC_IVL!L21</f>
        <v>0.2</v>
      </c>
      <c r="L135" s="1"/>
      <c r="M135" s="6" t="s">
        <v>14</v>
      </c>
      <c r="N135" s="6"/>
      <c r="O135" s="1"/>
      <c r="P135" s="6" t="s">
        <v>422</v>
      </c>
      <c r="Q135" s="89" t="s">
        <v>421</v>
      </c>
    </row>
    <row r="136" spans="2:17" x14ac:dyDescent="0.3">
      <c r="B136" s="6"/>
      <c r="C136" s="6"/>
      <c r="D136" s="6" t="str">
        <f t="shared" si="24"/>
        <v>FLO_EMIS</v>
      </c>
      <c r="E136" s="7" t="s">
        <v>607</v>
      </c>
      <c r="F136" s="8" t="str">
        <f t="shared" si="25"/>
        <v>ELCNGS</v>
      </c>
      <c r="G136" s="8" t="str">
        <f t="shared" si="26"/>
        <v>ELCNGS</v>
      </c>
      <c r="H136" s="6" t="s">
        <v>416</v>
      </c>
      <c r="I136" s="6"/>
      <c r="J136" s="6" t="str">
        <f t="shared" si="27"/>
        <v>ELCPMBN</v>
      </c>
      <c r="K136" s="19">
        <f>ELC_IVL!L22</f>
        <v>0.1</v>
      </c>
      <c r="L136" s="1"/>
      <c r="M136" s="6" t="s">
        <v>14</v>
      </c>
      <c r="N136" s="6"/>
      <c r="O136" s="1"/>
      <c r="P136" s="6" t="s">
        <v>420</v>
      </c>
      <c r="Q136" s="89" t="s">
        <v>265</v>
      </c>
    </row>
    <row r="137" spans="2:17" x14ac:dyDescent="0.3">
      <c r="B137" s="6"/>
      <c r="C137" s="6"/>
      <c r="D137" s="6" t="str">
        <f t="shared" si="24"/>
        <v>FLO_EMIS</v>
      </c>
      <c r="E137" s="7" t="s">
        <v>607</v>
      </c>
      <c r="F137" s="8" t="str">
        <f t="shared" si="25"/>
        <v>ELCOIL</v>
      </c>
      <c r="G137" s="8" t="str">
        <f t="shared" si="26"/>
        <v>ELCOIL</v>
      </c>
      <c r="H137" s="6" t="s">
        <v>416</v>
      </c>
      <c r="I137" s="6"/>
      <c r="J137" s="6" t="str">
        <f t="shared" si="27"/>
        <v>ELCPMBN</v>
      </c>
      <c r="K137" s="19">
        <f>ELC_IVL!L23</f>
        <v>3</v>
      </c>
      <c r="L137" s="1"/>
      <c r="M137" s="6" t="s">
        <v>14</v>
      </c>
      <c r="N137" s="6"/>
      <c r="O137" s="1"/>
      <c r="P137" s="6" t="s">
        <v>419</v>
      </c>
      <c r="Q137" s="89" t="s">
        <v>418</v>
      </c>
    </row>
    <row r="138" spans="2:17" x14ac:dyDescent="0.3">
      <c r="B138" s="6"/>
      <c r="C138" s="6"/>
      <c r="D138" s="6" t="str">
        <f t="shared" si="24"/>
        <v>FLO_EMIS</v>
      </c>
      <c r="E138" s="7" t="s">
        <v>607</v>
      </c>
      <c r="F138" s="8" t="str">
        <f t="shared" si="25"/>
        <v>ELCPEA</v>
      </c>
      <c r="G138" s="8" t="str">
        <f t="shared" si="26"/>
        <v>ELCPEA</v>
      </c>
      <c r="H138" s="6" t="s">
        <v>416</v>
      </c>
      <c r="I138" s="6"/>
      <c r="J138" s="6" t="str">
        <f t="shared" si="27"/>
        <v>ELCPMBN</v>
      </c>
      <c r="K138" s="19">
        <f>ELC_IVL!L24</f>
        <v>0.9</v>
      </c>
      <c r="L138" s="1"/>
      <c r="M138" s="6" t="s">
        <v>14</v>
      </c>
      <c r="N138" s="6"/>
      <c r="O138" s="1"/>
      <c r="P138" s="6" t="s">
        <v>417</v>
      </c>
      <c r="Q138" s="89" t="s">
        <v>262</v>
      </c>
    </row>
    <row r="139" spans="2:17" x14ac:dyDescent="0.3">
      <c r="B139" s="6"/>
      <c r="C139" s="6"/>
      <c r="D139" s="6" t="str">
        <f t="shared" si="24"/>
        <v>*</v>
      </c>
      <c r="E139" s="7" t="s">
        <v>607</v>
      </c>
      <c r="F139" s="8" t="str">
        <f t="shared" si="25"/>
        <v>ELCSLU</v>
      </c>
      <c r="G139" s="8" t="str">
        <f t="shared" si="26"/>
        <v>ELCSLU</v>
      </c>
      <c r="H139" s="6" t="s">
        <v>416</v>
      </c>
      <c r="I139" s="6"/>
      <c r="J139" s="6" t="str">
        <f t="shared" si="27"/>
        <v>ELCPMBN</v>
      </c>
      <c r="K139" s="19" t="str">
        <f>ELC_IVL!L25</f>
        <v>NA</v>
      </c>
      <c r="L139" s="1"/>
      <c r="M139" s="6" t="s">
        <v>14</v>
      </c>
      <c r="N139" s="6"/>
      <c r="O139" s="1"/>
      <c r="P139" s="6" t="s">
        <v>415</v>
      </c>
      <c r="Q139" s="89" t="s">
        <v>414</v>
      </c>
    </row>
    <row r="144" spans="2:17" x14ac:dyDescent="0.3">
      <c r="B144" s="1" t="str">
        <f>ELC_IVL!M7</f>
        <v>VOC</v>
      </c>
      <c r="C144" s="1"/>
      <c r="D144" s="1"/>
      <c r="E144" s="1"/>
      <c r="F144" s="1"/>
      <c r="G144" s="1"/>
      <c r="H144" s="1"/>
      <c r="I144" s="1"/>
      <c r="J144" s="1"/>
      <c r="K144" s="16"/>
      <c r="L144" s="1"/>
      <c r="M144" s="1"/>
      <c r="N144" s="1"/>
      <c r="O144" s="1"/>
      <c r="P144" s="1"/>
      <c r="Q144" s="1"/>
    </row>
    <row r="145" spans="2:17" x14ac:dyDescent="0.3">
      <c r="B145" s="1"/>
      <c r="C145" s="1"/>
      <c r="D145" s="1"/>
      <c r="E145" s="1"/>
      <c r="F145" s="1"/>
      <c r="G145" s="1"/>
      <c r="H145" s="1"/>
      <c r="I145" s="1"/>
      <c r="J145" s="1"/>
      <c r="K145" s="16"/>
      <c r="L145" s="1"/>
      <c r="M145" s="1"/>
      <c r="N145" s="1"/>
      <c r="O145" s="1"/>
      <c r="P145" s="1"/>
      <c r="Q145" s="1"/>
    </row>
    <row r="146" spans="2:17" x14ac:dyDescent="0.3">
      <c r="B146" s="2" t="s">
        <v>0</v>
      </c>
      <c r="C146" s="3"/>
      <c r="D146" s="3"/>
      <c r="E146" s="3"/>
      <c r="F146" s="3"/>
      <c r="G146" s="3"/>
      <c r="H146" s="3"/>
      <c r="I146" s="3"/>
      <c r="J146" s="3"/>
      <c r="K146" s="17"/>
      <c r="L146" s="1"/>
      <c r="M146" s="1"/>
      <c r="N146" s="1"/>
      <c r="O146" s="1"/>
      <c r="P146" s="1"/>
      <c r="Q146" s="1"/>
    </row>
    <row r="147" spans="2:17" x14ac:dyDescent="0.3">
      <c r="B147" s="4" t="s">
        <v>1</v>
      </c>
      <c r="C147" s="4" t="s">
        <v>2</v>
      </c>
      <c r="D147" s="4" t="s">
        <v>3</v>
      </c>
      <c r="E147" s="4" t="s">
        <v>4</v>
      </c>
      <c r="F147" s="4" t="s">
        <v>5</v>
      </c>
      <c r="G147" s="4" t="s">
        <v>382</v>
      </c>
      <c r="H147" s="4" t="s">
        <v>6</v>
      </c>
      <c r="I147" s="4" t="s">
        <v>7</v>
      </c>
      <c r="J147" s="4" t="s">
        <v>8</v>
      </c>
      <c r="K147" s="18" t="s">
        <v>9</v>
      </c>
      <c r="L147" s="1"/>
      <c r="M147" s="4" t="s">
        <v>10</v>
      </c>
      <c r="N147" s="4" t="s">
        <v>11</v>
      </c>
      <c r="O147" s="5"/>
      <c r="P147" s="4" t="s">
        <v>12</v>
      </c>
      <c r="Q147" s="4" t="s">
        <v>13</v>
      </c>
    </row>
    <row r="148" spans="2:17" x14ac:dyDescent="0.3">
      <c r="B148" s="6"/>
      <c r="C148" s="6"/>
      <c r="D148" s="6" t="str">
        <f t="shared" ref="D148:D159" si="28">IF((OR(K148&lt;=0,K148="NA")),"*","FLO_EMIS")</f>
        <v>FLO_EMIS</v>
      </c>
      <c r="E148" s="7" t="s">
        <v>607</v>
      </c>
      <c r="F148" s="8" t="str">
        <f t="shared" ref="F148:F159" si="29">G148</f>
        <v>ELCBGS</v>
      </c>
      <c r="G148" s="8" t="str">
        <f t="shared" ref="G148:G159" si="30">P148</f>
        <v>ELCBGS</v>
      </c>
      <c r="H148" s="6" t="s">
        <v>416</v>
      </c>
      <c r="I148" s="6"/>
      <c r="J148" s="6" t="str">
        <f t="shared" ref="J148:J159" si="31">$C$2&amp;$B$144&amp;"N"</f>
        <v>ELCVOCN</v>
      </c>
      <c r="K148" s="19">
        <f>ELC_IVL!M14</f>
        <v>2E-3</v>
      </c>
      <c r="L148" s="1"/>
      <c r="M148" s="6" t="s">
        <v>14</v>
      </c>
      <c r="N148" s="6"/>
      <c r="O148" s="1"/>
      <c r="P148" s="6" t="s">
        <v>434</v>
      </c>
      <c r="Q148" s="89" t="s">
        <v>433</v>
      </c>
    </row>
    <row r="149" spans="2:17" x14ac:dyDescent="0.3">
      <c r="B149" s="6"/>
      <c r="C149" s="6"/>
      <c r="D149" s="6" t="str">
        <f t="shared" si="28"/>
        <v>FLO_EMIS</v>
      </c>
      <c r="E149" s="7" t="s">
        <v>607</v>
      </c>
      <c r="F149" s="8" t="str">
        <f t="shared" si="29"/>
        <v>ELCBPL</v>
      </c>
      <c r="G149" s="8" t="str">
        <f t="shared" si="30"/>
        <v>ELCBPL</v>
      </c>
      <c r="H149" s="6" t="s">
        <v>416</v>
      </c>
      <c r="I149" s="6"/>
      <c r="J149" s="6" t="str">
        <f t="shared" si="31"/>
        <v>ELCVOCN</v>
      </c>
      <c r="K149" s="19">
        <f>ELC_IVL!M15</f>
        <v>0.02</v>
      </c>
      <c r="L149" s="1"/>
      <c r="M149" s="6" t="s">
        <v>14</v>
      </c>
      <c r="N149" s="6"/>
      <c r="O149" s="1"/>
      <c r="P149" s="6" t="s">
        <v>432</v>
      </c>
      <c r="Q149" s="89" t="s">
        <v>253</v>
      </c>
    </row>
    <row r="150" spans="2:17" x14ac:dyDescent="0.3">
      <c r="B150" s="6"/>
      <c r="C150" s="6"/>
      <c r="D150" s="6" t="str">
        <f t="shared" si="28"/>
        <v>FLO_EMIS</v>
      </c>
      <c r="E150" s="7" t="s">
        <v>607</v>
      </c>
      <c r="F150" s="8" t="str">
        <f t="shared" si="29"/>
        <v>ELCBNG</v>
      </c>
      <c r="G150" s="8" t="str">
        <f t="shared" si="30"/>
        <v>ELCBNG</v>
      </c>
      <c r="H150" s="6" t="s">
        <v>416</v>
      </c>
      <c r="I150" s="6"/>
      <c r="J150" s="6" t="str">
        <f t="shared" si="31"/>
        <v>ELCVOCN</v>
      </c>
      <c r="K150" s="19">
        <f>ELC_IVL!M16</f>
        <v>2E-3</v>
      </c>
      <c r="L150" s="1"/>
      <c r="M150" s="6" t="s">
        <v>14</v>
      </c>
      <c r="N150" s="6"/>
      <c r="O150" s="1"/>
      <c r="P150" s="6" t="s">
        <v>431</v>
      </c>
      <c r="Q150" s="89" t="s">
        <v>430</v>
      </c>
    </row>
    <row r="151" spans="2:17" x14ac:dyDescent="0.3">
      <c r="B151" s="6"/>
      <c r="C151" s="6"/>
      <c r="D151" s="6" t="str">
        <f t="shared" si="28"/>
        <v>FLO_EMIS</v>
      </c>
      <c r="E151" s="7" t="s">
        <v>607</v>
      </c>
      <c r="F151" s="8" t="str">
        <f t="shared" si="29"/>
        <v>ELCBWO</v>
      </c>
      <c r="G151" s="8" t="str">
        <f t="shared" si="30"/>
        <v>ELCBWO</v>
      </c>
      <c r="H151" s="6" t="s">
        <v>416</v>
      </c>
      <c r="I151" s="6"/>
      <c r="J151" s="6" t="str">
        <f t="shared" si="31"/>
        <v>ELCVOCN</v>
      </c>
      <c r="K151" s="19">
        <f>ELC_IVL!M17</f>
        <v>0.02</v>
      </c>
      <c r="L151" s="1"/>
      <c r="M151" s="6" t="s">
        <v>14</v>
      </c>
      <c r="N151" s="6"/>
      <c r="O151" s="1"/>
      <c r="P151" s="6" t="s">
        <v>429</v>
      </c>
      <c r="Q151" s="89" t="s">
        <v>428</v>
      </c>
    </row>
    <row r="152" spans="2:17" x14ac:dyDescent="0.3">
      <c r="B152" s="6"/>
      <c r="C152" s="6"/>
      <c r="D152" s="6" t="str">
        <f t="shared" si="28"/>
        <v>FLO_EMIS</v>
      </c>
      <c r="E152" s="7" t="s">
        <v>607</v>
      </c>
      <c r="F152" s="8" t="str">
        <f t="shared" si="29"/>
        <v>ELCCOH</v>
      </c>
      <c r="G152" s="8" t="str">
        <f t="shared" si="30"/>
        <v>ELCCOH</v>
      </c>
      <c r="H152" s="6" t="s">
        <v>416</v>
      </c>
      <c r="I152" s="6"/>
      <c r="J152" s="6" t="str">
        <f t="shared" si="31"/>
        <v>ELCVOCN</v>
      </c>
      <c r="K152" s="19">
        <f>ELC_IVL!M18</f>
        <v>5.0000000000000001E-3</v>
      </c>
      <c r="L152" s="1"/>
      <c r="M152" s="6" t="s">
        <v>14</v>
      </c>
      <c r="N152" s="6"/>
      <c r="O152" s="1"/>
      <c r="P152" s="6" t="s">
        <v>427</v>
      </c>
      <c r="Q152" s="89" t="s">
        <v>426</v>
      </c>
    </row>
    <row r="153" spans="2:17" x14ac:dyDescent="0.3">
      <c r="B153" s="6"/>
      <c r="C153" s="6"/>
      <c r="D153" s="6" t="str">
        <f t="shared" si="28"/>
        <v>FLO_EMIS</v>
      </c>
      <c r="E153" s="7" t="s">
        <v>607</v>
      </c>
      <c r="F153" s="8" t="str">
        <f t="shared" si="29"/>
        <v>ELCDGS</v>
      </c>
      <c r="G153" s="8" t="str">
        <f t="shared" si="30"/>
        <v>ELCDGS</v>
      </c>
      <c r="H153" s="6" t="s">
        <v>416</v>
      </c>
      <c r="I153" s="6"/>
      <c r="J153" s="6" t="str">
        <f t="shared" si="31"/>
        <v>ELCVOCN</v>
      </c>
      <c r="K153" s="19">
        <f>ELC_IVL!M19</f>
        <v>2E-3</v>
      </c>
      <c r="L153" s="1"/>
      <c r="M153" s="6" t="s">
        <v>14</v>
      </c>
      <c r="N153" s="6"/>
      <c r="O153" s="1"/>
      <c r="P153" s="6" t="s">
        <v>425</v>
      </c>
      <c r="Q153" s="89" t="s">
        <v>424</v>
      </c>
    </row>
    <row r="154" spans="2:17" x14ac:dyDescent="0.3">
      <c r="B154" s="6"/>
      <c r="C154" s="6"/>
      <c r="D154" s="6" t="str">
        <f t="shared" si="28"/>
        <v>FLO_EMIS</v>
      </c>
      <c r="E154" s="7" t="s">
        <v>607</v>
      </c>
      <c r="F154" s="8" t="str">
        <f t="shared" si="29"/>
        <v>ELCDST</v>
      </c>
      <c r="G154" s="8" t="str">
        <f t="shared" si="30"/>
        <v>ELCDST</v>
      </c>
      <c r="H154" s="6" t="s">
        <v>416</v>
      </c>
      <c r="I154" s="6"/>
      <c r="J154" s="6" t="str">
        <f t="shared" si="31"/>
        <v>ELCVOCN</v>
      </c>
      <c r="K154" s="19">
        <f>ELC_IVL!M20</f>
        <v>3.0000000000000001E-3</v>
      </c>
      <c r="L154" s="1"/>
      <c r="M154" s="6" t="s">
        <v>14</v>
      </c>
      <c r="N154" s="6"/>
      <c r="O154" s="1"/>
      <c r="P154" s="6" t="s">
        <v>423</v>
      </c>
      <c r="Q154" s="89" t="s">
        <v>272</v>
      </c>
    </row>
    <row r="155" spans="2:17" x14ac:dyDescent="0.3">
      <c r="B155" s="6"/>
      <c r="C155" s="6"/>
      <c r="D155" s="6" t="str">
        <f t="shared" si="28"/>
        <v>FLO_EMIS</v>
      </c>
      <c r="E155" s="7" t="s">
        <v>607</v>
      </c>
      <c r="F155" s="8" t="str">
        <f t="shared" si="29"/>
        <v>ELCMUN</v>
      </c>
      <c r="G155" s="8" t="str">
        <f t="shared" si="30"/>
        <v>ELCMUN</v>
      </c>
      <c r="H155" s="6" t="s">
        <v>416</v>
      </c>
      <c r="I155" s="6"/>
      <c r="J155" s="6" t="str">
        <f t="shared" si="31"/>
        <v>ELCVOCN</v>
      </c>
      <c r="K155" s="19">
        <f>ELC_IVL!M21</f>
        <v>5.0000000000000001E-3</v>
      </c>
      <c r="L155" s="1"/>
      <c r="M155" s="6" t="s">
        <v>14</v>
      </c>
      <c r="N155" s="6"/>
      <c r="O155" s="1"/>
      <c r="P155" s="6" t="s">
        <v>422</v>
      </c>
      <c r="Q155" s="89" t="s">
        <v>421</v>
      </c>
    </row>
    <row r="156" spans="2:17" x14ac:dyDescent="0.3">
      <c r="B156" s="6"/>
      <c r="C156" s="6"/>
      <c r="D156" s="6" t="str">
        <f t="shared" si="28"/>
        <v>FLO_EMIS</v>
      </c>
      <c r="E156" s="7" t="s">
        <v>607</v>
      </c>
      <c r="F156" s="8" t="str">
        <f t="shared" si="29"/>
        <v>ELCNGS</v>
      </c>
      <c r="G156" s="8" t="str">
        <f t="shared" si="30"/>
        <v>ELCNGS</v>
      </c>
      <c r="H156" s="6" t="s">
        <v>416</v>
      </c>
      <c r="I156" s="6"/>
      <c r="J156" s="6" t="str">
        <f t="shared" si="31"/>
        <v>ELCVOCN</v>
      </c>
      <c r="K156" s="19">
        <f>ELC_IVL!M22</f>
        <v>2E-3</v>
      </c>
      <c r="L156" s="1"/>
      <c r="M156" s="6" t="s">
        <v>14</v>
      </c>
      <c r="N156" s="6"/>
      <c r="O156" s="1"/>
      <c r="P156" s="6" t="s">
        <v>420</v>
      </c>
      <c r="Q156" s="89" t="s">
        <v>265</v>
      </c>
    </row>
    <row r="157" spans="2:17" x14ac:dyDescent="0.3">
      <c r="B157" s="6"/>
      <c r="C157" s="6"/>
      <c r="D157" s="6" t="str">
        <f t="shared" si="28"/>
        <v>FLO_EMIS</v>
      </c>
      <c r="E157" s="7" t="s">
        <v>607</v>
      </c>
      <c r="F157" s="8" t="str">
        <f t="shared" si="29"/>
        <v>ELCOIL</v>
      </c>
      <c r="G157" s="8" t="str">
        <f t="shared" si="30"/>
        <v>ELCOIL</v>
      </c>
      <c r="H157" s="6" t="s">
        <v>416</v>
      </c>
      <c r="I157" s="6"/>
      <c r="J157" s="6" t="str">
        <f t="shared" si="31"/>
        <v>ELCVOCN</v>
      </c>
      <c r="K157" s="19">
        <f>ELC_IVL!M23</f>
        <v>2E-3</v>
      </c>
      <c r="L157" s="1"/>
      <c r="M157" s="6" t="s">
        <v>14</v>
      </c>
      <c r="N157" s="6"/>
      <c r="O157" s="1"/>
      <c r="P157" s="6" t="s">
        <v>419</v>
      </c>
      <c r="Q157" s="89" t="s">
        <v>418</v>
      </c>
    </row>
    <row r="158" spans="2:17" x14ac:dyDescent="0.3">
      <c r="B158" s="6"/>
      <c r="C158" s="6"/>
      <c r="D158" s="6" t="str">
        <f t="shared" si="28"/>
        <v>FLO_EMIS</v>
      </c>
      <c r="E158" s="7" t="s">
        <v>607</v>
      </c>
      <c r="F158" s="8" t="str">
        <f t="shared" si="29"/>
        <v>ELCPEA</v>
      </c>
      <c r="G158" s="8" t="str">
        <f t="shared" si="30"/>
        <v>ELCPEA</v>
      </c>
      <c r="H158" s="6" t="s">
        <v>416</v>
      </c>
      <c r="I158" s="6"/>
      <c r="J158" s="6" t="str">
        <f t="shared" si="31"/>
        <v>ELCVOCN</v>
      </c>
      <c r="K158" s="19">
        <f>ELC_IVL!M24</f>
        <v>0.05</v>
      </c>
      <c r="L158" s="1"/>
      <c r="M158" s="6" t="s">
        <v>14</v>
      </c>
      <c r="N158" s="6"/>
      <c r="O158" s="1"/>
      <c r="P158" s="6" t="s">
        <v>417</v>
      </c>
      <c r="Q158" s="89" t="s">
        <v>262</v>
      </c>
    </row>
    <row r="159" spans="2:17" x14ac:dyDescent="0.3">
      <c r="B159" s="6"/>
      <c r="C159" s="6"/>
      <c r="D159" s="6" t="str">
        <f t="shared" si="28"/>
        <v>*</v>
      </c>
      <c r="E159" s="7" t="s">
        <v>607</v>
      </c>
      <c r="F159" s="8" t="str">
        <f t="shared" si="29"/>
        <v>ELCSLU</v>
      </c>
      <c r="G159" s="8" t="str">
        <f t="shared" si="30"/>
        <v>ELCSLU</v>
      </c>
      <c r="H159" s="6" t="s">
        <v>416</v>
      </c>
      <c r="I159" s="6"/>
      <c r="J159" s="6" t="str">
        <f t="shared" si="31"/>
        <v>ELCVOCN</v>
      </c>
      <c r="K159" s="19" t="str">
        <f>ELC_IVL!M25</f>
        <v>NA</v>
      </c>
      <c r="L159" s="1"/>
      <c r="M159" s="6" t="s">
        <v>14</v>
      </c>
      <c r="N159" s="6"/>
      <c r="O159" s="1"/>
      <c r="P159" s="6" t="s">
        <v>415</v>
      </c>
      <c r="Q159" s="89" t="s">
        <v>414</v>
      </c>
    </row>
    <row r="164" spans="2:17" x14ac:dyDescent="0.3">
      <c r="B164" s="1" t="str">
        <f>ELC_IVL!N7</f>
        <v>NH3</v>
      </c>
      <c r="C164" s="1"/>
      <c r="D164" s="1"/>
      <c r="E164" s="1"/>
      <c r="F164" s="1"/>
      <c r="G164" s="1"/>
      <c r="H164" s="1"/>
      <c r="I164" s="1"/>
      <c r="J164" s="1"/>
      <c r="K164" s="16"/>
      <c r="L164" s="1"/>
      <c r="M164" s="1"/>
      <c r="N164" s="1"/>
      <c r="O164" s="1"/>
      <c r="P164" s="1"/>
      <c r="Q164" s="1"/>
    </row>
    <row r="165" spans="2:17" x14ac:dyDescent="0.3">
      <c r="B165" s="1"/>
      <c r="C165" s="1"/>
      <c r="D165" s="1"/>
      <c r="E165" s="1"/>
      <c r="F165" s="1"/>
      <c r="G165" s="1"/>
      <c r="H165" s="1"/>
      <c r="I165" s="1"/>
      <c r="J165" s="1"/>
      <c r="K165" s="16"/>
      <c r="L165" s="1"/>
      <c r="M165" s="1"/>
      <c r="N165" s="1"/>
      <c r="O165" s="1"/>
      <c r="P165" s="1"/>
      <c r="Q165" s="1"/>
    </row>
    <row r="166" spans="2:17" x14ac:dyDescent="0.3">
      <c r="B166" s="2" t="s">
        <v>0</v>
      </c>
      <c r="C166" s="3"/>
      <c r="D166" s="3"/>
      <c r="E166" s="3"/>
      <c r="F166" s="3"/>
      <c r="G166" s="3"/>
      <c r="H166" s="3"/>
      <c r="I166" s="3"/>
      <c r="J166" s="3"/>
      <c r="K166" s="17"/>
      <c r="L166" s="1"/>
      <c r="M166" s="1"/>
      <c r="N166" s="1"/>
      <c r="O166" s="1"/>
      <c r="P166" s="1"/>
      <c r="Q166" s="1"/>
    </row>
    <row r="167" spans="2:17" x14ac:dyDescent="0.3">
      <c r="B167" s="4" t="s">
        <v>1</v>
      </c>
      <c r="C167" s="4" t="s">
        <v>2</v>
      </c>
      <c r="D167" s="4" t="s">
        <v>3</v>
      </c>
      <c r="E167" s="4" t="s">
        <v>4</v>
      </c>
      <c r="F167" s="4" t="s">
        <v>5</v>
      </c>
      <c r="G167" s="4" t="s">
        <v>382</v>
      </c>
      <c r="H167" s="4" t="s">
        <v>6</v>
      </c>
      <c r="I167" s="4" t="s">
        <v>7</v>
      </c>
      <c r="J167" s="4" t="s">
        <v>8</v>
      </c>
      <c r="K167" s="18" t="s">
        <v>9</v>
      </c>
      <c r="L167" s="1"/>
      <c r="M167" s="4" t="s">
        <v>10</v>
      </c>
      <c r="N167" s="4" t="s">
        <v>11</v>
      </c>
      <c r="O167" s="5"/>
      <c r="P167" s="4" t="s">
        <v>12</v>
      </c>
      <c r="Q167" s="4" t="s">
        <v>13</v>
      </c>
    </row>
    <row r="168" spans="2:17" x14ac:dyDescent="0.3">
      <c r="B168" s="6"/>
      <c r="C168" s="6"/>
      <c r="D168" s="6" t="str">
        <f t="shared" ref="D168:D179" si="32">IF((OR(K168&lt;=0,K168="NA")),"*","FLO_EMIS")</f>
        <v>FLO_EMIS</v>
      </c>
      <c r="E168" s="7" t="s">
        <v>607</v>
      </c>
      <c r="F168" s="8" t="str">
        <f t="shared" ref="F168:F179" si="33">G168</f>
        <v>ELCBGS</v>
      </c>
      <c r="G168" s="8" t="str">
        <f t="shared" ref="G168:G179" si="34">P168</f>
        <v>ELCBGS</v>
      </c>
      <c r="H168" s="6" t="s">
        <v>416</v>
      </c>
      <c r="I168" s="6"/>
      <c r="J168" s="6" t="str">
        <f t="shared" ref="J168:J179" si="35">$C$2&amp;$B$164&amp;"N"</f>
        <v>ELCNH3N</v>
      </c>
      <c r="K168" s="19">
        <f>ELC_IVL!N14</f>
        <v>1</v>
      </c>
      <c r="L168" s="1"/>
      <c r="M168" s="6" t="s">
        <v>14</v>
      </c>
      <c r="N168" s="6"/>
      <c r="O168" s="1"/>
      <c r="P168" s="6" t="s">
        <v>434</v>
      </c>
      <c r="Q168" s="89" t="s">
        <v>433</v>
      </c>
    </row>
    <row r="169" spans="2:17" x14ac:dyDescent="0.3">
      <c r="B169" s="6"/>
      <c r="C169" s="6"/>
      <c r="D169" s="6" t="str">
        <f t="shared" si="32"/>
        <v>FLO_EMIS</v>
      </c>
      <c r="E169" s="7" t="s">
        <v>607</v>
      </c>
      <c r="F169" s="8" t="str">
        <f t="shared" si="33"/>
        <v>ELCBPL</v>
      </c>
      <c r="G169" s="8" t="str">
        <f t="shared" si="34"/>
        <v>ELCBPL</v>
      </c>
      <c r="H169" s="6" t="s">
        <v>416</v>
      </c>
      <c r="I169" s="6"/>
      <c r="J169" s="6" t="str">
        <f t="shared" si="35"/>
        <v>ELCNH3N</v>
      </c>
      <c r="K169" s="19">
        <f>ELC_IVL!N15</f>
        <v>1</v>
      </c>
      <c r="L169" s="1"/>
      <c r="M169" s="6" t="s">
        <v>14</v>
      </c>
      <c r="N169" s="6"/>
      <c r="O169" s="1"/>
      <c r="P169" s="6" t="s">
        <v>432</v>
      </c>
      <c r="Q169" s="89" t="s">
        <v>253</v>
      </c>
    </row>
    <row r="170" spans="2:17" x14ac:dyDescent="0.3">
      <c r="B170" s="6"/>
      <c r="C170" s="6"/>
      <c r="D170" s="6" t="str">
        <f t="shared" si="32"/>
        <v>FLO_EMIS</v>
      </c>
      <c r="E170" s="7" t="s">
        <v>607</v>
      </c>
      <c r="F170" s="8" t="str">
        <f t="shared" si="33"/>
        <v>ELCBNG</v>
      </c>
      <c r="G170" s="8" t="str">
        <f t="shared" si="34"/>
        <v>ELCBNG</v>
      </c>
      <c r="H170" s="6" t="s">
        <v>416</v>
      </c>
      <c r="I170" s="6"/>
      <c r="J170" s="6" t="str">
        <f t="shared" si="35"/>
        <v>ELCNH3N</v>
      </c>
      <c r="K170" s="19">
        <f>ELC_IVL!N16</f>
        <v>1</v>
      </c>
      <c r="L170" s="1"/>
      <c r="M170" s="6" t="s">
        <v>14</v>
      </c>
      <c r="N170" s="6"/>
      <c r="O170" s="1"/>
      <c r="P170" s="6" t="s">
        <v>431</v>
      </c>
      <c r="Q170" s="89" t="s">
        <v>430</v>
      </c>
    </row>
    <row r="171" spans="2:17" x14ac:dyDescent="0.3">
      <c r="B171" s="6"/>
      <c r="C171" s="6"/>
      <c r="D171" s="6" t="str">
        <f t="shared" si="32"/>
        <v>FLO_EMIS</v>
      </c>
      <c r="E171" s="7" t="s">
        <v>607</v>
      </c>
      <c r="F171" s="8" t="str">
        <f t="shared" si="33"/>
        <v>ELCBWO</v>
      </c>
      <c r="G171" s="8" t="str">
        <f t="shared" si="34"/>
        <v>ELCBWO</v>
      </c>
      <c r="H171" s="6" t="s">
        <v>416</v>
      </c>
      <c r="I171" s="6"/>
      <c r="J171" s="6" t="str">
        <f t="shared" si="35"/>
        <v>ELCNH3N</v>
      </c>
      <c r="K171" s="19">
        <f>ELC_IVL!N17</f>
        <v>1</v>
      </c>
      <c r="L171" s="1"/>
      <c r="M171" s="6" t="s">
        <v>14</v>
      </c>
      <c r="N171" s="6"/>
      <c r="O171" s="1"/>
      <c r="P171" s="6" t="s">
        <v>429</v>
      </c>
      <c r="Q171" s="89" t="s">
        <v>428</v>
      </c>
    </row>
    <row r="172" spans="2:17" x14ac:dyDescent="0.3">
      <c r="B172" s="6"/>
      <c r="C172" s="6"/>
      <c r="D172" s="6" t="str">
        <f t="shared" si="32"/>
        <v>FLO_EMIS</v>
      </c>
      <c r="E172" s="7" t="s">
        <v>607</v>
      </c>
      <c r="F172" s="8" t="str">
        <f t="shared" si="33"/>
        <v>ELCCOH</v>
      </c>
      <c r="G172" s="8" t="str">
        <f t="shared" si="34"/>
        <v>ELCCOH</v>
      </c>
      <c r="H172" s="6" t="s">
        <v>416</v>
      </c>
      <c r="I172" s="6"/>
      <c r="J172" s="6" t="str">
        <f t="shared" si="35"/>
        <v>ELCNH3N</v>
      </c>
      <c r="K172" s="19">
        <f>ELC_IVL!N18</f>
        <v>0.5</v>
      </c>
      <c r="L172" s="1"/>
      <c r="M172" s="6" t="s">
        <v>14</v>
      </c>
      <c r="N172" s="6"/>
      <c r="O172" s="1"/>
      <c r="P172" s="6" t="s">
        <v>427</v>
      </c>
      <c r="Q172" s="89" t="s">
        <v>426</v>
      </c>
    </row>
    <row r="173" spans="2:17" x14ac:dyDescent="0.3">
      <c r="B173" s="6"/>
      <c r="C173" s="6"/>
      <c r="D173" s="6" t="str">
        <f t="shared" si="32"/>
        <v>*</v>
      </c>
      <c r="E173" s="7" t="s">
        <v>607</v>
      </c>
      <c r="F173" s="8" t="str">
        <f t="shared" si="33"/>
        <v>ELCDGS</v>
      </c>
      <c r="G173" s="8" t="str">
        <f t="shared" si="34"/>
        <v>ELCDGS</v>
      </c>
      <c r="H173" s="6" t="s">
        <v>416</v>
      </c>
      <c r="I173" s="6"/>
      <c r="J173" s="6" t="str">
        <f t="shared" si="35"/>
        <v>ELCNH3N</v>
      </c>
      <c r="K173" s="19" t="str">
        <f>ELC_IVL!N19</f>
        <v>NA</v>
      </c>
      <c r="L173" s="1"/>
      <c r="M173" s="6" t="s">
        <v>14</v>
      </c>
      <c r="N173" s="6"/>
      <c r="O173" s="1"/>
      <c r="P173" s="6" t="s">
        <v>425</v>
      </c>
      <c r="Q173" s="89" t="s">
        <v>424</v>
      </c>
    </row>
    <row r="174" spans="2:17" x14ac:dyDescent="0.3">
      <c r="B174" s="6"/>
      <c r="C174" s="6"/>
      <c r="D174" s="6" t="str">
        <f t="shared" si="32"/>
        <v>FLO_EMIS</v>
      </c>
      <c r="E174" s="7" t="s">
        <v>607</v>
      </c>
      <c r="F174" s="8" t="str">
        <f t="shared" si="33"/>
        <v>ELCDST</v>
      </c>
      <c r="G174" s="8" t="str">
        <f t="shared" si="34"/>
        <v>ELCDST</v>
      </c>
      <c r="H174" s="6" t="s">
        <v>416</v>
      </c>
      <c r="I174" s="6"/>
      <c r="J174" s="6" t="str">
        <f t="shared" si="35"/>
        <v>ELCNH3N</v>
      </c>
      <c r="K174" s="19">
        <f>ELC_IVL!N20</f>
        <v>1</v>
      </c>
      <c r="L174" s="1"/>
      <c r="M174" s="6" t="s">
        <v>14</v>
      </c>
      <c r="N174" s="6"/>
      <c r="O174" s="1"/>
      <c r="P174" s="6" t="s">
        <v>423</v>
      </c>
      <c r="Q174" s="89" t="s">
        <v>272</v>
      </c>
    </row>
    <row r="175" spans="2:17" x14ac:dyDescent="0.3">
      <c r="B175" s="6"/>
      <c r="C175" s="6"/>
      <c r="D175" s="6" t="str">
        <f t="shared" si="32"/>
        <v>FLO_EMIS</v>
      </c>
      <c r="E175" s="7" t="s">
        <v>607</v>
      </c>
      <c r="F175" s="8" t="str">
        <f t="shared" si="33"/>
        <v>ELCMUN</v>
      </c>
      <c r="G175" s="8" t="str">
        <f t="shared" si="34"/>
        <v>ELCMUN</v>
      </c>
      <c r="H175" s="6" t="s">
        <v>416</v>
      </c>
      <c r="I175" s="6"/>
      <c r="J175" s="6" t="str">
        <f t="shared" si="35"/>
        <v>ELCNH3N</v>
      </c>
      <c r="K175" s="19">
        <f>ELC_IVL!N21</f>
        <v>2</v>
      </c>
      <c r="L175" s="1"/>
      <c r="M175" s="6" t="s">
        <v>14</v>
      </c>
      <c r="N175" s="6"/>
      <c r="O175" s="1"/>
      <c r="P175" s="6" t="s">
        <v>422</v>
      </c>
      <c r="Q175" s="89" t="s">
        <v>421</v>
      </c>
    </row>
    <row r="176" spans="2:17" x14ac:dyDescent="0.3">
      <c r="B176" s="6"/>
      <c r="C176" s="6"/>
      <c r="D176" s="6" t="str">
        <f t="shared" si="32"/>
        <v>FLO_EMIS</v>
      </c>
      <c r="E176" s="7" t="s">
        <v>607</v>
      </c>
      <c r="F176" s="8" t="str">
        <f t="shared" si="33"/>
        <v>ELCNGS</v>
      </c>
      <c r="G176" s="8" t="str">
        <f t="shared" si="34"/>
        <v>ELCNGS</v>
      </c>
      <c r="H176" s="6" t="s">
        <v>416</v>
      </c>
      <c r="I176" s="6"/>
      <c r="J176" s="6" t="str">
        <f t="shared" si="35"/>
        <v>ELCNH3N</v>
      </c>
      <c r="K176" s="19">
        <f>ELC_IVL!N22</f>
        <v>1</v>
      </c>
      <c r="L176" s="1"/>
      <c r="M176" s="6" t="s">
        <v>14</v>
      </c>
      <c r="N176" s="6"/>
      <c r="O176" s="1"/>
      <c r="P176" s="6" t="s">
        <v>420</v>
      </c>
      <c r="Q176" s="89" t="s">
        <v>265</v>
      </c>
    </row>
    <row r="177" spans="2:17" x14ac:dyDescent="0.3">
      <c r="B177" s="6"/>
      <c r="C177" s="6"/>
      <c r="D177" s="6" t="str">
        <f t="shared" si="32"/>
        <v>FLO_EMIS</v>
      </c>
      <c r="E177" s="7" t="s">
        <v>607</v>
      </c>
      <c r="F177" s="8" t="str">
        <f t="shared" si="33"/>
        <v>ELCOIL</v>
      </c>
      <c r="G177" s="8" t="str">
        <f t="shared" si="34"/>
        <v>ELCOIL</v>
      </c>
      <c r="H177" s="6" t="s">
        <v>416</v>
      </c>
      <c r="I177" s="6"/>
      <c r="J177" s="6" t="str">
        <f t="shared" si="35"/>
        <v>ELCNH3N</v>
      </c>
      <c r="K177" s="19">
        <f>ELC_IVL!N23</f>
        <v>1</v>
      </c>
      <c r="L177" s="1"/>
      <c r="M177" s="6" t="s">
        <v>14</v>
      </c>
      <c r="N177" s="6"/>
      <c r="O177" s="1"/>
      <c r="P177" s="6" t="s">
        <v>419</v>
      </c>
      <c r="Q177" s="89" t="s">
        <v>418</v>
      </c>
    </row>
    <row r="178" spans="2:17" x14ac:dyDescent="0.3">
      <c r="B178" s="6"/>
      <c r="C178" s="6"/>
      <c r="D178" s="6" t="str">
        <f t="shared" si="32"/>
        <v>FLO_EMIS</v>
      </c>
      <c r="E178" s="7" t="s">
        <v>607</v>
      </c>
      <c r="F178" s="8" t="str">
        <f t="shared" si="33"/>
        <v>ELCPEA</v>
      </c>
      <c r="G178" s="8" t="str">
        <f t="shared" si="34"/>
        <v>ELCPEA</v>
      </c>
      <c r="H178" s="6" t="s">
        <v>416</v>
      </c>
      <c r="I178" s="6"/>
      <c r="J178" s="6" t="str">
        <f t="shared" si="35"/>
        <v>ELCNH3N</v>
      </c>
      <c r="K178" s="19">
        <f>ELC_IVL!N24</f>
        <v>2</v>
      </c>
      <c r="L178" s="1"/>
      <c r="M178" s="6" t="s">
        <v>14</v>
      </c>
      <c r="N178" s="6"/>
      <c r="O178" s="1"/>
      <c r="P178" s="6" t="s">
        <v>417</v>
      </c>
      <c r="Q178" s="89" t="s">
        <v>262</v>
      </c>
    </row>
    <row r="179" spans="2:17" x14ac:dyDescent="0.3">
      <c r="B179" s="6"/>
      <c r="C179" s="6"/>
      <c r="D179" s="6" t="str">
        <f t="shared" si="32"/>
        <v>*</v>
      </c>
      <c r="E179" s="7" t="s">
        <v>607</v>
      </c>
      <c r="F179" s="8" t="str">
        <f t="shared" si="33"/>
        <v>ELCSLU</v>
      </c>
      <c r="G179" s="8" t="str">
        <f t="shared" si="34"/>
        <v>ELCSLU</v>
      </c>
      <c r="H179" s="6" t="s">
        <v>416</v>
      </c>
      <c r="I179" s="6"/>
      <c r="J179" s="6" t="str">
        <f t="shared" si="35"/>
        <v>ELCNH3N</v>
      </c>
      <c r="K179" s="19" t="str">
        <f>ELC_IVL!N25</f>
        <v>NA</v>
      </c>
      <c r="L179" s="1"/>
      <c r="M179" s="6" t="s">
        <v>14</v>
      </c>
      <c r="N179" s="6"/>
      <c r="O179" s="1"/>
      <c r="P179" s="6" t="s">
        <v>415</v>
      </c>
      <c r="Q179" s="89" t="s">
        <v>414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2:M29"/>
  <sheetViews>
    <sheetView zoomScale="62" zoomScaleNormal="62" workbookViewId="0">
      <selection activeCell="AB570" sqref="AB570"/>
    </sheetView>
  </sheetViews>
  <sheetFormatPr defaultRowHeight="14.4" x14ac:dyDescent="0.3"/>
  <cols>
    <col min="2" max="2" width="12.44140625" customWidth="1"/>
    <col min="3" max="3" width="27.88671875" bestFit="1" customWidth="1"/>
    <col min="4" max="9" width="19.109375" customWidth="1"/>
    <col min="10" max="10" width="17.21875" customWidth="1"/>
    <col min="11" max="11" width="17.33203125" customWidth="1"/>
    <col min="12" max="12" width="17.21875" customWidth="1"/>
    <col min="13" max="20" width="12.44140625" customWidth="1"/>
  </cols>
  <sheetData>
    <row r="2" spans="2:13" ht="21" x14ac:dyDescent="0.4">
      <c r="B2" s="21" t="s">
        <v>413</v>
      </c>
      <c r="E2" s="36"/>
    </row>
    <row r="3" spans="2:13" x14ac:dyDescent="0.3">
      <c r="B3" s="3" t="s">
        <v>412</v>
      </c>
    </row>
    <row r="4" spans="2:13" x14ac:dyDescent="0.3">
      <c r="B4" t="s">
        <v>411</v>
      </c>
    </row>
    <row r="5" spans="2:13" x14ac:dyDescent="0.3">
      <c r="B5" t="s">
        <v>410</v>
      </c>
    </row>
    <row r="6" spans="2:13" ht="15" thickBot="1" x14ac:dyDescent="0.35"/>
    <row r="7" spans="2:13" x14ac:dyDescent="0.3">
      <c r="B7" s="22" t="s">
        <v>31</v>
      </c>
      <c r="C7" s="23" t="s">
        <v>32</v>
      </c>
      <c r="D7" s="24"/>
    </row>
    <row r="8" spans="2:13" ht="15" thickBot="1" x14ac:dyDescent="0.35">
      <c r="B8" s="25"/>
      <c r="C8" s="26" t="s">
        <v>33</v>
      </c>
      <c r="D8" s="27"/>
    </row>
    <row r="10" spans="2:13" x14ac:dyDescent="0.3">
      <c r="J10" s="10" t="s">
        <v>19</v>
      </c>
      <c r="K10" s="10" t="s">
        <v>20</v>
      </c>
      <c r="L10" s="10" t="s">
        <v>21</v>
      </c>
    </row>
    <row r="11" spans="2:13" x14ac:dyDescent="0.3">
      <c r="D11" s="10" t="s">
        <v>15</v>
      </c>
      <c r="E11" s="10" t="s">
        <v>409</v>
      </c>
      <c r="F11" s="10" t="s">
        <v>16</v>
      </c>
      <c r="G11" s="10" t="s">
        <v>17</v>
      </c>
      <c r="H11" s="10" t="s">
        <v>29</v>
      </c>
      <c r="I11" s="10" t="s">
        <v>18</v>
      </c>
      <c r="J11" s="67" t="s">
        <v>24</v>
      </c>
      <c r="K11" s="67" t="s">
        <v>25</v>
      </c>
      <c r="L11" s="67" t="s">
        <v>26</v>
      </c>
      <c r="M11" s="10" t="s">
        <v>22</v>
      </c>
    </row>
    <row r="12" spans="2:13" x14ac:dyDescent="0.3">
      <c r="D12" s="11" t="s">
        <v>408</v>
      </c>
      <c r="E12" s="11" t="s">
        <v>407</v>
      </c>
      <c r="F12" s="11" t="s">
        <v>406</v>
      </c>
      <c r="G12" s="11" t="s">
        <v>405</v>
      </c>
      <c r="H12" s="11" t="s">
        <v>404</v>
      </c>
      <c r="I12" s="11" t="s">
        <v>403</v>
      </c>
      <c r="J12" s="11" t="s">
        <v>402</v>
      </c>
      <c r="K12" s="11" t="s">
        <v>401</v>
      </c>
      <c r="L12" s="11" t="s">
        <v>400</v>
      </c>
      <c r="M12" s="11" t="s">
        <v>399</v>
      </c>
    </row>
    <row r="13" spans="2:13" ht="43.2" x14ac:dyDescent="0.3">
      <c r="D13" s="12" t="s">
        <v>398</v>
      </c>
      <c r="E13" s="12" t="s">
        <v>397</v>
      </c>
      <c r="F13" s="12" t="s">
        <v>396</v>
      </c>
      <c r="G13" s="12" t="s">
        <v>395</v>
      </c>
      <c r="H13" s="12" t="s">
        <v>394</v>
      </c>
      <c r="I13" s="12" t="s">
        <v>393</v>
      </c>
      <c r="J13" s="12" t="s">
        <v>392</v>
      </c>
      <c r="K13" s="12" t="s">
        <v>391</v>
      </c>
      <c r="L13" s="12" t="s">
        <v>390</v>
      </c>
      <c r="M13" s="12" t="s">
        <v>389</v>
      </c>
    </row>
    <row r="14" spans="2:13" x14ac:dyDescent="0.3">
      <c r="C14" s="15" t="s">
        <v>23</v>
      </c>
      <c r="D14" s="11" t="s">
        <v>28</v>
      </c>
      <c r="E14" s="11" t="s">
        <v>28</v>
      </c>
      <c r="F14" s="11" t="s">
        <v>28</v>
      </c>
      <c r="G14" s="11" t="s">
        <v>28</v>
      </c>
      <c r="H14" s="11" t="s">
        <v>28</v>
      </c>
      <c r="I14" s="11" t="s">
        <v>28</v>
      </c>
      <c r="J14" s="11" t="s">
        <v>28</v>
      </c>
      <c r="K14" s="11" t="s">
        <v>28</v>
      </c>
      <c r="L14" s="11" t="s">
        <v>28</v>
      </c>
      <c r="M14" s="11" t="s">
        <v>28</v>
      </c>
    </row>
    <row r="15" spans="2:13" x14ac:dyDescent="0.3">
      <c r="B15" s="97" t="s">
        <v>381</v>
      </c>
      <c r="C15" s="97" t="s">
        <v>380</v>
      </c>
      <c r="D15" s="96" t="s">
        <v>386</v>
      </c>
      <c r="E15" s="96" t="s">
        <v>386</v>
      </c>
      <c r="F15" s="96" t="s">
        <v>386</v>
      </c>
      <c r="G15" s="96" t="s">
        <v>386</v>
      </c>
      <c r="H15" s="96" t="s">
        <v>386</v>
      </c>
      <c r="I15" s="96" t="s">
        <v>386</v>
      </c>
      <c r="J15" s="96" t="s">
        <v>386</v>
      </c>
      <c r="K15" s="96" t="s">
        <v>386</v>
      </c>
      <c r="L15" s="96" t="s">
        <v>386</v>
      </c>
      <c r="M15" s="96" t="s">
        <v>386</v>
      </c>
    </row>
    <row r="16" spans="2:13" x14ac:dyDescent="0.3">
      <c r="B16" s="97" t="s">
        <v>379</v>
      </c>
      <c r="C16" s="97" t="s">
        <v>378</v>
      </c>
      <c r="D16" s="96">
        <v>0</v>
      </c>
      <c r="E16" s="96">
        <v>0.03</v>
      </c>
      <c r="F16" s="96">
        <v>1.0999999999999999E-2</v>
      </c>
      <c r="G16" s="96">
        <v>0.01</v>
      </c>
      <c r="H16" s="96">
        <v>0.06</v>
      </c>
      <c r="I16" s="96">
        <v>5.0000000000000001E-3</v>
      </c>
      <c r="J16" s="96">
        <f>6.3/1000</f>
        <v>6.3E-3</v>
      </c>
      <c r="K16" s="96">
        <f>8.6/1000</f>
        <v>8.6E-3</v>
      </c>
      <c r="L16" s="96">
        <v>0.02</v>
      </c>
      <c r="M16" s="96">
        <f>1/1000</f>
        <v>1E-3</v>
      </c>
    </row>
    <row r="17" spans="2:13" x14ac:dyDescent="0.3">
      <c r="B17" s="97" t="s">
        <v>377</v>
      </c>
      <c r="C17" s="97" t="s">
        <v>376</v>
      </c>
      <c r="D17" s="96">
        <v>0</v>
      </c>
      <c r="E17" s="96">
        <v>0.01</v>
      </c>
      <c r="F17" s="96">
        <v>1E-3</v>
      </c>
      <c r="G17" s="96" t="s">
        <v>386</v>
      </c>
      <c r="H17" s="96">
        <v>0.04</v>
      </c>
      <c r="I17" s="96">
        <v>1E-4</v>
      </c>
      <c r="J17" s="96">
        <f>0.1/1000</f>
        <v>1E-4</v>
      </c>
      <c r="K17" s="96">
        <f>0.1/1000</f>
        <v>1E-4</v>
      </c>
      <c r="L17" s="96">
        <v>1E-3</v>
      </c>
      <c r="M17" s="96">
        <f>1/1000</f>
        <v>1E-3</v>
      </c>
    </row>
    <row r="18" spans="2:13" x14ac:dyDescent="0.3">
      <c r="B18" s="97" t="s">
        <v>375</v>
      </c>
      <c r="C18" s="97" t="s">
        <v>374</v>
      </c>
      <c r="D18" s="96" t="s">
        <v>386</v>
      </c>
      <c r="E18" s="96" t="s">
        <v>386</v>
      </c>
      <c r="F18" s="96" t="s">
        <v>386</v>
      </c>
      <c r="G18" s="96" t="s">
        <v>386</v>
      </c>
      <c r="H18" s="96" t="s">
        <v>386</v>
      </c>
      <c r="I18" s="96" t="s">
        <v>386</v>
      </c>
      <c r="J18" s="96" t="s">
        <v>386</v>
      </c>
      <c r="K18" s="96" t="s">
        <v>386</v>
      </c>
      <c r="L18" s="96" t="s">
        <v>386</v>
      </c>
      <c r="M18" s="96" t="s">
        <v>386</v>
      </c>
    </row>
    <row r="19" spans="2:13" x14ac:dyDescent="0.3">
      <c r="B19" s="97" t="s">
        <v>373</v>
      </c>
      <c r="C19" s="97" t="s">
        <v>372</v>
      </c>
      <c r="D19" s="96">
        <v>0</v>
      </c>
      <c r="E19" s="96">
        <v>0.03</v>
      </c>
      <c r="F19" s="96">
        <v>1.0999999999999999E-2</v>
      </c>
      <c r="G19" s="96">
        <v>0.01</v>
      </c>
      <c r="H19" s="96">
        <v>0.06</v>
      </c>
      <c r="I19" s="96">
        <v>5.0000000000000001E-3</v>
      </c>
      <c r="J19" s="96">
        <f>6.3/1000</f>
        <v>6.3E-3</v>
      </c>
      <c r="K19" s="96">
        <f>8.6/1000</f>
        <v>8.6E-3</v>
      </c>
      <c r="L19" s="96">
        <v>0.02</v>
      </c>
      <c r="M19" s="96">
        <f>1/1000</f>
        <v>1E-3</v>
      </c>
    </row>
    <row r="20" spans="2:13" x14ac:dyDescent="0.3">
      <c r="B20" s="97" t="s">
        <v>371</v>
      </c>
      <c r="C20" s="97" t="s">
        <v>370</v>
      </c>
      <c r="D20" s="96">
        <v>93</v>
      </c>
      <c r="E20" s="96">
        <v>8.6999999999999994E-3</v>
      </c>
      <c r="F20" s="96">
        <v>1.5E-3</v>
      </c>
      <c r="G20" s="96" t="s">
        <v>388</v>
      </c>
      <c r="H20" s="96">
        <v>7.0000000000000007E-2</v>
      </c>
      <c r="I20" s="96">
        <v>1.5E-3</v>
      </c>
      <c r="J20" s="96">
        <f>0.17/1000</f>
        <v>1.7000000000000001E-4</v>
      </c>
      <c r="K20" s="96">
        <f>0.19/1000</f>
        <v>1.9000000000000001E-4</v>
      </c>
      <c r="L20" s="96">
        <v>8.0000000000000002E-3</v>
      </c>
      <c r="M20" s="96">
        <f>0.5/1000</f>
        <v>5.0000000000000001E-4</v>
      </c>
    </row>
    <row r="21" spans="2:13" x14ac:dyDescent="0.3">
      <c r="B21" s="97" t="s">
        <v>369</v>
      </c>
      <c r="C21" s="97" t="s">
        <v>368</v>
      </c>
      <c r="D21" s="98"/>
      <c r="E21" s="98"/>
      <c r="F21" s="98"/>
      <c r="G21" s="98"/>
      <c r="H21" s="98"/>
      <c r="I21" s="98"/>
      <c r="J21" s="98"/>
      <c r="K21" s="98"/>
      <c r="L21" s="98"/>
      <c r="M21" s="98"/>
    </row>
    <row r="22" spans="2:13" x14ac:dyDescent="0.3">
      <c r="B22" s="97" t="s">
        <v>367</v>
      </c>
      <c r="C22" s="97" t="s">
        <v>366</v>
      </c>
      <c r="D22" s="98"/>
      <c r="E22" s="98"/>
      <c r="F22" s="98"/>
      <c r="G22" s="98"/>
      <c r="H22" s="98"/>
      <c r="I22" s="98"/>
      <c r="J22" s="98"/>
      <c r="K22" s="98"/>
      <c r="L22" s="98"/>
      <c r="M22" s="98"/>
    </row>
    <row r="23" spans="2:13" x14ac:dyDescent="0.3">
      <c r="B23" s="97" t="s">
        <v>365</v>
      </c>
      <c r="C23" s="97" t="s">
        <v>364</v>
      </c>
      <c r="D23" s="96">
        <v>65.099999999999994</v>
      </c>
      <c r="E23" s="96">
        <v>1.4999999999999999E-2</v>
      </c>
      <c r="F23" s="96">
        <v>1E-3</v>
      </c>
      <c r="G23" s="96" t="s">
        <v>386</v>
      </c>
      <c r="H23" s="96">
        <v>0.04</v>
      </c>
      <c r="I23" s="96">
        <v>1E-4</v>
      </c>
      <c r="J23" s="96">
        <f>0.1/1000</f>
        <v>1E-4</v>
      </c>
      <c r="K23" s="96">
        <f>0.1/1000</f>
        <v>1E-4</v>
      </c>
      <c r="L23" s="96">
        <v>1E-3</v>
      </c>
      <c r="M23" s="96">
        <f>1/1000</f>
        <v>1E-3</v>
      </c>
    </row>
    <row r="24" spans="2:13" x14ac:dyDescent="0.3">
      <c r="B24" s="97" t="s">
        <v>363</v>
      </c>
      <c r="C24" s="97" t="s">
        <v>362</v>
      </c>
      <c r="D24" s="96" t="s">
        <v>387</v>
      </c>
      <c r="E24" s="96">
        <v>0.01</v>
      </c>
      <c r="F24" s="96">
        <v>1E-3</v>
      </c>
      <c r="G24" s="96" t="s">
        <v>386</v>
      </c>
      <c r="H24" s="96" t="s">
        <v>386</v>
      </c>
      <c r="I24" s="96">
        <v>1E-4</v>
      </c>
      <c r="J24" s="96" t="s">
        <v>386</v>
      </c>
      <c r="K24" s="96" t="s">
        <v>386</v>
      </c>
      <c r="L24" s="96">
        <v>2E-3</v>
      </c>
      <c r="M24" s="96" t="s">
        <v>386</v>
      </c>
    </row>
    <row r="25" spans="2:13" x14ac:dyDescent="0.3">
      <c r="B25" s="97" t="s">
        <v>361</v>
      </c>
      <c r="C25" s="97" t="s">
        <v>360</v>
      </c>
      <c r="D25" s="96">
        <v>57</v>
      </c>
      <c r="E25" s="96">
        <v>1.4999999999999999E-2</v>
      </c>
      <c r="F25" s="96">
        <v>1E-3</v>
      </c>
      <c r="G25" s="96" t="s">
        <v>386</v>
      </c>
      <c r="H25" s="96">
        <v>0.05</v>
      </c>
      <c r="I25" s="96">
        <v>1E-4</v>
      </c>
      <c r="J25" s="96">
        <f>0.1/1000</f>
        <v>1E-4</v>
      </c>
      <c r="K25" s="96">
        <f>0.1/1000</f>
        <v>1E-4</v>
      </c>
      <c r="L25" s="96">
        <v>1E-3</v>
      </c>
      <c r="M25" s="96">
        <f>1/1000</f>
        <v>1E-3</v>
      </c>
    </row>
    <row r="26" spans="2:13" x14ac:dyDescent="0.3">
      <c r="B26" s="97" t="s">
        <v>359</v>
      </c>
      <c r="C26" s="97" t="s">
        <v>358</v>
      </c>
      <c r="D26" s="96">
        <v>72.010000000000005</v>
      </c>
      <c r="E26" s="96">
        <v>0.02</v>
      </c>
      <c r="F26" s="96">
        <v>1E-3</v>
      </c>
      <c r="G26" s="96">
        <v>5.0000000000000001E-4</v>
      </c>
      <c r="H26" s="96">
        <v>0.05</v>
      </c>
      <c r="I26" s="96">
        <v>5.9999999999999995E-4</v>
      </c>
      <c r="J26" s="96">
        <f>2/1000</f>
        <v>2E-3</v>
      </c>
      <c r="K26" s="96">
        <f>2/1000</f>
        <v>2E-3</v>
      </c>
      <c r="L26" s="96">
        <v>2E-3</v>
      </c>
      <c r="M26" s="96">
        <f>1/1000</f>
        <v>1E-3</v>
      </c>
    </row>
    <row r="27" spans="2:13" x14ac:dyDescent="0.3">
      <c r="B27" s="97" t="s">
        <v>357</v>
      </c>
      <c r="C27" s="97" t="s">
        <v>356</v>
      </c>
      <c r="D27" s="96" t="s">
        <v>386</v>
      </c>
      <c r="E27" s="96" t="s">
        <v>386</v>
      </c>
      <c r="F27" s="96" t="s">
        <v>386</v>
      </c>
      <c r="G27" s="96" t="s">
        <v>386</v>
      </c>
      <c r="H27" s="96" t="s">
        <v>386</v>
      </c>
      <c r="I27" s="96" t="s">
        <v>386</v>
      </c>
      <c r="J27" s="96" t="s">
        <v>386</v>
      </c>
      <c r="K27" s="96" t="s">
        <v>386</v>
      </c>
      <c r="L27" s="96" t="s">
        <v>386</v>
      </c>
      <c r="M27" s="96" t="s">
        <v>386</v>
      </c>
    </row>
    <row r="28" spans="2:13" x14ac:dyDescent="0.3">
      <c r="B28" s="97" t="s">
        <v>355</v>
      </c>
      <c r="C28" s="97" t="s">
        <v>354</v>
      </c>
      <c r="D28" s="96">
        <v>76.2</v>
      </c>
      <c r="E28" s="96">
        <v>1.4999999999999999E-2</v>
      </c>
      <c r="F28" s="96">
        <v>2E-3</v>
      </c>
      <c r="G28" s="96">
        <v>0.09</v>
      </c>
      <c r="H28" s="96" t="s">
        <v>385</v>
      </c>
      <c r="I28" s="96">
        <v>2.8E-3</v>
      </c>
      <c r="J28" s="96">
        <f>8.3/1000</f>
        <v>8.3000000000000001E-3</v>
      </c>
      <c r="K28" s="96">
        <f>10/1000</f>
        <v>0.01</v>
      </c>
      <c r="L28" s="96">
        <v>3.0000000000000001E-3</v>
      </c>
      <c r="M28" s="96">
        <f>1/1000</f>
        <v>1E-3</v>
      </c>
    </row>
    <row r="29" spans="2:13" x14ac:dyDescent="0.3">
      <c r="B29" s="97" t="s">
        <v>352</v>
      </c>
      <c r="C29" s="97" t="s">
        <v>351</v>
      </c>
      <c r="D29" s="96">
        <v>74.260000000000005</v>
      </c>
      <c r="E29" s="96">
        <v>1.4999999999999999E-2</v>
      </c>
      <c r="F29" s="96">
        <v>1E-3</v>
      </c>
      <c r="G29" s="96">
        <v>2.5000000000000001E-2</v>
      </c>
      <c r="H29" s="96" t="s">
        <v>384</v>
      </c>
      <c r="I29" s="96">
        <v>2.8E-3</v>
      </c>
      <c r="J29" s="96">
        <f>2/1000</f>
        <v>2E-3</v>
      </c>
      <c r="K29" s="96">
        <f>2/1000</f>
        <v>2E-3</v>
      </c>
      <c r="L29" s="96">
        <v>2E-3</v>
      </c>
      <c r="M29" s="96">
        <f>1/1000</f>
        <v>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2:Q188"/>
  <sheetViews>
    <sheetView zoomScale="62" zoomScaleNormal="62" workbookViewId="0">
      <selection activeCell="H3" sqref="H3"/>
    </sheetView>
  </sheetViews>
  <sheetFormatPr defaultRowHeight="14.4" x14ac:dyDescent="0.3"/>
  <cols>
    <col min="4" max="4" width="16.6640625" customWidth="1"/>
    <col min="5" max="5" width="25" customWidth="1"/>
    <col min="6" max="6" width="12.6640625" customWidth="1"/>
    <col min="7" max="7" width="17.44140625" customWidth="1"/>
    <col min="8" max="8" width="11.88671875" customWidth="1"/>
    <col min="10" max="10" width="17.6640625" customWidth="1"/>
    <col min="11" max="11" width="13.5546875" style="20" customWidth="1"/>
    <col min="17" max="17" width="28.21875" customWidth="1"/>
  </cols>
  <sheetData>
    <row r="2" spans="2:17" x14ac:dyDescent="0.3">
      <c r="B2" s="14" t="s">
        <v>27</v>
      </c>
      <c r="C2" s="13" t="s">
        <v>436</v>
      </c>
      <c r="D2" s="99" t="s">
        <v>440</v>
      </c>
      <c r="E2" s="99"/>
      <c r="F2" s="99"/>
      <c r="H2" s="1" t="s">
        <v>608</v>
      </c>
      <c r="I2" s="1"/>
      <c r="J2" s="1"/>
      <c r="K2" s="16"/>
      <c r="L2" s="1"/>
      <c r="M2" s="1"/>
      <c r="N2" s="1"/>
      <c r="O2" s="1"/>
      <c r="P2" s="1"/>
      <c r="Q2" s="1"/>
    </row>
    <row r="3" spans="2:17" x14ac:dyDescent="0.3">
      <c r="B3" s="1"/>
      <c r="C3" s="1"/>
      <c r="D3" s="1"/>
      <c r="E3" s="1"/>
      <c r="F3" s="1"/>
      <c r="G3" s="1"/>
      <c r="H3" s="1"/>
      <c r="I3" s="1"/>
      <c r="J3" s="1"/>
      <c r="K3" s="16"/>
      <c r="L3" s="1"/>
      <c r="M3" s="1"/>
      <c r="N3" s="1"/>
      <c r="O3" s="1"/>
      <c r="P3" s="1"/>
      <c r="Q3" s="1"/>
    </row>
    <row r="4" spans="2:17" x14ac:dyDescent="0.3">
      <c r="B4" s="1" t="str">
        <f>ELC_IVL!F7</f>
        <v>COX</v>
      </c>
      <c r="C4" s="1"/>
      <c r="D4" s="1"/>
      <c r="E4" s="1"/>
      <c r="F4" s="1"/>
      <c r="G4" s="1"/>
      <c r="H4" s="1"/>
      <c r="I4" s="1"/>
      <c r="J4" s="1"/>
      <c r="K4" s="16"/>
      <c r="L4" s="1"/>
      <c r="M4" s="1"/>
      <c r="N4" s="1"/>
      <c r="O4" s="1"/>
      <c r="P4" s="1"/>
      <c r="Q4" s="1"/>
    </row>
    <row r="5" spans="2:17" x14ac:dyDescent="0.3">
      <c r="B5" s="1"/>
      <c r="C5" s="1"/>
      <c r="D5" s="1"/>
      <c r="E5" s="1"/>
      <c r="F5" s="1"/>
      <c r="G5" s="1"/>
      <c r="H5" s="1"/>
      <c r="I5" s="1"/>
      <c r="J5" s="1"/>
      <c r="K5" s="16"/>
      <c r="L5" s="1"/>
      <c r="M5" s="1"/>
      <c r="N5" s="1"/>
      <c r="O5" s="1"/>
      <c r="P5" s="1"/>
      <c r="Q5" s="1"/>
    </row>
    <row r="6" spans="2:17" x14ac:dyDescent="0.3">
      <c r="B6" s="2" t="s">
        <v>0</v>
      </c>
      <c r="C6" s="3"/>
      <c r="D6" s="3"/>
      <c r="E6" s="3"/>
      <c r="F6" s="3"/>
      <c r="G6" s="3"/>
      <c r="H6" s="3"/>
      <c r="I6" s="3"/>
      <c r="J6" s="3"/>
      <c r="K6" s="17"/>
      <c r="L6" s="1"/>
      <c r="M6" s="1"/>
      <c r="N6" s="1"/>
      <c r="O6" s="1"/>
      <c r="P6" s="1"/>
      <c r="Q6" s="1"/>
    </row>
    <row r="7" spans="2:17" x14ac:dyDescent="0.3">
      <c r="B7" s="4" t="s">
        <v>1</v>
      </c>
      <c r="C7" s="4" t="s">
        <v>2</v>
      </c>
      <c r="D7" s="4" t="s">
        <v>3</v>
      </c>
      <c r="E7" s="4" t="s">
        <v>4</v>
      </c>
      <c r="F7" s="4" t="s">
        <v>5</v>
      </c>
      <c r="G7" s="4" t="s">
        <v>382</v>
      </c>
      <c r="H7" s="4" t="s">
        <v>6</v>
      </c>
      <c r="I7" s="4" t="s">
        <v>7</v>
      </c>
      <c r="J7" s="4" t="s">
        <v>8</v>
      </c>
      <c r="K7" s="18" t="s">
        <v>9</v>
      </c>
      <c r="L7" s="1"/>
      <c r="M7" s="4" t="s">
        <v>10</v>
      </c>
      <c r="N7" s="4" t="s">
        <v>11</v>
      </c>
      <c r="O7" s="5"/>
      <c r="P7" s="4" t="s">
        <v>12</v>
      </c>
      <c r="Q7" s="4" t="s">
        <v>13</v>
      </c>
    </row>
    <row r="8" spans="2:17" x14ac:dyDescent="0.3">
      <c r="B8" s="6"/>
      <c r="C8" s="6"/>
      <c r="D8" s="6" t="str">
        <f t="shared" ref="D8:D20" si="0">IF((OR(K8&lt;=0,K8="NA")),"*","FLO_EMIS")</f>
        <v>FLO_EMIS</v>
      </c>
      <c r="E8" s="7" t="s">
        <v>607</v>
      </c>
      <c r="F8" s="8" t="str">
        <f t="shared" ref="F8:F20" si="1">G8</f>
        <v>ELCBGS</v>
      </c>
      <c r="G8" s="8" t="str">
        <f t="shared" ref="G8:G20" si="2">P8</f>
        <v>ELCBGS</v>
      </c>
      <c r="H8" s="6" t="str">
        <f>$H$2</f>
        <v>CHP*</v>
      </c>
      <c r="I8" s="6"/>
      <c r="J8" s="6" t="str">
        <f t="shared" ref="J8:J20" si="3">$C$2&amp;B$4&amp;"N"</f>
        <v>ELCCOXN</v>
      </c>
      <c r="K8" s="19">
        <f>ELC_IVL!F29</f>
        <v>0.01</v>
      </c>
      <c r="L8" s="1"/>
      <c r="M8" s="6" t="s">
        <v>14</v>
      </c>
      <c r="N8" s="6"/>
      <c r="O8" s="1"/>
      <c r="P8" s="6" t="s">
        <v>434</v>
      </c>
      <c r="Q8" s="89" t="s">
        <v>433</v>
      </c>
    </row>
    <row r="9" spans="2:17" x14ac:dyDescent="0.3">
      <c r="B9" s="6"/>
      <c r="C9" s="6"/>
      <c r="D9" s="6" t="str">
        <f t="shared" si="0"/>
        <v>FLO_EMIS</v>
      </c>
      <c r="E9" s="7" t="s">
        <v>607</v>
      </c>
      <c r="F9" s="8" t="str">
        <f t="shared" si="1"/>
        <v>ELCBPL</v>
      </c>
      <c r="G9" s="8" t="str">
        <f t="shared" si="2"/>
        <v>ELCBPL</v>
      </c>
      <c r="H9" s="6" t="str">
        <f t="shared" ref="H9:H20" si="4">$H$2</f>
        <v>CHP*</v>
      </c>
      <c r="I9" s="6"/>
      <c r="J9" s="6" t="str">
        <f t="shared" si="3"/>
        <v>ELCCOXN</v>
      </c>
      <c r="K9" s="19">
        <f>ELC_IVL!F30</f>
        <v>0.03</v>
      </c>
      <c r="L9" s="1"/>
      <c r="M9" s="6" t="s">
        <v>14</v>
      </c>
      <c r="N9" s="6"/>
      <c r="O9" s="1"/>
      <c r="P9" s="6" t="s">
        <v>432</v>
      </c>
      <c r="Q9" s="89" t="s">
        <v>253</v>
      </c>
    </row>
    <row r="10" spans="2:17" x14ac:dyDescent="0.3">
      <c r="B10" s="6"/>
      <c r="C10" s="6"/>
      <c r="D10" s="6" t="str">
        <f t="shared" si="0"/>
        <v>FLO_EMIS</v>
      </c>
      <c r="E10" s="7" t="s">
        <v>607</v>
      </c>
      <c r="F10" s="8" t="str">
        <f t="shared" si="1"/>
        <v>ELCBGS</v>
      </c>
      <c r="G10" s="8" t="str">
        <f t="shared" si="2"/>
        <v>ELCBGS</v>
      </c>
      <c r="H10" s="6" t="str">
        <f t="shared" si="4"/>
        <v>CHP*</v>
      </c>
      <c r="I10" s="6"/>
      <c r="J10" s="6" t="str">
        <f t="shared" si="3"/>
        <v>ELCCOXN</v>
      </c>
      <c r="K10" s="19">
        <f>ELC_IVL!F31</f>
        <v>0.01</v>
      </c>
      <c r="L10" s="1"/>
      <c r="M10" s="6" t="s">
        <v>14</v>
      </c>
      <c r="N10" s="6"/>
      <c r="O10" s="1"/>
      <c r="P10" s="6" t="s">
        <v>434</v>
      </c>
      <c r="Q10" s="89" t="s">
        <v>430</v>
      </c>
    </row>
    <row r="11" spans="2:17" x14ac:dyDescent="0.3">
      <c r="B11" s="6"/>
      <c r="C11" s="6"/>
      <c r="D11" s="6" t="str">
        <f t="shared" si="0"/>
        <v>FLO_EMIS</v>
      </c>
      <c r="E11" s="7" t="s">
        <v>607</v>
      </c>
      <c r="F11" s="8" t="str">
        <f t="shared" si="1"/>
        <v>ELCBWO</v>
      </c>
      <c r="G11" s="8" t="str">
        <f t="shared" si="2"/>
        <v>ELCBWO</v>
      </c>
      <c r="H11" s="6" t="str">
        <f t="shared" si="4"/>
        <v>CHP*</v>
      </c>
      <c r="I11" s="6"/>
      <c r="J11" s="6" t="str">
        <f t="shared" si="3"/>
        <v>ELCCOXN</v>
      </c>
      <c r="K11" s="19">
        <f>ELC_IVL!F32</f>
        <v>0.03</v>
      </c>
      <c r="L11" s="1"/>
      <c r="M11" s="6" t="s">
        <v>14</v>
      </c>
      <c r="N11" s="6"/>
      <c r="O11" s="1"/>
      <c r="P11" s="6" t="s">
        <v>429</v>
      </c>
      <c r="Q11" s="89" t="s">
        <v>428</v>
      </c>
    </row>
    <row r="12" spans="2:17" x14ac:dyDescent="0.3">
      <c r="B12" s="6"/>
      <c r="C12" s="6"/>
      <c r="D12" s="6" t="str">
        <f t="shared" si="0"/>
        <v>FLO_EMIS</v>
      </c>
      <c r="E12" s="7" t="s">
        <v>607</v>
      </c>
      <c r="F12" s="8" t="str">
        <f t="shared" si="1"/>
        <v>ELCCOH</v>
      </c>
      <c r="G12" s="8" t="str">
        <f t="shared" si="2"/>
        <v>ELCCOH</v>
      </c>
      <c r="H12" s="6" t="str">
        <f t="shared" si="4"/>
        <v>CHP*</v>
      </c>
      <c r="I12" s="6"/>
      <c r="J12" s="6" t="str">
        <f t="shared" si="3"/>
        <v>ELCCOXN</v>
      </c>
      <c r="K12" s="19">
        <f>ELC_IVL!F33</f>
        <v>8.6999999999999994E-3</v>
      </c>
      <c r="L12" s="1"/>
      <c r="M12" s="6" t="s">
        <v>14</v>
      </c>
      <c r="N12" s="6"/>
      <c r="O12" s="1"/>
      <c r="P12" s="6" t="s">
        <v>427</v>
      </c>
      <c r="Q12" s="89" t="s">
        <v>426</v>
      </c>
    </row>
    <row r="13" spans="2:17" x14ac:dyDescent="0.3">
      <c r="B13" s="6"/>
      <c r="C13" s="6"/>
      <c r="D13" s="6" t="str">
        <f t="shared" si="0"/>
        <v>FLO_EMIS</v>
      </c>
      <c r="E13" s="7" t="s">
        <v>607</v>
      </c>
      <c r="F13" s="8" t="str">
        <f t="shared" si="1"/>
        <v>ELCDGS</v>
      </c>
      <c r="G13" s="8" t="str">
        <f t="shared" si="2"/>
        <v>ELCDGS</v>
      </c>
      <c r="H13" s="6" t="str">
        <f t="shared" si="4"/>
        <v>CHP*</v>
      </c>
      <c r="I13" s="6"/>
      <c r="J13" s="6" t="str">
        <f t="shared" si="3"/>
        <v>ELCCOXN</v>
      </c>
      <c r="K13" s="19">
        <f>ELC_IVL!F34</f>
        <v>0.01</v>
      </c>
      <c r="L13" s="1"/>
      <c r="M13" s="6" t="s">
        <v>14</v>
      </c>
      <c r="N13" s="6"/>
      <c r="O13" s="1"/>
      <c r="P13" s="6" t="s">
        <v>425</v>
      </c>
      <c r="Q13" s="89" t="s">
        <v>424</v>
      </c>
    </row>
    <row r="14" spans="2:17" x14ac:dyDescent="0.3">
      <c r="B14" s="6"/>
      <c r="C14" s="6"/>
      <c r="D14" s="6" t="str">
        <f t="shared" si="0"/>
        <v>FLO_EMIS</v>
      </c>
      <c r="E14" s="7" t="s">
        <v>607</v>
      </c>
      <c r="F14" s="8" t="str">
        <f t="shared" si="1"/>
        <v>ELCDST</v>
      </c>
      <c r="G14" s="8" t="str">
        <f t="shared" si="2"/>
        <v>ELCDST</v>
      </c>
      <c r="H14" s="6" t="str">
        <f t="shared" si="4"/>
        <v>CHP*</v>
      </c>
      <c r="I14" s="6"/>
      <c r="J14" s="6" t="str">
        <f t="shared" si="3"/>
        <v>ELCCOXN</v>
      </c>
      <c r="K14" s="19">
        <f>ELC_IVL!F35</f>
        <v>1.4999999999999999E-2</v>
      </c>
      <c r="L14" s="1"/>
      <c r="M14" s="6" t="s">
        <v>14</v>
      </c>
      <c r="N14" s="6"/>
      <c r="O14" s="1"/>
      <c r="P14" s="6" t="s">
        <v>423</v>
      </c>
      <c r="Q14" s="89" t="s">
        <v>272</v>
      </c>
    </row>
    <row r="15" spans="2:17" x14ac:dyDescent="0.3">
      <c r="B15" s="6"/>
      <c r="C15" s="6"/>
      <c r="D15" s="6" t="str">
        <f t="shared" si="0"/>
        <v>*</v>
      </c>
      <c r="E15" s="7" t="s">
        <v>607</v>
      </c>
      <c r="F15" s="8" t="str">
        <f t="shared" si="1"/>
        <v>ELCHH2</v>
      </c>
      <c r="G15" s="8" t="str">
        <f t="shared" si="2"/>
        <v>ELCHH2</v>
      </c>
      <c r="H15" s="6" t="str">
        <f t="shared" si="4"/>
        <v>CHP*</v>
      </c>
      <c r="I15" s="6"/>
      <c r="J15" s="6" t="str">
        <f t="shared" si="3"/>
        <v>ELCCOXN</v>
      </c>
      <c r="K15" s="19">
        <f>ELC_IVL!F36</f>
        <v>0</v>
      </c>
      <c r="L15" s="1"/>
      <c r="M15" s="6" t="s">
        <v>14</v>
      </c>
      <c r="N15" s="6"/>
      <c r="O15" s="1"/>
      <c r="P15" s="6" t="s">
        <v>439</v>
      </c>
      <c r="Q15" s="89" t="s">
        <v>438</v>
      </c>
    </row>
    <row r="16" spans="2:17" x14ac:dyDescent="0.3">
      <c r="B16" s="6"/>
      <c r="C16" s="6"/>
      <c r="D16" s="6" t="str">
        <f t="shared" si="0"/>
        <v>FLO_EMIS</v>
      </c>
      <c r="E16" s="7" t="s">
        <v>607</v>
      </c>
      <c r="F16" s="8" t="str">
        <f t="shared" si="1"/>
        <v>ELCMUN</v>
      </c>
      <c r="G16" s="8" t="str">
        <f t="shared" si="2"/>
        <v>ELCMUN</v>
      </c>
      <c r="H16" s="6" t="str">
        <f t="shared" si="4"/>
        <v>CHP*</v>
      </c>
      <c r="I16" s="6"/>
      <c r="J16" s="6" t="str">
        <f t="shared" si="3"/>
        <v>ELCCOXN</v>
      </c>
      <c r="K16" s="19">
        <f>ELC_IVL!F37</f>
        <v>0.02</v>
      </c>
      <c r="L16" s="1"/>
      <c r="M16" s="6" t="s">
        <v>14</v>
      </c>
      <c r="N16" s="6"/>
      <c r="O16" s="1"/>
      <c r="P16" s="6" t="s">
        <v>422</v>
      </c>
      <c r="Q16" s="89" t="s">
        <v>421</v>
      </c>
    </row>
    <row r="17" spans="2:17" x14ac:dyDescent="0.3">
      <c r="B17" s="6"/>
      <c r="C17" s="6"/>
      <c r="D17" s="6" t="str">
        <f t="shared" si="0"/>
        <v>FLO_EMIS</v>
      </c>
      <c r="E17" s="7" t="s">
        <v>607</v>
      </c>
      <c r="F17" s="8" t="str">
        <f t="shared" si="1"/>
        <v>ELCNGS</v>
      </c>
      <c r="G17" s="8" t="str">
        <f t="shared" si="2"/>
        <v>ELCNGS</v>
      </c>
      <c r="H17" s="6" t="str">
        <f t="shared" si="4"/>
        <v>CHP*</v>
      </c>
      <c r="I17" s="6"/>
      <c r="J17" s="6" t="str">
        <f t="shared" si="3"/>
        <v>ELCCOXN</v>
      </c>
      <c r="K17" s="19">
        <f>ELC_IVL!F38</f>
        <v>1.4999999999999999E-2</v>
      </c>
      <c r="L17" s="1"/>
      <c r="M17" s="6" t="s">
        <v>14</v>
      </c>
      <c r="N17" s="6"/>
      <c r="O17" s="1"/>
      <c r="P17" s="6" t="s">
        <v>420</v>
      </c>
      <c r="Q17" s="89" t="s">
        <v>265</v>
      </c>
    </row>
    <row r="18" spans="2:17" x14ac:dyDescent="0.3">
      <c r="B18" s="6"/>
      <c r="C18" s="6"/>
      <c r="D18" s="6" t="str">
        <f t="shared" si="0"/>
        <v>FLO_EMIS</v>
      </c>
      <c r="E18" s="7" t="s">
        <v>607</v>
      </c>
      <c r="F18" s="8" t="str">
        <f t="shared" si="1"/>
        <v>ELCOIL</v>
      </c>
      <c r="G18" s="8" t="str">
        <f t="shared" si="2"/>
        <v>ELCOIL</v>
      </c>
      <c r="H18" s="6" t="str">
        <f t="shared" si="4"/>
        <v>CHP*</v>
      </c>
      <c r="I18" s="6"/>
      <c r="J18" s="6" t="str">
        <f t="shared" si="3"/>
        <v>ELCCOXN</v>
      </c>
      <c r="K18" s="19">
        <f>ELC_IVL!F39</f>
        <v>1.4999999999999999E-2</v>
      </c>
      <c r="L18" s="1"/>
      <c r="M18" s="6" t="s">
        <v>14</v>
      </c>
      <c r="N18" s="6"/>
      <c r="O18" s="1"/>
      <c r="P18" s="6" t="s">
        <v>419</v>
      </c>
      <c r="Q18" s="89" t="s">
        <v>418</v>
      </c>
    </row>
    <row r="19" spans="2:17" x14ac:dyDescent="0.3">
      <c r="B19" s="6"/>
      <c r="C19" s="6"/>
      <c r="D19" s="6" t="str">
        <f t="shared" si="0"/>
        <v>FLO_EMIS</v>
      </c>
      <c r="E19" s="7" t="s">
        <v>607</v>
      </c>
      <c r="F19" s="8" t="str">
        <f t="shared" si="1"/>
        <v>ELCPEA</v>
      </c>
      <c r="G19" s="8" t="str">
        <f t="shared" si="2"/>
        <v>ELCPEA</v>
      </c>
      <c r="H19" s="6" t="str">
        <f t="shared" si="4"/>
        <v>CHP*</v>
      </c>
      <c r="I19" s="6"/>
      <c r="J19" s="6" t="str">
        <f t="shared" si="3"/>
        <v>ELCCOXN</v>
      </c>
      <c r="K19" s="19">
        <f>ELC_IVL!F40</f>
        <v>0.03</v>
      </c>
      <c r="L19" s="1"/>
      <c r="M19" s="6" t="s">
        <v>14</v>
      </c>
      <c r="N19" s="6"/>
      <c r="O19" s="1"/>
      <c r="P19" s="6" t="s">
        <v>417</v>
      </c>
      <c r="Q19" s="89" t="s">
        <v>262</v>
      </c>
    </row>
    <row r="20" spans="2:17" s="68" customFormat="1" x14ac:dyDescent="0.3">
      <c r="B20" s="6"/>
      <c r="C20" s="6"/>
      <c r="D20" s="6" t="str">
        <f t="shared" si="0"/>
        <v>*</v>
      </c>
      <c r="E20" s="7" t="s">
        <v>437</v>
      </c>
      <c r="F20" s="8" t="str">
        <f t="shared" si="1"/>
        <v>ELCSLU</v>
      </c>
      <c r="G20" s="8" t="str">
        <f t="shared" si="2"/>
        <v>ELCSLU</v>
      </c>
      <c r="H20" s="6" t="str">
        <f t="shared" si="4"/>
        <v>CHP*</v>
      </c>
      <c r="I20" s="6"/>
      <c r="J20" s="6" t="str">
        <f t="shared" si="3"/>
        <v>ELCCOXN</v>
      </c>
      <c r="K20" s="19" t="str">
        <f>ELC_IVL!F41</f>
        <v>NA</v>
      </c>
      <c r="L20" s="1"/>
      <c r="M20" s="6" t="s">
        <v>14</v>
      </c>
      <c r="N20" s="6"/>
      <c r="O20" s="1"/>
      <c r="P20" s="6" t="s">
        <v>415</v>
      </c>
      <c r="Q20" s="89" t="s">
        <v>414</v>
      </c>
    </row>
    <row r="21" spans="2:17" s="68" customFormat="1" x14ac:dyDescent="0.3">
      <c r="B21" s="90"/>
      <c r="C21" s="90"/>
      <c r="D21" s="90"/>
      <c r="E21" s="95"/>
      <c r="F21" s="94"/>
      <c r="G21" s="94"/>
      <c r="H21" s="90"/>
      <c r="I21" s="90"/>
      <c r="J21" s="90"/>
      <c r="K21" s="93"/>
      <c r="L21" s="92"/>
      <c r="M21" s="90"/>
      <c r="N21" s="90"/>
      <c r="O21" s="91"/>
      <c r="P21" s="90"/>
      <c r="Q21" s="89"/>
    </row>
    <row r="22" spans="2:17" s="68" customFormat="1" x14ac:dyDescent="0.3">
      <c r="B22" s="90"/>
      <c r="C22" s="90"/>
      <c r="D22" s="90"/>
      <c r="E22" s="95"/>
      <c r="F22" s="94"/>
      <c r="G22" s="94"/>
      <c r="H22" s="90"/>
      <c r="I22" s="90"/>
      <c r="J22" s="90"/>
      <c r="K22" s="93"/>
      <c r="L22" s="92"/>
      <c r="M22" s="90"/>
      <c r="N22" s="90"/>
      <c r="O22" s="91"/>
      <c r="P22" s="90"/>
      <c r="Q22" s="89"/>
    </row>
    <row r="23" spans="2:17" x14ac:dyDescent="0.3">
      <c r="K23"/>
    </row>
    <row r="25" spans="2:17" x14ac:dyDescent="0.3">
      <c r="B25" s="1" t="str">
        <f>ELC_IVL!G7</f>
        <v>CH4</v>
      </c>
      <c r="C25" s="1"/>
      <c r="D25" s="1"/>
      <c r="E25" s="1"/>
      <c r="F25" s="1"/>
      <c r="G25" s="1"/>
      <c r="H25" s="1"/>
      <c r="I25" s="1"/>
      <c r="J25" s="1"/>
      <c r="K25" s="16"/>
      <c r="L25" s="1"/>
      <c r="M25" s="1"/>
      <c r="N25" s="1"/>
      <c r="O25" s="1"/>
      <c r="P25" s="1"/>
      <c r="Q25" s="1"/>
    </row>
    <row r="26" spans="2:17" x14ac:dyDescent="0.3">
      <c r="B26" s="1"/>
      <c r="C26" s="1"/>
      <c r="D26" s="1"/>
      <c r="E26" s="1"/>
      <c r="F26" s="1"/>
      <c r="G26" s="1"/>
      <c r="H26" s="1"/>
      <c r="I26" s="1"/>
      <c r="J26" s="1"/>
      <c r="K26" s="16"/>
      <c r="L26" s="1"/>
      <c r="M26" s="1"/>
      <c r="N26" s="1"/>
      <c r="O26" s="1"/>
      <c r="P26" s="1"/>
      <c r="Q26" s="1"/>
    </row>
    <row r="27" spans="2:17" x14ac:dyDescent="0.3">
      <c r="B27" s="2" t="s">
        <v>0</v>
      </c>
      <c r="C27" s="3"/>
      <c r="D27" s="3"/>
      <c r="E27" s="3"/>
      <c r="F27" s="3"/>
      <c r="G27" s="3"/>
      <c r="H27" s="3"/>
      <c r="I27" s="3"/>
      <c r="J27" s="3"/>
      <c r="K27" s="17"/>
      <c r="L27" s="1"/>
      <c r="M27" s="1"/>
      <c r="N27" s="1"/>
      <c r="O27" s="1"/>
      <c r="P27" s="1"/>
      <c r="Q27" s="1"/>
    </row>
    <row r="28" spans="2:17" x14ac:dyDescent="0.3">
      <c r="B28" s="4" t="s">
        <v>1</v>
      </c>
      <c r="C28" s="4" t="s">
        <v>2</v>
      </c>
      <c r="D28" s="4" t="s">
        <v>3</v>
      </c>
      <c r="E28" s="4" t="s">
        <v>4</v>
      </c>
      <c r="F28" s="4" t="s">
        <v>5</v>
      </c>
      <c r="G28" s="4" t="s">
        <v>382</v>
      </c>
      <c r="H28" s="4" t="s">
        <v>6</v>
      </c>
      <c r="I28" s="4" t="s">
        <v>7</v>
      </c>
      <c r="J28" s="4" t="s">
        <v>8</v>
      </c>
      <c r="K28" s="18" t="s">
        <v>9</v>
      </c>
      <c r="L28" s="1"/>
      <c r="M28" s="4" t="s">
        <v>10</v>
      </c>
      <c r="N28" s="4" t="s">
        <v>11</v>
      </c>
      <c r="O28" s="5"/>
      <c r="P28" s="4" t="s">
        <v>12</v>
      </c>
      <c r="Q28" s="4" t="s">
        <v>13</v>
      </c>
    </row>
    <row r="29" spans="2:17" x14ac:dyDescent="0.3">
      <c r="B29" s="6"/>
      <c r="C29" s="6"/>
      <c r="D29" s="6" t="str">
        <f t="shared" ref="D29:D41" si="5">IF((OR(K29&lt;=0,K29="NA")),"*","FLO_EMIS")</f>
        <v>FLO_EMIS</v>
      </c>
      <c r="E29" s="7" t="s">
        <v>607</v>
      </c>
      <c r="F29" s="8" t="str">
        <f t="shared" ref="F29:F41" si="6">G29</f>
        <v>ELCBGS</v>
      </c>
      <c r="G29" s="8" t="str">
        <f t="shared" ref="G29:G41" si="7">P29</f>
        <v>ELCBGS</v>
      </c>
      <c r="H29" s="6" t="str">
        <f>$H$2</f>
        <v>CHP*</v>
      </c>
      <c r="I29" s="6"/>
      <c r="J29" s="6" t="str">
        <f t="shared" ref="J29:J41" si="8">$C$2&amp;B$25&amp;"N"</f>
        <v>ELCCH4N</v>
      </c>
      <c r="K29" s="19">
        <f>ELC_IVL!G29</f>
        <v>1E-3</v>
      </c>
      <c r="L29" s="1"/>
      <c r="M29" s="6" t="s">
        <v>14</v>
      </c>
      <c r="N29" s="6"/>
      <c r="O29" s="1"/>
      <c r="P29" s="6" t="s">
        <v>434</v>
      </c>
      <c r="Q29" s="89" t="s">
        <v>433</v>
      </c>
    </row>
    <row r="30" spans="2:17" x14ac:dyDescent="0.3">
      <c r="B30" s="6"/>
      <c r="C30" s="6"/>
      <c r="D30" s="6" t="str">
        <f t="shared" si="5"/>
        <v>FLO_EMIS</v>
      </c>
      <c r="E30" s="7" t="s">
        <v>607</v>
      </c>
      <c r="F30" s="8" t="str">
        <f t="shared" si="6"/>
        <v>ELCBPL</v>
      </c>
      <c r="G30" s="8" t="str">
        <f t="shared" si="7"/>
        <v>ELCBPL</v>
      </c>
      <c r="H30" s="6" t="str">
        <f t="shared" ref="H30:H41" si="9">$H$2</f>
        <v>CHP*</v>
      </c>
      <c r="I30" s="6"/>
      <c r="J30" s="6" t="str">
        <f t="shared" si="8"/>
        <v>ELCCH4N</v>
      </c>
      <c r="K30" s="19">
        <f>ELC_IVL!G30</f>
        <v>1.0999999999999999E-2</v>
      </c>
      <c r="L30" s="1"/>
      <c r="M30" s="6" t="s">
        <v>14</v>
      </c>
      <c r="N30" s="6"/>
      <c r="O30" s="1"/>
      <c r="P30" s="6" t="s">
        <v>432</v>
      </c>
      <c r="Q30" s="89" t="s">
        <v>253</v>
      </c>
    </row>
    <row r="31" spans="2:17" x14ac:dyDescent="0.3">
      <c r="B31" s="6"/>
      <c r="C31" s="6"/>
      <c r="D31" s="6" t="str">
        <f t="shared" si="5"/>
        <v>FLO_EMIS</v>
      </c>
      <c r="E31" s="7" t="s">
        <v>607</v>
      </c>
      <c r="F31" s="8" t="str">
        <f t="shared" si="6"/>
        <v>ELCBGS</v>
      </c>
      <c r="G31" s="8" t="str">
        <f t="shared" si="7"/>
        <v>ELCBGS</v>
      </c>
      <c r="H31" s="6" t="str">
        <f t="shared" si="9"/>
        <v>CHP*</v>
      </c>
      <c r="I31" s="6"/>
      <c r="J31" s="6" t="str">
        <f t="shared" si="8"/>
        <v>ELCCH4N</v>
      </c>
      <c r="K31" s="19">
        <f>ELC_IVL!G31</f>
        <v>1E-3</v>
      </c>
      <c r="L31" s="1"/>
      <c r="M31" s="6" t="s">
        <v>14</v>
      </c>
      <c r="N31" s="6"/>
      <c r="O31" s="1"/>
      <c r="P31" s="6" t="s">
        <v>434</v>
      </c>
      <c r="Q31" s="89" t="s">
        <v>430</v>
      </c>
    </row>
    <row r="32" spans="2:17" x14ac:dyDescent="0.3">
      <c r="B32" s="6"/>
      <c r="C32" s="6"/>
      <c r="D32" s="6" t="str">
        <f t="shared" si="5"/>
        <v>FLO_EMIS</v>
      </c>
      <c r="E32" s="7" t="s">
        <v>607</v>
      </c>
      <c r="F32" s="8" t="str">
        <f t="shared" si="6"/>
        <v>ELCBWO</v>
      </c>
      <c r="G32" s="8" t="str">
        <f t="shared" si="7"/>
        <v>ELCBWO</v>
      </c>
      <c r="H32" s="6" t="str">
        <f t="shared" si="9"/>
        <v>CHP*</v>
      </c>
      <c r="I32" s="6"/>
      <c r="J32" s="6" t="str">
        <f t="shared" si="8"/>
        <v>ELCCH4N</v>
      </c>
      <c r="K32" s="19">
        <f>ELC_IVL!G32</f>
        <v>1.0999999999999999E-2</v>
      </c>
      <c r="L32" s="1"/>
      <c r="M32" s="6" t="s">
        <v>14</v>
      </c>
      <c r="N32" s="6"/>
      <c r="O32" s="1"/>
      <c r="P32" s="6" t="s">
        <v>429</v>
      </c>
      <c r="Q32" s="89" t="s">
        <v>428</v>
      </c>
    </row>
    <row r="33" spans="2:17" x14ac:dyDescent="0.3">
      <c r="B33" s="6"/>
      <c r="C33" s="6"/>
      <c r="D33" s="6" t="str">
        <f t="shared" si="5"/>
        <v>FLO_EMIS</v>
      </c>
      <c r="E33" s="7" t="s">
        <v>607</v>
      </c>
      <c r="F33" s="8" t="str">
        <f t="shared" si="6"/>
        <v>ELCCOH</v>
      </c>
      <c r="G33" s="8" t="str">
        <f t="shared" si="7"/>
        <v>ELCCOH</v>
      </c>
      <c r="H33" s="6" t="str">
        <f t="shared" si="9"/>
        <v>CHP*</v>
      </c>
      <c r="I33" s="6"/>
      <c r="J33" s="6" t="str">
        <f t="shared" si="8"/>
        <v>ELCCH4N</v>
      </c>
      <c r="K33" s="19">
        <f>ELC_IVL!G33</f>
        <v>1E-3</v>
      </c>
      <c r="L33" s="1"/>
      <c r="M33" s="6" t="s">
        <v>14</v>
      </c>
      <c r="N33" s="6"/>
      <c r="O33" s="1"/>
      <c r="P33" s="6" t="s">
        <v>427</v>
      </c>
      <c r="Q33" s="89" t="s">
        <v>426</v>
      </c>
    </row>
    <row r="34" spans="2:17" x14ac:dyDescent="0.3">
      <c r="B34" s="6"/>
      <c r="C34" s="6"/>
      <c r="D34" s="6" t="str">
        <f t="shared" si="5"/>
        <v>FLO_EMIS</v>
      </c>
      <c r="E34" s="7" t="s">
        <v>607</v>
      </c>
      <c r="F34" s="8" t="str">
        <f t="shared" si="6"/>
        <v>ELCDGS</v>
      </c>
      <c r="G34" s="8" t="str">
        <f t="shared" si="7"/>
        <v>ELCDGS</v>
      </c>
      <c r="H34" s="6" t="str">
        <f t="shared" si="9"/>
        <v>CHP*</v>
      </c>
      <c r="I34" s="6"/>
      <c r="J34" s="6" t="str">
        <f t="shared" si="8"/>
        <v>ELCCH4N</v>
      </c>
      <c r="K34" s="19">
        <f>ELC_IVL!G34</f>
        <v>1E-3</v>
      </c>
      <c r="L34" s="1"/>
      <c r="M34" s="6" t="s">
        <v>14</v>
      </c>
      <c r="N34" s="6"/>
      <c r="O34" s="1"/>
      <c r="P34" s="6" t="s">
        <v>425</v>
      </c>
      <c r="Q34" s="89" t="s">
        <v>424</v>
      </c>
    </row>
    <row r="35" spans="2:17" x14ac:dyDescent="0.3">
      <c r="B35" s="6"/>
      <c r="C35" s="6"/>
      <c r="D35" s="6" t="str">
        <f t="shared" si="5"/>
        <v>FLO_EMIS</v>
      </c>
      <c r="E35" s="7" t="s">
        <v>607</v>
      </c>
      <c r="F35" s="8" t="str">
        <f t="shared" si="6"/>
        <v>ELCDST</v>
      </c>
      <c r="G35" s="8" t="str">
        <f t="shared" si="7"/>
        <v>ELCDST</v>
      </c>
      <c r="H35" s="6" t="str">
        <f t="shared" si="9"/>
        <v>CHP*</v>
      </c>
      <c r="I35" s="6"/>
      <c r="J35" s="6" t="str">
        <f t="shared" si="8"/>
        <v>ELCCH4N</v>
      </c>
      <c r="K35" s="19">
        <f>ELC_IVL!G35</f>
        <v>2E-3</v>
      </c>
      <c r="L35" s="1"/>
      <c r="M35" s="6" t="s">
        <v>14</v>
      </c>
      <c r="N35" s="6"/>
      <c r="O35" s="1"/>
      <c r="P35" s="6" t="s">
        <v>423</v>
      </c>
      <c r="Q35" s="89" t="s">
        <v>272</v>
      </c>
    </row>
    <row r="36" spans="2:17" x14ac:dyDescent="0.3">
      <c r="B36" s="6"/>
      <c r="C36" s="6"/>
      <c r="D36" s="6" t="str">
        <f t="shared" si="5"/>
        <v>*</v>
      </c>
      <c r="E36" s="7" t="s">
        <v>607</v>
      </c>
      <c r="F36" s="8" t="str">
        <f t="shared" si="6"/>
        <v>ELCHH2</v>
      </c>
      <c r="G36" s="8" t="str">
        <f t="shared" si="7"/>
        <v>ELCHH2</v>
      </c>
      <c r="H36" s="6" t="str">
        <f t="shared" si="9"/>
        <v>CHP*</v>
      </c>
      <c r="I36" s="6"/>
      <c r="J36" s="6" t="str">
        <f t="shared" si="8"/>
        <v>ELCCH4N</v>
      </c>
      <c r="K36" s="19">
        <f>ELC_IVL!G36</f>
        <v>0</v>
      </c>
      <c r="L36" s="1"/>
      <c r="M36" s="6" t="s">
        <v>14</v>
      </c>
      <c r="N36" s="6"/>
      <c r="O36" s="1"/>
      <c r="P36" s="6" t="s">
        <v>439</v>
      </c>
      <c r="Q36" s="89" t="s">
        <v>438</v>
      </c>
    </row>
    <row r="37" spans="2:17" x14ac:dyDescent="0.3">
      <c r="B37" s="6"/>
      <c r="C37" s="6"/>
      <c r="D37" s="6" t="str">
        <f t="shared" si="5"/>
        <v>FLO_EMIS</v>
      </c>
      <c r="E37" s="7" t="s">
        <v>607</v>
      </c>
      <c r="F37" s="8" t="str">
        <f t="shared" si="6"/>
        <v>ELCMUN</v>
      </c>
      <c r="G37" s="8" t="str">
        <f t="shared" si="7"/>
        <v>ELCMUN</v>
      </c>
      <c r="H37" s="6" t="str">
        <f t="shared" si="9"/>
        <v>CHP*</v>
      </c>
      <c r="I37" s="6"/>
      <c r="J37" s="6" t="str">
        <f t="shared" si="8"/>
        <v>ELCCH4N</v>
      </c>
      <c r="K37" s="19">
        <f>ELC_IVL!G37</f>
        <v>5.0000000000000001E-3</v>
      </c>
      <c r="L37" s="1"/>
      <c r="M37" s="6" t="s">
        <v>14</v>
      </c>
      <c r="N37" s="6"/>
      <c r="O37" s="1"/>
      <c r="P37" s="6" t="s">
        <v>422</v>
      </c>
      <c r="Q37" s="89" t="s">
        <v>421</v>
      </c>
    </row>
    <row r="38" spans="2:17" x14ac:dyDescent="0.3">
      <c r="B38" s="6"/>
      <c r="C38" s="6"/>
      <c r="D38" s="6" t="str">
        <f t="shared" si="5"/>
        <v>FLO_EMIS</v>
      </c>
      <c r="E38" s="7" t="s">
        <v>607</v>
      </c>
      <c r="F38" s="8" t="str">
        <f t="shared" si="6"/>
        <v>ELCNGS</v>
      </c>
      <c r="G38" s="8" t="str">
        <f t="shared" si="7"/>
        <v>ELCNGS</v>
      </c>
      <c r="H38" s="6" t="str">
        <f t="shared" si="9"/>
        <v>CHP*</v>
      </c>
      <c r="I38" s="6"/>
      <c r="J38" s="6" t="str">
        <f t="shared" si="8"/>
        <v>ELCCH4N</v>
      </c>
      <c r="K38" s="19">
        <f>ELC_IVL!G38</f>
        <v>1E-3</v>
      </c>
      <c r="L38" s="1"/>
      <c r="M38" s="6" t="s">
        <v>14</v>
      </c>
      <c r="N38" s="6"/>
      <c r="O38" s="1"/>
      <c r="P38" s="6" t="s">
        <v>420</v>
      </c>
      <c r="Q38" s="89" t="s">
        <v>265</v>
      </c>
    </row>
    <row r="39" spans="2:17" x14ac:dyDescent="0.3">
      <c r="B39" s="6"/>
      <c r="C39" s="6"/>
      <c r="D39" s="6" t="str">
        <f t="shared" si="5"/>
        <v>FLO_EMIS</v>
      </c>
      <c r="E39" s="7" t="s">
        <v>607</v>
      </c>
      <c r="F39" s="8" t="str">
        <f t="shared" si="6"/>
        <v>ELCOIL</v>
      </c>
      <c r="G39" s="8" t="str">
        <f t="shared" si="7"/>
        <v>ELCOIL</v>
      </c>
      <c r="H39" s="6" t="str">
        <f t="shared" si="9"/>
        <v>CHP*</v>
      </c>
      <c r="I39" s="6"/>
      <c r="J39" s="6" t="str">
        <f t="shared" si="8"/>
        <v>ELCCH4N</v>
      </c>
      <c r="K39" s="19">
        <f>ELC_IVL!G39</f>
        <v>1E-3</v>
      </c>
      <c r="L39" s="1"/>
      <c r="M39" s="6" t="s">
        <v>14</v>
      </c>
      <c r="N39" s="6"/>
      <c r="O39" s="1"/>
      <c r="P39" s="6" t="s">
        <v>419</v>
      </c>
      <c r="Q39" s="89" t="s">
        <v>418</v>
      </c>
    </row>
    <row r="40" spans="2:17" x14ac:dyDescent="0.3">
      <c r="B40" s="6"/>
      <c r="C40" s="6"/>
      <c r="D40" s="6" t="str">
        <f t="shared" si="5"/>
        <v>FLO_EMIS</v>
      </c>
      <c r="E40" s="7" t="s">
        <v>607</v>
      </c>
      <c r="F40" s="8" t="str">
        <f t="shared" si="6"/>
        <v>ELCPEA</v>
      </c>
      <c r="G40" s="8" t="str">
        <f t="shared" si="7"/>
        <v>ELCPEA</v>
      </c>
      <c r="H40" s="6" t="str">
        <f t="shared" si="9"/>
        <v>CHP*</v>
      </c>
      <c r="I40" s="6"/>
      <c r="J40" s="6" t="str">
        <f t="shared" si="8"/>
        <v>ELCCH4N</v>
      </c>
      <c r="K40" s="19">
        <f>ELC_IVL!G40</f>
        <v>1.0999999999999999E-2</v>
      </c>
      <c r="L40" s="1"/>
      <c r="M40" s="6" t="s">
        <v>14</v>
      </c>
      <c r="N40" s="6"/>
      <c r="O40" s="1"/>
      <c r="P40" s="6" t="s">
        <v>417</v>
      </c>
      <c r="Q40" s="89" t="s">
        <v>262</v>
      </c>
    </row>
    <row r="41" spans="2:17" x14ac:dyDescent="0.3">
      <c r="B41" s="6"/>
      <c r="C41" s="6"/>
      <c r="D41" s="6" t="str">
        <f t="shared" si="5"/>
        <v>*</v>
      </c>
      <c r="E41" s="7" t="s">
        <v>437</v>
      </c>
      <c r="F41" s="8" t="str">
        <f t="shared" si="6"/>
        <v>ELCSLU</v>
      </c>
      <c r="G41" s="8" t="str">
        <f t="shared" si="7"/>
        <v>ELCSLU</v>
      </c>
      <c r="H41" s="6" t="str">
        <f t="shared" si="9"/>
        <v>CHP*</v>
      </c>
      <c r="I41" s="6"/>
      <c r="J41" s="6" t="str">
        <f t="shared" si="8"/>
        <v>ELCCH4N</v>
      </c>
      <c r="K41" s="19" t="str">
        <f>ELC_IVL!G41</f>
        <v>NA</v>
      </c>
      <c r="M41" s="6" t="s">
        <v>14</v>
      </c>
      <c r="N41" s="6"/>
      <c r="O41" s="1"/>
      <c r="P41" s="6" t="s">
        <v>415</v>
      </c>
      <c r="Q41" s="89" t="s">
        <v>414</v>
      </c>
    </row>
    <row r="46" spans="2:17" x14ac:dyDescent="0.3">
      <c r="B46" s="1" t="str">
        <f>ELC_IVL!H7</f>
        <v>SO2</v>
      </c>
      <c r="C46" s="1"/>
      <c r="D46" s="1"/>
      <c r="E46" s="1"/>
      <c r="F46" s="1"/>
      <c r="G46" s="1"/>
      <c r="H46" s="1"/>
      <c r="I46" s="1"/>
      <c r="J46" s="1"/>
      <c r="K46" s="16"/>
      <c r="L46" s="1"/>
      <c r="M46" s="1"/>
      <c r="N46" s="1"/>
      <c r="O46" s="1"/>
      <c r="P46" s="1"/>
      <c r="Q46" s="1"/>
    </row>
    <row r="47" spans="2:17" x14ac:dyDescent="0.3">
      <c r="B47" s="1"/>
      <c r="C47" s="1"/>
      <c r="D47" s="1"/>
      <c r="E47" s="1"/>
      <c r="F47" s="1"/>
      <c r="G47" s="1"/>
      <c r="H47" s="1"/>
      <c r="I47" s="1"/>
      <c r="J47" s="1"/>
      <c r="K47" s="16"/>
      <c r="L47" s="1"/>
      <c r="M47" s="1"/>
      <c r="N47" s="1"/>
      <c r="O47" s="1"/>
      <c r="P47" s="1"/>
      <c r="Q47" s="1"/>
    </row>
    <row r="48" spans="2:17" x14ac:dyDescent="0.3">
      <c r="B48" s="2" t="s">
        <v>0</v>
      </c>
      <c r="C48" s="3"/>
      <c r="D48" s="3"/>
      <c r="E48" s="3"/>
      <c r="F48" s="3"/>
      <c r="G48" s="3"/>
      <c r="H48" s="3"/>
      <c r="I48" s="3"/>
      <c r="J48" s="3"/>
      <c r="K48" s="17"/>
      <c r="L48" s="1"/>
      <c r="M48" s="1"/>
      <c r="N48" s="1"/>
      <c r="O48" s="1"/>
      <c r="P48" s="1"/>
      <c r="Q48" s="1"/>
    </row>
    <row r="49" spans="2:17" x14ac:dyDescent="0.3">
      <c r="B49" s="4" t="s">
        <v>1</v>
      </c>
      <c r="C49" s="4" t="s">
        <v>2</v>
      </c>
      <c r="D49" s="4" t="s">
        <v>3</v>
      </c>
      <c r="E49" s="4" t="s">
        <v>4</v>
      </c>
      <c r="F49" s="4" t="s">
        <v>5</v>
      </c>
      <c r="G49" s="4" t="s">
        <v>382</v>
      </c>
      <c r="H49" s="4" t="s">
        <v>6</v>
      </c>
      <c r="I49" s="4" t="s">
        <v>7</v>
      </c>
      <c r="J49" s="4" t="s">
        <v>8</v>
      </c>
      <c r="K49" s="18" t="s">
        <v>9</v>
      </c>
      <c r="L49" s="1"/>
      <c r="M49" s="4" t="s">
        <v>10</v>
      </c>
      <c r="N49" s="4" t="s">
        <v>11</v>
      </c>
      <c r="O49" s="5"/>
      <c r="P49" s="4" t="s">
        <v>12</v>
      </c>
      <c r="Q49" s="4" t="s">
        <v>13</v>
      </c>
    </row>
    <row r="50" spans="2:17" x14ac:dyDescent="0.3">
      <c r="B50" s="6"/>
      <c r="C50" s="6"/>
      <c r="D50" s="6" t="str">
        <f t="shared" ref="D50:D62" si="10">IF((OR(K50&lt;=0,K50="NA")),"*","FLO_EMIS")</f>
        <v>FLO_EMIS</v>
      </c>
      <c r="E50" s="7" t="s">
        <v>607</v>
      </c>
      <c r="F50" s="8" t="str">
        <f t="shared" ref="F50:F62" si="11">G50</f>
        <v>ELCBGS</v>
      </c>
      <c r="G50" s="8" t="str">
        <f t="shared" ref="G50:G62" si="12">P50</f>
        <v>ELCBGS</v>
      </c>
      <c r="H50" s="6" t="str">
        <f>$H$2</f>
        <v>CHP*</v>
      </c>
      <c r="I50" s="6"/>
      <c r="J50" s="6" t="str">
        <f t="shared" ref="J50:J62" si="13">$C$2&amp;$B$46&amp;"N"</f>
        <v>ELCSO2N</v>
      </c>
      <c r="K50" s="19">
        <f>ELC_IVL!H29</f>
        <v>8.0000000000000002E-3</v>
      </c>
      <c r="L50" s="1"/>
      <c r="M50" s="6" t="s">
        <v>14</v>
      </c>
      <c r="N50" s="6"/>
      <c r="O50" s="1"/>
      <c r="P50" s="6" t="s">
        <v>434</v>
      </c>
      <c r="Q50" s="89" t="s">
        <v>433</v>
      </c>
    </row>
    <row r="51" spans="2:17" x14ac:dyDescent="0.3">
      <c r="B51" s="6"/>
      <c r="C51" s="6"/>
      <c r="D51" s="6" t="str">
        <f t="shared" si="10"/>
        <v>FLO_EMIS</v>
      </c>
      <c r="E51" s="7" t="s">
        <v>607</v>
      </c>
      <c r="F51" s="8" t="str">
        <f t="shared" si="11"/>
        <v>ELCBPL</v>
      </c>
      <c r="G51" s="8" t="str">
        <f t="shared" si="12"/>
        <v>ELCBPL</v>
      </c>
      <c r="H51" s="6" t="str">
        <f t="shared" ref="H51:H62" si="14">$H$2</f>
        <v>CHP*</v>
      </c>
      <c r="I51" s="6"/>
      <c r="J51" s="6" t="str">
        <f t="shared" si="13"/>
        <v>ELCSO2N</v>
      </c>
      <c r="K51" s="19">
        <f>ELC_IVL!H30</f>
        <v>0.01</v>
      </c>
      <c r="L51" s="1"/>
      <c r="M51" s="6" t="s">
        <v>14</v>
      </c>
      <c r="N51" s="6"/>
      <c r="O51" s="1"/>
      <c r="P51" s="6" t="s">
        <v>432</v>
      </c>
      <c r="Q51" s="89" t="s">
        <v>253</v>
      </c>
    </row>
    <row r="52" spans="2:17" x14ac:dyDescent="0.3">
      <c r="B52" s="6"/>
      <c r="C52" s="6"/>
      <c r="D52" s="6" t="str">
        <f t="shared" si="10"/>
        <v>FLO_EMIS</v>
      </c>
      <c r="E52" s="7" t="s">
        <v>607</v>
      </c>
      <c r="F52" s="8" t="str">
        <f t="shared" si="11"/>
        <v>ELCBGS</v>
      </c>
      <c r="G52" s="8" t="str">
        <f t="shared" si="12"/>
        <v>ELCBGS</v>
      </c>
      <c r="H52" s="6" t="str">
        <f t="shared" si="14"/>
        <v>CHP*</v>
      </c>
      <c r="I52" s="6"/>
      <c r="J52" s="6" t="str">
        <f t="shared" si="13"/>
        <v>ELCSO2N</v>
      </c>
      <c r="K52" s="19">
        <f>ELC_IVL!H31</f>
        <v>8.0000000000000002E-3</v>
      </c>
      <c r="L52" s="1"/>
      <c r="M52" s="6" t="s">
        <v>14</v>
      </c>
      <c r="N52" s="6"/>
      <c r="O52" s="1"/>
      <c r="P52" s="6" t="s">
        <v>434</v>
      </c>
      <c r="Q52" s="89" t="s">
        <v>430</v>
      </c>
    </row>
    <row r="53" spans="2:17" x14ac:dyDescent="0.3">
      <c r="B53" s="6"/>
      <c r="C53" s="6"/>
      <c r="D53" s="6" t="str">
        <f t="shared" si="10"/>
        <v>FLO_EMIS</v>
      </c>
      <c r="E53" s="7" t="s">
        <v>607</v>
      </c>
      <c r="F53" s="8" t="str">
        <f t="shared" si="11"/>
        <v>ELCBWO</v>
      </c>
      <c r="G53" s="8" t="str">
        <f t="shared" si="12"/>
        <v>ELCBWO</v>
      </c>
      <c r="H53" s="6" t="str">
        <f t="shared" si="14"/>
        <v>CHP*</v>
      </c>
      <c r="I53" s="6"/>
      <c r="J53" s="6" t="str">
        <f t="shared" si="13"/>
        <v>ELCSO2N</v>
      </c>
      <c r="K53" s="19">
        <f>ELC_IVL!H32</f>
        <v>0.01</v>
      </c>
      <c r="L53" s="1"/>
      <c r="M53" s="6" t="s">
        <v>14</v>
      </c>
      <c r="N53" s="6"/>
      <c r="O53" s="1"/>
      <c r="P53" s="6" t="s">
        <v>429</v>
      </c>
      <c r="Q53" s="89" t="s">
        <v>428</v>
      </c>
    </row>
    <row r="54" spans="2:17" x14ac:dyDescent="0.3">
      <c r="B54" s="6"/>
      <c r="C54" s="6"/>
      <c r="D54" s="6" t="str">
        <f t="shared" si="10"/>
        <v>FLO_EMIS</v>
      </c>
      <c r="E54" s="7" t="s">
        <v>607</v>
      </c>
      <c r="F54" s="8" t="str">
        <f t="shared" si="11"/>
        <v>ELCCOH</v>
      </c>
      <c r="G54" s="8" t="str">
        <f t="shared" si="12"/>
        <v>ELCCOH</v>
      </c>
      <c r="H54" s="6" t="str">
        <f t="shared" si="14"/>
        <v>CHP*</v>
      </c>
      <c r="I54" s="6"/>
      <c r="J54" s="6" t="str">
        <f t="shared" si="13"/>
        <v>ELCSO2N</v>
      </c>
      <c r="K54" s="19">
        <f>ELC_IVL!H33</f>
        <v>0.15</v>
      </c>
      <c r="L54" s="1"/>
      <c r="M54" s="6" t="s">
        <v>14</v>
      </c>
      <c r="N54" s="6"/>
      <c r="O54" s="1"/>
      <c r="P54" s="6" t="s">
        <v>427</v>
      </c>
      <c r="Q54" s="89" t="s">
        <v>426</v>
      </c>
    </row>
    <row r="55" spans="2:17" x14ac:dyDescent="0.3">
      <c r="B55" s="6"/>
      <c r="C55" s="6"/>
      <c r="D55" s="6" t="str">
        <f t="shared" si="10"/>
        <v>*</v>
      </c>
      <c r="E55" s="7" t="s">
        <v>607</v>
      </c>
      <c r="F55" s="8" t="str">
        <f t="shared" si="11"/>
        <v>ELCDGS</v>
      </c>
      <c r="G55" s="8" t="str">
        <f t="shared" si="12"/>
        <v>ELCDGS</v>
      </c>
      <c r="H55" s="6" t="str">
        <f t="shared" si="14"/>
        <v>CHP*</v>
      </c>
      <c r="I55" s="6"/>
      <c r="J55" s="6" t="str">
        <f t="shared" si="13"/>
        <v>ELCSO2N</v>
      </c>
      <c r="K55" s="19" t="str">
        <f>ELC_IVL!H34</f>
        <v>NA</v>
      </c>
      <c r="L55" s="1"/>
      <c r="M55" s="6" t="s">
        <v>14</v>
      </c>
      <c r="N55" s="6"/>
      <c r="O55" s="1"/>
      <c r="P55" s="6" t="s">
        <v>425</v>
      </c>
      <c r="Q55" s="89" t="s">
        <v>424</v>
      </c>
    </row>
    <row r="56" spans="2:17" x14ac:dyDescent="0.3">
      <c r="B56" s="6"/>
      <c r="C56" s="6"/>
      <c r="D56" s="6" t="str">
        <f t="shared" si="10"/>
        <v>FLO_EMIS</v>
      </c>
      <c r="E56" s="7" t="s">
        <v>607</v>
      </c>
      <c r="F56" s="8" t="str">
        <f t="shared" si="11"/>
        <v>ELCDST</v>
      </c>
      <c r="G56" s="8" t="str">
        <f t="shared" si="12"/>
        <v>ELCDST</v>
      </c>
      <c r="H56" s="6" t="str">
        <f t="shared" si="14"/>
        <v>CHP*</v>
      </c>
      <c r="I56" s="6"/>
      <c r="J56" s="6" t="str">
        <f t="shared" si="13"/>
        <v>ELCSO2N</v>
      </c>
      <c r="K56" s="19">
        <f>ELC_IVL!H35</f>
        <v>0.09</v>
      </c>
      <c r="L56" s="1"/>
      <c r="M56" s="6" t="s">
        <v>14</v>
      </c>
      <c r="N56" s="6"/>
      <c r="O56" s="1"/>
      <c r="P56" s="6" t="s">
        <v>423</v>
      </c>
      <c r="Q56" s="89" t="s">
        <v>272</v>
      </c>
    </row>
    <row r="57" spans="2:17" x14ac:dyDescent="0.3">
      <c r="B57" s="6"/>
      <c r="C57" s="6"/>
      <c r="D57" s="6" t="str">
        <f t="shared" si="10"/>
        <v>*</v>
      </c>
      <c r="E57" s="7" t="s">
        <v>607</v>
      </c>
      <c r="F57" s="8" t="str">
        <f t="shared" si="11"/>
        <v>ELCHH2</v>
      </c>
      <c r="G57" s="8" t="str">
        <f t="shared" si="12"/>
        <v>ELCHH2</v>
      </c>
      <c r="H57" s="6" t="str">
        <f t="shared" si="14"/>
        <v>CHP*</v>
      </c>
      <c r="I57" s="6"/>
      <c r="J57" s="6" t="str">
        <f t="shared" si="13"/>
        <v>ELCSO2N</v>
      </c>
      <c r="K57" s="19">
        <f>ELC_IVL!H36</f>
        <v>0</v>
      </c>
      <c r="L57" s="1"/>
      <c r="M57" s="6" t="s">
        <v>14</v>
      </c>
      <c r="N57" s="6"/>
      <c r="O57" s="1"/>
      <c r="P57" s="6" t="s">
        <v>439</v>
      </c>
      <c r="Q57" s="89" t="s">
        <v>438</v>
      </c>
    </row>
    <row r="58" spans="2:17" x14ac:dyDescent="0.3">
      <c r="B58" s="6"/>
      <c r="C58" s="6"/>
      <c r="D58" s="6" t="str">
        <f t="shared" si="10"/>
        <v>FLO_EMIS</v>
      </c>
      <c r="E58" s="7" t="s">
        <v>607</v>
      </c>
      <c r="F58" s="8" t="str">
        <f t="shared" si="11"/>
        <v>ELCMUN</v>
      </c>
      <c r="G58" s="8" t="str">
        <f t="shared" si="12"/>
        <v>ELCMUN</v>
      </c>
      <c r="H58" s="6" t="str">
        <f t="shared" si="14"/>
        <v>CHP*</v>
      </c>
      <c r="I58" s="6"/>
      <c r="J58" s="6" t="str">
        <f t="shared" si="13"/>
        <v>ELCSO2N</v>
      </c>
      <c r="K58" s="19">
        <f>ELC_IVL!H37</f>
        <v>2E-3</v>
      </c>
      <c r="L58" s="1"/>
      <c r="M58" s="6" t="s">
        <v>14</v>
      </c>
      <c r="N58" s="6"/>
      <c r="O58" s="1"/>
      <c r="P58" s="6" t="s">
        <v>422</v>
      </c>
      <c r="Q58" s="89" t="s">
        <v>421</v>
      </c>
    </row>
    <row r="59" spans="2:17" x14ac:dyDescent="0.3">
      <c r="B59" s="6"/>
      <c r="C59" s="6"/>
      <c r="D59" s="6" t="str">
        <f t="shared" si="10"/>
        <v>*</v>
      </c>
      <c r="E59" s="7" t="s">
        <v>607</v>
      </c>
      <c r="F59" s="8" t="str">
        <f t="shared" si="11"/>
        <v>ELCNGS</v>
      </c>
      <c r="G59" s="8" t="str">
        <f t="shared" si="12"/>
        <v>ELCNGS</v>
      </c>
      <c r="H59" s="6" t="str">
        <f t="shared" si="14"/>
        <v>CHP*</v>
      </c>
      <c r="I59" s="6"/>
      <c r="J59" s="6" t="str">
        <f t="shared" si="13"/>
        <v>ELCSO2N</v>
      </c>
      <c r="K59" s="19">
        <f>ELC_IVL!H38</f>
        <v>0</v>
      </c>
      <c r="L59" s="1"/>
      <c r="M59" s="6" t="s">
        <v>14</v>
      </c>
      <c r="N59" s="6"/>
      <c r="O59" s="1"/>
      <c r="P59" s="6" t="s">
        <v>420</v>
      </c>
      <c r="Q59" s="89" t="s">
        <v>265</v>
      </c>
    </row>
    <row r="60" spans="2:17" x14ac:dyDescent="0.3">
      <c r="B60" s="6"/>
      <c r="C60" s="6"/>
      <c r="D60" s="6" t="str">
        <f t="shared" si="10"/>
        <v>FLO_EMIS</v>
      </c>
      <c r="E60" s="7" t="s">
        <v>607</v>
      </c>
      <c r="F60" s="8" t="str">
        <f t="shared" si="11"/>
        <v>ELCOIL</v>
      </c>
      <c r="G60" s="8" t="str">
        <f t="shared" si="12"/>
        <v>ELCOIL</v>
      </c>
      <c r="H60" s="6" t="str">
        <f t="shared" si="14"/>
        <v>CHP*</v>
      </c>
      <c r="I60" s="6"/>
      <c r="J60" s="6" t="str">
        <f t="shared" si="13"/>
        <v>ELCSO2N</v>
      </c>
      <c r="K60" s="19">
        <f>ELC_IVL!H39</f>
        <v>2.5000000000000001E-2</v>
      </c>
      <c r="L60" s="1"/>
      <c r="M60" s="6" t="s">
        <v>14</v>
      </c>
      <c r="N60" s="6"/>
      <c r="O60" s="1"/>
      <c r="P60" s="6" t="s">
        <v>419</v>
      </c>
      <c r="Q60" s="89" t="s">
        <v>418</v>
      </c>
    </row>
    <row r="61" spans="2:17" x14ac:dyDescent="0.3">
      <c r="B61" s="6"/>
      <c r="C61" s="6"/>
      <c r="D61" s="6" t="str">
        <f t="shared" si="10"/>
        <v>FLO_EMIS</v>
      </c>
      <c r="E61" s="7" t="s">
        <v>607</v>
      </c>
      <c r="F61" s="8" t="str">
        <f t="shared" si="11"/>
        <v>ELCPEA</v>
      </c>
      <c r="G61" s="8" t="str">
        <f t="shared" si="12"/>
        <v>ELCPEA</v>
      </c>
      <c r="H61" s="6" t="str">
        <f t="shared" si="14"/>
        <v>CHP*</v>
      </c>
      <c r="I61" s="6"/>
      <c r="J61" s="6" t="str">
        <f t="shared" si="13"/>
        <v>ELCSO2N</v>
      </c>
      <c r="K61" s="19">
        <f>ELC_IVL!H40</f>
        <v>7.0000000000000007E-2</v>
      </c>
      <c r="L61" s="1"/>
      <c r="M61" s="6" t="s">
        <v>14</v>
      </c>
      <c r="N61" s="6"/>
      <c r="O61" s="1"/>
      <c r="P61" s="6" t="s">
        <v>417</v>
      </c>
      <c r="Q61" s="89" t="s">
        <v>262</v>
      </c>
    </row>
    <row r="62" spans="2:17" x14ac:dyDescent="0.3">
      <c r="B62" s="6"/>
      <c r="C62" s="6"/>
      <c r="D62" s="6" t="str">
        <f t="shared" si="10"/>
        <v>*</v>
      </c>
      <c r="E62" s="7" t="s">
        <v>437</v>
      </c>
      <c r="F62" s="8" t="str">
        <f t="shared" si="11"/>
        <v>ELCSLU</v>
      </c>
      <c r="G62" s="8" t="str">
        <f t="shared" si="12"/>
        <v>ELCSLU</v>
      </c>
      <c r="H62" s="6" t="str">
        <f t="shared" si="14"/>
        <v>CHP*</v>
      </c>
      <c r="I62" s="6"/>
      <c r="J62" s="6" t="str">
        <f t="shared" si="13"/>
        <v>ELCSO2N</v>
      </c>
      <c r="K62" s="19" t="str">
        <f>ELC_IVL!H41</f>
        <v>NA</v>
      </c>
      <c r="L62" s="1"/>
      <c r="M62" s="6" t="s">
        <v>14</v>
      </c>
      <c r="N62" s="6"/>
      <c r="P62" s="6" t="s">
        <v>415</v>
      </c>
      <c r="Q62" s="89" t="s">
        <v>414</v>
      </c>
    </row>
    <row r="67" spans="2:17" x14ac:dyDescent="0.3">
      <c r="B67" s="1" t="str">
        <f>ELC_IVL!I7</f>
        <v>NOX</v>
      </c>
      <c r="C67" s="1"/>
      <c r="D67" s="1"/>
      <c r="E67" s="1"/>
      <c r="F67" s="1"/>
      <c r="G67" s="1"/>
      <c r="H67" s="1"/>
      <c r="I67" s="1"/>
      <c r="J67" s="1"/>
      <c r="K67" s="16"/>
      <c r="L67" s="1"/>
      <c r="M67" s="1"/>
      <c r="N67" s="1"/>
      <c r="O67" s="1"/>
      <c r="P67" s="1"/>
      <c r="Q67" s="1"/>
    </row>
    <row r="68" spans="2:17" x14ac:dyDescent="0.3">
      <c r="B68" s="1"/>
      <c r="C68" s="1"/>
      <c r="D68" s="1"/>
      <c r="E68" s="1"/>
      <c r="F68" s="1"/>
      <c r="G68" s="1"/>
      <c r="H68" s="1"/>
      <c r="I68" s="1"/>
      <c r="J68" s="1"/>
      <c r="K68" s="16"/>
      <c r="L68" s="1"/>
      <c r="M68" s="1"/>
      <c r="N68" s="1"/>
      <c r="O68" s="1"/>
      <c r="P68" s="1"/>
      <c r="Q68" s="1"/>
    </row>
    <row r="69" spans="2:17" x14ac:dyDescent="0.3">
      <c r="B69" s="2" t="s">
        <v>0</v>
      </c>
      <c r="C69" s="3"/>
      <c r="D69" s="3"/>
      <c r="E69" s="3"/>
      <c r="F69" s="3"/>
      <c r="G69" s="3"/>
      <c r="H69" s="3"/>
      <c r="I69" s="3"/>
      <c r="J69" s="3"/>
      <c r="K69" s="17"/>
      <c r="L69" s="1"/>
      <c r="M69" s="1"/>
      <c r="N69" s="1"/>
      <c r="O69" s="1"/>
      <c r="P69" s="1"/>
      <c r="Q69" s="1"/>
    </row>
    <row r="70" spans="2:17" x14ac:dyDescent="0.3">
      <c r="B70" s="4" t="s">
        <v>1</v>
      </c>
      <c r="C70" s="4" t="s">
        <v>2</v>
      </c>
      <c r="D70" s="4" t="s">
        <v>3</v>
      </c>
      <c r="E70" s="4" t="s">
        <v>4</v>
      </c>
      <c r="F70" s="4" t="s">
        <v>5</v>
      </c>
      <c r="G70" s="4" t="s">
        <v>382</v>
      </c>
      <c r="H70" s="4" t="s">
        <v>6</v>
      </c>
      <c r="I70" s="4" t="s">
        <v>7</v>
      </c>
      <c r="J70" s="4" t="s">
        <v>8</v>
      </c>
      <c r="K70" s="18" t="s">
        <v>9</v>
      </c>
      <c r="L70" s="1"/>
      <c r="M70" s="4" t="s">
        <v>10</v>
      </c>
      <c r="N70" s="4" t="s">
        <v>11</v>
      </c>
      <c r="O70" s="5"/>
      <c r="P70" s="4" t="s">
        <v>12</v>
      </c>
      <c r="Q70" s="4" t="s">
        <v>13</v>
      </c>
    </row>
    <row r="71" spans="2:17" x14ac:dyDescent="0.3">
      <c r="B71" s="6"/>
      <c r="C71" s="6"/>
      <c r="D71" s="6" t="str">
        <f t="shared" ref="D71:D83" si="15">IF((OR(K71&lt;=0,K71="NA")),"*","FLO_EMIS")</f>
        <v>FLO_EMIS</v>
      </c>
      <c r="E71" s="7" t="s">
        <v>607</v>
      </c>
      <c r="F71" s="8" t="str">
        <f t="shared" ref="F71:F83" si="16">G71</f>
        <v>ELCBGS</v>
      </c>
      <c r="G71" s="8" t="str">
        <f t="shared" ref="G71:G83" si="17">P71</f>
        <v>ELCBGS</v>
      </c>
      <c r="H71" s="6" t="str">
        <f>$H$2</f>
        <v>CHP*</v>
      </c>
      <c r="I71" s="6"/>
      <c r="J71" s="6" t="str">
        <f t="shared" ref="J71:J83" si="18">$C$2&amp;$B$67&amp;"N"</f>
        <v>ELCNOXN</v>
      </c>
      <c r="K71" s="19">
        <f>ELC_IVL!I29</f>
        <v>0.05</v>
      </c>
      <c r="L71" s="1"/>
      <c r="M71" s="6" t="s">
        <v>14</v>
      </c>
      <c r="N71" s="6"/>
      <c r="O71" s="1"/>
      <c r="P71" s="6" t="s">
        <v>434</v>
      </c>
      <c r="Q71" s="89" t="s">
        <v>433</v>
      </c>
    </row>
    <row r="72" spans="2:17" x14ac:dyDescent="0.3">
      <c r="B72" s="6"/>
      <c r="C72" s="6"/>
      <c r="D72" s="6" t="str">
        <f t="shared" si="15"/>
        <v>FLO_EMIS</v>
      </c>
      <c r="E72" s="7" t="s">
        <v>607</v>
      </c>
      <c r="F72" s="8" t="str">
        <f t="shared" si="16"/>
        <v>ELCBPL</v>
      </c>
      <c r="G72" s="8" t="str">
        <f t="shared" si="17"/>
        <v>ELCBPL</v>
      </c>
      <c r="H72" s="6" t="str">
        <f t="shared" ref="H72:H83" si="19">$H$2</f>
        <v>CHP*</v>
      </c>
      <c r="I72" s="6"/>
      <c r="J72" s="6" t="str">
        <f t="shared" si="18"/>
        <v>ELCNOXN</v>
      </c>
      <c r="K72" s="19">
        <f>ELC_IVL!I30</f>
        <v>0.06</v>
      </c>
      <c r="L72" s="1"/>
      <c r="M72" s="6" t="s">
        <v>14</v>
      </c>
      <c r="N72" s="6"/>
      <c r="O72" s="1"/>
      <c r="P72" s="6" t="s">
        <v>432</v>
      </c>
      <c r="Q72" s="89" t="s">
        <v>253</v>
      </c>
    </row>
    <row r="73" spans="2:17" x14ac:dyDescent="0.3">
      <c r="B73" s="6"/>
      <c r="C73" s="6"/>
      <c r="D73" s="6" t="str">
        <f t="shared" si="15"/>
        <v>FLO_EMIS</v>
      </c>
      <c r="E73" s="7" t="s">
        <v>607</v>
      </c>
      <c r="F73" s="8" t="str">
        <f t="shared" si="16"/>
        <v>ELCBGS</v>
      </c>
      <c r="G73" s="8" t="str">
        <f t="shared" si="17"/>
        <v>ELCBGS</v>
      </c>
      <c r="H73" s="6" t="str">
        <f t="shared" si="19"/>
        <v>CHP*</v>
      </c>
      <c r="I73" s="6"/>
      <c r="J73" s="6" t="str">
        <f t="shared" si="18"/>
        <v>ELCNOXN</v>
      </c>
      <c r="K73" s="19">
        <f>ELC_IVL!I31</f>
        <v>0.05</v>
      </c>
      <c r="L73" s="1"/>
      <c r="M73" s="6" t="s">
        <v>14</v>
      </c>
      <c r="N73" s="6"/>
      <c r="O73" s="1"/>
      <c r="P73" s="6" t="s">
        <v>434</v>
      </c>
      <c r="Q73" s="89" t="s">
        <v>430</v>
      </c>
    </row>
    <row r="74" spans="2:17" x14ac:dyDescent="0.3">
      <c r="B74" s="6"/>
      <c r="C74" s="6"/>
      <c r="D74" s="6" t="str">
        <f t="shared" si="15"/>
        <v>FLO_EMIS</v>
      </c>
      <c r="E74" s="7" t="s">
        <v>607</v>
      </c>
      <c r="F74" s="8" t="str">
        <f t="shared" si="16"/>
        <v>ELCBWO</v>
      </c>
      <c r="G74" s="8" t="str">
        <f t="shared" si="17"/>
        <v>ELCBWO</v>
      </c>
      <c r="H74" s="6" t="str">
        <f t="shared" si="19"/>
        <v>CHP*</v>
      </c>
      <c r="I74" s="6"/>
      <c r="J74" s="6" t="str">
        <f t="shared" si="18"/>
        <v>ELCNOXN</v>
      </c>
      <c r="K74" s="19">
        <f>ELC_IVL!I32</f>
        <v>0.06</v>
      </c>
      <c r="L74" s="1"/>
      <c r="M74" s="6" t="s">
        <v>14</v>
      </c>
      <c r="N74" s="6"/>
      <c r="O74" s="1"/>
      <c r="P74" s="6" t="s">
        <v>429</v>
      </c>
      <c r="Q74" s="89" t="s">
        <v>428</v>
      </c>
    </row>
    <row r="75" spans="2:17" x14ac:dyDescent="0.3">
      <c r="B75" s="6"/>
      <c r="C75" s="6"/>
      <c r="D75" s="6" t="str">
        <f t="shared" si="15"/>
        <v>FLO_EMIS</v>
      </c>
      <c r="E75" s="7" t="s">
        <v>607</v>
      </c>
      <c r="F75" s="8" t="str">
        <f t="shared" si="16"/>
        <v>ELCCOH</v>
      </c>
      <c r="G75" s="8" t="str">
        <f t="shared" si="17"/>
        <v>ELCCOH</v>
      </c>
      <c r="H75" s="6" t="str">
        <f t="shared" si="19"/>
        <v>CHP*</v>
      </c>
      <c r="I75" s="6"/>
      <c r="J75" s="6" t="str">
        <f t="shared" si="18"/>
        <v>ELCNOXN</v>
      </c>
      <c r="K75" s="19">
        <f>ELC_IVL!I33</f>
        <v>0.03</v>
      </c>
      <c r="L75" s="1"/>
      <c r="M75" s="6" t="s">
        <v>14</v>
      </c>
      <c r="N75" s="6"/>
      <c r="O75" s="1"/>
      <c r="P75" s="6" t="s">
        <v>427</v>
      </c>
      <c r="Q75" s="89" t="s">
        <v>426</v>
      </c>
    </row>
    <row r="76" spans="2:17" x14ac:dyDescent="0.3">
      <c r="B76" s="6"/>
      <c r="C76" s="6"/>
      <c r="D76" s="6" t="str">
        <f t="shared" si="15"/>
        <v>*</v>
      </c>
      <c r="E76" s="7" t="s">
        <v>607</v>
      </c>
      <c r="F76" s="8" t="str">
        <f t="shared" si="16"/>
        <v>ELCDGS</v>
      </c>
      <c r="G76" s="8" t="str">
        <f t="shared" si="17"/>
        <v>ELCDGS</v>
      </c>
      <c r="H76" s="6" t="str">
        <f t="shared" si="19"/>
        <v>CHP*</v>
      </c>
      <c r="I76" s="6"/>
      <c r="J76" s="6" t="str">
        <f t="shared" si="18"/>
        <v>ELCNOXN</v>
      </c>
      <c r="K76" s="19" t="str">
        <f>ELC_IVL!I34</f>
        <v>NA</v>
      </c>
      <c r="L76" s="1"/>
      <c r="M76" s="6" t="s">
        <v>14</v>
      </c>
      <c r="N76" s="6"/>
      <c r="O76" s="1"/>
      <c r="P76" s="6" t="s">
        <v>425</v>
      </c>
      <c r="Q76" s="89" t="s">
        <v>424</v>
      </c>
    </row>
    <row r="77" spans="2:17" x14ac:dyDescent="0.3">
      <c r="B77" s="6"/>
      <c r="C77" s="6"/>
      <c r="D77" s="6" t="str">
        <f t="shared" si="15"/>
        <v>FLO_EMIS</v>
      </c>
      <c r="E77" s="7" t="s">
        <v>607</v>
      </c>
      <c r="F77" s="8" t="str">
        <f t="shared" si="16"/>
        <v>ELCDST</v>
      </c>
      <c r="G77" s="8" t="str">
        <f t="shared" si="17"/>
        <v>ELCDST</v>
      </c>
      <c r="H77" s="6" t="str">
        <f t="shared" si="19"/>
        <v>CHP*</v>
      </c>
      <c r="I77" s="6"/>
      <c r="J77" s="6" t="str">
        <f t="shared" si="18"/>
        <v>ELCNOXN</v>
      </c>
      <c r="K77" s="19">
        <f>ELC_IVL!I35</f>
        <v>0.06</v>
      </c>
      <c r="L77" s="1"/>
      <c r="M77" s="6" t="s">
        <v>14</v>
      </c>
      <c r="N77" s="6"/>
      <c r="O77" s="1"/>
      <c r="P77" s="6" t="s">
        <v>423</v>
      </c>
      <c r="Q77" s="89" t="s">
        <v>272</v>
      </c>
    </row>
    <row r="78" spans="2:17" x14ac:dyDescent="0.3">
      <c r="B78" s="6"/>
      <c r="C78" s="6"/>
      <c r="D78" s="6" t="str">
        <f t="shared" si="15"/>
        <v>*</v>
      </c>
      <c r="E78" s="7" t="s">
        <v>607</v>
      </c>
      <c r="F78" s="8" t="str">
        <f t="shared" si="16"/>
        <v>ELCHH2</v>
      </c>
      <c r="G78" s="8" t="str">
        <f t="shared" si="17"/>
        <v>ELCHH2</v>
      </c>
      <c r="H78" s="6" t="str">
        <f t="shared" si="19"/>
        <v>CHP*</v>
      </c>
      <c r="I78" s="6"/>
      <c r="J78" s="6" t="str">
        <f t="shared" si="18"/>
        <v>ELCNOXN</v>
      </c>
      <c r="K78" s="19">
        <f>ELC_IVL!I36</f>
        <v>0</v>
      </c>
      <c r="L78" s="1"/>
      <c r="M78" s="6" t="s">
        <v>14</v>
      </c>
      <c r="N78" s="6"/>
      <c r="O78" s="1"/>
      <c r="P78" s="6" t="s">
        <v>439</v>
      </c>
      <c r="Q78" s="89" t="s">
        <v>438</v>
      </c>
    </row>
    <row r="79" spans="2:17" x14ac:dyDescent="0.3">
      <c r="B79" s="6"/>
      <c r="C79" s="6"/>
      <c r="D79" s="6" t="str">
        <f t="shared" si="15"/>
        <v>FLO_EMIS</v>
      </c>
      <c r="E79" s="7" t="s">
        <v>607</v>
      </c>
      <c r="F79" s="8" t="str">
        <f t="shared" si="16"/>
        <v>ELCMUN</v>
      </c>
      <c r="G79" s="8" t="str">
        <f t="shared" si="17"/>
        <v>ELCMUN</v>
      </c>
      <c r="H79" s="6" t="str">
        <f t="shared" si="19"/>
        <v>CHP*</v>
      </c>
      <c r="I79" s="6"/>
      <c r="J79" s="6" t="str">
        <f t="shared" si="18"/>
        <v>ELCNOXN</v>
      </c>
      <c r="K79" s="19">
        <f>ELC_IVL!I37</f>
        <v>0.05</v>
      </c>
      <c r="L79" s="1"/>
      <c r="M79" s="6" t="s">
        <v>14</v>
      </c>
      <c r="N79" s="6"/>
      <c r="O79" s="1"/>
      <c r="P79" s="6" t="s">
        <v>422</v>
      </c>
      <c r="Q79" s="89" t="s">
        <v>421</v>
      </c>
    </row>
    <row r="80" spans="2:17" x14ac:dyDescent="0.3">
      <c r="B80" s="6"/>
      <c r="C80" s="6"/>
      <c r="D80" s="6" t="str">
        <f t="shared" si="15"/>
        <v>FLO_EMIS</v>
      </c>
      <c r="E80" s="7" t="s">
        <v>607</v>
      </c>
      <c r="F80" s="8" t="str">
        <f t="shared" si="16"/>
        <v>ELCNGS</v>
      </c>
      <c r="G80" s="8" t="str">
        <f t="shared" si="17"/>
        <v>ELCNGS</v>
      </c>
      <c r="H80" s="6" t="str">
        <f t="shared" si="19"/>
        <v>CHP*</v>
      </c>
      <c r="I80" s="6"/>
      <c r="J80" s="6" t="str">
        <f t="shared" si="18"/>
        <v>ELCNOXN</v>
      </c>
      <c r="K80" s="19">
        <f>ELC_IVL!I38</f>
        <v>0.05</v>
      </c>
      <c r="L80" s="1"/>
      <c r="M80" s="6" t="s">
        <v>14</v>
      </c>
      <c r="N80" s="6"/>
      <c r="O80" s="1"/>
      <c r="P80" s="6" t="s">
        <v>420</v>
      </c>
      <c r="Q80" s="89" t="s">
        <v>265</v>
      </c>
    </row>
    <row r="81" spans="2:17" x14ac:dyDescent="0.3">
      <c r="B81" s="6"/>
      <c r="C81" s="6"/>
      <c r="D81" s="6" t="str">
        <f t="shared" si="15"/>
        <v>FLO_EMIS</v>
      </c>
      <c r="E81" s="7" t="s">
        <v>607</v>
      </c>
      <c r="F81" s="8" t="str">
        <f t="shared" si="16"/>
        <v>ELCOIL</v>
      </c>
      <c r="G81" s="8" t="str">
        <f t="shared" si="17"/>
        <v>ELCOIL</v>
      </c>
      <c r="H81" s="6" t="str">
        <f t="shared" si="19"/>
        <v>CHP*</v>
      </c>
      <c r="I81" s="6"/>
      <c r="J81" s="6" t="str">
        <f t="shared" si="18"/>
        <v>ELCNOXN</v>
      </c>
      <c r="K81" s="19">
        <f>ELC_IVL!I39</f>
        <v>0.05</v>
      </c>
      <c r="L81" s="1"/>
      <c r="M81" s="6" t="s">
        <v>14</v>
      </c>
      <c r="N81" s="6"/>
      <c r="O81" s="1"/>
      <c r="P81" s="6" t="s">
        <v>419</v>
      </c>
      <c r="Q81" s="89" t="s">
        <v>418</v>
      </c>
    </row>
    <row r="82" spans="2:17" x14ac:dyDescent="0.3">
      <c r="B82" s="6"/>
      <c r="C82" s="6"/>
      <c r="D82" s="6" t="str">
        <f t="shared" si="15"/>
        <v>FLO_EMIS</v>
      </c>
      <c r="E82" s="7" t="s">
        <v>607</v>
      </c>
      <c r="F82" s="8" t="str">
        <f t="shared" si="16"/>
        <v>ELCPEA</v>
      </c>
      <c r="G82" s="8" t="str">
        <f t="shared" si="17"/>
        <v>ELCPEA</v>
      </c>
      <c r="H82" s="6" t="str">
        <f t="shared" si="19"/>
        <v>CHP*</v>
      </c>
      <c r="I82" s="6"/>
      <c r="J82" s="6" t="str">
        <f t="shared" si="18"/>
        <v>ELCNOXN</v>
      </c>
      <c r="K82" s="19">
        <f>ELC_IVL!I40</f>
        <v>0.06</v>
      </c>
      <c r="L82" s="1"/>
      <c r="M82" s="6" t="s">
        <v>14</v>
      </c>
      <c r="N82" s="6"/>
      <c r="O82" s="1"/>
      <c r="P82" s="6" t="s">
        <v>417</v>
      </c>
      <c r="Q82" s="89" t="s">
        <v>262</v>
      </c>
    </row>
    <row r="83" spans="2:17" x14ac:dyDescent="0.3">
      <c r="B83" s="6"/>
      <c r="C83" s="6"/>
      <c r="D83" s="6" t="str">
        <f t="shared" si="15"/>
        <v>*</v>
      </c>
      <c r="E83" s="7" t="s">
        <v>437</v>
      </c>
      <c r="F83" s="8" t="str">
        <f t="shared" si="16"/>
        <v>ELCSLU</v>
      </c>
      <c r="G83" s="8" t="str">
        <f t="shared" si="17"/>
        <v>ELCSLU</v>
      </c>
      <c r="H83" s="6" t="str">
        <f t="shared" si="19"/>
        <v>CHP*</v>
      </c>
      <c r="I83" s="6"/>
      <c r="J83" s="6" t="str">
        <f t="shared" si="18"/>
        <v>ELCNOXN</v>
      </c>
      <c r="K83" s="19" t="str">
        <f>ELC_IVL!I41</f>
        <v>NA</v>
      </c>
      <c r="L83" s="1"/>
      <c r="M83" s="6" t="s">
        <v>14</v>
      </c>
      <c r="N83" s="6"/>
      <c r="P83" s="6" t="s">
        <v>415</v>
      </c>
      <c r="Q83" s="89" t="s">
        <v>414</v>
      </c>
    </row>
    <row r="88" spans="2:17" x14ac:dyDescent="0.3">
      <c r="B88" s="1" t="str">
        <f>ELC_IVL!J7</f>
        <v>N2O</v>
      </c>
      <c r="C88" s="1"/>
      <c r="D88" s="1"/>
      <c r="E88" s="1"/>
      <c r="F88" s="1"/>
      <c r="G88" s="1"/>
      <c r="H88" s="1"/>
      <c r="I88" s="1"/>
      <c r="J88" s="1"/>
      <c r="K88" s="16"/>
      <c r="L88" s="1"/>
      <c r="M88" s="1"/>
      <c r="N88" s="1"/>
      <c r="O88" s="1"/>
      <c r="P88" s="1"/>
      <c r="Q88" s="1"/>
    </row>
    <row r="89" spans="2:17" x14ac:dyDescent="0.3">
      <c r="B89" s="1"/>
      <c r="C89" s="1"/>
      <c r="D89" s="1"/>
      <c r="E89" s="1"/>
      <c r="F89" s="1"/>
      <c r="G89" s="1"/>
      <c r="H89" s="1"/>
      <c r="I89" s="1"/>
      <c r="J89" s="1"/>
      <c r="K89" s="16"/>
      <c r="L89" s="1"/>
      <c r="M89" s="1"/>
      <c r="N89" s="1"/>
      <c r="O89" s="1"/>
      <c r="P89" s="1"/>
      <c r="Q89" s="1"/>
    </row>
    <row r="90" spans="2:17" x14ac:dyDescent="0.3">
      <c r="B90" s="2" t="s">
        <v>0</v>
      </c>
      <c r="C90" s="3"/>
      <c r="D90" s="3"/>
      <c r="E90" s="3"/>
      <c r="F90" s="3"/>
      <c r="G90" s="3"/>
      <c r="H90" s="3"/>
      <c r="I90" s="3"/>
      <c r="J90" s="3"/>
      <c r="K90" s="17"/>
      <c r="L90" s="1"/>
      <c r="M90" s="1"/>
      <c r="N90" s="1"/>
      <c r="O90" s="1"/>
      <c r="P90" s="1"/>
      <c r="Q90" s="1"/>
    </row>
    <row r="91" spans="2:17" x14ac:dyDescent="0.3">
      <c r="B91" s="4" t="s">
        <v>1</v>
      </c>
      <c r="C91" s="4" t="s">
        <v>2</v>
      </c>
      <c r="D91" s="4" t="s">
        <v>3</v>
      </c>
      <c r="E91" s="4" t="s">
        <v>4</v>
      </c>
      <c r="F91" s="4" t="s">
        <v>5</v>
      </c>
      <c r="G91" s="4" t="s">
        <v>382</v>
      </c>
      <c r="H91" s="4" t="s">
        <v>6</v>
      </c>
      <c r="I91" s="4" t="s">
        <v>7</v>
      </c>
      <c r="J91" s="4" t="s">
        <v>8</v>
      </c>
      <c r="K91" s="18" t="s">
        <v>9</v>
      </c>
      <c r="L91" s="1"/>
      <c r="M91" s="4" t="s">
        <v>10</v>
      </c>
      <c r="N91" s="4" t="s">
        <v>11</v>
      </c>
      <c r="O91" s="5"/>
      <c r="P91" s="4" t="s">
        <v>12</v>
      </c>
      <c r="Q91" s="4" t="s">
        <v>13</v>
      </c>
    </row>
    <row r="92" spans="2:17" x14ac:dyDescent="0.3">
      <c r="B92" s="6"/>
      <c r="C92" s="6"/>
      <c r="D92" s="6" t="str">
        <f t="shared" ref="D92:D104" si="20">IF((OR(K92&lt;=0,K92="NA")),"*","FLO_EMIS")</f>
        <v>*</v>
      </c>
      <c r="E92" s="7" t="s">
        <v>607</v>
      </c>
      <c r="F92" s="8" t="str">
        <f t="shared" ref="F92:F104" si="21">G92</f>
        <v>ELCBGS</v>
      </c>
      <c r="G92" s="8" t="str">
        <f t="shared" ref="G92:G104" si="22">P92</f>
        <v>ELCBGS</v>
      </c>
      <c r="H92" s="6" t="str">
        <f>$H$2</f>
        <v>CHP*</v>
      </c>
      <c r="I92" s="6"/>
      <c r="J92" s="6" t="str">
        <f t="shared" ref="J92:J104" si="23">$C$2&amp;$B$88&amp;"N"</f>
        <v>ELCN2ON</v>
      </c>
      <c r="K92" s="19" t="str">
        <f>ELC_IVL!J29</f>
        <v>NA</v>
      </c>
      <c r="L92" s="1"/>
      <c r="M92" s="6" t="s">
        <v>14</v>
      </c>
      <c r="N92" s="6"/>
      <c r="O92" s="1"/>
      <c r="P92" s="6" t="s">
        <v>434</v>
      </c>
      <c r="Q92" s="89" t="s">
        <v>433</v>
      </c>
    </row>
    <row r="93" spans="2:17" x14ac:dyDescent="0.3">
      <c r="B93" s="6"/>
      <c r="C93" s="6"/>
      <c r="D93" s="6" t="str">
        <f t="shared" si="20"/>
        <v>FLO_EMIS</v>
      </c>
      <c r="E93" s="7" t="s">
        <v>607</v>
      </c>
      <c r="F93" s="8" t="str">
        <f t="shared" si="21"/>
        <v>ELCBPL</v>
      </c>
      <c r="G93" s="8" t="str">
        <f t="shared" si="22"/>
        <v>ELCBPL</v>
      </c>
      <c r="H93" s="6" t="str">
        <f t="shared" ref="H93:H104" si="24">$H$2</f>
        <v>CHP*</v>
      </c>
      <c r="I93" s="6"/>
      <c r="J93" s="6" t="str">
        <f t="shared" si="23"/>
        <v>ELCN2ON</v>
      </c>
      <c r="K93" s="19">
        <f>ELC_IVL!J30</f>
        <v>3.0000000000000001E-3</v>
      </c>
      <c r="L93" s="1"/>
      <c r="M93" s="6" t="s">
        <v>14</v>
      </c>
      <c r="N93" s="6"/>
      <c r="O93" s="1"/>
      <c r="P93" s="6" t="s">
        <v>432</v>
      </c>
      <c r="Q93" s="89" t="s">
        <v>253</v>
      </c>
    </row>
    <row r="94" spans="2:17" x14ac:dyDescent="0.3">
      <c r="B94" s="6"/>
      <c r="C94" s="6"/>
      <c r="D94" s="6" t="str">
        <f t="shared" si="20"/>
        <v>*</v>
      </c>
      <c r="E94" s="7" t="s">
        <v>607</v>
      </c>
      <c r="F94" s="8" t="str">
        <f t="shared" si="21"/>
        <v>ELCBGS</v>
      </c>
      <c r="G94" s="8" t="str">
        <f t="shared" si="22"/>
        <v>ELCBGS</v>
      </c>
      <c r="H94" s="6" t="str">
        <f t="shared" si="24"/>
        <v>CHP*</v>
      </c>
      <c r="I94" s="6"/>
      <c r="J94" s="6" t="str">
        <f t="shared" si="23"/>
        <v>ELCN2ON</v>
      </c>
      <c r="K94" s="19" t="str">
        <f>ELC_IVL!J31</f>
        <v>NA</v>
      </c>
      <c r="L94" s="1"/>
      <c r="M94" s="6" t="s">
        <v>14</v>
      </c>
      <c r="N94" s="6"/>
      <c r="O94" s="1"/>
      <c r="P94" s="6" t="s">
        <v>434</v>
      </c>
      <c r="Q94" s="89" t="s">
        <v>430</v>
      </c>
    </row>
    <row r="95" spans="2:17" x14ac:dyDescent="0.3">
      <c r="B95" s="6"/>
      <c r="C95" s="6"/>
      <c r="D95" s="6" t="str">
        <f t="shared" si="20"/>
        <v>FLO_EMIS</v>
      </c>
      <c r="E95" s="7" t="s">
        <v>607</v>
      </c>
      <c r="F95" s="8" t="str">
        <f t="shared" si="21"/>
        <v>ELCBWO</v>
      </c>
      <c r="G95" s="8" t="str">
        <f t="shared" si="22"/>
        <v>ELCBWO</v>
      </c>
      <c r="H95" s="6" t="str">
        <f t="shared" si="24"/>
        <v>CHP*</v>
      </c>
      <c r="I95" s="6"/>
      <c r="J95" s="6" t="str">
        <f t="shared" si="23"/>
        <v>ELCN2ON</v>
      </c>
      <c r="K95" s="19">
        <f>ELC_IVL!J32</f>
        <v>3.0000000000000001E-3</v>
      </c>
      <c r="L95" s="1"/>
      <c r="M95" s="6" t="s">
        <v>14</v>
      </c>
      <c r="N95" s="6"/>
      <c r="O95" s="1"/>
      <c r="P95" s="6" t="s">
        <v>429</v>
      </c>
      <c r="Q95" s="89" t="s">
        <v>428</v>
      </c>
    </row>
    <row r="96" spans="2:17" x14ac:dyDescent="0.3">
      <c r="B96" s="6"/>
      <c r="C96" s="6"/>
      <c r="D96" s="6" t="str">
        <f t="shared" si="20"/>
        <v>FLO_EMIS</v>
      </c>
      <c r="E96" s="7" t="s">
        <v>607</v>
      </c>
      <c r="F96" s="8" t="str">
        <f t="shared" si="21"/>
        <v>ELCCOH</v>
      </c>
      <c r="G96" s="8" t="str">
        <f t="shared" si="22"/>
        <v>ELCCOH</v>
      </c>
      <c r="H96" s="6" t="str">
        <f t="shared" si="24"/>
        <v>CHP*</v>
      </c>
      <c r="I96" s="6"/>
      <c r="J96" s="6" t="str">
        <f t="shared" si="23"/>
        <v>ELCN2ON</v>
      </c>
      <c r="K96" s="19">
        <f>ELC_IVL!J33</f>
        <v>3.3000000000000002E-2</v>
      </c>
      <c r="L96" s="1"/>
      <c r="M96" s="6" t="s">
        <v>14</v>
      </c>
      <c r="N96" s="6"/>
      <c r="O96" s="1"/>
      <c r="P96" s="6" t="s">
        <v>427</v>
      </c>
      <c r="Q96" s="89" t="s">
        <v>426</v>
      </c>
    </row>
    <row r="97" spans="2:17" x14ac:dyDescent="0.3">
      <c r="B97" s="6"/>
      <c r="C97" s="6"/>
      <c r="D97" s="6" t="str">
        <f t="shared" si="20"/>
        <v>FLO_EMIS</v>
      </c>
      <c r="E97" s="7" t="s">
        <v>607</v>
      </c>
      <c r="F97" s="8" t="str">
        <f t="shared" si="21"/>
        <v>ELCDGS</v>
      </c>
      <c r="G97" s="8" t="str">
        <f t="shared" si="22"/>
        <v>ELCDGS</v>
      </c>
      <c r="H97" s="6" t="str">
        <f t="shared" si="24"/>
        <v>CHP*</v>
      </c>
      <c r="I97" s="6"/>
      <c r="J97" s="6" t="str">
        <f t="shared" si="23"/>
        <v>ELCN2ON</v>
      </c>
      <c r="K97" s="19">
        <f>ELC_IVL!J34</f>
        <v>1E-4</v>
      </c>
      <c r="L97" s="1"/>
      <c r="M97" s="6" t="s">
        <v>14</v>
      </c>
      <c r="N97" s="6"/>
      <c r="O97" s="1"/>
      <c r="P97" s="6" t="s">
        <v>425</v>
      </c>
      <c r="Q97" s="89" t="s">
        <v>424</v>
      </c>
    </row>
    <row r="98" spans="2:17" x14ac:dyDescent="0.3">
      <c r="B98" s="6"/>
      <c r="C98" s="6"/>
      <c r="D98" s="6" t="str">
        <f t="shared" si="20"/>
        <v>FLO_EMIS</v>
      </c>
      <c r="E98" s="7" t="s">
        <v>607</v>
      </c>
      <c r="F98" s="8" t="str">
        <f t="shared" si="21"/>
        <v>ELCDST</v>
      </c>
      <c r="G98" s="8" t="str">
        <f t="shared" si="22"/>
        <v>ELCDST</v>
      </c>
      <c r="H98" s="6" t="str">
        <f t="shared" si="24"/>
        <v>CHP*</v>
      </c>
      <c r="I98" s="6"/>
      <c r="J98" s="6" t="str">
        <f t="shared" si="23"/>
        <v>ELCN2ON</v>
      </c>
      <c r="K98" s="19">
        <f>ELC_IVL!J35</f>
        <v>5.9999999999999995E-4</v>
      </c>
      <c r="L98" s="1"/>
      <c r="M98" s="6" t="s">
        <v>14</v>
      </c>
      <c r="N98" s="6"/>
      <c r="O98" s="1"/>
      <c r="P98" s="6" t="s">
        <v>423</v>
      </c>
      <c r="Q98" s="89" t="s">
        <v>272</v>
      </c>
    </row>
    <row r="99" spans="2:17" x14ac:dyDescent="0.3">
      <c r="B99" s="6"/>
      <c r="C99" s="6"/>
      <c r="D99" s="6" t="str">
        <f t="shared" si="20"/>
        <v>*</v>
      </c>
      <c r="E99" s="7" t="s">
        <v>607</v>
      </c>
      <c r="F99" s="8" t="str">
        <f t="shared" si="21"/>
        <v>ELCHH2</v>
      </c>
      <c r="G99" s="8" t="str">
        <f t="shared" si="22"/>
        <v>ELCHH2</v>
      </c>
      <c r="H99" s="6" t="str">
        <f t="shared" si="24"/>
        <v>CHP*</v>
      </c>
      <c r="I99" s="6"/>
      <c r="J99" s="6" t="str">
        <f t="shared" si="23"/>
        <v>ELCN2ON</v>
      </c>
      <c r="K99" s="19">
        <f>ELC_IVL!J36</f>
        <v>0</v>
      </c>
      <c r="L99" s="1"/>
      <c r="M99" s="6" t="s">
        <v>14</v>
      </c>
      <c r="N99" s="6"/>
      <c r="O99" s="1"/>
      <c r="P99" s="6" t="s">
        <v>439</v>
      </c>
      <c r="Q99" s="89" t="s">
        <v>438</v>
      </c>
    </row>
    <row r="100" spans="2:17" x14ac:dyDescent="0.3">
      <c r="B100" s="6"/>
      <c r="C100" s="6"/>
      <c r="D100" s="6" t="str">
        <f t="shared" si="20"/>
        <v>FLO_EMIS</v>
      </c>
      <c r="E100" s="7" t="s">
        <v>607</v>
      </c>
      <c r="F100" s="8" t="str">
        <f t="shared" si="21"/>
        <v>ELCMUN</v>
      </c>
      <c r="G100" s="8" t="str">
        <f t="shared" si="22"/>
        <v>ELCMUN</v>
      </c>
      <c r="H100" s="6" t="str">
        <f t="shared" si="24"/>
        <v>CHP*</v>
      </c>
      <c r="I100" s="6"/>
      <c r="J100" s="6" t="str">
        <f t="shared" si="23"/>
        <v>ELCN2ON</v>
      </c>
      <c r="K100" s="19">
        <f>ELC_IVL!J37</f>
        <v>4.0000000000000001E-3</v>
      </c>
      <c r="L100" s="1"/>
      <c r="M100" s="6" t="s">
        <v>14</v>
      </c>
      <c r="N100" s="6"/>
      <c r="O100" s="1"/>
      <c r="P100" s="6" t="s">
        <v>422</v>
      </c>
      <c r="Q100" s="89" t="s">
        <v>421</v>
      </c>
    </row>
    <row r="101" spans="2:17" x14ac:dyDescent="0.3">
      <c r="B101" s="6"/>
      <c r="C101" s="6"/>
      <c r="D101" s="6" t="str">
        <f t="shared" si="20"/>
        <v>FLO_EMIS</v>
      </c>
      <c r="E101" s="7" t="s">
        <v>607</v>
      </c>
      <c r="F101" s="8" t="str">
        <f t="shared" si="21"/>
        <v>ELCNGS</v>
      </c>
      <c r="G101" s="8" t="str">
        <f t="shared" si="22"/>
        <v>ELCNGS</v>
      </c>
      <c r="H101" s="6" t="str">
        <f t="shared" si="24"/>
        <v>CHP*</v>
      </c>
      <c r="I101" s="6"/>
      <c r="J101" s="6" t="str">
        <f t="shared" si="23"/>
        <v>ELCN2ON</v>
      </c>
      <c r="K101" s="19">
        <f>ELC_IVL!J38</f>
        <v>5.9999999999999995E-4</v>
      </c>
      <c r="L101" s="1"/>
      <c r="M101" s="6" t="s">
        <v>14</v>
      </c>
      <c r="N101" s="6"/>
      <c r="O101" s="1"/>
      <c r="P101" s="6" t="s">
        <v>420</v>
      </c>
      <c r="Q101" s="89" t="s">
        <v>265</v>
      </c>
    </row>
    <row r="102" spans="2:17" x14ac:dyDescent="0.3">
      <c r="B102" s="6"/>
      <c r="C102" s="6"/>
      <c r="D102" s="6" t="str">
        <f t="shared" si="20"/>
        <v>FLO_EMIS</v>
      </c>
      <c r="E102" s="7" t="s">
        <v>607</v>
      </c>
      <c r="F102" s="8" t="str">
        <f t="shared" si="21"/>
        <v>ELCOIL</v>
      </c>
      <c r="G102" s="8" t="str">
        <f t="shared" si="22"/>
        <v>ELCOIL</v>
      </c>
      <c r="H102" s="6" t="str">
        <f t="shared" si="24"/>
        <v>CHP*</v>
      </c>
      <c r="I102" s="6"/>
      <c r="J102" s="6" t="str">
        <f t="shared" si="23"/>
        <v>ELCN2ON</v>
      </c>
      <c r="K102" s="19">
        <f>ELC_IVL!J39</f>
        <v>5.9999999999999995E-4</v>
      </c>
      <c r="L102" s="1"/>
      <c r="M102" s="6" t="s">
        <v>14</v>
      </c>
      <c r="N102" s="6"/>
      <c r="O102" s="1"/>
      <c r="P102" s="6" t="s">
        <v>419</v>
      </c>
      <c r="Q102" s="89" t="s">
        <v>418</v>
      </c>
    </row>
    <row r="103" spans="2:17" x14ac:dyDescent="0.3">
      <c r="B103" s="6"/>
      <c r="C103" s="6"/>
      <c r="D103" s="6" t="str">
        <f t="shared" si="20"/>
        <v>*</v>
      </c>
      <c r="E103" s="7" t="s">
        <v>607</v>
      </c>
      <c r="F103" s="8" t="str">
        <f t="shared" si="21"/>
        <v>ELCPEA</v>
      </c>
      <c r="G103" s="8" t="str">
        <f t="shared" si="22"/>
        <v>ELCPEA</v>
      </c>
      <c r="H103" s="6" t="str">
        <f t="shared" si="24"/>
        <v>CHP*</v>
      </c>
      <c r="I103" s="6"/>
      <c r="J103" s="6" t="str">
        <f t="shared" si="23"/>
        <v>ELCN2ON</v>
      </c>
      <c r="K103" s="19" t="str">
        <f>ELC_IVL!J40</f>
        <v>NA</v>
      </c>
      <c r="L103" s="1"/>
      <c r="M103" s="6" t="s">
        <v>14</v>
      </c>
      <c r="N103" s="6"/>
      <c r="O103" s="1"/>
      <c r="P103" s="6" t="s">
        <v>417</v>
      </c>
      <c r="Q103" s="89" t="s">
        <v>262</v>
      </c>
    </row>
    <row r="104" spans="2:17" x14ac:dyDescent="0.3">
      <c r="B104" s="6"/>
      <c r="C104" s="6"/>
      <c r="D104" s="6" t="str">
        <f t="shared" si="20"/>
        <v>*</v>
      </c>
      <c r="E104" s="7" t="s">
        <v>437</v>
      </c>
      <c r="F104" s="8" t="str">
        <f t="shared" si="21"/>
        <v>ELCSLU</v>
      </c>
      <c r="G104" s="8" t="str">
        <f t="shared" si="22"/>
        <v>ELCSLU</v>
      </c>
      <c r="H104" s="6" t="str">
        <f t="shared" si="24"/>
        <v>CHP*</v>
      </c>
      <c r="I104" s="6"/>
      <c r="J104" s="6" t="str">
        <f t="shared" si="23"/>
        <v>ELCN2ON</v>
      </c>
      <c r="K104" s="19" t="str">
        <f>ELC_IVL!J41</f>
        <v>NA</v>
      </c>
      <c r="L104" s="1"/>
      <c r="M104" s="6" t="s">
        <v>14</v>
      </c>
      <c r="N104" s="6"/>
      <c r="P104" s="6" t="s">
        <v>415</v>
      </c>
      <c r="Q104" s="89" t="s">
        <v>414</v>
      </c>
    </row>
    <row r="109" spans="2:17" x14ac:dyDescent="0.3">
      <c r="B109" s="1" t="str">
        <f>ELC_IVL!K7</f>
        <v>PMA</v>
      </c>
      <c r="C109" s="1"/>
      <c r="D109" s="1"/>
      <c r="E109" s="1"/>
      <c r="F109" s="1"/>
      <c r="G109" s="1"/>
      <c r="H109" s="1"/>
      <c r="I109" s="1"/>
      <c r="J109" s="1"/>
      <c r="K109" s="16"/>
      <c r="L109" s="1"/>
      <c r="M109" s="1"/>
      <c r="N109" s="1"/>
      <c r="O109" s="1"/>
      <c r="P109" s="1"/>
      <c r="Q109" s="1"/>
    </row>
    <row r="110" spans="2:17" x14ac:dyDescent="0.3">
      <c r="B110" s="1"/>
      <c r="C110" s="1"/>
      <c r="D110" s="1"/>
      <c r="E110" s="1"/>
      <c r="F110" s="1"/>
      <c r="G110" s="1"/>
      <c r="H110" s="1"/>
      <c r="I110" s="1"/>
      <c r="J110" s="1"/>
      <c r="K110" s="16"/>
      <c r="L110" s="1"/>
      <c r="M110" s="1"/>
      <c r="N110" s="1"/>
      <c r="O110" s="1"/>
      <c r="P110" s="1"/>
      <c r="Q110" s="1"/>
    </row>
    <row r="111" spans="2:17" x14ac:dyDescent="0.3">
      <c r="B111" s="2" t="s">
        <v>0</v>
      </c>
      <c r="C111" s="3"/>
      <c r="D111" s="3"/>
      <c r="E111" s="3"/>
      <c r="F111" s="3"/>
      <c r="G111" s="3"/>
      <c r="H111" s="3"/>
      <c r="I111" s="3"/>
      <c r="J111" s="3"/>
      <c r="K111" s="17"/>
      <c r="L111" s="1"/>
      <c r="M111" s="1"/>
      <c r="N111" s="1"/>
      <c r="O111" s="1"/>
      <c r="P111" s="1"/>
      <c r="Q111" s="1"/>
    </row>
    <row r="112" spans="2:17" x14ac:dyDescent="0.3">
      <c r="B112" s="4" t="s">
        <v>1</v>
      </c>
      <c r="C112" s="4" t="s">
        <v>2</v>
      </c>
      <c r="D112" s="4" t="s">
        <v>3</v>
      </c>
      <c r="E112" s="4" t="s">
        <v>4</v>
      </c>
      <c r="F112" s="4" t="s">
        <v>5</v>
      </c>
      <c r="G112" s="4" t="s">
        <v>382</v>
      </c>
      <c r="H112" s="4" t="s">
        <v>6</v>
      </c>
      <c r="I112" s="4" t="s">
        <v>7</v>
      </c>
      <c r="J112" s="4" t="s">
        <v>8</v>
      </c>
      <c r="K112" s="18" t="s">
        <v>9</v>
      </c>
      <c r="L112" s="1"/>
      <c r="M112" s="4" t="s">
        <v>10</v>
      </c>
      <c r="N112" s="4" t="s">
        <v>11</v>
      </c>
      <c r="O112" s="5"/>
      <c r="P112" s="4" t="s">
        <v>12</v>
      </c>
      <c r="Q112" s="4" t="s">
        <v>13</v>
      </c>
    </row>
    <row r="113" spans="2:17" x14ac:dyDescent="0.3">
      <c r="B113" s="6"/>
      <c r="C113" s="6"/>
      <c r="D113" s="6" t="str">
        <f t="shared" ref="D113:D125" si="25">IF((OR(K113&lt;=0,K113="NA")),"*","FLO_EMIS")</f>
        <v>FLO_EMIS</v>
      </c>
      <c r="E113" s="7" t="s">
        <v>607</v>
      </c>
      <c r="F113" s="8" t="str">
        <f t="shared" ref="F113:F125" si="26">G113</f>
        <v>ELCBGS</v>
      </c>
      <c r="G113" s="8" t="str">
        <f t="shared" ref="G113:G125" si="27">P113</f>
        <v>ELCBGS</v>
      </c>
      <c r="H113" s="6" t="str">
        <f>$H$2</f>
        <v>CHP*</v>
      </c>
      <c r="I113" s="6"/>
      <c r="J113" s="6" t="str">
        <f t="shared" ref="J113:J125" si="28">$C$2&amp;$B$109&amp;"N"</f>
        <v>ELCPMAN</v>
      </c>
      <c r="K113" s="19">
        <f>ELC_IVL!K29</f>
        <v>0.1</v>
      </c>
      <c r="L113" s="1"/>
      <c r="M113" s="6" t="s">
        <v>14</v>
      </c>
      <c r="N113" s="6"/>
      <c r="O113" s="1"/>
      <c r="P113" s="6" t="s">
        <v>434</v>
      </c>
      <c r="Q113" s="89" t="s">
        <v>433</v>
      </c>
    </row>
    <row r="114" spans="2:17" x14ac:dyDescent="0.3">
      <c r="B114" s="6"/>
      <c r="C114" s="6"/>
      <c r="D114" s="6" t="str">
        <f t="shared" si="25"/>
        <v>FLO_EMIS</v>
      </c>
      <c r="E114" s="7" t="s">
        <v>607</v>
      </c>
      <c r="F114" s="8" t="str">
        <f t="shared" si="26"/>
        <v>ELCBPL</v>
      </c>
      <c r="G114" s="8" t="str">
        <f t="shared" si="27"/>
        <v>ELCBPL</v>
      </c>
      <c r="H114" s="6" t="str">
        <f t="shared" ref="H114:H125" si="29">$H$2</f>
        <v>CHP*</v>
      </c>
      <c r="I114" s="6"/>
      <c r="J114" s="6" t="str">
        <f t="shared" si="28"/>
        <v>ELCPMAN</v>
      </c>
      <c r="K114" s="19">
        <f>ELC_IVL!K30</f>
        <v>6</v>
      </c>
      <c r="L114" s="1"/>
      <c r="M114" s="6" t="s">
        <v>14</v>
      </c>
      <c r="N114" s="6"/>
      <c r="O114" s="1"/>
      <c r="P114" s="6" t="s">
        <v>432</v>
      </c>
      <c r="Q114" s="89" t="s">
        <v>253</v>
      </c>
    </row>
    <row r="115" spans="2:17" x14ac:dyDescent="0.3">
      <c r="B115" s="6"/>
      <c r="C115" s="6"/>
      <c r="D115" s="6" t="str">
        <f t="shared" si="25"/>
        <v>FLO_EMIS</v>
      </c>
      <c r="E115" s="7" t="s">
        <v>607</v>
      </c>
      <c r="F115" s="8" t="str">
        <f t="shared" si="26"/>
        <v>ELCBGS</v>
      </c>
      <c r="G115" s="8" t="str">
        <f t="shared" si="27"/>
        <v>ELCBGS</v>
      </c>
      <c r="H115" s="6" t="str">
        <f t="shared" si="29"/>
        <v>CHP*</v>
      </c>
      <c r="I115" s="6"/>
      <c r="J115" s="6" t="str">
        <f t="shared" si="28"/>
        <v>ELCPMAN</v>
      </c>
      <c r="K115" s="19">
        <f>ELC_IVL!K31</f>
        <v>0.1</v>
      </c>
      <c r="L115" s="1"/>
      <c r="M115" s="6" t="s">
        <v>14</v>
      </c>
      <c r="N115" s="6"/>
      <c r="O115" s="1"/>
      <c r="P115" s="6" t="s">
        <v>434</v>
      </c>
      <c r="Q115" s="89" t="s">
        <v>430</v>
      </c>
    </row>
    <row r="116" spans="2:17" x14ac:dyDescent="0.3">
      <c r="B116" s="6"/>
      <c r="C116" s="6"/>
      <c r="D116" s="6" t="str">
        <f t="shared" si="25"/>
        <v>FLO_EMIS</v>
      </c>
      <c r="E116" s="7" t="s">
        <v>607</v>
      </c>
      <c r="F116" s="8" t="str">
        <f t="shared" si="26"/>
        <v>ELCBWO</v>
      </c>
      <c r="G116" s="8" t="str">
        <f t="shared" si="27"/>
        <v>ELCBWO</v>
      </c>
      <c r="H116" s="6" t="str">
        <f t="shared" si="29"/>
        <v>CHP*</v>
      </c>
      <c r="I116" s="6"/>
      <c r="J116" s="6" t="str">
        <f t="shared" si="28"/>
        <v>ELCPMAN</v>
      </c>
      <c r="K116" s="19">
        <f>ELC_IVL!K32</f>
        <v>6</v>
      </c>
      <c r="L116" s="1"/>
      <c r="M116" s="6" t="s">
        <v>14</v>
      </c>
      <c r="N116" s="6"/>
      <c r="O116" s="1"/>
      <c r="P116" s="6" t="s">
        <v>429</v>
      </c>
      <c r="Q116" s="89" t="s">
        <v>428</v>
      </c>
    </row>
    <row r="117" spans="2:17" x14ac:dyDescent="0.3">
      <c r="B117" s="6"/>
      <c r="C117" s="6"/>
      <c r="D117" s="6" t="str">
        <f t="shared" si="25"/>
        <v>FLO_EMIS</v>
      </c>
      <c r="E117" s="7" t="s">
        <v>607</v>
      </c>
      <c r="F117" s="8" t="str">
        <f t="shared" si="26"/>
        <v>ELCCOH</v>
      </c>
      <c r="G117" s="8" t="str">
        <f t="shared" si="27"/>
        <v>ELCCOH</v>
      </c>
      <c r="H117" s="6" t="str">
        <f t="shared" si="29"/>
        <v>CHP*</v>
      </c>
      <c r="I117" s="6"/>
      <c r="J117" s="6" t="str">
        <f t="shared" si="28"/>
        <v>ELCPMAN</v>
      </c>
      <c r="K117" s="19">
        <f>ELC_IVL!K33</f>
        <v>0.2</v>
      </c>
      <c r="L117" s="1"/>
      <c r="M117" s="6" t="s">
        <v>14</v>
      </c>
      <c r="N117" s="6"/>
      <c r="O117" s="1"/>
      <c r="P117" s="6" t="s">
        <v>427</v>
      </c>
      <c r="Q117" s="89" t="s">
        <v>426</v>
      </c>
    </row>
    <row r="118" spans="2:17" x14ac:dyDescent="0.3">
      <c r="B118" s="6"/>
      <c r="C118" s="6"/>
      <c r="D118" s="6" t="str">
        <f t="shared" si="25"/>
        <v>*</v>
      </c>
      <c r="E118" s="7" t="s">
        <v>607</v>
      </c>
      <c r="F118" s="8" t="str">
        <f t="shared" si="26"/>
        <v>ELCDGS</v>
      </c>
      <c r="G118" s="8" t="str">
        <f t="shared" si="27"/>
        <v>ELCDGS</v>
      </c>
      <c r="H118" s="6" t="str">
        <f t="shared" si="29"/>
        <v>CHP*</v>
      </c>
      <c r="I118" s="6"/>
      <c r="J118" s="6" t="str">
        <f t="shared" si="28"/>
        <v>ELCPMAN</v>
      </c>
      <c r="K118" s="19" t="str">
        <f>ELC_IVL!K34</f>
        <v>NA</v>
      </c>
      <c r="L118" s="1"/>
      <c r="M118" s="6" t="s">
        <v>14</v>
      </c>
      <c r="N118" s="6"/>
      <c r="O118" s="1"/>
      <c r="P118" s="6" t="s">
        <v>425</v>
      </c>
      <c r="Q118" s="89" t="s">
        <v>424</v>
      </c>
    </row>
    <row r="119" spans="2:17" x14ac:dyDescent="0.3">
      <c r="B119" s="6"/>
      <c r="C119" s="6"/>
      <c r="D119" s="6" t="str">
        <f t="shared" si="25"/>
        <v>FLO_EMIS</v>
      </c>
      <c r="E119" s="7" t="s">
        <v>607</v>
      </c>
      <c r="F119" s="8" t="str">
        <f t="shared" si="26"/>
        <v>ELCDST</v>
      </c>
      <c r="G119" s="8" t="str">
        <f t="shared" si="27"/>
        <v>ELCDST</v>
      </c>
      <c r="H119" s="6" t="str">
        <f t="shared" si="29"/>
        <v>CHP*</v>
      </c>
      <c r="I119" s="6"/>
      <c r="J119" s="6" t="str">
        <f t="shared" si="28"/>
        <v>ELCPMAN</v>
      </c>
      <c r="K119" s="19">
        <f>ELC_IVL!K35</f>
        <v>3</v>
      </c>
      <c r="L119" s="1"/>
      <c r="M119" s="6" t="s">
        <v>14</v>
      </c>
      <c r="N119" s="6"/>
      <c r="O119" s="1"/>
      <c r="P119" s="6" t="s">
        <v>423</v>
      </c>
      <c r="Q119" s="89" t="s">
        <v>272</v>
      </c>
    </row>
    <row r="120" spans="2:17" x14ac:dyDescent="0.3">
      <c r="B120" s="6"/>
      <c r="C120" s="6"/>
      <c r="D120" s="6" t="str">
        <f t="shared" si="25"/>
        <v>*</v>
      </c>
      <c r="E120" s="7" t="s">
        <v>607</v>
      </c>
      <c r="F120" s="8" t="str">
        <f t="shared" si="26"/>
        <v>ELCHH2</v>
      </c>
      <c r="G120" s="8" t="str">
        <f t="shared" si="27"/>
        <v>ELCHH2</v>
      </c>
      <c r="H120" s="6" t="str">
        <f t="shared" si="29"/>
        <v>CHP*</v>
      </c>
      <c r="I120" s="6"/>
      <c r="J120" s="6" t="str">
        <f t="shared" si="28"/>
        <v>ELCPMAN</v>
      </c>
      <c r="K120" s="19">
        <f>ELC_IVL!K36</f>
        <v>0</v>
      </c>
      <c r="L120" s="1"/>
      <c r="M120" s="6" t="s">
        <v>14</v>
      </c>
      <c r="N120" s="6"/>
      <c r="O120" s="1"/>
      <c r="P120" s="6" t="s">
        <v>439</v>
      </c>
      <c r="Q120" s="89" t="s">
        <v>438</v>
      </c>
    </row>
    <row r="121" spans="2:17" x14ac:dyDescent="0.3">
      <c r="B121" s="6"/>
      <c r="C121" s="6"/>
      <c r="D121" s="6" t="str">
        <f t="shared" si="25"/>
        <v>FLO_EMIS</v>
      </c>
      <c r="E121" s="7" t="s">
        <v>607</v>
      </c>
      <c r="F121" s="8" t="str">
        <f t="shared" si="26"/>
        <v>ELCMUN</v>
      </c>
      <c r="G121" s="8" t="str">
        <f t="shared" si="27"/>
        <v>ELCMUN</v>
      </c>
      <c r="H121" s="6" t="str">
        <f t="shared" si="29"/>
        <v>CHP*</v>
      </c>
      <c r="I121" s="6"/>
      <c r="J121" s="6" t="str">
        <f t="shared" si="28"/>
        <v>ELCPMAN</v>
      </c>
      <c r="K121" s="19">
        <f>ELC_IVL!K37</f>
        <v>0.2</v>
      </c>
      <c r="L121" s="1"/>
      <c r="M121" s="6" t="s">
        <v>14</v>
      </c>
      <c r="N121" s="6"/>
      <c r="O121" s="1"/>
      <c r="P121" s="6" t="s">
        <v>422</v>
      </c>
      <c r="Q121" s="89" t="s">
        <v>421</v>
      </c>
    </row>
    <row r="122" spans="2:17" x14ac:dyDescent="0.3">
      <c r="B122" s="6"/>
      <c r="C122" s="6"/>
      <c r="D122" s="6" t="str">
        <f t="shared" si="25"/>
        <v>FLO_EMIS</v>
      </c>
      <c r="E122" s="7" t="s">
        <v>607</v>
      </c>
      <c r="F122" s="8" t="str">
        <f t="shared" si="26"/>
        <v>ELCNGS</v>
      </c>
      <c r="G122" s="8" t="str">
        <f t="shared" si="27"/>
        <v>ELCNGS</v>
      </c>
      <c r="H122" s="6" t="str">
        <f t="shared" si="29"/>
        <v>CHP*</v>
      </c>
      <c r="I122" s="6"/>
      <c r="J122" s="6" t="str">
        <f t="shared" si="28"/>
        <v>ELCPMAN</v>
      </c>
      <c r="K122" s="19">
        <f>ELC_IVL!K38</f>
        <v>0.1</v>
      </c>
      <c r="L122" s="1"/>
      <c r="M122" s="6" t="s">
        <v>14</v>
      </c>
      <c r="N122" s="6"/>
      <c r="O122" s="1"/>
      <c r="P122" s="6" t="s">
        <v>420</v>
      </c>
      <c r="Q122" s="89" t="s">
        <v>265</v>
      </c>
    </row>
    <row r="123" spans="2:17" x14ac:dyDescent="0.3">
      <c r="B123" s="6"/>
      <c r="C123" s="6"/>
      <c r="D123" s="6" t="str">
        <f t="shared" si="25"/>
        <v>FLO_EMIS</v>
      </c>
      <c r="E123" s="7" t="s">
        <v>607</v>
      </c>
      <c r="F123" s="8" t="str">
        <f t="shared" si="26"/>
        <v>ELCOIL</v>
      </c>
      <c r="G123" s="8" t="str">
        <f t="shared" si="27"/>
        <v>ELCOIL</v>
      </c>
      <c r="H123" s="6" t="str">
        <f t="shared" si="29"/>
        <v>CHP*</v>
      </c>
      <c r="I123" s="6"/>
      <c r="J123" s="6" t="str">
        <f t="shared" si="28"/>
        <v>ELCPMAN</v>
      </c>
      <c r="K123" s="19">
        <f>ELC_IVL!K39</f>
        <v>2</v>
      </c>
      <c r="L123" s="1"/>
      <c r="M123" s="6" t="s">
        <v>14</v>
      </c>
      <c r="N123" s="6"/>
      <c r="O123" s="1"/>
      <c r="P123" s="6" t="s">
        <v>419</v>
      </c>
      <c r="Q123" s="89" t="s">
        <v>418</v>
      </c>
    </row>
    <row r="124" spans="2:17" x14ac:dyDescent="0.3">
      <c r="B124" s="6"/>
      <c r="C124" s="6"/>
      <c r="D124" s="6" t="str">
        <f t="shared" si="25"/>
        <v>FLO_EMIS</v>
      </c>
      <c r="E124" s="7" t="s">
        <v>607</v>
      </c>
      <c r="F124" s="8" t="str">
        <f t="shared" si="26"/>
        <v>ELCPEA</v>
      </c>
      <c r="G124" s="8" t="str">
        <f t="shared" si="27"/>
        <v>ELCPEA</v>
      </c>
      <c r="H124" s="6" t="str">
        <f t="shared" si="29"/>
        <v>CHP*</v>
      </c>
      <c r="I124" s="6"/>
      <c r="J124" s="6" t="str">
        <f t="shared" si="28"/>
        <v>ELCPMAN</v>
      </c>
      <c r="K124" s="19">
        <f>ELC_IVL!K40</f>
        <v>0.7</v>
      </c>
      <c r="L124" s="1"/>
      <c r="M124" s="6" t="s">
        <v>14</v>
      </c>
      <c r="N124" s="6"/>
      <c r="O124" s="1"/>
      <c r="P124" s="6" t="s">
        <v>417</v>
      </c>
      <c r="Q124" s="89" t="s">
        <v>262</v>
      </c>
    </row>
    <row r="125" spans="2:17" x14ac:dyDescent="0.3">
      <c r="B125" s="6"/>
      <c r="C125" s="6"/>
      <c r="D125" s="6" t="str">
        <f t="shared" si="25"/>
        <v>*</v>
      </c>
      <c r="E125" s="7" t="s">
        <v>437</v>
      </c>
      <c r="F125" s="8" t="str">
        <f t="shared" si="26"/>
        <v>ELCSLU</v>
      </c>
      <c r="G125" s="8" t="str">
        <f t="shared" si="27"/>
        <v>ELCSLU</v>
      </c>
      <c r="H125" s="6" t="str">
        <f t="shared" si="29"/>
        <v>CHP*</v>
      </c>
      <c r="I125" s="6"/>
      <c r="J125" s="6" t="str">
        <f t="shared" si="28"/>
        <v>ELCPMAN</v>
      </c>
      <c r="K125" s="19" t="str">
        <f>ELC_IVL!K41</f>
        <v>NA</v>
      </c>
      <c r="L125" s="1"/>
      <c r="M125" s="6" t="s">
        <v>14</v>
      </c>
      <c r="N125" s="6"/>
      <c r="P125" s="6" t="s">
        <v>415</v>
      </c>
      <c r="Q125" s="89" t="s">
        <v>414</v>
      </c>
    </row>
    <row r="130" spans="2:17" x14ac:dyDescent="0.3">
      <c r="B130" s="1" t="str">
        <f>ELC_IVL!L7</f>
        <v>PMB</v>
      </c>
      <c r="C130" s="1"/>
      <c r="D130" s="1"/>
      <c r="E130" s="1"/>
      <c r="F130" s="1"/>
      <c r="G130" s="1"/>
      <c r="H130" s="1"/>
      <c r="I130" s="1"/>
      <c r="J130" s="1"/>
      <c r="K130" s="16"/>
      <c r="L130" s="1"/>
      <c r="M130" s="1"/>
      <c r="N130" s="1"/>
      <c r="O130" s="1"/>
      <c r="P130" s="1"/>
      <c r="Q130" s="1"/>
    </row>
    <row r="131" spans="2:17" x14ac:dyDescent="0.3">
      <c r="B131" s="1"/>
      <c r="C131" s="1"/>
      <c r="D131" s="1"/>
      <c r="E131" s="1"/>
      <c r="F131" s="1"/>
      <c r="G131" s="1"/>
      <c r="H131" s="1"/>
      <c r="I131" s="1"/>
      <c r="J131" s="1"/>
      <c r="K131" s="16"/>
      <c r="L131" s="1"/>
      <c r="M131" s="1"/>
      <c r="N131" s="1"/>
      <c r="O131" s="1"/>
      <c r="P131" s="1"/>
      <c r="Q131" s="1"/>
    </row>
    <row r="132" spans="2:17" x14ac:dyDescent="0.3">
      <c r="B132" s="2" t="s">
        <v>0</v>
      </c>
      <c r="C132" s="3"/>
      <c r="D132" s="3"/>
      <c r="E132" s="3"/>
      <c r="F132" s="3"/>
      <c r="G132" s="3"/>
      <c r="H132" s="3"/>
      <c r="I132" s="3"/>
      <c r="J132" s="3"/>
      <c r="K132" s="17"/>
      <c r="L132" s="1"/>
      <c r="M132" s="1"/>
      <c r="N132" s="1"/>
      <c r="O132" s="1"/>
      <c r="P132" s="1"/>
      <c r="Q132" s="1"/>
    </row>
    <row r="133" spans="2:17" x14ac:dyDescent="0.3">
      <c r="B133" s="4" t="s">
        <v>1</v>
      </c>
      <c r="C133" s="4" t="s">
        <v>2</v>
      </c>
      <c r="D133" s="4" t="s">
        <v>3</v>
      </c>
      <c r="E133" s="4" t="s">
        <v>4</v>
      </c>
      <c r="F133" s="4" t="s">
        <v>5</v>
      </c>
      <c r="G133" s="4" t="s">
        <v>382</v>
      </c>
      <c r="H133" s="4" t="s">
        <v>6</v>
      </c>
      <c r="I133" s="4" t="s">
        <v>7</v>
      </c>
      <c r="J133" s="4" t="s">
        <v>8</v>
      </c>
      <c r="K133" s="18" t="s">
        <v>9</v>
      </c>
      <c r="L133" s="1"/>
      <c r="M133" s="4" t="s">
        <v>10</v>
      </c>
      <c r="N133" s="4" t="s">
        <v>11</v>
      </c>
      <c r="O133" s="5"/>
      <c r="P133" s="4" t="s">
        <v>12</v>
      </c>
      <c r="Q133" s="4" t="s">
        <v>13</v>
      </c>
    </row>
    <row r="134" spans="2:17" x14ac:dyDescent="0.3">
      <c r="B134" s="6"/>
      <c r="C134" s="6"/>
      <c r="D134" s="6" t="str">
        <f t="shared" ref="D134:D146" si="30">IF((OR(K134&lt;=0,K134="NA")),"*","FLO_EMIS")</f>
        <v>FLO_EMIS</v>
      </c>
      <c r="E134" s="7" t="s">
        <v>607</v>
      </c>
      <c r="F134" s="8" t="str">
        <f t="shared" ref="F134:F146" si="31">G134</f>
        <v>ELCBGS</v>
      </c>
      <c r="G134" s="8" t="str">
        <f t="shared" ref="G134:G146" si="32">P134</f>
        <v>ELCBGS</v>
      </c>
      <c r="H134" s="6" t="str">
        <f>$H$2</f>
        <v>CHP*</v>
      </c>
      <c r="I134" s="6"/>
      <c r="J134" s="6" t="str">
        <f t="shared" ref="J134:J146" si="33">$C$2&amp;$B$130&amp;"N"</f>
        <v>ELCPMBN</v>
      </c>
      <c r="K134" s="19">
        <f>ELC_IVL!L29</f>
        <v>0.1</v>
      </c>
      <c r="L134" s="1"/>
      <c r="M134" s="6" t="s">
        <v>14</v>
      </c>
      <c r="N134" s="6"/>
      <c r="O134" s="1"/>
      <c r="P134" s="6" t="s">
        <v>434</v>
      </c>
      <c r="Q134" s="89" t="s">
        <v>433</v>
      </c>
    </row>
    <row r="135" spans="2:17" x14ac:dyDescent="0.3">
      <c r="B135" s="6"/>
      <c r="C135" s="6"/>
      <c r="D135" s="6" t="str">
        <f t="shared" si="30"/>
        <v>FLO_EMIS</v>
      </c>
      <c r="E135" s="7" t="s">
        <v>607</v>
      </c>
      <c r="F135" s="8" t="str">
        <f t="shared" si="31"/>
        <v>ELCBPL</v>
      </c>
      <c r="G135" s="8" t="str">
        <f t="shared" si="32"/>
        <v>ELCBPL</v>
      </c>
      <c r="H135" s="6" t="str">
        <f t="shared" ref="H135:H146" si="34">$H$2</f>
        <v>CHP*</v>
      </c>
      <c r="I135" s="6"/>
      <c r="J135" s="6" t="str">
        <f t="shared" si="33"/>
        <v>ELCPMBN</v>
      </c>
      <c r="K135" s="19">
        <f>ELC_IVL!L30</f>
        <v>9</v>
      </c>
      <c r="L135" s="1"/>
      <c r="M135" s="6" t="s">
        <v>14</v>
      </c>
      <c r="N135" s="6"/>
      <c r="O135" s="1"/>
      <c r="P135" s="6" t="s">
        <v>432</v>
      </c>
      <c r="Q135" s="89" t="s">
        <v>253</v>
      </c>
    </row>
    <row r="136" spans="2:17" x14ac:dyDescent="0.3">
      <c r="B136" s="6"/>
      <c r="C136" s="6"/>
      <c r="D136" s="6" t="str">
        <f t="shared" si="30"/>
        <v>FLO_EMIS</v>
      </c>
      <c r="E136" s="7" t="s">
        <v>607</v>
      </c>
      <c r="F136" s="8" t="str">
        <f t="shared" si="31"/>
        <v>ELCBGS</v>
      </c>
      <c r="G136" s="8" t="str">
        <f t="shared" si="32"/>
        <v>ELCBGS</v>
      </c>
      <c r="H136" s="6" t="str">
        <f t="shared" si="34"/>
        <v>CHP*</v>
      </c>
      <c r="I136" s="6"/>
      <c r="J136" s="6" t="str">
        <f t="shared" si="33"/>
        <v>ELCPMBN</v>
      </c>
      <c r="K136" s="19">
        <f>ELC_IVL!L31</f>
        <v>0.1</v>
      </c>
      <c r="L136" s="1"/>
      <c r="M136" s="6" t="s">
        <v>14</v>
      </c>
      <c r="N136" s="6"/>
      <c r="O136" s="1"/>
      <c r="P136" s="6" t="s">
        <v>434</v>
      </c>
      <c r="Q136" s="89" t="s">
        <v>430</v>
      </c>
    </row>
    <row r="137" spans="2:17" x14ac:dyDescent="0.3">
      <c r="B137" s="6"/>
      <c r="C137" s="6"/>
      <c r="D137" s="6" t="str">
        <f t="shared" si="30"/>
        <v>FLO_EMIS</v>
      </c>
      <c r="E137" s="7" t="s">
        <v>607</v>
      </c>
      <c r="F137" s="8" t="str">
        <f t="shared" si="31"/>
        <v>ELCBWO</v>
      </c>
      <c r="G137" s="8" t="str">
        <f t="shared" si="32"/>
        <v>ELCBWO</v>
      </c>
      <c r="H137" s="6" t="str">
        <f t="shared" si="34"/>
        <v>CHP*</v>
      </c>
      <c r="I137" s="6"/>
      <c r="J137" s="6" t="str">
        <f t="shared" si="33"/>
        <v>ELCPMBN</v>
      </c>
      <c r="K137" s="19">
        <f>ELC_IVL!L32</f>
        <v>9</v>
      </c>
      <c r="L137" s="1"/>
      <c r="M137" s="6" t="s">
        <v>14</v>
      </c>
      <c r="N137" s="6"/>
      <c r="O137" s="1"/>
      <c r="P137" s="6" t="s">
        <v>429</v>
      </c>
      <c r="Q137" s="89" t="s">
        <v>428</v>
      </c>
    </row>
    <row r="138" spans="2:17" x14ac:dyDescent="0.3">
      <c r="B138" s="6"/>
      <c r="C138" s="6"/>
      <c r="D138" s="6" t="str">
        <f t="shared" si="30"/>
        <v>FLO_EMIS</v>
      </c>
      <c r="E138" s="7" t="s">
        <v>607</v>
      </c>
      <c r="F138" s="8" t="str">
        <f t="shared" si="31"/>
        <v>ELCCOH</v>
      </c>
      <c r="G138" s="8" t="str">
        <f t="shared" si="32"/>
        <v>ELCCOH</v>
      </c>
      <c r="H138" s="6" t="str">
        <f t="shared" si="34"/>
        <v>CHP*</v>
      </c>
      <c r="I138" s="6"/>
      <c r="J138" s="6" t="str">
        <f t="shared" si="33"/>
        <v>ELCPMBN</v>
      </c>
      <c r="K138" s="19">
        <f>ELC_IVL!L33</f>
        <v>0.2</v>
      </c>
      <c r="L138" s="1"/>
      <c r="M138" s="6" t="s">
        <v>14</v>
      </c>
      <c r="N138" s="6"/>
      <c r="O138" s="1"/>
      <c r="P138" s="6" t="s">
        <v>427</v>
      </c>
      <c r="Q138" s="89" t="s">
        <v>426</v>
      </c>
    </row>
    <row r="139" spans="2:17" x14ac:dyDescent="0.3">
      <c r="B139" s="6"/>
      <c r="C139" s="6"/>
      <c r="D139" s="6" t="str">
        <f t="shared" si="30"/>
        <v>*</v>
      </c>
      <c r="E139" s="7" t="s">
        <v>607</v>
      </c>
      <c r="F139" s="8" t="str">
        <f t="shared" si="31"/>
        <v>ELCDGS</v>
      </c>
      <c r="G139" s="8" t="str">
        <f t="shared" si="32"/>
        <v>ELCDGS</v>
      </c>
      <c r="H139" s="6" t="str">
        <f t="shared" si="34"/>
        <v>CHP*</v>
      </c>
      <c r="I139" s="6"/>
      <c r="J139" s="6" t="str">
        <f t="shared" si="33"/>
        <v>ELCPMBN</v>
      </c>
      <c r="K139" s="19" t="str">
        <f>ELC_IVL!L34</f>
        <v>NA</v>
      </c>
      <c r="L139" s="1"/>
      <c r="M139" s="6" t="s">
        <v>14</v>
      </c>
      <c r="N139" s="6"/>
      <c r="O139" s="1"/>
      <c r="P139" s="6" t="s">
        <v>425</v>
      </c>
      <c r="Q139" s="89" t="s">
        <v>424</v>
      </c>
    </row>
    <row r="140" spans="2:17" x14ac:dyDescent="0.3">
      <c r="B140" s="6"/>
      <c r="C140" s="6"/>
      <c r="D140" s="6" t="str">
        <f t="shared" si="30"/>
        <v>FLO_EMIS</v>
      </c>
      <c r="E140" s="7" t="s">
        <v>607</v>
      </c>
      <c r="F140" s="8" t="str">
        <f t="shared" si="31"/>
        <v>ELCDST</v>
      </c>
      <c r="G140" s="8" t="str">
        <f t="shared" si="32"/>
        <v>ELCDST</v>
      </c>
      <c r="H140" s="6" t="str">
        <f t="shared" si="34"/>
        <v>CHP*</v>
      </c>
      <c r="I140" s="6"/>
      <c r="J140" s="6" t="str">
        <f t="shared" si="33"/>
        <v>ELCPMBN</v>
      </c>
      <c r="K140" s="19">
        <f>ELC_IVL!L35</f>
        <v>4</v>
      </c>
      <c r="L140" s="1"/>
      <c r="M140" s="6" t="s">
        <v>14</v>
      </c>
      <c r="N140" s="6"/>
      <c r="O140" s="1"/>
      <c r="P140" s="6" t="s">
        <v>423</v>
      </c>
      <c r="Q140" s="89" t="s">
        <v>272</v>
      </c>
    </row>
    <row r="141" spans="2:17" x14ac:dyDescent="0.3">
      <c r="B141" s="6"/>
      <c r="C141" s="6"/>
      <c r="D141" s="6" t="str">
        <f t="shared" si="30"/>
        <v>*</v>
      </c>
      <c r="E141" s="7" t="s">
        <v>607</v>
      </c>
      <c r="F141" s="8" t="str">
        <f t="shared" si="31"/>
        <v>ELCHH2</v>
      </c>
      <c r="G141" s="8" t="str">
        <f t="shared" si="32"/>
        <v>ELCHH2</v>
      </c>
      <c r="H141" s="6" t="str">
        <f t="shared" si="34"/>
        <v>CHP*</v>
      </c>
      <c r="I141" s="6"/>
      <c r="J141" s="6" t="str">
        <f t="shared" si="33"/>
        <v>ELCPMBN</v>
      </c>
      <c r="K141" s="19">
        <f>ELC_IVL!L36</f>
        <v>0</v>
      </c>
      <c r="L141" s="1"/>
      <c r="M141" s="6" t="s">
        <v>14</v>
      </c>
      <c r="N141" s="6"/>
      <c r="O141" s="1"/>
      <c r="P141" s="6" t="s">
        <v>439</v>
      </c>
      <c r="Q141" s="89" t="s">
        <v>438</v>
      </c>
    </row>
    <row r="142" spans="2:17" x14ac:dyDescent="0.3">
      <c r="B142" s="6"/>
      <c r="C142" s="6"/>
      <c r="D142" s="6" t="str">
        <f t="shared" si="30"/>
        <v>FLO_EMIS</v>
      </c>
      <c r="E142" s="7" t="s">
        <v>607</v>
      </c>
      <c r="F142" s="8" t="str">
        <f t="shared" si="31"/>
        <v>ELCMUN</v>
      </c>
      <c r="G142" s="8" t="str">
        <f t="shared" si="32"/>
        <v>ELCMUN</v>
      </c>
      <c r="H142" s="6" t="str">
        <f t="shared" si="34"/>
        <v>CHP*</v>
      </c>
      <c r="I142" s="6"/>
      <c r="J142" s="6" t="str">
        <f t="shared" si="33"/>
        <v>ELCPMBN</v>
      </c>
      <c r="K142" s="19">
        <f>ELC_IVL!L37</f>
        <v>0.2</v>
      </c>
      <c r="L142" s="1"/>
      <c r="M142" s="6" t="s">
        <v>14</v>
      </c>
      <c r="N142" s="6"/>
      <c r="O142" s="1"/>
      <c r="P142" s="6" t="s">
        <v>422</v>
      </c>
      <c r="Q142" s="89" t="s">
        <v>421</v>
      </c>
    </row>
    <row r="143" spans="2:17" x14ac:dyDescent="0.3">
      <c r="B143" s="6"/>
      <c r="C143" s="6"/>
      <c r="D143" s="6" t="str">
        <f t="shared" si="30"/>
        <v>FLO_EMIS</v>
      </c>
      <c r="E143" s="7" t="s">
        <v>607</v>
      </c>
      <c r="F143" s="8" t="str">
        <f t="shared" si="31"/>
        <v>ELCNGS</v>
      </c>
      <c r="G143" s="8" t="str">
        <f t="shared" si="32"/>
        <v>ELCNGS</v>
      </c>
      <c r="H143" s="6" t="str">
        <f t="shared" si="34"/>
        <v>CHP*</v>
      </c>
      <c r="I143" s="6"/>
      <c r="J143" s="6" t="str">
        <f t="shared" si="33"/>
        <v>ELCPMBN</v>
      </c>
      <c r="K143" s="19">
        <f>ELC_IVL!L38</f>
        <v>0.1</v>
      </c>
      <c r="L143" s="1"/>
      <c r="M143" s="6" t="s">
        <v>14</v>
      </c>
      <c r="N143" s="6"/>
      <c r="O143" s="1"/>
      <c r="P143" s="6" t="s">
        <v>420</v>
      </c>
      <c r="Q143" s="89" t="s">
        <v>265</v>
      </c>
    </row>
    <row r="144" spans="2:17" x14ac:dyDescent="0.3">
      <c r="B144" s="6"/>
      <c r="C144" s="6"/>
      <c r="D144" s="6" t="str">
        <f t="shared" si="30"/>
        <v>FLO_EMIS</v>
      </c>
      <c r="E144" s="7" t="s">
        <v>607</v>
      </c>
      <c r="F144" s="8" t="str">
        <f t="shared" si="31"/>
        <v>ELCOIL</v>
      </c>
      <c r="G144" s="8" t="str">
        <f t="shared" si="32"/>
        <v>ELCOIL</v>
      </c>
      <c r="H144" s="6" t="str">
        <f t="shared" si="34"/>
        <v>CHP*</v>
      </c>
      <c r="I144" s="6"/>
      <c r="J144" s="6" t="str">
        <f t="shared" si="33"/>
        <v>ELCPMBN</v>
      </c>
      <c r="K144" s="19">
        <f>ELC_IVL!L39</f>
        <v>3</v>
      </c>
      <c r="L144" s="1"/>
      <c r="M144" s="6" t="s">
        <v>14</v>
      </c>
      <c r="N144" s="6"/>
      <c r="O144" s="1"/>
      <c r="P144" s="6" t="s">
        <v>419</v>
      </c>
      <c r="Q144" s="89" t="s">
        <v>418</v>
      </c>
    </row>
    <row r="145" spans="2:17" x14ac:dyDescent="0.3">
      <c r="B145" s="6"/>
      <c r="C145" s="6"/>
      <c r="D145" s="6" t="str">
        <f t="shared" si="30"/>
        <v>FLO_EMIS</v>
      </c>
      <c r="E145" s="7" t="s">
        <v>607</v>
      </c>
      <c r="F145" s="8" t="str">
        <f t="shared" si="31"/>
        <v>ELCPEA</v>
      </c>
      <c r="G145" s="8" t="str">
        <f t="shared" si="32"/>
        <v>ELCPEA</v>
      </c>
      <c r="H145" s="6" t="str">
        <f t="shared" si="34"/>
        <v>CHP*</v>
      </c>
      <c r="I145" s="6"/>
      <c r="J145" s="6" t="str">
        <f t="shared" si="33"/>
        <v>ELCPMBN</v>
      </c>
      <c r="K145" s="19">
        <f>ELC_IVL!L40</f>
        <v>0.9</v>
      </c>
      <c r="L145" s="1"/>
      <c r="M145" s="6" t="s">
        <v>14</v>
      </c>
      <c r="N145" s="6"/>
      <c r="O145" s="1"/>
      <c r="P145" s="6" t="s">
        <v>417</v>
      </c>
      <c r="Q145" s="89" t="s">
        <v>262</v>
      </c>
    </row>
    <row r="146" spans="2:17" x14ac:dyDescent="0.3">
      <c r="B146" s="6"/>
      <c r="C146" s="6"/>
      <c r="D146" s="6" t="str">
        <f t="shared" si="30"/>
        <v>*</v>
      </c>
      <c r="E146" s="7" t="s">
        <v>437</v>
      </c>
      <c r="F146" s="8" t="str">
        <f t="shared" si="31"/>
        <v>ELCSLU</v>
      </c>
      <c r="G146" s="8" t="str">
        <f t="shared" si="32"/>
        <v>ELCSLU</v>
      </c>
      <c r="H146" s="6" t="str">
        <f t="shared" si="34"/>
        <v>CHP*</v>
      </c>
      <c r="I146" s="6"/>
      <c r="J146" s="6" t="str">
        <f t="shared" si="33"/>
        <v>ELCPMBN</v>
      </c>
      <c r="K146" s="19" t="str">
        <f>ELC_IVL!L41</f>
        <v>NA</v>
      </c>
      <c r="L146" s="1"/>
      <c r="M146" s="6" t="s">
        <v>14</v>
      </c>
      <c r="N146" s="6"/>
      <c r="P146" s="6" t="s">
        <v>415</v>
      </c>
      <c r="Q146" s="89" t="s">
        <v>414</v>
      </c>
    </row>
    <row r="151" spans="2:17" x14ac:dyDescent="0.3">
      <c r="B151" s="1" t="str">
        <f>ELC_IVL!M7</f>
        <v>VOC</v>
      </c>
      <c r="C151" s="1"/>
      <c r="D151" s="1"/>
      <c r="E151" s="1"/>
      <c r="F151" s="1"/>
      <c r="G151" s="1"/>
      <c r="H151" s="1"/>
      <c r="I151" s="1"/>
      <c r="J151" s="1"/>
      <c r="K151" s="16"/>
      <c r="L151" s="1"/>
      <c r="M151" s="1"/>
      <c r="N151" s="1"/>
      <c r="O151" s="1"/>
      <c r="P151" s="1"/>
      <c r="Q151" s="1"/>
    </row>
    <row r="152" spans="2:17" x14ac:dyDescent="0.3">
      <c r="B152" s="1"/>
      <c r="C152" s="1"/>
      <c r="D152" s="1"/>
      <c r="E152" s="1"/>
      <c r="F152" s="1"/>
      <c r="G152" s="1"/>
      <c r="H152" s="1"/>
      <c r="I152" s="1"/>
      <c r="J152" s="1"/>
      <c r="K152" s="16"/>
      <c r="L152" s="1"/>
      <c r="M152" s="1"/>
      <c r="N152" s="1"/>
      <c r="O152" s="1"/>
      <c r="P152" s="1"/>
      <c r="Q152" s="1"/>
    </row>
    <row r="153" spans="2:17" x14ac:dyDescent="0.3">
      <c r="B153" s="2" t="s">
        <v>0</v>
      </c>
      <c r="C153" s="3"/>
      <c r="D153" s="3"/>
      <c r="E153" s="3"/>
      <c r="F153" s="3"/>
      <c r="G153" s="3"/>
      <c r="H153" s="3"/>
      <c r="I153" s="3"/>
      <c r="J153" s="3"/>
      <c r="K153" s="17"/>
      <c r="L153" s="1"/>
      <c r="M153" s="1"/>
      <c r="N153" s="1"/>
      <c r="O153" s="1"/>
      <c r="P153" s="1"/>
      <c r="Q153" s="1"/>
    </row>
    <row r="154" spans="2:17" x14ac:dyDescent="0.3">
      <c r="B154" s="4" t="s">
        <v>1</v>
      </c>
      <c r="C154" s="4" t="s">
        <v>2</v>
      </c>
      <c r="D154" s="4" t="s">
        <v>3</v>
      </c>
      <c r="E154" s="4" t="s">
        <v>4</v>
      </c>
      <c r="F154" s="4" t="s">
        <v>5</v>
      </c>
      <c r="G154" s="4" t="s">
        <v>382</v>
      </c>
      <c r="H154" s="4" t="s">
        <v>6</v>
      </c>
      <c r="I154" s="4" t="s">
        <v>7</v>
      </c>
      <c r="J154" s="4" t="s">
        <v>8</v>
      </c>
      <c r="K154" s="18" t="s">
        <v>9</v>
      </c>
      <c r="L154" s="1"/>
      <c r="M154" s="4" t="s">
        <v>10</v>
      </c>
      <c r="N154" s="4" t="s">
        <v>11</v>
      </c>
      <c r="O154" s="5"/>
      <c r="P154" s="4" t="s">
        <v>12</v>
      </c>
      <c r="Q154" s="4" t="s">
        <v>13</v>
      </c>
    </row>
    <row r="155" spans="2:17" x14ac:dyDescent="0.3">
      <c r="B155" s="6"/>
      <c r="C155" s="6"/>
      <c r="D155" s="6" t="str">
        <f t="shared" ref="D155:D167" si="35">IF((OR(K155&lt;=0,K155="NA")),"*","FLO_EMIS")</f>
        <v>FLO_EMIS</v>
      </c>
      <c r="E155" s="7" t="s">
        <v>607</v>
      </c>
      <c r="F155" s="8" t="str">
        <f t="shared" ref="F155:F167" si="36">G155</f>
        <v>ELCBGS</v>
      </c>
      <c r="G155" s="8" t="str">
        <f t="shared" ref="G155:G167" si="37">P155</f>
        <v>ELCBGS</v>
      </c>
      <c r="H155" s="6" t="str">
        <f>$H$2</f>
        <v>CHP*</v>
      </c>
      <c r="I155" s="6"/>
      <c r="J155" s="6" t="str">
        <f t="shared" ref="J155:J167" si="38">$C$2&amp;$B$151&amp;"N"</f>
        <v>ELCVOCN</v>
      </c>
      <c r="K155" s="19">
        <f>ELC_IVL!M29</f>
        <v>2E-3</v>
      </c>
      <c r="L155" s="1"/>
      <c r="M155" s="6" t="s">
        <v>14</v>
      </c>
      <c r="N155" s="6"/>
      <c r="O155" s="1"/>
      <c r="P155" s="6" t="s">
        <v>434</v>
      </c>
      <c r="Q155" s="89" t="s">
        <v>433</v>
      </c>
    </row>
    <row r="156" spans="2:17" x14ac:dyDescent="0.3">
      <c r="B156" s="6"/>
      <c r="C156" s="6"/>
      <c r="D156" s="6" t="str">
        <f t="shared" si="35"/>
        <v>FLO_EMIS</v>
      </c>
      <c r="E156" s="7" t="s">
        <v>607</v>
      </c>
      <c r="F156" s="8" t="str">
        <f t="shared" si="36"/>
        <v>ELCBPL</v>
      </c>
      <c r="G156" s="8" t="str">
        <f t="shared" si="37"/>
        <v>ELCBPL</v>
      </c>
      <c r="H156" s="6" t="str">
        <f t="shared" ref="H156:H167" si="39">$H$2</f>
        <v>CHP*</v>
      </c>
      <c r="I156" s="6"/>
      <c r="J156" s="6" t="str">
        <f t="shared" si="38"/>
        <v>ELCVOCN</v>
      </c>
      <c r="K156" s="19">
        <f>ELC_IVL!M30</f>
        <v>0.02</v>
      </c>
      <c r="L156" s="1"/>
      <c r="M156" s="6" t="s">
        <v>14</v>
      </c>
      <c r="N156" s="6"/>
      <c r="O156" s="1"/>
      <c r="P156" s="6" t="s">
        <v>432</v>
      </c>
      <c r="Q156" s="89" t="s">
        <v>253</v>
      </c>
    </row>
    <row r="157" spans="2:17" x14ac:dyDescent="0.3">
      <c r="B157" s="6"/>
      <c r="C157" s="6"/>
      <c r="D157" s="6" t="str">
        <f t="shared" si="35"/>
        <v>FLO_EMIS</v>
      </c>
      <c r="E157" s="7" t="s">
        <v>607</v>
      </c>
      <c r="F157" s="8" t="str">
        <f t="shared" si="36"/>
        <v>ELCBGS</v>
      </c>
      <c r="G157" s="8" t="str">
        <f t="shared" si="37"/>
        <v>ELCBGS</v>
      </c>
      <c r="H157" s="6" t="str">
        <f t="shared" si="39"/>
        <v>CHP*</v>
      </c>
      <c r="I157" s="6"/>
      <c r="J157" s="6" t="str">
        <f t="shared" si="38"/>
        <v>ELCVOCN</v>
      </c>
      <c r="K157" s="19">
        <f>ELC_IVL!M31</f>
        <v>2E-3</v>
      </c>
      <c r="L157" s="1"/>
      <c r="M157" s="6" t="s">
        <v>14</v>
      </c>
      <c r="N157" s="6"/>
      <c r="O157" s="1"/>
      <c r="P157" s="6" t="s">
        <v>434</v>
      </c>
      <c r="Q157" s="89" t="s">
        <v>430</v>
      </c>
    </row>
    <row r="158" spans="2:17" x14ac:dyDescent="0.3">
      <c r="B158" s="6"/>
      <c r="C158" s="6"/>
      <c r="D158" s="6" t="str">
        <f t="shared" si="35"/>
        <v>FLO_EMIS</v>
      </c>
      <c r="E158" s="7" t="s">
        <v>607</v>
      </c>
      <c r="F158" s="8" t="str">
        <f t="shared" si="36"/>
        <v>ELCBWO</v>
      </c>
      <c r="G158" s="8" t="str">
        <f t="shared" si="37"/>
        <v>ELCBWO</v>
      </c>
      <c r="H158" s="6" t="str">
        <f t="shared" si="39"/>
        <v>CHP*</v>
      </c>
      <c r="I158" s="6"/>
      <c r="J158" s="6" t="str">
        <f t="shared" si="38"/>
        <v>ELCVOCN</v>
      </c>
      <c r="K158" s="19">
        <f>ELC_IVL!M32</f>
        <v>0.02</v>
      </c>
      <c r="L158" s="1"/>
      <c r="M158" s="6" t="s">
        <v>14</v>
      </c>
      <c r="N158" s="6"/>
      <c r="O158" s="1"/>
      <c r="P158" s="6" t="s">
        <v>429</v>
      </c>
      <c r="Q158" s="89" t="s">
        <v>428</v>
      </c>
    </row>
    <row r="159" spans="2:17" x14ac:dyDescent="0.3">
      <c r="B159" s="6"/>
      <c r="C159" s="6"/>
      <c r="D159" s="6" t="str">
        <f t="shared" si="35"/>
        <v>FLO_EMIS</v>
      </c>
      <c r="E159" s="7" t="s">
        <v>607</v>
      </c>
      <c r="F159" s="8" t="str">
        <f t="shared" si="36"/>
        <v>ELCCOH</v>
      </c>
      <c r="G159" s="8" t="str">
        <f t="shared" si="37"/>
        <v>ELCCOH</v>
      </c>
      <c r="H159" s="6" t="str">
        <f t="shared" si="39"/>
        <v>CHP*</v>
      </c>
      <c r="I159" s="6"/>
      <c r="J159" s="6" t="str">
        <f t="shared" si="38"/>
        <v>ELCVOCN</v>
      </c>
      <c r="K159" s="19">
        <f>ELC_IVL!M33</f>
        <v>5.0000000000000001E-3</v>
      </c>
      <c r="L159" s="1"/>
      <c r="M159" s="6" t="s">
        <v>14</v>
      </c>
      <c r="N159" s="6"/>
      <c r="O159" s="1"/>
      <c r="P159" s="6" t="s">
        <v>427</v>
      </c>
      <c r="Q159" s="89" t="s">
        <v>426</v>
      </c>
    </row>
    <row r="160" spans="2:17" x14ac:dyDescent="0.3">
      <c r="B160" s="6"/>
      <c r="C160" s="6"/>
      <c r="D160" s="6" t="str">
        <f t="shared" si="35"/>
        <v>FLO_EMIS</v>
      </c>
      <c r="E160" s="7" t="s">
        <v>607</v>
      </c>
      <c r="F160" s="8" t="str">
        <f t="shared" si="36"/>
        <v>ELCDGS</v>
      </c>
      <c r="G160" s="8" t="str">
        <f t="shared" si="37"/>
        <v>ELCDGS</v>
      </c>
      <c r="H160" s="6" t="str">
        <f t="shared" si="39"/>
        <v>CHP*</v>
      </c>
      <c r="I160" s="6"/>
      <c r="J160" s="6" t="str">
        <f t="shared" si="38"/>
        <v>ELCVOCN</v>
      </c>
      <c r="K160" s="19">
        <f>ELC_IVL!M34</f>
        <v>2E-3</v>
      </c>
      <c r="L160" s="1"/>
      <c r="M160" s="6" t="s">
        <v>14</v>
      </c>
      <c r="N160" s="6"/>
      <c r="O160" s="1"/>
      <c r="P160" s="6" t="s">
        <v>425</v>
      </c>
      <c r="Q160" s="89" t="s">
        <v>424</v>
      </c>
    </row>
    <row r="161" spans="2:17" x14ac:dyDescent="0.3">
      <c r="B161" s="6"/>
      <c r="C161" s="6"/>
      <c r="D161" s="6" t="str">
        <f t="shared" si="35"/>
        <v>FLO_EMIS</v>
      </c>
      <c r="E161" s="7" t="s">
        <v>607</v>
      </c>
      <c r="F161" s="8" t="str">
        <f t="shared" si="36"/>
        <v>ELCDST</v>
      </c>
      <c r="G161" s="8" t="str">
        <f t="shared" si="37"/>
        <v>ELCDST</v>
      </c>
      <c r="H161" s="6" t="str">
        <f t="shared" si="39"/>
        <v>CHP*</v>
      </c>
      <c r="I161" s="6"/>
      <c r="J161" s="6" t="str">
        <f t="shared" si="38"/>
        <v>ELCVOCN</v>
      </c>
      <c r="K161" s="19">
        <f>ELC_IVL!M35</f>
        <v>3.0000000000000001E-3</v>
      </c>
      <c r="L161" s="1"/>
      <c r="M161" s="6" t="s">
        <v>14</v>
      </c>
      <c r="N161" s="6"/>
      <c r="O161" s="1"/>
      <c r="P161" s="6" t="s">
        <v>423</v>
      </c>
      <c r="Q161" s="89" t="s">
        <v>272</v>
      </c>
    </row>
    <row r="162" spans="2:17" x14ac:dyDescent="0.3">
      <c r="B162" s="6"/>
      <c r="C162" s="6"/>
      <c r="D162" s="6" t="str">
        <f t="shared" si="35"/>
        <v>*</v>
      </c>
      <c r="E162" s="7" t="s">
        <v>607</v>
      </c>
      <c r="F162" s="8" t="str">
        <f t="shared" si="36"/>
        <v>ELCHH2</v>
      </c>
      <c r="G162" s="8" t="str">
        <f t="shared" si="37"/>
        <v>ELCHH2</v>
      </c>
      <c r="H162" s="6" t="str">
        <f t="shared" si="39"/>
        <v>CHP*</v>
      </c>
      <c r="I162" s="6"/>
      <c r="J162" s="6" t="str">
        <f t="shared" si="38"/>
        <v>ELCVOCN</v>
      </c>
      <c r="K162" s="19">
        <f>ELC_IVL!M36</f>
        <v>0</v>
      </c>
      <c r="L162" s="1"/>
      <c r="M162" s="6" t="s">
        <v>14</v>
      </c>
      <c r="N162" s="6"/>
      <c r="O162" s="1"/>
      <c r="P162" s="6" t="s">
        <v>439</v>
      </c>
      <c r="Q162" s="89" t="s">
        <v>438</v>
      </c>
    </row>
    <row r="163" spans="2:17" x14ac:dyDescent="0.3">
      <c r="B163" s="6"/>
      <c r="C163" s="6"/>
      <c r="D163" s="6" t="str">
        <f t="shared" si="35"/>
        <v>FLO_EMIS</v>
      </c>
      <c r="E163" s="7" t="s">
        <v>607</v>
      </c>
      <c r="F163" s="8" t="str">
        <f t="shared" si="36"/>
        <v>ELCMUN</v>
      </c>
      <c r="G163" s="8" t="str">
        <f t="shared" si="37"/>
        <v>ELCMUN</v>
      </c>
      <c r="H163" s="6" t="str">
        <f t="shared" si="39"/>
        <v>CHP*</v>
      </c>
      <c r="I163" s="6"/>
      <c r="J163" s="6" t="str">
        <f t="shared" si="38"/>
        <v>ELCVOCN</v>
      </c>
      <c r="K163" s="19">
        <f>ELC_IVL!M37</f>
        <v>5.0000000000000001E-3</v>
      </c>
      <c r="L163" s="1"/>
      <c r="M163" s="6" t="s">
        <v>14</v>
      </c>
      <c r="N163" s="6"/>
      <c r="O163" s="1"/>
      <c r="P163" s="6" t="s">
        <v>422</v>
      </c>
      <c r="Q163" s="89" t="s">
        <v>421</v>
      </c>
    </row>
    <row r="164" spans="2:17" x14ac:dyDescent="0.3">
      <c r="B164" s="6"/>
      <c r="C164" s="6"/>
      <c r="D164" s="6" t="str">
        <f t="shared" si="35"/>
        <v>FLO_EMIS</v>
      </c>
      <c r="E164" s="7" t="s">
        <v>607</v>
      </c>
      <c r="F164" s="8" t="str">
        <f t="shared" si="36"/>
        <v>ELCNGS</v>
      </c>
      <c r="G164" s="8" t="str">
        <f t="shared" si="37"/>
        <v>ELCNGS</v>
      </c>
      <c r="H164" s="6" t="str">
        <f t="shared" si="39"/>
        <v>CHP*</v>
      </c>
      <c r="I164" s="6"/>
      <c r="J164" s="6" t="str">
        <f t="shared" si="38"/>
        <v>ELCVOCN</v>
      </c>
      <c r="K164" s="19">
        <f>ELC_IVL!M38</f>
        <v>2E-3</v>
      </c>
      <c r="L164" s="1"/>
      <c r="M164" s="6" t="s">
        <v>14</v>
      </c>
      <c r="N164" s="6"/>
      <c r="O164" s="1"/>
      <c r="P164" s="6" t="s">
        <v>420</v>
      </c>
      <c r="Q164" s="89" t="s">
        <v>265</v>
      </c>
    </row>
    <row r="165" spans="2:17" x14ac:dyDescent="0.3">
      <c r="B165" s="6"/>
      <c r="C165" s="6"/>
      <c r="D165" s="6" t="str">
        <f t="shared" si="35"/>
        <v>FLO_EMIS</v>
      </c>
      <c r="E165" s="7" t="s">
        <v>607</v>
      </c>
      <c r="F165" s="8" t="str">
        <f t="shared" si="36"/>
        <v>ELCOIL</v>
      </c>
      <c r="G165" s="8" t="str">
        <f t="shared" si="37"/>
        <v>ELCOIL</v>
      </c>
      <c r="H165" s="6" t="str">
        <f t="shared" si="39"/>
        <v>CHP*</v>
      </c>
      <c r="I165" s="6"/>
      <c r="J165" s="6" t="str">
        <f t="shared" si="38"/>
        <v>ELCVOCN</v>
      </c>
      <c r="K165" s="19">
        <f>ELC_IVL!M39</f>
        <v>2E-3</v>
      </c>
      <c r="L165" s="1"/>
      <c r="M165" s="6" t="s">
        <v>14</v>
      </c>
      <c r="N165" s="6"/>
      <c r="O165" s="1"/>
      <c r="P165" s="6" t="s">
        <v>419</v>
      </c>
      <c r="Q165" s="89" t="s">
        <v>418</v>
      </c>
    </row>
    <row r="166" spans="2:17" x14ac:dyDescent="0.3">
      <c r="B166" s="6"/>
      <c r="C166" s="6"/>
      <c r="D166" s="6" t="str">
        <f t="shared" si="35"/>
        <v>FLO_EMIS</v>
      </c>
      <c r="E166" s="7" t="s">
        <v>607</v>
      </c>
      <c r="F166" s="8" t="str">
        <f t="shared" si="36"/>
        <v>ELCPEA</v>
      </c>
      <c r="G166" s="8" t="str">
        <f t="shared" si="37"/>
        <v>ELCPEA</v>
      </c>
      <c r="H166" s="6" t="str">
        <f t="shared" si="39"/>
        <v>CHP*</v>
      </c>
      <c r="I166" s="6"/>
      <c r="J166" s="6" t="str">
        <f t="shared" si="38"/>
        <v>ELCVOCN</v>
      </c>
      <c r="K166" s="19">
        <f>ELC_IVL!M40</f>
        <v>0.05</v>
      </c>
      <c r="L166" s="1"/>
      <c r="M166" s="6" t="s">
        <v>14</v>
      </c>
      <c r="N166" s="6"/>
      <c r="O166" s="1"/>
      <c r="P166" s="6" t="s">
        <v>417</v>
      </c>
      <c r="Q166" s="89" t="s">
        <v>262</v>
      </c>
    </row>
    <row r="167" spans="2:17" x14ac:dyDescent="0.3">
      <c r="B167" s="6"/>
      <c r="C167" s="6"/>
      <c r="D167" s="6" t="str">
        <f t="shared" si="35"/>
        <v>*</v>
      </c>
      <c r="E167" s="7" t="s">
        <v>437</v>
      </c>
      <c r="F167" s="8" t="str">
        <f t="shared" si="36"/>
        <v>ELCSLU</v>
      </c>
      <c r="G167" s="8" t="str">
        <f t="shared" si="37"/>
        <v>ELCSLU</v>
      </c>
      <c r="H167" s="6" t="str">
        <f t="shared" si="39"/>
        <v>CHP*</v>
      </c>
      <c r="I167" s="6"/>
      <c r="J167" s="6" t="str">
        <f t="shared" si="38"/>
        <v>ELCVOCN</v>
      </c>
      <c r="K167" s="19" t="str">
        <f>ELC_IVL!M41</f>
        <v>NA</v>
      </c>
      <c r="L167" s="1"/>
      <c r="M167" s="6" t="s">
        <v>14</v>
      </c>
      <c r="N167" s="6"/>
      <c r="P167" s="6" t="s">
        <v>415</v>
      </c>
      <c r="Q167" s="89" t="s">
        <v>414</v>
      </c>
    </row>
    <row r="172" spans="2:17" x14ac:dyDescent="0.3">
      <c r="B172" s="1" t="str">
        <f>ELC_IVL!N7</f>
        <v>NH3</v>
      </c>
      <c r="C172" s="1"/>
      <c r="D172" s="1"/>
      <c r="E172" s="1"/>
      <c r="F172" s="1"/>
      <c r="G172" s="1"/>
      <c r="H172" s="1"/>
      <c r="I172" s="1"/>
      <c r="J172" s="1"/>
      <c r="K172" s="16"/>
      <c r="L172" s="1"/>
      <c r="M172" s="1"/>
      <c r="N172" s="1"/>
      <c r="O172" s="1"/>
      <c r="P172" s="1"/>
      <c r="Q172" s="1"/>
    </row>
    <row r="173" spans="2:17" x14ac:dyDescent="0.3">
      <c r="B173" s="1"/>
      <c r="C173" s="1"/>
      <c r="D173" s="1"/>
      <c r="E173" s="1"/>
      <c r="F173" s="1"/>
      <c r="G173" s="1"/>
      <c r="H173" s="1"/>
      <c r="I173" s="1"/>
      <c r="J173" s="1"/>
      <c r="K173" s="16"/>
      <c r="L173" s="1"/>
      <c r="M173" s="1"/>
      <c r="N173" s="1"/>
      <c r="O173" s="1"/>
      <c r="P173" s="1"/>
      <c r="Q173" s="1"/>
    </row>
    <row r="174" spans="2:17" x14ac:dyDescent="0.3">
      <c r="B174" s="2" t="s">
        <v>0</v>
      </c>
      <c r="C174" s="3"/>
      <c r="D174" s="3"/>
      <c r="E174" s="3"/>
      <c r="F174" s="3"/>
      <c r="G174" s="3"/>
      <c r="H174" s="3"/>
      <c r="I174" s="3"/>
      <c r="J174" s="3"/>
      <c r="K174" s="17"/>
      <c r="L174" s="1"/>
      <c r="M174" s="1"/>
      <c r="N174" s="1"/>
      <c r="O174" s="1"/>
      <c r="P174" s="1"/>
      <c r="Q174" s="1"/>
    </row>
    <row r="175" spans="2:17" x14ac:dyDescent="0.3">
      <c r="B175" s="4" t="s">
        <v>1</v>
      </c>
      <c r="C175" s="4" t="s">
        <v>2</v>
      </c>
      <c r="D175" s="4" t="s">
        <v>3</v>
      </c>
      <c r="E175" s="4" t="s">
        <v>4</v>
      </c>
      <c r="F175" s="4" t="s">
        <v>5</v>
      </c>
      <c r="G175" s="4" t="s">
        <v>382</v>
      </c>
      <c r="H175" s="4" t="s">
        <v>6</v>
      </c>
      <c r="I175" s="4" t="s">
        <v>7</v>
      </c>
      <c r="J175" s="4" t="s">
        <v>8</v>
      </c>
      <c r="K175" s="18" t="s">
        <v>9</v>
      </c>
      <c r="L175" s="1"/>
      <c r="M175" s="4" t="s">
        <v>10</v>
      </c>
      <c r="N175" s="4" t="s">
        <v>11</v>
      </c>
      <c r="O175" s="5"/>
      <c r="P175" s="4" t="s">
        <v>12</v>
      </c>
      <c r="Q175" s="4" t="s">
        <v>13</v>
      </c>
    </row>
    <row r="176" spans="2:17" x14ac:dyDescent="0.3">
      <c r="B176" s="6"/>
      <c r="C176" s="6"/>
      <c r="D176" s="6" t="str">
        <f t="shared" ref="D176:D188" si="40">IF((OR(K176&lt;=0,K176="NA")),"*","FLO_EMIS")</f>
        <v>FLO_EMIS</v>
      </c>
      <c r="E176" s="7" t="s">
        <v>607</v>
      </c>
      <c r="F176" s="8" t="str">
        <f t="shared" ref="F176:F188" si="41">G176</f>
        <v>ELCBGS</v>
      </c>
      <c r="G176" s="8" t="str">
        <f t="shared" ref="G176:G188" si="42">P176</f>
        <v>ELCBGS</v>
      </c>
      <c r="H176" s="6" t="str">
        <f>$H$2</f>
        <v>CHP*</v>
      </c>
      <c r="I176" s="6"/>
      <c r="J176" s="6" t="str">
        <f t="shared" ref="J176:J188" si="43">$C$2&amp;$B$172&amp;"N"</f>
        <v>ELCNH3N</v>
      </c>
      <c r="K176" s="19">
        <f>ELC_IVL!N29</f>
        <v>1</v>
      </c>
      <c r="L176" s="1"/>
      <c r="M176" s="6" t="s">
        <v>14</v>
      </c>
      <c r="N176" s="6"/>
      <c r="O176" s="1"/>
      <c r="P176" s="6" t="s">
        <v>434</v>
      </c>
      <c r="Q176" s="89" t="s">
        <v>433</v>
      </c>
    </row>
    <row r="177" spans="2:17" x14ac:dyDescent="0.3">
      <c r="B177" s="6"/>
      <c r="C177" s="6"/>
      <c r="D177" s="6" t="str">
        <f t="shared" si="40"/>
        <v>FLO_EMIS</v>
      </c>
      <c r="E177" s="7" t="s">
        <v>607</v>
      </c>
      <c r="F177" s="8" t="str">
        <f t="shared" si="41"/>
        <v>ELCBPL</v>
      </c>
      <c r="G177" s="8" t="str">
        <f t="shared" si="42"/>
        <v>ELCBPL</v>
      </c>
      <c r="H177" s="6" t="str">
        <f t="shared" ref="H177:H188" si="44">$H$2</f>
        <v>CHP*</v>
      </c>
      <c r="I177" s="6"/>
      <c r="J177" s="6" t="str">
        <f t="shared" si="43"/>
        <v>ELCNH3N</v>
      </c>
      <c r="K177" s="19">
        <f>ELC_IVL!N30</f>
        <v>1</v>
      </c>
      <c r="L177" s="1"/>
      <c r="M177" s="6" t="s">
        <v>14</v>
      </c>
      <c r="N177" s="6"/>
      <c r="O177" s="1"/>
      <c r="P177" s="6" t="s">
        <v>432</v>
      </c>
      <c r="Q177" s="89" t="s">
        <v>253</v>
      </c>
    </row>
    <row r="178" spans="2:17" x14ac:dyDescent="0.3">
      <c r="B178" s="6"/>
      <c r="C178" s="6"/>
      <c r="D178" s="6" t="str">
        <f t="shared" si="40"/>
        <v>FLO_EMIS</v>
      </c>
      <c r="E178" s="7" t="s">
        <v>607</v>
      </c>
      <c r="F178" s="8" t="str">
        <f t="shared" si="41"/>
        <v>ELCBGS</v>
      </c>
      <c r="G178" s="8" t="str">
        <f t="shared" si="42"/>
        <v>ELCBGS</v>
      </c>
      <c r="H178" s="6" t="str">
        <f t="shared" si="44"/>
        <v>CHP*</v>
      </c>
      <c r="I178" s="6"/>
      <c r="J178" s="6" t="str">
        <f t="shared" si="43"/>
        <v>ELCNH3N</v>
      </c>
      <c r="K178" s="19">
        <f>ELC_IVL!N31</f>
        <v>1</v>
      </c>
      <c r="L178" s="1"/>
      <c r="M178" s="6" t="s">
        <v>14</v>
      </c>
      <c r="N178" s="6"/>
      <c r="O178" s="1"/>
      <c r="P178" s="6" t="s">
        <v>434</v>
      </c>
      <c r="Q178" s="89" t="s">
        <v>430</v>
      </c>
    </row>
    <row r="179" spans="2:17" x14ac:dyDescent="0.3">
      <c r="B179" s="6"/>
      <c r="C179" s="6"/>
      <c r="D179" s="6" t="str">
        <f t="shared" si="40"/>
        <v>FLO_EMIS</v>
      </c>
      <c r="E179" s="7" t="s">
        <v>607</v>
      </c>
      <c r="F179" s="8" t="str">
        <f t="shared" si="41"/>
        <v>ELCBWO</v>
      </c>
      <c r="G179" s="8" t="str">
        <f t="shared" si="42"/>
        <v>ELCBWO</v>
      </c>
      <c r="H179" s="6" t="str">
        <f t="shared" si="44"/>
        <v>CHP*</v>
      </c>
      <c r="I179" s="6"/>
      <c r="J179" s="6" t="str">
        <f t="shared" si="43"/>
        <v>ELCNH3N</v>
      </c>
      <c r="K179" s="19">
        <f>ELC_IVL!N32</f>
        <v>1</v>
      </c>
      <c r="L179" s="1"/>
      <c r="M179" s="6" t="s">
        <v>14</v>
      </c>
      <c r="N179" s="6"/>
      <c r="O179" s="1"/>
      <c r="P179" s="6" t="s">
        <v>429</v>
      </c>
      <c r="Q179" s="89" t="s">
        <v>428</v>
      </c>
    </row>
    <row r="180" spans="2:17" x14ac:dyDescent="0.3">
      <c r="B180" s="6"/>
      <c r="C180" s="6"/>
      <c r="D180" s="6" t="str">
        <f t="shared" si="40"/>
        <v>FLO_EMIS</v>
      </c>
      <c r="E180" s="7" t="s">
        <v>607</v>
      </c>
      <c r="F180" s="8" t="str">
        <f t="shared" si="41"/>
        <v>ELCCOH</v>
      </c>
      <c r="G180" s="8" t="str">
        <f t="shared" si="42"/>
        <v>ELCCOH</v>
      </c>
      <c r="H180" s="6" t="str">
        <f t="shared" si="44"/>
        <v>CHP*</v>
      </c>
      <c r="I180" s="6"/>
      <c r="J180" s="6" t="str">
        <f t="shared" si="43"/>
        <v>ELCNH3N</v>
      </c>
      <c r="K180" s="19">
        <f>ELC_IVL!N33</f>
        <v>0.5</v>
      </c>
      <c r="L180" s="1"/>
      <c r="M180" s="6" t="s">
        <v>14</v>
      </c>
      <c r="N180" s="6"/>
      <c r="O180" s="1"/>
      <c r="P180" s="6" t="s">
        <v>427</v>
      </c>
      <c r="Q180" s="89" t="s">
        <v>426</v>
      </c>
    </row>
    <row r="181" spans="2:17" x14ac:dyDescent="0.3">
      <c r="B181" s="6"/>
      <c r="C181" s="6"/>
      <c r="D181" s="6" t="str">
        <f t="shared" si="40"/>
        <v>*</v>
      </c>
      <c r="E181" s="7" t="s">
        <v>607</v>
      </c>
      <c r="F181" s="8" t="str">
        <f t="shared" si="41"/>
        <v>ELCDGS</v>
      </c>
      <c r="G181" s="8" t="str">
        <f t="shared" si="42"/>
        <v>ELCDGS</v>
      </c>
      <c r="H181" s="6" t="str">
        <f t="shared" si="44"/>
        <v>CHP*</v>
      </c>
      <c r="I181" s="6"/>
      <c r="J181" s="6" t="str">
        <f t="shared" si="43"/>
        <v>ELCNH3N</v>
      </c>
      <c r="K181" s="19" t="str">
        <f>ELC_IVL!N34</f>
        <v>NA</v>
      </c>
      <c r="L181" s="1"/>
      <c r="M181" s="6" t="s">
        <v>14</v>
      </c>
      <c r="N181" s="6"/>
      <c r="O181" s="1"/>
      <c r="P181" s="6" t="s">
        <v>425</v>
      </c>
      <c r="Q181" s="89" t="s">
        <v>424</v>
      </c>
    </row>
    <row r="182" spans="2:17" x14ac:dyDescent="0.3">
      <c r="B182" s="6"/>
      <c r="C182" s="6"/>
      <c r="D182" s="6" t="str">
        <f t="shared" si="40"/>
        <v>FLO_EMIS</v>
      </c>
      <c r="E182" s="7" t="s">
        <v>607</v>
      </c>
      <c r="F182" s="8" t="str">
        <f t="shared" si="41"/>
        <v>ELCDST</v>
      </c>
      <c r="G182" s="8" t="str">
        <f t="shared" si="42"/>
        <v>ELCDST</v>
      </c>
      <c r="H182" s="6" t="str">
        <f t="shared" si="44"/>
        <v>CHP*</v>
      </c>
      <c r="I182" s="6"/>
      <c r="J182" s="6" t="str">
        <f t="shared" si="43"/>
        <v>ELCNH3N</v>
      </c>
      <c r="K182" s="19">
        <f>ELC_IVL!N35</f>
        <v>1</v>
      </c>
      <c r="L182" s="1"/>
      <c r="M182" s="6" t="s">
        <v>14</v>
      </c>
      <c r="N182" s="6"/>
      <c r="O182" s="1"/>
      <c r="P182" s="6" t="s">
        <v>423</v>
      </c>
      <c r="Q182" s="89" t="s">
        <v>272</v>
      </c>
    </row>
    <row r="183" spans="2:17" x14ac:dyDescent="0.3">
      <c r="B183" s="6"/>
      <c r="C183" s="6"/>
      <c r="D183" s="6" t="str">
        <f t="shared" si="40"/>
        <v>*</v>
      </c>
      <c r="E183" s="7" t="s">
        <v>607</v>
      </c>
      <c r="F183" s="8" t="str">
        <f t="shared" si="41"/>
        <v>ELCHH2</v>
      </c>
      <c r="G183" s="8" t="str">
        <f t="shared" si="42"/>
        <v>ELCHH2</v>
      </c>
      <c r="H183" s="6" t="str">
        <f t="shared" si="44"/>
        <v>CHP*</v>
      </c>
      <c r="I183" s="6"/>
      <c r="J183" s="6" t="str">
        <f t="shared" si="43"/>
        <v>ELCNH3N</v>
      </c>
      <c r="K183" s="19">
        <f>ELC_IVL!N36</f>
        <v>0</v>
      </c>
      <c r="L183" s="1"/>
      <c r="M183" s="6" t="s">
        <v>14</v>
      </c>
      <c r="N183" s="6"/>
      <c r="O183" s="1"/>
      <c r="P183" s="6" t="s">
        <v>439</v>
      </c>
      <c r="Q183" s="89" t="s">
        <v>438</v>
      </c>
    </row>
    <row r="184" spans="2:17" x14ac:dyDescent="0.3">
      <c r="B184" s="6"/>
      <c r="C184" s="6"/>
      <c r="D184" s="6" t="str">
        <f t="shared" si="40"/>
        <v>FLO_EMIS</v>
      </c>
      <c r="E184" s="7" t="s">
        <v>607</v>
      </c>
      <c r="F184" s="8" t="str">
        <f t="shared" si="41"/>
        <v>ELCMUN</v>
      </c>
      <c r="G184" s="8" t="str">
        <f t="shared" si="42"/>
        <v>ELCMUN</v>
      </c>
      <c r="H184" s="6" t="str">
        <f t="shared" si="44"/>
        <v>CHP*</v>
      </c>
      <c r="I184" s="6"/>
      <c r="J184" s="6" t="str">
        <f t="shared" si="43"/>
        <v>ELCNH3N</v>
      </c>
      <c r="K184" s="19">
        <f>ELC_IVL!N37</f>
        <v>2</v>
      </c>
      <c r="L184" s="1"/>
      <c r="M184" s="6" t="s">
        <v>14</v>
      </c>
      <c r="N184" s="6"/>
      <c r="O184" s="1"/>
      <c r="P184" s="6" t="s">
        <v>422</v>
      </c>
      <c r="Q184" s="89" t="s">
        <v>421</v>
      </c>
    </row>
    <row r="185" spans="2:17" x14ac:dyDescent="0.3">
      <c r="B185" s="6"/>
      <c r="C185" s="6"/>
      <c r="D185" s="6" t="str">
        <f t="shared" si="40"/>
        <v>FLO_EMIS</v>
      </c>
      <c r="E185" s="7" t="s">
        <v>607</v>
      </c>
      <c r="F185" s="8" t="str">
        <f t="shared" si="41"/>
        <v>ELCNGS</v>
      </c>
      <c r="G185" s="8" t="str">
        <f t="shared" si="42"/>
        <v>ELCNGS</v>
      </c>
      <c r="H185" s="6" t="str">
        <f t="shared" si="44"/>
        <v>CHP*</v>
      </c>
      <c r="I185" s="6"/>
      <c r="J185" s="6" t="str">
        <f t="shared" si="43"/>
        <v>ELCNH3N</v>
      </c>
      <c r="K185" s="19">
        <f>ELC_IVL!N38</f>
        <v>1</v>
      </c>
      <c r="L185" s="1"/>
      <c r="M185" s="6" t="s">
        <v>14</v>
      </c>
      <c r="N185" s="6"/>
      <c r="O185" s="1"/>
      <c r="P185" s="6" t="s">
        <v>420</v>
      </c>
      <c r="Q185" s="89" t="s">
        <v>265</v>
      </c>
    </row>
    <row r="186" spans="2:17" x14ac:dyDescent="0.3">
      <c r="B186" s="6"/>
      <c r="C186" s="6"/>
      <c r="D186" s="6" t="str">
        <f t="shared" si="40"/>
        <v>FLO_EMIS</v>
      </c>
      <c r="E186" s="7" t="s">
        <v>607</v>
      </c>
      <c r="F186" s="8" t="str">
        <f t="shared" si="41"/>
        <v>ELCOIL</v>
      </c>
      <c r="G186" s="8" t="str">
        <f t="shared" si="42"/>
        <v>ELCOIL</v>
      </c>
      <c r="H186" s="6" t="str">
        <f t="shared" si="44"/>
        <v>CHP*</v>
      </c>
      <c r="I186" s="6"/>
      <c r="J186" s="6" t="str">
        <f t="shared" si="43"/>
        <v>ELCNH3N</v>
      </c>
      <c r="K186" s="19">
        <f>ELC_IVL!N39</f>
        <v>1</v>
      </c>
      <c r="L186" s="1"/>
      <c r="M186" s="6" t="s">
        <v>14</v>
      </c>
      <c r="N186" s="6"/>
      <c r="O186" s="1"/>
      <c r="P186" s="6" t="s">
        <v>419</v>
      </c>
      <c r="Q186" s="89" t="s">
        <v>418</v>
      </c>
    </row>
    <row r="187" spans="2:17" x14ac:dyDescent="0.3">
      <c r="B187" s="6"/>
      <c r="C187" s="6"/>
      <c r="D187" s="6" t="str">
        <f t="shared" si="40"/>
        <v>FLO_EMIS</v>
      </c>
      <c r="E187" s="7" t="s">
        <v>607</v>
      </c>
      <c r="F187" s="8" t="str">
        <f t="shared" si="41"/>
        <v>ELCPEA</v>
      </c>
      <c r="G187" s="8" t="str">
        <f t="shared" si="42"/>
        <v>ELCPEA</v>
      </c>
      <c r="H187" s="6" t="str">
        <f t="shared" si="44"/>
        <v>CHP*</v>
      </c>
      <c r="I187" s="6"/>
      <c r="J187" s="6" t="str">
        <f t="shared" si="43"/>
        <v>ELCNH3N</v>
      </c>
      <c r="K187" s="19">
        <f>ELC_IVL!N40</f>
        <v>2</v>
      </c>
      <c r="L187" s="1"/>
      <c r="M187" s="6" t="s">
        <v>14</v>
      </c>
      <c r="N187" s="6"/>
      <c r="O187" s="1"/>
      <c r="P187" s="6" t="s">
        <v>417</v>
      </c>
      <c r="Q187" s="89" t="s">
        <v>262</v>
      </c>
    </row>
    <row r="188" spans="2:17" x14ac:dyDescent="0.3">
      <c r="B188" s="6"/>
      <c r="C188" s="6"/>
      <c r="D188" s="6" t="str">
        <f t="shared" si="40"/>
        <v>*</v>
      </c>
      <c r="E188" s="7" t="s">
        <v>437</v>
      </c>
      <c r="F188" s="8" t="str">
        <f t="shared" si="41"/>
        <v>ELCSLU</v>
      </c>
      <c r="G188" s="8" t="str">
        <f t="shared" si="42"/>
        <v>ELCSLU</v>
      </c>
      <c r="H188" s="6" t="str">
        <f t="shared" si="44"/>
        <v>CHP*</v>
      </c>
      <c r="I188" s="6"/>
      <c r="J188" s="6" t="str">
        <f t="shared" si="43"/>
        <v>ELCNH3N</v>
      </c>
      <c r="K188" s="19" t="str">
        <f>ELC_IVL!N41</f>
        <v>NA</v>
      </c>
      <c r="L188" s="1"/>
      <c r="M188" s="6" t="s">
        <v>14</v>
      </c>
      <c r="N188" s="6"/>
      <c r="P188" s="6" t="s">
        <v>415</v>
      </c>
      <c r="Q188" s="89" t="s">
        <v>414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2:Q242"/>
  <sheetViews>
    <sheetView zoomScale="62" zoomScaleNormal="62" workbookViewId="0">
      <selection activeCell="H3" sqref="H3"/>
    </sheetView>
  </sheetViews>
  <sheetFormatPr defaultRowHeight="14.4" x14ac:dyDescent="0.3"/>
  <cols>
    <col min="4" max="4" width="10.6640625" customWidth="1"/>
    <col min="5" max="5" width="25" customWidth="1"/>
    <col min="6" max="6" width="12.6640625" customWidth="1"/>
    <col min="7" max="7" width="11.21875" customWidth="1"/>
    <col min="8" max="8" width="10.44140625" customWidth="1"/>
    <col min="10" max="10" width="11.5546875" customWidth="1"/>
    <col min="11" max="11" width="13.5546875" style="20" customWidth="1"/>
    <col min="17" max="17" width="28.21875" customWidth="1"/>
  </cols>
  <sheetData>
    <row r="2" spans="2:17" x14ac:dyDescent="0.3">
      <c r="B2" s="14" t="s">
        <v>27</v>
      </c>
      <c r="C2" s="13" t="s">
        <v>436</v>
      </c>
      <c r="D2" s="99" t="s">
        <v>460</v>
      </c>
      <c r="E2" s="99"/>
      <c r="F2" s="99"/>
      <c r="H2" s="1" t="s">
        <v>609</v>
      </c>
      <c r="I2" s="1"/>
      <c r="J2" s="1"/>
      <c r="K2" s="16"/>
      <c r="L2" s="1"/>
      <c r="M2" s="1"/>
      <c r="N2" s="1"/>
      <c r="O2" s="1"/>
      <c r="P2" s="1"/>
      <c r="Q2" s="1"/>
    </row>
    <row r="3" spans="2:17" x14ac:dyDescent="0.3">
      <c r="B3" s="1"/>
      <c r="C3" s="1"/>
      <c r="D3" s="1"/>
      <c r="E3" s="1"/>
      <c r="F3" s="1"/>
      <c r="G3" s="1"/>
      <c r="H3" s="1"/>
      <c r="I3" s="1"/>
      <c r="J3" s="1"/>
      <c r="K3" s="16"/>
      <c r="L3" s="1"/>
      <c r="M3" s="1"/>
      <c r="N3" s="1"/>
      <c r="O3" s="1"/>
      <c r="P3" s="1"/>
      <c r="Q3" s="1"/>
    </row>
    <row r="4" spans="2:17" x14ac:dyDescent="0.3">
      <c r="B4" s="1" t="str">
        <f>ELC_IVL!F7</f>
        <v>COX</v>
      </c>
      <c r="C4" s="1"/>
      <c r="D4" s="1"/>
      <c r="E4" s="1"/>
      <c r="F4" s="1"/>
      <c r="G4" s="1"/>
      <c r="H4" s="1"/>
      <c r="I4" s="1"/>
      <c r="J4" s="1"/>
      <c r="K4" s="16"/>
      <c r="L4" s="1"/>
      <c r="M4" s="1"/>
      <c r="N4" s="1"/>
      <c r="O4" s="1"/>
      <c r="P4" s="1"/>
      <c r="Q4" s="1"/>
    </row>
    <row r="5" spans="2:17" x14ac:dyDescent="0.3">
      <c r="B5" s="1"/>
      <c r="C5" s="1"/>
      <c r="D5" s="1"/>
      <c r="E5" s="1"/>
      <c r="F5" s="1"/>
      <c r="G5" s="1"/>
      <c r="H5" s="1"/>
      <c r="I5" s="1"/>
      <c r="J5" s="1"/>
      <c r="K5" s="16"/>
      <c r="L5" s="1"/>
      <c r="M5" s="1"/>
      <c r="N5" s="1"/>
      <c r="O5" s="1"/>
      <c r="P5" s="1"/>
      <c r="Q5" s="1"/>
    </row>
    <row r="6" spans="2:17" x14ac:dyDescent="0.3">
      <c r="B6" s="2" t="s">
        <v>0</v>
      </c>
      <c r="C6" s="3"/>
      <c r="D6" s="3"/>
      <c r="E6" s="3"/>
      <c r="F6" s="3"/>
      <c r="G6" s="3"/>
      <c r="H6" s="3"/>
      <c r="I6" s="3"/>
      <c r="J6" s="3"/>
      <c r="K6" s="17"/>
      <c r="L6" s="1"/>
      <c r="M6" s="1"/>
      <c r="N6" s="1"/>
      <c r="O6" s="1"/>
      <c r="P6" s="1"/>
      <c r="Q6" s="1"/>
    </row>
    <row r="7" spans="2:17" x14ac:dyDescent="0.3">
      <c r="B7" s="4" t="s">
        <v>1</v>
      </c>
      <c r="C7" s="4" t="s">
        <v>2</v>
      </c>
      <c r="D7" s="4" t="s">
        <v>3</v>
      </c>
      <c r="E7" s="4" t="s">
        <v>4</v>
      </c>
      <c r="F7" s="4" t="s">
        <v>5</v>
      </c>
      <c r="G7" s="4" t="s">
        <v>382</v>
      </c>
      <c r="H7" s="4" t="s">
        <v>6</v>
      </c>
      <c r="I7" s="4" t="s">
        <v>7</v>
      </c>
      <c r="J7" s="4" t="s">
        <v>8</v>
      </c>
      <c r="K7" s="18" t="s">
        <v>9</v>
      </c>
      <c r="L7" s="1"/>
      <c r="M7" s="4" t="s">
        <v>10</v>
      </c>
      <c r="N7" s="4" t="s">
        <v>11</v>
      </c>
      <c r="O7" s="5"/>
      <c r="P7" s="4" t="s">
        <v>12</v>
      </c>
      <c r="Q7" s="4" t="s">
        <v>13</v>
      </c>
    </row>
    <row r="8" spans="2:17" x14ac:dyDescent="0.3">
      <c r="B8" s="6"/>
      <c r="C8" s="6"/>
      <c r="D8" s="6" t="str">
        <f t="shared" ref="D8:D26" si="0">IF((OR(K8&lt;=0,K8="NA")),"*","FLO_EMIS")</f>
        <v>FLO_EMIS</v>
      </c>
      <c r="E8" s="7" t="s">
        <v>607</v>
      </c>
      <c r="F8" s="8" t="str">
        <f t="shared" ref="F8:F26" si="1">G8</f>
        <v>ELCBGS</v>
      </c>
      <c r="G8" s="8" t="str">
        <f t="shared" ref="G8:G26" si="2">P8</f>
        <v>ELCBGS</v>
      </c>
      <c r="H8" s="6" t="str">
        <f>$H$2</f>
        <v>DH*</v>
      </c>
      <c r="I8" s="6"/>
      <c r="J8" s="6" t="str">
        <f t="shared" ref="J8:J26" si="3">$C$2&amp;B$4&amp;"N"</f>
        <v>ELCCOXN</v>
      </c>
      <c r="K8" s="19">
        <f>ELC_IVL!F46</f>
        <v>0.01</v>
      </c>
      <c r="L8" s="1"/>
      <c r="M8" s="6" t="s">
        <v>14</v>
      </c>
      <c r="N8" s="6"/>
      <c r="O8" s="1"/>
      <c r="P8" s="6" t="s">
        <v>434</v>
      </c>
      <c r="Q8" s="89" t="s">
        <v>433</v>
      </c>
    </row>
    <row r="9" spans="2:17" x14ac:dyDescent="0.3">
      <c r="B9" s="6"/>
      <c r="C9" s="6"/>
      <c r="D9" s="6" t="str">
        <f t="shared" si="0"/>
        <v>FLO_EMIS</v>
      </c>
      <c r="E9" s="7" t="s">
        <v>607</v>
      </c>
      <c r="F9" s="8" t="str">
        <f t="shared" si="1"/>
        <v>ELCBPL</v>
      </c>
      <c r="G9" s="8" t="str">
        <f t="shared" si="2"/>
        <v>ELCBPL</v>
      </c>
      <c r="H9" s="6" t="str">
        <f t="shared" ref="H9:H26" si="4">$H$2</f>
        <v>DH*</v>
      </c>
      <c r="I9" s="6"/>
      <c r="J9" s="6" t="str">
        <f t="shared" si="3"/>
        <v>ELCCOXN</v>
      </c>
      <c r="K9" s="19">
        <f>ELC_IVL!F47</f>
        <v>0.03</v>
      </c>
      <c r="L9" s="1"/>
      <c r="M9" s="6" t="s">
        <v>14</v>
      </c>
      <c r="N9" s="6"/>
      <c r="O9" s="1"/>
      <c r="P9" s="6" t="s">
        <v>432</v>
      </c>
      <c r="Q9" s="89" t="s">
        <v>253</v>
      </c>
    </row>
    <row r="10" spans="2:17" x14ac:dyDescent="0.3">
      <c r="B10" s="6"/>
      <c r="C10" s="6"/>
      <c r="D10" s="6" t="str">
        <f t="shared" si="0"/>
        <v>FLO_EMIS</v>
      </c>
      <c r="E10" s="7" t="s">
        <v>607</v>
      </c>
      <c r="F10" s="8" t="str">
        <f t="shared" si="1"/>
        <v>ELCBNG</v>
      </c>
      <c r="G10" s="8" t="str">
        <f t="shared" si="2"/>
        <v>ELCBNG</v>
      </c>
      <c r="H10" s="6" t="str">
        <f t="shared" si="4"/>
        <v>DH*</v>
      </c>
      <c r="I10" s="6"/>
      <c r="J10" s="6" t="str">
        <f t="shared" si="3"/>
        <v>ELCCOXN</v>
      </c>
      <c r="K10" s="19">
        <f>ELC_IVL!F48</f>
        <v>0.01</v>
      </c>
      <c r="L10" s="1"/>
      <c r="M10" s="6" t="s">
        <v>14</v>
      </c>
      <c r="N10" s="6"/>
      <c r="O10" s="1"/>
      <c r="P10" s="6" t="s">
        <v>431</v>
      </c>
      <c r="Q10" s="89" t="s">
        <v>430</v>
      </c>
    </row>
    <row r="11" spans="2:17" x14ac:dyDescent="0.3">
      <c r="B11" s="6"/>
      <c r="C11" s="6"/>
      <c r="D11" s="6" t="str">
        <f t="shared" si="0"/>
        <v>FLO_EMIS</v>
      </c>
      <c r="E11" s="7" t="s">
        <v>607</v>
      </c>
      <c r="F11" s="8" t="str">
        <f t="shared" si="1"/>
        <v>ELCBWO</v>
      </c>
      <c r="G11" s="8" t="str">
        <f t="shared" si="2"/>
        <v>ELCBWO</v>
      </c>
      <c r="H11" s="6" t="str">
        <f t="shared" si="4"/>
        <v>DH*</v>
      </c>
      <c r="I11" s="6"/>
      <c r="J11" s="6" t="str">
        <f t="shared" si="3"/>
        <v>ELCCOXN</v>
      </c>
      <c r="K11" s="19">
        <f>ELC_IVL!F49</f>
        <v>0.03</v>
      </c>
      <c r="L11" s="1"/>
      <c r="M11" s="6" t="s">
        <v>14</v>
      </c>
      <c r="N11" s="6"/>
      <c r="O11" s="1"/>
      <c r="P11" s="6" t="s">
        <v>429</v>
      </c>
      <c r="Q11" s="89" t="s">
        <v>428</v>
      </c>
    </row>
    <row r="12" spans="2:17" x14ac:dyDescent="0.3">
      <c r="B12" s="6"/>
      <c r="C12" s="6"/>
      <c r="D12" s="6" t="str">
        <f t="shared" si="0"/>
        <v>FLO_EMIS</v>
      </c>
      <c r="E12" s="7" t="s">
        <v>607</v>
      </c>
      <c r="F12" s="8" t="str">
        <f t="shared" si="1"/>
        <v>ELCCOH</v>
      </c>
      <c r="G12" s="8" t="str">
        <f t="shared" si="2"/>
        <v>ELCCOH</v>
      </c>
      <c r="H12" s="6" t="str">
        <f t="shared" si="4"/>
        <v>DH*</v>
      </c>
      <c r="I12" s="6"/>
      <c r="J12" s="6" t="str">
        <f t="shared" si="3"/>
        <v>ELCCOXN</v>
      </c>
      <c r="K12" s="19">
        <f>ELC_IVL!F50</f>
        <v>8.6999999999999994E-3</v>
      </c>
      <c r="L12" s="1"/>
      <c r="M12" s="6" t="s">
        <v>14</v>
      </c>
      <c r="N12" s="6"/>
      <c r="O12" s="1"/>
      <c r="P12" s="6" t="s">
        <v>427</v>
      </c>
      <c r="Q12" s="89" t="s">
        <v>426</v>
      </c>
    </row>
    <row r="13" spans="2:17" x14ac:dyDescent="0.3">
      <c r="B13" s="6"/>
      <c r="C13" s="6"/>
      <c r="D13" s="6" t="str">
        <f t="shared" si="0"/>
        <v>FLO_EMIS</v>
      </c>
      <c r="E13" s="7" t="s">
        <v>607</v>
      </c>
      <c r="F13" s="8" t="str">
        <f t="shared" si="1"/>
        <v>ELCDGS</v>
      </c>
      <c r="G13" s="8" t="str">
        <f t="shared" si="2"/>
        <v>ELCDGS</v>
      </c>
      <c r="H13" s="6" t="str">
        <f t="shared" si="4"/>
        <v>DH*</v>
      </c>
      <c r="I13" s="6"/>
      <c r="J13" s="6" t="str">
        <f t="shared" si="3"/>
        <v>ELCCOXN</v>
      </c>
      <c r="K13" s="19">
        <f>ELC_IVL!F51</f>
        <v>0.01</v>
      </c>
      <c r="L13" s="1"/>
      <c r="M13" s="6" t="s">
        <v>14</v>
      </c>
      <c r="N13" s="6"/>
      <c r="O13" s="1"/>
      <c r="P13" s="6" t="s">
        <v>425</v>
      </c>
      <c r="Q13" s="89" t="s">
        <v>424</v>
      </c>
    </row>
    <row r="14" spans="2:17" x14ac:dyDescent="0.3">
      <c r="B14" s="6"/>
      <c r="C14" s="6"/>
      <c r="D14" s="6" t="str">
        <f t="shared" si="0"/>
        <v>FLO_EMIS</v>
      </c>
      <c r="E14" s="7" t="s">
        <v>607</v>
      </c>
      <c r="F14" s="8" t="str">
        <f t="shared" si="1"/>
        <v>ELCDST</v>
      </c>
      <c r="G14" s="8" t="str">
        <f t="shared" si="2"/>
        <v>ELCDST</v>
      </c>
      <c r="H14" s="6" t="str">
        <f t="shared" si="4"/>
        <v>DH*</v>
      </c>
      <c r="I14" s="6"/>
      <c r="J14" s="6" t="str">
        <f t="shared" si="3"/>
        <v>ELCCOXN</v>
      </c>
      <c r="K14" s="19">
        <f>ELC_IVL!F52</f>
        <v>1.4999999999999999E-2</v>
      </c>
      <c r="L14" s="1"/>
      <c r="M14" s="6" t="s">
        <v>14</v>
      </c>
      <c r="N14" s="6"/>
      <c r="O14" s="1"/>
      <c r="P14" s="6" t="s">
        <v>423</v>
      </c>
      <c r="Q14" s="89" t="s">
        <v>272</v>
      </c>
    </row>
    <row r="15" spans="2:17" x14ac:dyDescent="0.3">
      <c r="B15" s="6"/>
      <c r="C15" s="6"/>
      <c r="D15" s="6" t="str">
        <f t="shared" si="0"/>
        <v>*</v>
      </c>
      <c r="E15" s="7" t="s">
        <v>607</v>
      </c>
      <c r="F15" s="8" t="str">
        <f t="shared" si="1"/>
        <v>ELCELC</v>
      </c>
      <c r="G15" s="8" t="str">
        <f t="shared" si="2"/>
        <v>ELCELC</v>
      </c>
      <c r="H15" s="6" t="str">
        <f t="shared" si="4"/>
        <v>DH*</v>
      </c>
      <c r="I15" s="6"/>
      <c r="J15" s="6" t="str">
        <f t="shared" si="3"/>
        <v>ELCCOXN</v>
      </c>
      <c r="K15" s="19">
        <f>ELC_IVL!F53</f>
        <v>0</v>
      </c>
      <c r="L15" s="1"/>
      <c r="M15" s="6" t="s">
        <v>14</v>
      </c>
      <c r="N15" s="6"/>
      <c r="O15" s="1"/>
      <c r="P15" s="6" t="s">
        <v>458</v>
      </c>
      <c r="Q15" s="89" t="s">
        <v>459</v>
      </c>
    </row>
    <row r="16" spans="2:17" x14ac:dyDescent="0.3">
      <c r="B16" s="6"/>
      <c r="C16" s="6"/>
      <c r="D16" s="6" t="str">
        <f t="shared" si="0"/>
        <v>*</v>
      </c>
      <c r="E16" s="7" t="s">
        <v>607</v>
      </c>
      <c r="F16" s="8" t="str">
        <f t="shared" si="1"/>
        <v>ELCELC</v>
      </c>
      <c r="G16" s="8" t="str">
        <f t="shared" si="2"/>
        <v>ELCELC</v>
      </c>
      <c r="H16" s="6" t="str">
        <f t="shared" si="4"/>
        <v>DH*</v>
      </c>
      <c r="I16" s="6"/>
      <c r="J16" s="6" t="str">
        <f t="shared" si="3"/>
        <v>ELCCOXN</v>
      </c>
      <c r="K16" s="19">
        <f>ELC_IVL!F54</f>
        <v>0</v>
      </c>
      <c r="L16" s="1"/>
      <c r="M16" s="6" t="s">
        <v>14</v>
      </c>
      <c r="N16" s="6"/>
      <c r="O16" s="1"/>
      <c r="P16" s="6" t="s">
        <v>458</v>
      </c>
      <c r="Q16" s="89" t="s">
        <v>457</v>
      </c>
    </row>
    <row r="17" spans="2:17" x14ac:dyDescent="0.3">
      <c r="B17" s="6"/>
      <c r="C17" s="6"/>
      <c r="D17" s="6" t="str">
        <f t="shared" si="0"/>
        <v>*</v>
      </c>
      <c r="E17" s="7" t="s">
        <v>607</v>
      </c>
      <c r="F17" s="8" t="str">
        <f t="shared" si="1"/>
        <v>ELCGEO</v>
      </c>
      <c r="G17" s="8" t="str">
        <f t="shared" si="2"/>
        <v>ELCGEO</v>
      </c>
      <c r="H17" s="6" t="str">
        <f t="shared" si="4"/>
        <v>DH*</v>
      </c>
      <c r="I17" s="6"/>
      <c r="J17" s="6" t="str">
        <f t="shared" si="3"/>
        <v>ELCCOXN</v>
      </c>
      <c r="K17" s="19">
        <f>ELC_IVL!F55</f>
        <v>0</v>
      </c>
      <c r="L17" s="1"/>
      <c r="M17" s="6" t="s">
        <v>14</v>
      </c>
      <c r="N17" s="6"/>
      <c r="O17" s="1"/>
      <c r="P17" s="6" t="s">
        <v>456</v>
      </c>
      <c r="Q17" s="89" t="s">
        <v>455</v>
      </c>
    </row>
    <row r="18" spans="2:17" x14ac:dyDescent="0.3">
      <c r="B18" s="6"/>
      <c r="C18" s="6"/>
      <c r="D18" s="6" t="str">
        <f t="shared" si="0"/>
        <v>*</v>
      </c>
      <c r="E18" s="7" t="s">
        <v>607</v>
      </c>
      <c r="F18" s="8" t="str">
        <f t="shared" si="1"/>
        <v>ELCHH2</v>
      </c>
      <c r="G18" s="8" t="str">
        <f t="shared" si="2"/>
        <v>ELCHH2</v>
      </c>
      <c r="H18" s="6" t="str">
        <f t="shared" si="4"/>
        <v>DH*</v>
      </c>
      <c r="I18" s="6"/>
      <c r="J18" s="6" t="str">
        <f t="shared" si="3"/>
        <v>ELCCOXN</v>
      </c>
      <c r="K18" s="19">
        <f>ELC_IVL!F56</f>
        <v>0</v>
      </c>
      <c r="L18" s="1"/>
      <c r="M18" s="6" t="s">
        <v>14</v>
      </c>
      <c r="N18" s="6"/>
      <c r="O18" s="1"/>
      <c r="P18" s="6" t="s">
        <v>439</v>
      </c>
      <c r="Q18" s="89" t="s">
        <v>454</v>
      </c>
    </row>
    <row r="19" spans="2:17" x14ac:dyDescent="0.3">
      <c r="B19" s="6"/>
      <c r="C19" s="6"/>
      <c r="D19" s="6" t="str">
        <f t="shared" si="0"/>
        <v>FLO_EMIS</v>
      </c>
      <c r="E19" s="7" t="s">
        <v>607</v>
      </c>
      <c r="F19" s="8" t="str">
        <f t="shared" si="1"/>
        <v>ELCMUN</v>
      </c>
      <c r="G19" s="8" t="str">
        <f t="shared" si="2"/>
        <v>ELCMUN</v>
      </c>
      <c r="H19" s="6" t="str">
        <f t="shared" si="4"/>
        <v>DH*</v>
      </c>
      <c r="I19" s="6"/>
      <c r="J19" s="6" t="str">
        <f t="shared" si="3"/>
        <v>ELCCOXN</v>
      </c>
      <c r="K19" s="19">
        <f>ELC_IVL!F57</f>
        <v>0.02</v>
      </c>
      <c r="L19" s="1"/>
      <c r="M19" s="6" t="s">
        <v>14</v>
      </c>
      <c r="N19" s="6"/>
      <c r="O19" s="1"/>
      <c r="P19" s="6" t="s">
        <v>422</v>
      </c>
      <c r="Q19" s="89" t="s">
        <v>421</v>
      </c>
    </row>
    <row r="20" spans="2:17" s="68" customFormat="1" x14ac:dyDescent="0.3">
      <c r="B20" s="6"/>
      <c r="C20" s="6"/>
      <c r="D20" s="6" t="str">
        <f t="shared" si="0"/>
        <v>FLO_EMIS</v>
      </c>
      <c r="E20" s="7" t="s">
        <v>437</v>
      </c>
      <c r="F20" s="8" t="str">
        <f t="shared" si="1"/>
        <v>ELCNGS</v>
      </c>
      <c r="G20" s="8" t="str">
        <f t="shared" si="2"/>
        <v>ELCNGS</v>
      </c>
      <c r="H20" s="6" t="str">
        <f t="shared" si="4"/>
        <v>DH*</v>
      </c>
      <c r="I20" s="6"/>
      <c r="J20" s="6" t="str">
        <f t="shared" si="3"/>
        <v>ELCCOXN</v>
      </c>
      <c r="K20" s="19">
        <f>ELC_IVL!F58</f>
        <v>1.4999999999999999E-2</v>
      </c>
      <c r="L20" s="1"/>
      <c r="M20" s="6" t="s">
        <v>14</v>
      </c>
      <c r="N20" s="6"/>
      <c r="O20" s="1"/>
      <c r="P20" s="6" t="s">
        <v>420</v>
      </c>
      <c r="Q20" s="89" t="s">
        <v>265</v>
      </c>
    </row>
    <row r="21" spans="2:17" s="68" customFormat="1" x14ac:dyDescent="0.3">
      <c r="B21" s="6"/>
      <c r="C21" s="6"/>
      <c r="D21" s="6" t="str">
        <f t="shared" si="0"/>
        <v>FLO_EMIS</v>
      </c>
      <c r="E21" s="7" t="s">
        <v>453</v>
      </c>
      <c r="F21" s="8" t="str">
        <f t="shared" si="1"/>
        <v>ELCOIL</v>
      </c>
      <c r="G21" s="8" t="str">
        <f t="shared" si="2"/>
        <v>ELCOIL</v>
      </c>
      <c r="H21" s="6" t="str">
        <f t="shared" si="4"/>
        <v>DH*</v>
      </c>
      <c r="I21" s="6"/>
      <c r="J21" s="6" t="str">
        <f t="shared" si="3"/>
        <v>ELCCOXN</v>
      </c>
      <c r="K21" s="19">
        <f>ELC_IVL!F59</f>
        <v>1.4999999999999999E-2</v>
      </c>
      <c r="L21" s="1"/>
      <c r="M21" s="6" t="s">
        <v>14</v>
      </c>
      <c r="N21" s="6"/>
      <c r="O21" s="1"/>
      <c r="P21" s="6" t="s">
        <v>419</v>
      </c>
      <c r="Q21" s="89" t="s">
        <v>418</v>
      </c>
    </row>
    <row r="22" spans="2:17" s="68" customFormat="1" x14ac:dyDescent="0.3">
      <c r="B22" s="6"/>
      <c r="C22" s="6"/>
      <c r="D22" s="6" t="str">
        <f t="shared" si="0"/>
        <v>FLO_EMIS</v>
      </c>
      <c r="E22" s="7" t="s">
        <v>452</v>
      </c>
      <c r="F22" s="8" t="str">
        <f t="shared" si="1"/>
        <v>ELCPEA</v>
      </c>
      <c r="G22" s="8" t="str">
        <f t="shared" si="2"/>
        <v>ELCPEA</v>
      </c>
      <c r="H22" s="6" t="str">
        <f t="shared" si="4"/>
        <v>DH*</v>
      </c>
      <c r="I22" s="6"/>
      <c r="J22" s="6" t="str">
        <f t="shared" si="3"/>
        <v>ELCCOXN</v>
      </c>
      <c r="K22" s="19">
        <f>ELC_IVL!F60</f>
        <v>0.03</v>
      </c>
      <c r="L22" s="1"/>
      <c r="M22" s="6" t="s">
        <v>14</v>
      </c>
      <c r="N22" s="6"/>
      <c r="O22" s="1"/>
      <c r="P22" s="6" t="s">
        <v>417</v>
      </c>
      <c r="Q22" s="89" t="s">
        <v>262</v>
      </c>
    </row>
    <row r="23" spans="2:17" s="68" customFormat="1" x14ac:dyDescent="0.3">
      <c r="B23" s="6"/>
      <c r="C23" s="6"/>
      <c r="D23" s="6" t="str">
        <f t="shared" si="0"/>
        <v>*</v>
      </c>
      <c r="E23" s="7" t="s">
        <v>451</v>
      </c>
      <c r="F23" s="8" t="str">
        <f t="shared" si="1"/>
        <v>ELCSLU</v>
      </c>
      <c r="G23" s="8" t="str">
        <f t="shared" si="2"/>
        <v>ELCSLU</v>
      </c>
      <c r="H23" s="6" t="str">
        <f t="shared" si="4"/>
        <v>DH*</v>
      </c>
      <c r="I23" s="6"/>
      <c r="J23" s="6" t="str">
        <f t="shared" si="3"/>
        <v>ELCCOXN</v>
      </c>
      <c r="K23" s="19" t="str">
        <f>ELC_IVL!F61</f>
        <v>NA</v>
      </c>
      <c r="L23" s="1"/>
      <c r="M23" s="6" t="s">
        <v>14</v>
      </c>
      <c r="N23" s="6"/>
      <c r="O23" s="1"/>
      <c r="P23" s="6" t="s">
        <v>415</v>
      </c>
      <c r="Q23" s="89" t="s">
        <v>450</v>
      </c>
    </row>
    <row r="24" spans="2:17" s="68" customFormat="1" x14ac:dyDescent="0.3">
      <c r="B24" s="6"/>
      <c r="C24" s="6"/>
      <c r="D24" s="6" t="str">
        <f t="shared" si="0"/>
        <v>*</v>
      </c>
      <c r="E24" s="7" t="s">
        <v>449</v>
      </c>
      <c r="F24" s="8" t="str">
        <f t="shared" si="1"/>
        <v>ELCSOL</v>
      </c>
      <c r="G24" s="8" t="str">
        <f t="shared" si="2"/>
        <v>ELCSOL</v>
      </c>
      <c r="H24" s="6" t="str">
        <f t="shared" si="4"/>
        <v>DH*</v>
      </c>
      <c r="I24" s="6"/>
      <c r="J24" s="6" t="str">
        <f t="shared" si="3"/>
        <v>ELCCOXN</v>
      </c>
      <c r="K24" s="19">
        <f>ELC_IVL!F62</f>
        <v>0</v>
      </c>
      <c r="L24" s="1"/>
      <c r="M24" s="6" t="s">
        <v>14</v>
      </c>
      <c r="N24" s="6"/>
      <c r="O24" s="1"/>
      <c r="P24" s="6" t="s">
        <v>448</v>
      </c>
      <c r="Q24" s="89" t="s">
        <v>447</v>
      </c>
    </row>
    <row r="25" spans="2:17" s="68" customFormat="1" x14ac:dyDescent="0.3">
      <c r="B25" s="6"/>
      <c r="C25" s="6"/>
      <c r="D25" s="6" t="str">
        <f t="shared" si="0"/>
        <v>*</v>
      </c>
      <c r="E25" s="7" t="s">
        <v>446</v>
      </c>
      <c r="F25" s="8" t="str">
        <f t="shared" si="1"/>
        <v>ELCHTI</v>
      </c>
      <c r="G25" s="8" t="str">
        <f t="shared" si="2"/>
        <v>ELCHTI</v>
      </c>
      <c r="H25" s="6" t="str">
        <f t="shared" si="4"/>
        <v>DH*</v>
      </c>
      <c r="I25" s="6"/>
      <c r="J25" s="6" t="str">
        <f t="shared" si="3"/>
        <v>ELCCOXN</v>
      </c>
      <c r="K25" s="19">
        <f>ELC_IVL!F63</f>
        <v>0</v>
      </c>
      <c r="L25" s="1"/>
      <c r="M25" s="6" t="s">
        <v>14</v>
      </c>
      <c r="N25" s="6"/>
      <c r="O25" s="91"/>
      <c r="P25" s="6" t="s">
        <v>445</v>
      </c>
      <c r="Q25" s="89" t="s">
        <v>444</v>
      </c>
    </row>
    <row r="26" spans="2:17" s="68" customFormat="1" x14ac:dyDescent="0.3">
      <c r="B26" s="6"/>
      <c r="C26" s="6"/>
      <c r="D26" s="6" t="str">
        <f t="shared" si="0"/>
        <v>*</v>
      </c>
      <c r="E26" s="7" t="s">
        <v>443</v>
      </c>
      <c r="F26" s="8" t="str">
        <f t="shared" si="1"/>
        <v>ELCLTI</v>
      </c>
      <c r="G26" s="8" t="str">
        <f t="shared" si="2"/>
        <v>ELCLTI</v>
      </c>
      <c r="H26" s="6" t="str">
        <f t="shared" si="4"/>
        <v>DH*</v>
      </c>
      <c r="I26" s="6"/>
      <c r="J26" s="6" t="str">
        <f t="shared" si="3"/>
        <v>ELCCOXN</v>
      </c>
      <c r="K26" s="19">
        <f>ELC_IVL!F64</f>
        <v>0</v>
      </c>
      <c r="L26" s="1"/>
      <c r="M26" s="6" t="s">
        <v>14</v>
      </c>
      <c r="N26" s="6"/>
      <c r="O26" s="91"/>
      <c r="P26" s="6" t="s">
        <v>442</v>
      </c>
      <c r="Q26" s="89" t="s">
        <v>441</v>
      </c>
    </row>
    <row r="27" spans="2:17" s="68" customFormat="1" x14ac:dyDescent="0.3">
      <c r="B27" s="90"/>
      <c r="C27" s="90"/>
      <c r="D27" s="90"/>
      <c r="E27" s="95"/>
      <c r="F27" s="94"/>
      <c r="G27" s="94"/>
      <c r="H27" s="90"/>
      <c r="I27" s="90"/>
      <c r="J27" s="90"/>
      <c r="K27" s="93"/>
      <c r="L27" s="92"/>
      <c r="M27" s="90"/>
      <c r="N27" s="90"/>
      <c r="O27" s="91"/>
      <c r="P27" s="90"/>
      <c r="Q27" s="89"/>
    </row>
    <row r="28" spans="2:17" s="68" customFormat="1" x14ac:dyDescent="0.3">
      <c r="B28" s="90"/>
      <c r="C28" s="90"/>
      <c r="D28" s="90"/>
      <c r="E28" s="95"/>
      <c r="F28" s="94"/>
      <c r="G28" s="94"/>
      <c r="H28" s="90"/>
      <c r="I28" s="90"/>
      <c r="J28" s="90"/>
      <c r="K28" s="93"/>
      <c r="L28" s="92"/>
      <c r="M28" s="90"/>
      <c r="N28" s="90"/>
      <c r="O28" s="91"/>
      <c r="P28" s="90"/>
      <c r="Q28" s="89"/>
    </row>
    <row r="29" spans="2:17" s="68" customFormat="1" x14ac:dyDescent="0.3">
      <c r="B29" s="90"/>
      <c r="C29" s="90"/>
      <c r="D29" s="90"/>
      <c r="E29" s="95"/>
      <c r="F29" s="94"/>
      <c r="G29" s="94"/>
      <c r="H29" s="90"/>
      <c r="I29" s="90"/>
      <c r="J29" s="90"/>
      <c r="K29" s="93"/>
      <c r="L29" s="92"/>
      <c r="M29" s="90"/>
      <c r="N29" s="90"/>
      <c r="O29" s="91"/>
      <c r="P29" s="90"/>
      <c r="Q29" s="89"/>
    </row>
    <row r="30" spans="2:17" s="68" customFormat="1" x14ac:dyDescent="0.3">
      <c r="B30" s="90"/>
      <c r="C30" s="90"/>
      <c r="D30" s="90"/>
      <c r="E30" s="95"/>
      <c r="F30" s="94"/>
      <c r="G30" s="94"/>
      <c r="H30" s="90"/>
      <c r="I30" s="90"/>
      <c r="J30" s="90"/>
      <c r="K30" s="93"/>
      <c r="L30" s="92"/>
      <c r="M30" s="90"/>
      <c r="N30" s="90"/>
      <c r="O30" s="91"/>
      <c r="P30" s="90"/>
      <c r="Q30" s="89"/>
    </row>
    <row r="31" spans="2:17" x14ac:dyDescent="0.3">
      <c r="B31" s="1" t="str">
        <f>ELC_IVL!G7</f>
        <v>CH4</v>
      </c>
      <c r="C31" s="1"/>
      <c r="D31" s="1"/>
      <c r="E31" s="1"/>
      <c r="F31" s="1"/>
      <c r="G31" s="1"/>
      <c r="H31" s="1"/>
      <c r="I31" s="1"/>
      <c r="J31" s="1"/>
      <c r="K31" s="16"/>
      <c r="L31" s="1"/>
      <c r="M31" s="1"/>
      <c r="N31" s="1"/>
      <c r="O31" s="1"/>
      <c r="P31" s="1"/>
      <c r="Q31" s="1"/>
    </row>
    <row r="32" spans="2:17" x14ac:dyDescent="0.3">
      <c r="B32" s="1"/>
      <c r="C32" s="1"/>
      <c r="D32" s="1"/>
      <c r="E32" s="1"/>
      <c r="F32" s="1"/>
      <c r="G32" s="1"/>
      <c r="H32" s="1"/>
      <c r="I32" s="1"/>
      <c r="J32" s="1"/>
      <c r="K32" s="16"/>
      <c r="L32" s="1"/>
      <c r="M32" s="1"/>
      <c r="N32" s="1"/>
      <c r="O32" s="1"/>
      <c r="P32" s="1"/>
      <c r="Q32" s="1"/>
    </row>
    <row r="33" spans="2:17" x14ac:dyDescent="0.3">
      <c r="B33" s="2" t="s">
        <v>0</v>
      </c>
      <c r="C33" s="3"/>
      <c r="D33" s="3"/>
      <c r="E33" s="3"/>
      <c r="F33" s="3"/>
      <c r="G33" s="3"/>
      <c r="H33" s="3"/>
      <c r="I33" s="3"/>
      <c r="J33" s="3"/>
      <c r="K33" s="17"/>
      <c r="L33" s="1"/>
      <c r="M33" s="1"/>
      <c r="N33" s="1"/>
      <c r="O33" s="1"/>
      <c r="P33" s="1"/>
      <c r="Q33" s="1"/>
    </row>
    <row r="34" spans="2:17" x14ac:dyDescent="0.3">
      <c r="B34" s="4" t="s">
        <v>1</v>
      </c>
      <c r="C34" s="4" t="s">
        <v>2</v>
      </c>
      <c r="D34" s="4" t="s">
        <v>3</v>
      </c>
      <c r="E34" s="4" t="s">
        <v>4</v>
      </c>
      <c r="F34" s="4" t="s">
        <v>5</v>
      </c>
      <c r="G34" s="4" t="s">
        <v>382</v>
      </c>
      <c r="H34" s="4" t="s">
        <v>6</v>
      </c>
      <c r="I34" s="4" t="s">
        <v>7</v>
      </c>
      <c r="J34" s="4" t="s">
        <v>8</v>
      </c>
      <c r="K34" s="18" t="s">
        <v>9</v>
      </c>
      <c r="L34" s="1"/>
      <c r="M34" s="4" t="s">
        <v>10</v>
      </c>
      <c r="N34" s="4" t="s">
        <v>11</v>
      </c>
      <c r="O34" s="5"/>
      <c r="P34" s="4" t="s">
        <v>12</v>
      </c>
      <c r="Q34" s="4" t="s">
        <v>13</v>
      </c>
    </row>
    <row r="35" spans="2:17" x14ac:dyDescent="0.3">
      <c r="B35" s="6"/>
      <c r="C35" s="6"/>
      <c r="D35" s="6" t="str">
        <f t="shared" ref="D35:D53" si="5">IF((OR(K35&lt;=0,K35="NA")),"*","FLO_EMIS")</f>
        <v>FLO_EMIS</v>
      </c>
      <c r="E35" s="7" t="s">
        <v>607</v>
      </c>
      <c r="F35" s="8" t="str">
        <f t="shared" ref="F35:F53" si="6">G35</f>
        <v>ELCBGS</v>
      </c>
      <c r="G35" s="8" t="str">
        <f t="shared" ref="G35:G53" si="7">P35</f>
        <v>ELCBGS</v>
      </c>
      <c r="H35" s="6" t="str">
        <f>$H$2</f>
        <v>DH*</v>
      </c>
      <c r="I35" s="6"/>
      <c r="J35" s="6" t="str">
        <f t="shared" ref="J35:J47" si="8">$C$2&amp;B$31&amp;"N"</f>
        <v>ELCCH4N</v>
      </c>
      <c r="K35" s="19">
        <f>ELC_IVL!G46</f>
        <v>1E-3</v>
      </c>
      <c r="L35" s="1"/>
      <c r="M35" s="6" t="s">
        <v>14</v>
      </c>
      <c r="N35" s="6"/>
      <c r="O35" s="1"/>
      <c r="P35" s="6" t="s">
        <v>434</v>
      </c>
      <c r="Q35" s="89" t="s">
        <v>433</v>
      </c>
    </row>
    <row r="36" spans="2:17" x14ac:dyDescent="0.3">
      <c r="B36" s="6"/>
      <c r="C36" s="6"/>
      <c r="D36" s="6" t="str">
        <f t="shared" si="5"/>
        <v>FLO_EMIS</v>
      </c>
      <c r="E36" s="7" t="s">
        <v>607</v>
      </c>
      <c r="F36" s="8" t="str">
        <f t="shared" si="6"/>
        <v>ELCBPL</v>
      </c>
      <c r="G36" s="8" t="str">
        <f t="shared" si="7"/>
        <v>ELCBPL</v>
      </c>
      <c r="H36" s="6" t="str">
        <f t="shared" ref="H36:H53" si="9">$H$2</f>
        <v>DH*</v>
      </c>
      <c r="I36" s="6"/>
      <c r="J36" s="6" t="str">
        <f t="shared" si="8"/>
        <v>ELCCH4N</v>
      </c>
      <c r="K36" s="19">
        <f>ELC_IVL!G47</f>
        <v>1.0999999999999999E-2</v>
      </c>
      <c r="L36" s="1"/>
      <c r="M36" s="6" t="s">
        <v>14</v>
      </c>
      <c r="N36" s="6"/>
      <c r="O36" s="1"/>
      <c r="P36" s="6" t="s">
        <v>432</v>
      </c>
      <c r="Q36" s="89" t="s">
        <v>253</v>
      </c>
    </row>
    <row r="37" spans="2:17" x14ac:dyDescent="0.3">
      <c r="B37" s="6"/>
      <c r="C37" s="6"/>
      <c r="D37" s="6" t="str">
        <f t="shared" si="5"/>
        <v>FLO_EMIS</v>
      </c>
      <c r="E37" s="7" t="s">
        <v>607</v>
      </c>
      <c r="F37" s="8" t="str">
        <f t="shared" si="6"/>
        <v>ELCBNG</v>
      </c>
      <c r="G37" s="8" t="str">
        <f t="shared" si="7"/>
        <v>ELCBNG</v>
      </c>
      <c r="H37" s="6" t="str">
        <f t="shared" si="9"/>
        <v>DH*</v>
      </c>
      <c r="I37" s="6"/>
      <c r="J37" s="6" t="str">
        <f t="shared" si="8"/>
        <v>ELCCH4N</v>
      </c>
      <c r="K37" s="19">
        <f>ELC_IVL!G48</f>
        <v>1E-3</v>
      </c>
      <c r="L37" s="1"/>
      <c r="M37" s="6" t="s">
        <v>14</v>
      </c>
      <c r="N37" s="6"/>
      <c r="O37" s="1"/>
      <c r="P37" s="6" t="s">
        <v>431</v>
      </c>
      <c r="Q37" s="89" t="s">
        <v>430</v>
      </c>
    </row>
    <row r="38" spans="2:17" x14ac:dyDescent="0.3">
      <c r="B38" s="6"/>
      <c r="C38" s="6"/>
      <c r="D38" s="6" t="str">
        <f t="shared" si="5"/>
        <v>FLO_EMIS</v>
      </c>
      <c r="E38" s="7" t="s">
        <v>607</v>
      </c>
      <c r="F38" s="8" t="str">
        <f t="shared" si="6"/>
        <v>ELCBWO</v>
      </c>
      <c r="G38" s="8" t="str">
        <f t="shared" si="7"/>
        <v>ELCBWO</v>
      </c>
      <c r="H38" s="6" t="str">
        <f t="shared" si="9"/>
        <v>DH*</v>
      </c>
      <c r="I38" s="6"/>
      <c r="J38" s="6" t="str">
        <f t="shared" si="8"/>
        <v>ELCCH4N</v>
      </c>
      <c r="K38" s="19">
        <f>ELC_IVL!G49</f>
        <v>1.0999999999999999E-2</v>
      </c>
      <c r="L38" s="1"/>
      <c r="M38" s="6" t="s">
        <v>14</v>
      </c>
      <c r="N38" s="6"/>
      <c r="O38" s="1"/>
      <c r="P38" s="6" t="s">
        <v>429</v>
      </c>
      <c r="Q38" s="89" t="s">
        <v>428</v>
      </c>
    </row>
    <row r="39" spans="2:17" x14ac:dyDescent="0.3">
      <c r="B39" s="6"/>
      <c r="C39" s="6"/>
      <c r="D39" s="6" t="str">
        <f t="shared" si="5"/>
        <v>FLO_EMIS</v>
      </c>
      <c r="E39" s="7" t="s">
        <v>607</v>
      </c>
      <c r="F39" s="8" t="str">
        <f t="shared" si="6"/>
        <v>ELCCOH</v>
      </c>
      <c r="G39" s="8" t="str">
        <f t="shared" si="7"/>
        <v>ELCCOH</v>
      </c>
      <c r="H39" s="6" t="str">
        <f t="shared" si="9"/>
        <v>DH*</v>
      </c>
      <c r="I39" s="6"/>
      <c r="J39" s="6" t="str">
        <f t="shared" si="8"/>
        <v>ELCCH4N</v>
      </c>
      <c r="K39" s="19">
        <f>ELC_IVL!G50</f>
        <v>1E-3</v>
      </c>
      <c r="L39" s="1"/>
      <c r="M39" s="6" t="s">
        <v>14</v>
      </c>
      <c r="N39" s="6"/>
      <c r="O39" s="1"/>
      <c r="P39" s="6" t="s">
        <v>427</v>
      </c>
      <c r="Q39" s="89" t="s">
        <v>426</v>
      </c>
    </row>
    <row r="40" spans="2:17" x14ac:dyDescent="0.3">
      <c r="B40" s="6"/>
      <c r="C40" s="6"/>
      <c r="D40" s="6" t="str">
        <f t="shared" si="5"/>
        <v>FLO_EMIS</v>
      </c>
      <c r="E40" s="7" t="s">
        <v>607</v>
      </c>
      <c r="F40" s="8" t="str">
        <f t="shared" si="6"/>
        <v>ELCDGS</v>
      </c>
      <c r="G40" s="8" t="str">
        <f t="shared" si="7"/>
        <v>ELCDGS</v>
      </c>
      <c r="H40" s="6" t="str">
        <f t="shared" si="9"/>
        <v>DH*</v>
      </c>
      <c r="I40" s="6"/>
      <c r="J40" s="6" t="str">
        <f t="shared" si="8"/>
        <v>ELCCH4N</v>
      </c>
      <c r="K40" s="19">
        <f>ELC_IVL!G51</f>
        <v>1E-3</v>
      </c>
      <c r="L40" s="1"/>
      <c r="M40" s="6" t="s">
        <v>14</v>
      </c>
      <c r="N40" s="6"/>
      <c r="O40" s="1"/>
      <c r="P40" s="6" t="s">
        <v>425</v>
      </c>
      <c r="Q40" s="89" t="s">
        <v>424</v>
      </c>
    </row>
    <row r="41" spans="2:17" x14ac:dyDescent="0.3">
      <c r="B41" s="6"/>
      <c r="C41" s="6"/>
      <c r="D41" s="6" t="str">
        <f t="shared" si="5"/>
        <v>FLO_EMIS</v>
      </c>
      <c r="E41" s="7" t="s">
        <v>607</v>
      </c>
      <c r="F41" s="8" t="str">
        <f t="shared" si="6"/>
        <v>ELCDST</v>
      </c>
      <c r="G41" s="8" t="str">
        <f t="shared" si="7"/>
        <v>ELCDST</v>
      </c>
      <c r="H41" s="6" t="str">
        <f t="shared" si="9"/>
        <v>DH*</v>
      </c>
      <c r="I41" s="6"/>
      <c r="J41" s="6" t="str">
        <f t="shared" si="8"/>
        <v>ELCCH4N</v>
      </c>
      <c r="K41" s="19">
        <f>ELC_IVL!G52</f>
        <v>2E-3</v>
      </c>
      <c r="L41" s="1"/>
      <c r="M41" s="6" t="s">
        <v>14</v>
      </c>
      <c r="N41" s="6"/>
      <c r="O41" s="1"/>
      <c r="P41" s="6" t="s">
        <v>423</v>
      </c>
      <c r="Q41" s="89" t="s">
        <v>272</v>
      </c>
    </row>
    <row r="42" spans="2:17" x14ac:dyDescent="0.3">
      <c r="B42" s="6"/>
      <c r="C42" s="6"/>
      <c r="D42" s="6" t="str">
        <f t="shared" si="5"/>
        <v>*</v>
      </c>
      <c r="E42" s="7" t="s">
        <v>607</v>
      </c>
      <c r="F42" s="8" t="str">
        <f t="shared" si="6"/>
        <v>ELCELC</v>
      </c>
      <c r="G42" s="8" t="str">
        <f t="shared" si="7"/>
        <v>ELCELC</v>
      </c>
      <c r="H42" s="6" t="str">
        <f t="shared" si="9"/>
        <v>DH*</v>
      </c>
      <c r="I42" s="6"/>
      <c r="J42" s="6" t="str">
        <f t="shared" si="8"/>
        <v>ELCCH4N</v>
      </c>
      <c r="K42" s="19">
        <f>ELC_IVL!G53</f>
        <v>0</v>
      </c>
      <c r="L42" s="1"/>
      <c r="M42" s="6" t="s">
        <v>14</v>
      </c>
      <c r="N42" s="6"/>
      <c r="O42" s="1"/>
      <c r="P42" s="6" t="s">
        <v>458</v>
      </c>
      <c r="Q42" s="89" t="s">
        <v>459</v>
      </c>
    </row>
    <row r="43" spans="2:17" x14ac:dyDescent="0.3">
      <c r="B43" s="6"/>
      <c r="C43" s="6"/>
      <c r="D43" s="6" t="str">
        <f t="shared" si="5"/>
        <v>*</v>
      </c>
      <c r="E43" s="7" t="s">
        <v>607</v>
      </c>
      <c r="F43" s="8" t="str">
        <f t="shared" si="6"/>
        <v>ELCELC</v>
      </c>
      <c r="G43" s="8" t="str">
        <f t="shared" si="7"/>
        <v>ELCELC</v>
      </c>
      <c r="H43" s="6" t="str">
        <f t="shared" si="9"/>
        <v>DH*</v>
      </c>
      <c r="I43" s="6"/>
      <c r="J43" s="6" t="str">
        <f t="shared" si="8"/>
        <v>ELCCH4N</v>
      </c>
      <c r="K43" s="19">
        <f>ELC_IVL!G54</f>
        <v>0</v>
      </c>
      <c r="L43" s="1"/>
      <c r="M43" s="6" t="s">
        <v>14</v>
      </c>
      <c r="N43" s="6"/>
      <c r="O43" s="1"/>
      <c r="P43" s="6" t="s">
        <v>458</v>
      </c>
      <c r="Q43" s="89" t="s">
        <v>457</v>
      </c>
    </row>
    <row r="44" spans="2:17" x14ac:dyDescent="0.3">
      <c r="B44" s="6"/>
      <c r="C44" s="6"/>
      <c r="D44" s="6" t="str">
        <f t="shared" si="5"/>
        <v>*</v>
      </c>
      <c r="E44" s="7" t="s">
        <v>607</v>
      </c>
      <c r="F44" s="8" t="str">
        <f t="shared" si="6"/>
        <v>ELCGEO</v>
      </c>
      <c r="G44" s="8" t="str">
        <f t="shared" si="7"/>
        <v>ELCGEO</v>
      </c>
      <c r="H44" s="6" t="str">
        <f t="shared" si="9"/>
        <v>DH*</v>
      </c>
      <c r="I44" s="6"/>
      <c r="J44" s="6" t="str">
        <f t="shared" si="8"/>
        <v>ELCCH4N</v>
      </c>
      <c r="K44" s="19">
        <f>ELC_IVL!G55</f>
        <v>0</v>
      </c>
      <c r="L44" s="1"/>
      <c r="M44" s="6" t="s">
        <v>14</v>
      </c>
      <c r="N44" s="6"/>
      <c r="O44" s="1"/>
      <c r="P44" s="6" t="s">
        <v>456</v>
      </c>
      <c r="Q44" s="89" t="s">
        <v>455</v>
      </c>
    </row>
    <row r="45" spans="2:17" x14ac:dyDescent="0.3">
      <c r="B45" s="6"/>
      <c r="C45" s="6"/>
      <c r="D45" s="6" t="str">
        <f t="shared" si="5"/>
        <v>*</v>
      </c>
      <c r="E45" s="7" t="s">
        <v>607</v>
      </c>
      <c r="F45" s="8" t="str">
        <f t="shared" si="6"/>
        <v>ELCHH2</v>
      </c>
      <c r="G45" s="8" t="str">
        <f t="shared" si="7"/>
        <v>ELCHH2</v>
      </c>
      <c r="H45" s="6" t="str">
        <f t="shared" si="9"/>
        <v>DH*</v>
      </c>
      <c r="I45" s="6"/>
      <c r="J45" s="6" t="str">
        <f t="shared" si="8"/>
        <v>ELCCH4N</v>
      </c>
      <c r="K45" s="19">
        <f>ELC_IVL!G56</f>
        <v>0</v>
      </c>
      <c r="L45" s="1"/>
      <c r="M45" s="6" t="s">
        <v>14</v>
      </c>
      <c r="N45" s="6"/>
      <c r="O45" s="1"/>
      <c r="P45" s="6" t="s">
        <v>439</v>
      </c>
      <c r="Q45" s="89" t="s">
        <v>454</v>
      </c>
    </row>
    <row r="46" spans="2:17" x14ac:dyDescent="0.3">
      <c r="B46" s="6"/>
      <c r="C46" s="6"/>
      <c r="D46" s="6" t="str">
        <f t="shared" si="5"/>
        <v>FLO_EMIS</v>
      </c>
      <c r="E46" s="7" t="s">
        <v>607</v>
      </c>
      <c r="F46" s="8" t="str">
        <f t="shared" si="6"/>
        <v>ELCMUN</v>
      </c>
      <c r="G46" s="8" t="str">
        <f t="shared" si="7"/>
        <v>ELCMUN</v>
      </c>
      <c r="H46" s="6" t="str">
        <f t="shared" si="9"/>
        <v>DH*</v>
      </c>
      <c r="I46" s="6"/>
      <c r="J46" s="6" t="str">
        <f t="shared" si="8"/>
        <v>ELCCH4N</v>
      </c>
      <c r="K46" s="19">
        <f>ELC_IVL!G57</f>
        <v>5.0000000000000001E-3</v>
      </c>
      <c r="L46" s="1"/>
      <c r="M46" s="6" t="s">
        <v>14</v>
      </c>
      <c r="N46" s="6"/>
      <c r="O46" s="1"/>
      <c r="P46" s="6" t="s">
        <v>422</v>
      </c>
      <c r="Q46" s="89" t="s">
        <v>421</v>
      </c>
    </row>
    <row r="47" spans="2:17" x14ac:dyDescent="0.3">
      <c r="B47" s="6"/>
      <c r="C47" s="6"/>
      <c r="D47" s="6" t="str">
        <f t="shared" si="5"/>
        <v>FLO_EMIS</v>
      </c>
      <c r="E47" s="7" t="s">
        <v>437</v>
      </c>
      <c r="F47" s="8" t="str">
        <f t="shared" si="6"/>
        <v>ELCNGS</v>
      </c>
      <c r="G47" s="8" t="str">
        <f t="shared" si="7"/>
        <v>ELCNGS</v>
      </c>
      <c r="H47" s="6" t="str">
        <f t="shared" si="9"/>
        <v>DH*</v>
      </c>
      <c r="I47" s="6"/>
      <c r="J47" s="6" t="str">
        <f t="shared" si="8"/>
        <v>ELCCH4N</v>
      </c>
      <c r="K47" s="19">
        <f>ELC_IVL!G58</f>
        <v>1E-3</v>
      </c>
      <c r="M47" s="6" t="s">
        <v>14</v>
      </c>
      <c r="N47" s="6"/>
      <c r="O47" s="1"/>
      <c r="P47" s="6" t="s">
        <v>420</v>
      </c>
      <c r="Q47" s="89" t="s">
        <v>265</v>
      </c>
    </row>
    <row r="48" spans="2:17" s="68" customFormat="1" x14ac:dyDescent="0.3">
      <c r="B48" s="6"/>
      <c r="C48" s="6"/>
      <c r="D48" s="6" t="str">
        <f t="shared" si="5"/>
        <v>FLO_EMIS</v>
      </c>
      <c r="E48" s="7" t="s">
        <v>453</v>
      </c>
      <c r="F48" s="8" t="str">
        <f t="shared" si="6"/>
        <v>ELCOIL</v>
      </c>
      <c r="G48" s="8" t="str">
        <f t="shared" si="7"/>
        <v>ELCOIL</v>
      </c>
      <c r="H48" s="6" t="str">
        <f t="shared" si="9"/>
        <v>DH*</v>
      </c>
      <c r="I48" s="6"/>
      <c r="J48" s="6" t="str">
        <f t="shared" ref="J48:J53" si="10">$C$2&amp;B$4&amp;"N"</f>
        <v>ELCCOXN</v>
      </c>
      <c r="K48" s="19">
        <f>ELC_IVL!G59</f>
        <v>1E-3</v>
      </c>
      <c r="L48" s="1"/>
      <c r="M48" s="6" t="s">
        <v>14</v>
      </c>
      <c r="N48" s="6"/>
      <c r="O48" s="1"/>
      <c r="P48" s="6" t="s">
        <v>419</v>
      </c>
      <c r="Q48" s="89" t="s">
        <v>418</v>
      </c>
    </row>
    <row r="49" spans="2:17" s="68" customFormat="1" x14ac:dyDescent="0.3">
      <c r="B49" s="6"/>
      <c r="C49" s="6"/>
      <c r="D49" s="6" t="str">
        <f t="shared" si="5"/>
        <v>FLO_EMIS</v>
      </c>
      <c r="E49" s="7" t="s">
        <v>452</v>
      </c>
      <c r="F49" s="8" t="str">
        <f t="shared" si="6"/>
        <v>ELCPEA</v>
      </c>
      <c r="G49" s="8" t="str">
        <f t="shared" si="7"/>
        <v>ELCPEA</v>
      </c>
      <c r="H49" s="6" t="str">
        <f t="shared" si="9"/>
        <v>DH*</v>
      </c>
      <c r="I49" s="6"/>
      <c r="J49" s="6" t="str">
        <f t="shared" si="10"/>
        <v>ELCCOXN</v>
      </c>
      <c r="K49" s="19">
        <f>ELC_IVL!G60</f>
        <v>1.0999999999999999E-2</v>
      </c>
      <c r="L49" s="1"/>
      <c r="M49" s="6" t="s">
        <v>14</v>
      </c>
      <c r="N49" s="6"/>
      <c r="O49" s="1"/>
      <c r="P49" s="6" t="s">
        <v>417</v>
      </c>
      <c r="Q49" s="89" t="s">
        <v>262</v>
      </c>
    </row>
    <row r="50" spans="2:17" s="68" customFormat="1" x14ac:dyDescent="0.3">
      <c r="B50" s="6"/>
      <c r="C50" s="6"/>
      <c r="D50" s="6" t="str">
        <f t="shared" si="5"/>
        <v>*</v>
      </c>
      <c r="E50" s="7" t="s">
        <v>451</v>
      </c>
      <c r="F50" s="8" t="str">
        <f t="shared" si="6"/>
        <v>ELCSLU</v>
      </c>
      <c r="G50" s="8" t="str">
        <f t="shared" si="7"/>
        <v>ELCSLU</v>
      </c>
      <c r="H50" s="6" t="str">
        <f t="shared" si="9"/>
        <v>DH*</v>
      </c>
      <c r="I50" s="6"/>
      <c r="J50" s="6" t="str">
        <f t="shared" si="10"/>
        <v>ELCCOXN</v>
      </c>
      <c r="K50" s="19" t="str">
        <f>ELC_IVL!G61</f>
        <v>NA</v>
      </c>
      <c r="L50" s="1"/>
      <c r="M50" s="6" t="s">
        <v>14</v>
      </c>
      <c r="N50" s="6"/>
      <c r="O50" s="1"/>
      <c r="P50" s="6" t="s">
        <v>415</v>
      </c>
      <c r="Q50" s="89" t="s">
        <v>450</v>
      </c>
    </row>
    <row r="51" spans="2:17" s="68" customFormat="1" x14ac:dyDescent="0.3">
      <c r="B51" s="6"/>
      <c r="C51" s="6"/>
      <c r="D51" s="6" t="str">
        <f t="shared" si="5"/>
        <v>*</v>
      </c>
      <c r="E51" s="7" t="s">
        <v>449</v>
      </c>
      <c r="F51" s="8" t="str">
        <f t="shared" si="6"/>
        <v>ELCSOL</v>
      </c>
      <c r="G51" s="8" t="str">
        <f t="shared" si="7"/>
        <v>ELCSOL</v>
      </c>
      <c r="H51" s="6" t="str">
        <f t="shared" si="9"/>
        <v>DH*</v>
      </c>
      <c r="I51" s="6"/>
      <c r="J51" s="6" t="str">
        <f t="shared" si="10"/>
        <v>ELCCOXN</v>
      </c>
      <c r="K51" s="19">
        <f>ELC_IVL!G62</f>
        <v>0</v>
      </c>
      <c r="L51" s="1"/>
      <c r="M51" s="6" t="s">
        <v>14</v>
      </c>
      <c r="N51" s="6"/>
      <c r="O51" s="1"/>
      <c r="P51" s="6" t="s">
        <v>448</v>
      </c>
      <c r="Q51" s="89" t="s">
        <v>447</v>
      </c>
    </row>
    <row r="52" spans="2:17" s="68" customFormat="1" x14ac:dyDescent="0.3">
      <c r="B52" s="6"/>
      <c r="C52" s="6"/>
      <c r="D52" s="6" t="str">
        <f t="shared" si="5"/>
        <v>*</v>
      </c>
      <c r="E52" s="7" t="s">
        <v>446</v>
      </c>
      <c r="F52" s="8" t="str">
        <f t="shared" si="6"/>
        <v>ELCHTI</v>
      </c>
      <c r="G52" s="8" t="str">
        <f t="shared" si="7"/>
        <v>ELCHTI</v>
      </c>
      <c r="H52" s="6" t="str">
        <f t="shared" si="9"/>
        <v>DH*</v>
      </c>
      <c r="I52" s="6"/>
      <c r="J52" s="6" t="str">
        <f t="shared" si="10"/>
        <v>ELCCOXN</v>
      </c>
      <c r="K52" s="19">
        <f>ELC_IVL!G63</f>
        <v>0</v>
      </c>
      <c r="L52" s="1"/>
      <c r="M52" s="6" t="s">
        <v>14</v>
      </c>
      <c r="N52" s="6"/>
      <c r="O52" s="91"/>
      <c r="P52" s="6" t="s">
        <v>445</v>
      </c>
      <c r="Q52" s="89" t="s">
        <v>444</v>
      </c>
    </row>
    <row r="53" spans="2:17" s="68" customFormat="1" x14ac:dyDescent="0.3">
      <c r="B53" s="6"/>
      <c r="C53" s="6"/>
      <c r="D53" s="6" t="str">
        <f t="shared" si="5"/>
        <v>*</v>
      </c>
      <c r="E53" s="7" t="s">
        <v>443</v>
      </c>
      <c r="F53" s="8" t="str">
        <f t="shared" si="6"/>
        <v>ELCLTI</v>
      </c>
      <c r="G53" s="8" t="str">
        <f t="shared" si="7"/>
        <v>ELCLTI</v>
      </c>
      <c r="H53" s="6" t="str">
        <f t="shared" si="9"/>
        <v>DH*</v>
      </c>
      <c r="I53" s="6"/>
      <c r="J53" s="6" t="str">
        <f t="shared" si="10"/>
        <v>ELCCOXN</v>
      </c>
      <c r="K53" s="19">
        <f>ELC_IVL!G64</f>
        <v>0</v>
      </c>
      <c r="L53" s="1"/>
      <c r="M53" s="6" t="s">
        <v>14</v>
      </c>
      <c r="N53" s="6"/>
      <c r="O53" s="91"/>
      <c r="P53" s="6" t="s">
        <v>442</v>
      </c>
      <c r="Q53" s="89" t="s">
        <v>441</v>
      </c>
    </row>
    <row r="58" spans="2:17" x14ac:dyDescent="0.3">
      <c r="B58" s="1" t="str">
        <f>ELC_IVL!H7</f>
        <v>SO2</v>
      </c>
      <c r="C58" s="1"/>
      <c r="D58" s="1"/>
      <c r="E58" s="1"/>
      <c r="F58" s="1"/>
      <c r="G58" s="1"/>
      <c r="H58" s="1"/>
      <c r="I58" s="1"/>
      <c r="J58" s="1"/>
      <c r="K58" s="16"/>
      <c r="L58" s="1"/>
      <c r="M58" s="1"/>
      <c r="N58" s="1"/>
      <c r="O58" s="1"/>
      <c r="P58" s="1"/>
      <c r="Q58" s="1"/>
    </row>
    <row r="59" spans="2:17" x14ac:dyDescent="0.3">
      <c r="B59" s="1"/>
      <c r="C59" s="1"/>
      <c r="D59" s="1"/>
      <c r="E59" s="1"/>
      <c r="F59" s="1"/>
      <c r="G59" s="1"/>
      <c r="H59" s="1"/>
      <c r="I59" s="1"/>
      <c r="J59" s="1"/>
      <c r="K59" s="16"/>
      <c r="L59" s="1"/>
      <c r="M59" s="1"/>
      <c r="N59" s="1"/>
      <c r="O59" s="1"/>
      <c r="P59" s="1"/>
      <c r="Q59" s="1"/>
    </row>
    <row r="60" spans="2:17" x14ac:dyDescent="0.3">
      <c r="B60" s="2" t="s">
        <v>0</v>
      </c>
      <c r="C60" s="3"/>
      <c r="D60" s="3"/>
      <c r="E60" s="3"/>
      <c r="F60" s="3"/>
      <c r="G60" s="3"/>
      <c r="H60" s="3"/>
      <c r="I60" s="3"/>
      <c r="J60" s="3"/>
      <c r="K60" s="17"/>
      <c r="L60" s="1"/>
      <c r="M60" s="1"/>
      <c r="N60" s="1"/>
      <c r="O60" s="1"/>
      <c r="P60" s="1"/>
      <c r="Q60" s="1"/>
    </row>
    <row r="61" spans="2:17" x14ac:dyDescent="0.3">
      <c r="B61" s="4" t="s">
        <v>1</v>
      </c>
      <c r="C61" s="4" t="s">
        <v>2</v>
      </c>
      <c r="D61" s="4" t="s">
        <v>3</v>
      </c>
      <c r="E61" s="4" t="s">
        <v>4</v>
      </c>
      <c r="F61" s="4" t="s">
        <v>5</v>
      </c>
      <c r="G61" s="4" t="s">
        <v>382</v>
      </c>
      <c r="H61" s="4" t="s">
        <v>6</v>
      </c>
      <c r="I61" s="4" t="s">
        <v>7</v>
      </c>
      <c r="J61" s="4" t="s">
        <v>8</v>
      </c>
      <c r="K61" s="18" t="s">
        <v>9</v>
      </c>
      <c r="L61" s="1"/>
      <c r="M61" s="4" t="s">
        <v>10</v>
      </c>
      <c r="N61" s="4" t="s">
        <v>11</v>
      </c>
      <c r="O61" s="5"/>
      <c r="P61" s="4" t="s">
        <v>12</v>
      </c>
      <c r="Q61" s="4" t="s">
        <v>13</v>
      </c>
    </row>
    <row r="62" spans="2:17" x14ac:dyDescent="0.3">
      <c r="B62" s="6"/>
      <c r="C62" s="6"/>
      <c r="D62" s="6" t="str">
        <f t="shared" ref="D62:D80" si="11">IF((OR(K62&lt;=0,K62="NA")),"*","FLO_EMIS")</f>
        <v>FLO_EMIS</v>
      </c>
      <c r="E62" s="7" t="s">
        <v>607</v>
      </c>
      <c r="F62" s="8" t="str">
        <f t="shared" ref="F62:F80" si="12">G62</f>
        <v>ELCBGS</v>
      </c>
      <c r="G62" s="8" t="str">
        <f t="shared" ref="G62:G80" si="13">P62</f>
        <v>ELCBGS</v>
      </c>
      <c r="H62" s="6" t="str">
        <f>$H$2</f>
        <v>DH*</v>
      </c>
      <c r="I62" s="6"/>
      <c r="J62" s="6" t="str">
        <f t="shared" ref="J62:J74" si="14">$C$2&amp;$B$58&amp;"N"</f>
        <v>ELCSO2N</v>
      </c>
      <c r="K62" s="19">
        <f>ELC_IVL!H46</f>
        <v>8.0000000000000002E-3</v>
      </c>
      <c r="L62" s="1"/>
      <c r="M62" s="6" t="s">
        <v>14</v>
      </c>
      <c r="N62" s="6"/>
      <c r="O62" s="1"/>
      <c r="P62" s="6" t="s">
        <v>434</v>
      </c>
      <c r="Q62" s="89" t="s">
        <v>433</v>
      </c>
    </row>
    <row r="63" spans="2:17" x14ac:dyDescent="0.3">
      <c r="B63" s="6"/>
      <c r="C63" s="6"/>
      <c r="D63" s="6" t="str">
        <f t="shared" si="11"/>
        <v>FLO_EMIS</v>
      </c>
      <c r="E63" s="7" t="s">
        <v>607</v>
      </c>
      <c r="F63" s="8" t="str">
        <f t="shared" si="12"/>
        <v>ELCBPL</v>
      </c>
      <c r="G63" s="8" t="str">
        <f t="shared" si="13"/>
        <v>ELCBPL</v>
      </c>
      <c r="H63" s="6" t="str">
        <f t="shared" ref="H63:H80" si="15">$H$2</f>
        <v>DH*</v>
      </c>
      <c r="I63" s="6"/>
      <c r="J63" s="6" t="str">
        <f t="shared" si="14"/>
        <v>ELCSO2N</v>
      </c>
      <c r="K63" s="19">
        <f>ELC_IVL!H47</f>
        <v>0.01</v>
      </c>
      <c r="L63" s="1"/>
      <c r="M63" s="6" t="s">
        <v>14</v>
      </c>
      <c r="N63" s="6"/>
      <c r="O63" s="1"/>
      <c r="P63" s="6" t="s">
        <v>432</v>
      </c>
      <c r="Q63" s="89" t="s">
        <v>253</v>
      </c>
    </row>
    <row r="64" spans="2:17" x14ac:dyDescent="0.3">
      <c r="B64" s="6"/>
      <c r="C64" s="6"/>
      <c r="D64" s="6" t="str">
        <f t="shared" si="11"/>
        <v>FLO_EMIS</v>
      </c>
      <c r="E64" s="7" t="s">
        <v>607</v>
      </c>
      <c r="F64" s="8" t="str">
        <f t="shared" si="12"/>
        <v>ELCBNG</v>
      </c>
      <c r="G64" s="8" t="str">
        <f t="shared" si="13"/>
        <v>ELCBNG</v>
      </c>
      <c r="H64" s="6" t="str">
        <f t="shared" si="15"/>
        <v>DH*</v>
      </c>
      <c r="I64" s="6"/>
      <c r="J64" s="6" t="str">
        <f t="shared" si="14"/>
        <v>ELCSO2N</v>
      </c>
      <c r="K64" s="19">
        <f>ELC_IVL!H48</f>
        <v>8.0000000000000002E-3</v>
      </c>
      <c r="L64" s="1"/>
      <c r="M64" s="6" t="s">
        <v>14</v>
      </c>
      <c r="N64" s="6"/>
      <c r="O64" s="1"/>
      <c r="P64" s="6" t="s">
        <v>431</v>
      </c>
      <c r="Q64" s="89" t="s">
        <v>430</v>
      </c>
    </row>
    <row r="65" spans="2:17" x14ac:dyDescent="0.3">
      <c r="B65" s="6"/>
      <c r="C65" s="6"/>
      <c r="D65" s="6" t="str">
        <f t="shared" si="11"/>
        <v>FLO_EMIS</v>
      </c>
      <c r="E65" s="7" t="s">
        <v>607</v>
      </c>
      <c r="F65" s="8" t="str">
        <f t="shared" si="12"/>
        <v>ELCBWO</v>
      </c>
      <c r="G65" s="8" t="str">
        <f t="shared" si="13"/>
        <v>ELCBWO</v>
      </c>
      <c r="H65" s="6" t="str">
        <f t="shared" si="15"/>
        <v>DH*</v>
      </c>
      <c r="I65" s="6"/>
      <c r="J65" s="6" t="str">
        <f t="shared" si="14"/>
        <v>ELCSO2N</v>
      </c>
      <c r="K65" s="19">
        <f>ELC_IVL!H49</f>
        <v>0.01</v>
      </c>
      <c r="L65" s="1"/>
      <c r="M65" s="6" t="s">
        <v>14</v>
      </c>
      <c r="N65" s="6"/>
      <c r="O65" s="1"/>
      <c r="P65" s="6" t="s">
        <v>429</v>
      </c>
      <c r="Q65" s="89" t="s">
        <v>428</v>
      </c>
    </row>
    <row r="66" spans="2:17" x14ac:dyDescent="0.3">
      <c r="B66" s="6"/>
      <c r="C66" s="6"/>
      <c r="D66" s="6" t="str">
        <f t="shared" si="11"/>
        <v>FLO_EMIS</v>
      </c>
      <c r="E66" s="7" t="s">
        <v>607</v>
      </c>
      <c r="F66" s="8" t="str">
        <f t="shared" si="12"/>
        <v>ELCCOH</v>
      </c>
      <c r="G66" s="8" t="str">
        <f t="shared" si="13"/>
        <v>ELCCOH</v>
      </c>
      <c r="H66" s="6" t="str">
        <f t="shared" si="15"/>
        <v>DH*</v>
      </c>
      <c r="I66" s="6"/>
      <c r="J66" s="6" t="str">
        <f t="shared" si="14"/>
        <v>ELCSO2N</v>
      </c>
      <c r="K66" s="19">
        <f>ELC_IVL!H50</f>
        <v>0.15</v>
      </c>
      <c r="L66" s="1"/>
      <c r="M66" s="6" t="s">
        <v>14</v>
      </c>
      <c r="N66" s="6"/>
      <c r="O66" s="1"/>
      <c r="P66" s="6" t="s">
        <v>427</v>
      </c>
      <c r="Q66" s="89" t="s">
        <v>426</v>
      </c>
    </row>
    <row r="67" spans="2:17" x14ac:dyDescent="0.3">
      <c r="B67" s="6"/>
      <c r="C67" s="6"/>
      <c r="D67" s="6" t="str">
        <f t="shared" si="11"/>
        <v>*</v>
      </c>
      <c r="E67" s="7" t="s">
        <v>607</v>
      </c>
      <c r="F67" s="8" t="str">
        <f t="shared" si="12"/>
        <v>ELCDGS</v>
      </c>
      <c r="G67" s="8" t="str">
        <f t="shared" si="13"/>
        <v>ELCDGS</v>
      </c>
      <c r="H67" s="6" t="str">
        <f t="shared" si="15"/>
        <v>DH*</v>
      </c>
      <c r="I67" s="6"/>
      <c r="J67" s="6" t="str">
        <f t="shared" si="14"/>
        <v>ELCSO2N</v>
      </c>
      <c r="K67" s="19" t="str">
        <f>ELC_IVL!H51</f>
        <v>NA</v>
      </c>
      <c r="L67" s="1"/>
      <c r="M67" s="6" t="s">
        <v>14</v>
      </c>
      <c r="N67" s="6"/>
      <c r="O67" s="1"/>
      <c r="P67" s="6" t="s">
        <v>425</v>
      </c>
      <c r="Q67" s="89" t="s">
        <v>424</v>
      </c>
    </row>
    <row r="68" spans="2:17" x14ac:dyDescent="0.3">
      <c r="B68" s="6"/>
      <c r="C68" s="6"/>
      <c r="D68" s="6" t="str">
        <f t="shared" si="11"/>
        <v>FLO_EMIS</v>
      </c>
      <c r="E68" s="7" t="s">
        <v>607</v>
      </c>
      <c r="F68" s="8" t="str">
        <f t="shared" si="12"/>
        <v>ELCDST</v>
      </c>
      <c r="G68" s="8" t="str">
        <f t="shared" si="13"/>
        <v>ELCDST</v>
      </c>
      <c r="H68" s="6" t="str">
        <f t="shared" si="15"/>
        <v>DH*</v>
      </c>
      <c r="I68" s="6"/>
      <c r="J68" s="6" t="str">
        <f t="shared" si="14"/>
        <v>ELCSO2N</v>
      </c>
      <c r="K68" s="19">
        <f>ELC_IVL!H52</f>
        <v>0.09</v>
      </c>
      <c r="L68" s="1"/>
      <c r="M68" s="6" t="s">
        <v>14</v>
      </c>
      <c r="N68" s="6"/>
      <c r="O68" s="1"/>
      <c r="P68" s="6" t="s">
        <v>423</v>
      </c>
      <c r="Q68" s="89" t="s">
        <v>272</v>
      </c>
    </row>
    <row r="69" spans="2:17" x14ac:dyDescent="0.3">
      <c r="B69" s="6"/>
      <c r="C69" s="6"/>
      <c r="D69" s="6" t="str">
        <f t="shared" si="11"/>
        <v>*</v>
      </c>
      <c r="E69" s="7" t="s">
        <v>607</v>
      </c>
      <c r="F69" s="8" t="str">
        <f t="shared" si="12"/>
        <v>ELCELC</v>
      </c>
      <c r="G69" s="8" t="str">
        <f t="shared" si="13"/>
        <v>ELCELC</v>
      </c>
      <c r="H69" s="6" t="str">
        <f t="shared" si="15"/>
        <v>DH*</v>
      </c>
      <c r="I69" s="6"/>
      <c r="J69" s="6" t="str">
        <f t="shared" si="14"/>
        <v>ELCSO2N</v>
      </c>
      <c r="K69" s="19">
        <f>ELC_IVL!H53</f>
        <v>0</v>
      </c>
      <c r="L69" s="1"/>
      <c r="M69" s="6" t="s">
        <v>14</v>
      </c>
      <c r="N69" s="6"/>
      <c r="O69" s="1"/>
      <c r="P69" s="6" t="s">
        <v>458</v>
      </c>
      <c r="Q69" s="89" t="s">
        <v>459</v>
      </c>
    </row>
    <row r="70" spans="2:17" x14ac:dyDescent="0.3">
      <c r="B70" s="6"/>
      <c r="C70" s="6"/>
      <c r="D70" s="6" t="str">
        <f t="shared" si="11"/>
        <v>*</v>
      </c>
      <c r="E70" s="7" t="s">
        <v>607</v>
      </c>
      <c r="F70" s="8" t="str">
        <f t="shared" si="12"/>
        <v>ELCELC</v>
      </c>
      <c r="G70" s="8" t="str">
        <f t="shared" si="13"/>
        <v>ELCELC</v>
      </c>
      <c r="H70" s="6" t="str">
        <f t="shared" si="15"/>
        <v>DH*</v>
      </c>
      <c r="I70" s="6"/>
      <c r="J70" s="6" t="str">
        <f t="shared" si="14"/>
        <v>ELCSO2N</v>
      </c>
      <c r="K70" s="19">
        <f>ELC_IVL!H54</f>
        <v>0</v>
      </c>
      <c r="L70" s="1"/>
      <c r="M70" s="6" t="s">
        <v>14</v>
      </c>
      <c r="N70" s="6"/>
      <c r="O70" s="1"/>
      <c r="P70" s="6" t="s">
        <v>458</v>
      </c>
      <c r="Q70" s="89" t="s">
        <v>457</v>
      </c>
    </row>
    <row r="71" spans="2:17" x14ac:dyDescent="0.3">
      <c r="B71" s="6"/>
      <c r="C71" s="6"/>
      <c r="D71" s="6" t="str">
        <f t="shared" si="11"/>
        <v>*</v>
      </c>
      <c r="E71" s="7" t="s">
        <v>607</v>
      </c>
      <c r="F71" s="8" t="str">
        <f t="shared" si="12"/>
        <v>ELCGEO</v>
      </c>
      <c r="G71" s="8" t="str">
        <f t="shared" si="13"/>
        <v>ELCGEO</v>
      </c>
      <c r="H71" s="6" t="str">
        <f t="shared" si="15"/>
        <v>DH*</v>
      </c>
      <c r="I71" s="6"/>
      <c r="J71" s="6" t="str">
        <f t="shared" si="14"/>
        <v>ELCSO2N</v>
      </c>
      <c r="K71" s="19">
        <f>ELC_IVL!H55</f>
        <v>0</v>
      </c>
      <c r="L71" s="1"/>
      <c r="M71" s="6" t="s">
        <v>14</v>
      </c>
      <c r="N71" s="6"/>
      <c r="O71" s="1"/>
      <c r="P71" s="6" t="s">
        <v>456</v>
      </c>
      <c r="Q71" s="89" t="s">
        <v>455</v>
      </c>
    </row>
    <row r="72" spans="2:17" x14ac:dyDescent="0.3">
      <c r="B72" s="6"/>
      <c r="C72" s="6"/>
      <c r="D72" s="6" t="str">
        <f t="shared" si="11"/>
        <v>*</v>
      </c>
      <c r="E72" s="7" t="s">
        <v>607</v>
      </c>
      <c r="F72" s="8" t="str">
        <f t="shared" si="12"/>
        <v>ELCHH2</v>
      </c>
      <c r="G72" s="8" t="str">
        <f t="shared" si="13"/>
        <v>ELCHH2</v>
      </c>
      <c r="H72" s="6" t="str">
        <f t="shared" si="15"/>
        <v>DH*</v>
      </c>
      <c r="I72" s="6"/>
      <c r="J72" s="6" t="str">
        <f t="shared" si="14"/>
        <v>ELCSO2N</v>
      </c>
      <c r="K72" s="19">
        <f>ELC_IVL!H56</f>
        <v>0</v>
      </c>
      <c r="L72" s="1"/>
      <c r="M72" s="6" t="s">
        <v>14</v>
      </c>
      <c r="N72" s="6"/>
      <c r="O72" s="1"/>
      <c r="P72" s="6" t="s">
        <v>439</v>
      </c>
      <c r="Q72" s="89" t="s">
        <v>454</v>
      </c>
    </row>
    <row r="73" spans="2:17" x14ac:dyDescent="0.3">
      <c r="B73" s="6"/>
      <c r="C73" s="6"/>
      <c r="D73" s="6" t="str">
        <f t="shared" si="11"/>
        <v>FLO_EMIS</v>
      </c>
      <c r="E73" s="7" t="s">
        <v>607</v>
      </c>
      <c r="F73" s="8" t="str">
        <f t="shared" si="12"/>
        <v>ELCMUN</v>
      </c>
      <c r="G73" s="8" t="str">
        <f t="shared" si="13"/>
        <v>ELCMUN</v>
      </c>
      <c r="H73" s="6" t="str">
        <f t="shared" si="15"/>
        <v>DH*</v>
      </c>
      <c r="I73" s="6"/>
      <c r="J73" s="6" t="str">
        <f t="shared" si="14"/>
        <v>ELCSO2N</v>
      </c>
      <c r="K73" s="19">
        <f>ELC_IVL!H57</f>
        <v>2E-3</v>
      </c>
      <c r="L73" s="1"/>
      <c r="M73" s="6" t="s">
        <v>14</v>
      </c>
      <c r="N73" s="6"/>
      <c r="O73" s="1"/>
      <c r="P73" s="6" t="s">
        <v>422</v>
      </c>
      <c r="Q73" s="89" t="s">
        <v>421</v>
      </c>
    </row>
    <row r="74" spans="2:17" x14ac:dyDescent="0.3">
      <c r="B74" s="6"/>
      <c r="C74" s="6"/>
      <c r="D74" s="6" t="str">
        <f t="shared" si="11"/>
        <v>*</v>
      </c>
      <c r="E74" s="7" t="s">
        <v>437</v>
      </c>
      <c r="F74" s="8" t="str">
        <f t="shared" si="12"/>
        <v>ELCNGS</v>
      </c>
      <c r="G74" s="8" t="str">
        <f t="shared" si="13"/>
        <v>ELCNGS</v>
      </c>
      <c r="H74" s="6" t="str">
        <f t="shared" si="15"/>
        <v>DH*</v>
      </c>
      <c r="I74" s="6"/>
      <c r="J74" s="6" t="str">
        <f t="shared" si="14"/>
        <v>ELCSO2N</v>
      </c>
      <c r="K74" s="19">
        <f>ELC_IVL!H58</f>
        <v>0</v>
      </c>
      <c r="L74" s="1"/>
      <c r="M74" s="6" t="s">
        <v>14</v>
      </c>
      <c r="N74" s="6"/>
      <c r="P74" s="6" t="s">
        <v>420</v>
      </c>
      <c r="Q74" s="89" t="s">
        <v>265</v>
      </c>
    </row>
    <row r="75" spans="2:17" s="68" customFormat="1" x14ac:dyDescent="0.3">
      <c r="B75" s="6"/>
      <c r="C75" s="6"/>
      <c r="D75" s="6" t="str">
        <f t="shared" si="11"/>
        <v>FLO_EMIS</v>
      </c>
      <c r="E75" s="7" t="s">
        <v>453</v>
      </c>
      <c r="F75" s="8" t="str">
        <f t="shared" si="12"/>
        <v>ELCOIL</v>
      </c>
      <c r="G75" s="8" t="str">
        <f t="shared" si="13"/>
        <v>ELCOIL</v>
      </c>
      <c r="H75" s="6" t="str">
        <f t="shared" si="15"/>
        <v>DH*</v>
      </c>
      <c r="I75" s="6"/>
      <c r="J75" s="6" t="str">
        <f t="shared" ref="J75:J80" si="16">$C$2&amp;B$4&amp;"N"</f>
        <v>ELCCOXN</v>
      </c>
      <c r="K75" s="19">
        <f>ELC_IVL!H59</f>
        <v>2.5000000000000001E-2</v>
      </c>
      <c r="L75" s="1"/>
      <c r="M75" s="6" t="s">
        <v>14</v>
      </c>
      <c r="N75" s="6"/>
      <c r="O75" s="1"/>
      <c r="P75" s="6" t="s">
        <v>419</v>
      </c>
      <c r="Q75" s="89" t="s">
        <v>418</v>
      </c>
    </row>
    <row r="76" spans="2:17" s="68" customFormat="1" x14ac:dyDescent="0.3">
      <c r="B76" s="6"/>
      <c r="C76" s="6"/>
      <c r="D76" s="6" t="str">
        <f t="shared" si="11"/>
        <v>FLO_EMIS</v>
      </c>
      <c r="E76" s="7" t="s">
        <v>452</v>
      </c>
      <c r="F76" s="8" t="str">
        <f t="shared" si="12"/>
        <v>ELCPEA</v>
      </c>
      <c r="G76" s="8" t="str">
        <f t="shared" si="13"/>
        <v>ELCPEA</v>
      </c>
      <c r="H76" s="6" t="str">
        <f t="shared" si="15"/>
        <v>DH*</v>
      </c>
      <c r="I76" s="6"/>
      <c r="J76" s="6" t="str">
        <f t="shared" si="16"/>
        <v>ELCCOXN</v>
      </c>
      <c r="K76" s="19">
        <f>ELC_IVL!H60</f>
        <v>7.0000000000000007E-2</v>
      </c>
      <c r="L76" s="1"/>
      <c r="M76" s="6" t="s">
        <v>14</v>
      </c>
      <c r="N76" s="6"/>
      <c r="O76" s="1"/>
      <c r="P76" s="6" t="s">
        <v>417</v>
      </c>
      <c r="Q76" s="89" t="s">
        <v>262</v>
      </c>
    </row>
    <row r="77" spans="2:17" s="68" customFormat="1" x14ac:dyDescent="0.3">
      <c r="B77" s="6"/>
      <c r="C77" s="6"/>
      <c r="D77" s="6" t="str">
        <f t="shared" si="11"/>
        <v>*</v>
      </c>
      <c r="E77" s="7" t="s">
        <v>451</v>
      </c>
      <c r="F77" s="8" t="str">
        <f t="shared" si="12"/>
        <v>ELCSLU</v>
      </c>
      <c r="G77" s="8" t="str">
        <f t="shared" si="13"/>
        <v>ELCSLU</v>
      </c>
      <c r="H77" s="6" t="str">
        <f t="shared" si="15"/>
        <v>DH*</v>
      </c>
      <c r="I77" s="6"/>
      <c r="J77" s="6" t="str">
        <f t="shared" si="16"/>
        <v>ELCCOXN</v>
      </c>
      <c r="K77" s="19" t="str">
        <f>ELC_IVL!H61</f>
        <v>NA</v>
      </c>
      <c r="L77" s="1"/>
      <c r="M77" s="6" t="s">
        <v>14</v>
      </c>
      <c r="N77" s="6"/>
      <c r="O77" s="1"/>
      <c r="P77" s="6" t="s">
        <v>415</v>
      </c>
      <c r="Q77" s="89" t="s">
        <v>450</v>
      </c>
    </row>
    <row r="78" spans="2:17" s="68" customFormat="1" x14ac:dyDescent="0.3">
      <c r="B78" s="6"/>
      <c r="C78" s="6"/>
      <c r="D78" s="6" t="str">
        <f t="shared" si="11"/>
        <v>*</v>
      </c>
      <c r="E78" s="7" t="s">
        <v>449</v>
      </c>
      <c r="F78" s="8" t="str">
        <f t="shared" si="12"/>
        <v>ELCSOL</v>
      </c>
      <c r="G78" s="8" t="str">
        <f t="shared" si="13"/>
        <v>ELCSOL</v>
      </c>
      <c r="H78" s="6" t="str">
        <f t="shared" si="15"/>
        <v>DH*</v>
      </c>
      <c r="I78" s="6"/>
      <c r="J78" s="6" t="str">
        <f t="shared" si="16"/>
        <v>ELCCOXN</v>
      </c>
      <c r="K78" s="19">
        <f>ELC_IVL!H62</f>
        <v>0</v>
      </c>
      <c r="L78" s="1"/>
      <c r="M78" s="6" t="s">
        <v>14</v>
      </c>
      <c r="N78" s="6"/>
      <c r="O78" s="1"/>
      <c r="P78" s="6" t="s">
        <v>448</v>
      </c>
      <c r="Q78" s="89" t="s">
        <v>447</v>
      </c>
    </row>
    <row r="79" spans="2:17" s="68" customFormat="1" x14ac:dyDescent="0.3">
      <c r="B79" s="6"/>
      <c r="C79" s="6"/>
      <c r="D79" s="6" t="str">
        <f t="shared" si="11"/>
        <v>*</v>
      </c>
      <c r="E79" s="7" t="s">
        <v>446</v>
      </c>
      <c r="F79" s="8" t="str">
        <f t="shared" si="12"/>
        <v>ELCHTI</v>
      </c>
      <c r="G79" s="8" t="str">
        <f t="shared" si="13"/>
        <v>ELCHTI</v>
      </c>
      <c r="H79" s="6" t="str">
        <f t="shared" si="15"/>
        <v>DH*</v>
      </c>
      <c r="I79" s="6"/>
      <c r="J79" s="6" t="str">
        <f t="shared" si="16"/>
        <v>ELCCOXN</v>
      </c>
      <c r="K79" s="19">
        <f>ELC_IVL!H63</f>
        <v>0</v>
      </c>
      <c r="L79" s="1"/>
      <c r="M79" s="6" t="s">
        <v>14</v>
      </c>
      <c r="N79" s="6"/>
      <c r="O79" s="91"/>
      <c r="P79" s="6" t="s">
        <v>445</v>
      </c>
      <c r="Q79" s="89" t="s">
        <v>444</v>
      </c>
    </row>
    <row r="80" spans="2:17" s="68" customFormat="1" x14ac:dyDescent="0.3">
      <c r="B80" s="6"/>
      <c r="C80" s="6"/>
      <c r="D80" s="6" t="str">
        <f t="shared" si="11"/>
        <v>*</v>
      </c>
      <c r="E80" s="7" t="s">
        <v>443</v>
      </c>
      <c r="F80" s="8" t="str">
        <f t="shared" si="12"/>
        <v>ELCLTI</v>
      </c>
      <c r="G80" s="8" t="str">
        <f t="shared" si="13"/>
        <v>ELCLTI</v>
      </c>
      <c r="H80" s="6" t="str">
        <f t="shared" si="15"/>
        <v>DH*</v>
      </c>
      <c r="I80" s="6"/>
      <c r="J80" s="6" t="str">
        <f t="shared" si="16"/>
        <v>ELCCOXN</v>
      </c>
      <c r="K80" s="19">
        <f>ELC_IVL!H64</f>
        <v>0</v>
      </c>
      <c r="L80" s="1"/>
      <c r="M80" s="6" t="s">
        <v>14</v>
      </c>
      <c r="N80" s="6"/>
      <c r="O80" s="91"/>
      <c r="P80" s="6" t="s">
        <v>442</v>
      </c>
      <c r="Q80" s="89" t="s">
        <v>441</v>
      </c>
    </row>
    <row r="85" spans="2:17" x14ac:dyDescent="0.3">
      <c r="B85" s="1" t="str">
        <f>ELC_IVL!I7</f>
        <v>NOX</v>
      </c>
      <c r="C85" s="1"/>
      <c r="D85" s="1"/>
      <c r="E85" s="1"/>
      <c r="F85" s="1"/>
      <c r="G85" s="1"/>
      <c r="H85" s="1"/>
      <c r="I85" s="1"/>
      <c r="J85" s="1"/>
      <c r="K85" s="16"/>
      <c r="L85" s="1"/>
      <c r="M85" s="1"/>
      <c r="N85" s="1"/>
      <c r="O85" s="1"/>
      <c r="P85" s="1"/>
      <c r="Q85" s="1"/>
    </row>
    <row r="86" spans="2:17" x14ac:dyDescent="0.3">
      <c r="B86" s="1"/>
      <c r="C86" s="1"/>
      <c r="D86" s="1"/>
      <c r="E86" s="1"/>
      <c r="F86" s="1"/>
      <c r="G86" s="1"/>
      <c r="H86" s="1"/>
      <c r="I86" s="1"/>
      <c r="J86" s="1"/>
      <c r="K86" s="16"/>
      <c r="L86" s="1"/>
      <c r="M86" s="1"/>
      <c r="N86" s="1"/>
      <c r="O86" s="1"/>
      <c r="P86" s="1"/>
      <c r="Q86" s="1"/>
    </row>
    <row r="87" spans="2:17" x14ac:dyDescent="0.3">
      <c r="B87" s="2" t="s">
        <v>0</v>
      </c>
      <c r="C87" s="3"/>
      <c r="D87" s="3"/>
      <c r="E87" s="3"/>
      <c r="F87" s="3"/>
      <c r="G87" s="3"/>
      <c r="H87" s="3"/>
      <c r="I87" s="3"/>
      <c r="J87" s="3"/>
      <c r="K87" s="17"/>
      <c r="L87" s="1"/>
      <c r="M87" s="1"/>
      <c r="N87" s="1"/>
      <c r="O87" s="1"/>
      <c r="P87" s="1"/>
      <c r="Q87" s="1"/>
    </row>
    <row r="88" spans="2:17" x14ac:dyDescent="0.3">
      <c r="B88" s="4" t="s">
        <v>1</v>
      </c>
      <c r="C88" s="4" t="s">
        <v>2</v>
      </c>
      <c r="D88" s="4" t="s">
        <v>3</v>
      </c>
      <c r="E88" s="4" t="s">
        <v>4</v>
      </c>
      <c r="F88" s="4" t="s">
        <v>5</v>
      </c>
      <c r="G88" s="4" t="s">
        <v>382</v>
      </c>
      <c r="H88" s="4" t="s">
        <v>6</v>
      </c>
      <c r="I88" s="4" t="s">
        <v>7</v>
      </c>
      <c r="J88" s="4" t="s">
        <v>8</v>
      </c>
      <c r="K88" s="18" t="s">
        <v>9</v>
      </c>
      <c r="L88" s="1"/>
      <c r="M88" s="4" t="s">
        <v>10</v>
      </c>
      <c r="N88" s="4" t="s">
        <v>11</v>
      </c>
      <c r="O88" s="5"/>
      <c r="P88" s="4" t="s">
        <v>12</v>
      </c>
      <c r="Q88" s="4" t="s">
        <v>13</v>
      </c>
    </row>
    <row r="89" spans="2:17" x14ac:dyDescent="0.3">
      <c r="B89" s="6"/>
      <c r="C89" s="6"/>
      <c r="D89" s="6" t="str">
        <f t="shared" ref="D89:D107" si="17">IF((OR(K89&lt;=0,K89="NA")),"*","FLO_EMIS")</f>
        <v>FLO_EMIS</v>
      </c>
      <c r="E89" s="7" t="s">
        <v>607</v>
      </c>
      <c r="F89" s="8" t="str">
        <f t="shared" ref="F89:F107" si="18">G89</f>
        <v>ELCBGS</v>
      </c>
      <c r="G89" s="8" t="str">
        <f t="shared" ref="G89:G107" si="19">P89</f>
        <v>ELCBGS</v>
      </c>
      <c r="H89" s="6" t="str">
        <f>$H$2</f>
        <v>DH*</v>
      </c>
      <c r="I89" s="6"/>
      <c r="J89" s="6" t="str">
        <f t="shared" ref="J89:J101" si="20">$C$2&amp;$B$85&amp;"N"</f>
        <v>ELCNOXN</v>
      </c>
      <c r="K89" s="19">
        <f>ELC_IVL!I46</f>
        <v>0.05</v>
      </c>
      <c r="L89" s="1"/>
      <c r="M89" s="6" t="s">
        <v>14</v>
      </c>
      <c r="N89" s="6"/>
      <c r="O89" s="1"/>
      <c r="P89" s="6" t="s">
        <v>434</v>
      </c>
      <c r="Q89" s="89" t="s">
        <v>433</v>
      </c>
    </row>
    <row r="90" spans="2:17" x14ac:dyDescent="0.3">
      <c r="B90" s="6"/>
      <c r="C90" s="6"/>
      <c r="D90" s="6" t="str">
        <f t="shared" si="17"/>
        <v>FLO_EMIS</v>
      </c>
      <c r="E90" s="7" t="s">
        <v>607</v>
      </c>
      <c r="F90" s="8" t="str">
        <f t="shared" si="18"/>
        <v>ELCBPL</v>
      </c>
      <c r="G90" s="8" t="str">
        <f t="shared" si="19"/>
        <v>ELCBPL</v>
      </c>
      <c r="H90" s="6" t="str">
        <f t="shared" ref="H90:H107" si="21">$H$2</f>
        <v>DH*</v>
      </c>
      <c r="I90" s="6"/>
      <c r="J90" s="6" t="str">
        <f t="shared" si="20"/>
        <v>ELCNOXN</v>
      </c>
      <c r="K90" s="19">
        <f>ELC_IVL!I47</f>
        <v>0.06</v>
      </c>
      <c r="L90" s="1"/>
      <c r="M90" s="6" t="s">
        <v>14</v>
      </c>
      <c r="N90" s="6"/>
      <c r="O90" s="1"/>
      <c r="P90" s="6" t="s">
        <v>432</v>
      </c>
      <c r="Q90" s="89" t="s">
        <v>253</v>
      </c>
    </row>
    <row r="91" spans="2:17" x14ac:dyDescent="0.3">
      <c r="B91" s="6"/>
      <c r="C91" s="6"/>
      <c r="D91" s="6" t="str">
        <f t="shared" si="17"/>
        <v>FLO_EMIS</v>
      </c>
      <c r="E91" s="7" t="s">
        <v>607</v>
      </c>
      <c r="F91" s="8" t="str">
        <f t="shared" si="18"/>
        <v>ELCBNG</v>
      </c>
      <c r="G91" s="8" t="str">
        <f t="shared" si="19"/>
        <v>ELCBNG</v>
      </c>
      <c r="H91" s="6" t="str">
        <f t="shared" si="21"/>
        <v>DH*</v>
      </c>
      <c r="I91" s="6"/>
      <c r="J91" s="6" t="str">
        <f t="shared" si="20"/>
        <v>ELCNOXN</v>
      </c>
      <c r="K91" s="19">
        <f>ELC_IVL!I48</f>
        <v>0.05</v>
      </c>
      <c r="L91" s="1"/>
      <c r="M91" s="6" t="s">
        <v>14</v>
      </c>
      <c r="N91" s="6"/>
      <c r="O91" s="1"/>
      <c r="P91" s="6" t="s">
        <v>431</v>
      </c>
      <c r="Q91" s="89" t="s">
        <v>430</v>
      </c>
    </row>
    <row r="92" spans="2:17" x14ac:dyDescent="0.3">
      <c r="B92" s="6"/>
      <c r="C92" s="6"/>
      <c r="D92" s="6" t="str">
        <f t="shared" si="17"/>
        <v>FLO_EMIS</v>
      </c>
      <c r="E92" s="7" t="s">
        <v>607</v>
      </c>
      <c r="F92" s="8" t="str">
        <f t="shared" si="18"/>
        <v>ELCBWO</v>
      </c>
      <c r="G92" s="8" t="str">
        <f t="shared" si="19"/>
        <v>ELCBWO</v>
      </c>
      <c r="H92" s="6" t="str">
        <f t="shared" si="21"/>
        <v>DH*</v>
      </c>
      <c r="I92" s="6"/>
      <c r="J92" s="6" t="str">
        <f t="shared" si="20"/>
        <v>ELCNOXN</v>
      </c>
      <c r="K92" s="19">
        <f>ELC_IVL!I49</f>
        <v>0.06</v>
      </c>
      <c r="L92" s="1"/>
      <c r="M92" s="6" t="s">
        <v>14</v>
      </c>
      <c r="N92" s="6"/>
      <c r="O92" s="1"/>
      <c r="P92" s="6" t="s">
        <v>429</v>
      </c>
      <c r="Q92" s="89" t="s">
        <v>428</v>
      </c>
    </row>
    <row r="93" spans="2:17" x14ac:dyDescent="0.3">
      <c r="B93" s="6"/>
      <c r="C93" s="6"/>
      <c r="D93" s="6" t="str">
        <f t="shared" si="17"/>
        <v>FLO_EMIS</v>
      </c>
      <c r="E93" s="7" t="s">
        <v>607</v>
      </c>
      <c r="F93" s="8" t="str">
        <f t="shared" si="18"/>
        <v>ELCCOH</v>
      </c>
      <c r="G93" s="8" t="str">
        <f t="shared" si="19"/>
        <v>ELCCOH</v>
      </c>
      <c r="H93" s="6" t="str">
        <f t="shared" si="21"/>
        <v>DH*</v>
      </c>
      <c r="I93" s="6"/>
      <c r="J93" s="6" t="str">
        <f t="shared" si="20"/>
        <v>ELCNOXN</v>
      </c>
      <c r="K93" s="19">
        <f>ELC_IVL!I50</f>
        <v>0.03</v>
      </c>
      <c r="L93" s="1"/>
      <c r="M93" s="6" t="s">
        <v>14</v>
      </c>
      <c r="N93" s="6"/>
      <c r="O93" s="1"/>
      <c r="P93" s="6" t="s">
        <v>427</v>
      </c>
      <c r="Q93" s="89" t="s">
        <v>426</v>
      </c>
    </row>
    <row r="94" spans="2:17" x14ac:dyDescent="0.3">
      <c r="B94" s="6"/>
      <c r="C94" s="6"/>
      <c r="D94" s="6" t="str">
        <f t="shared" si="17"/>
        <v>*</v>
      </c>
      <c r="E94" s="7" t="s">
        <v>607</v>
      </c>
      <c r="F94" s="8" t="str">
        <f t="shared" si="18"/>
        <v>ELCDGS</v>
      </c>
      <c r="G94" s="8" t="str">
        <f t="shared" si="19"/>
        <v>ELCDGS</v>
      </c>
      <c r="H94" s="6" t="str">
        <f t="shared" si="21"/>
        <v>DH*</v>
      </c>
      <c r="I94" s="6"/>
      <c r="J94" s="6" t="str">
        <f t="shared" si="20"/>
        <v>ELCNOXN</v>
      </c>
      <c r="K94" s="19" t="str">
        <f>ELC_IVL!I51</f>
        <v>NA</v>
      </c>
      <c r="L94" s="1"/>
      <c r="M94" s="6" t="s">
        <v>14</v>
      </c>
      <c r="N94" s="6"/>
      <c r="O94" s="1"/>
      <c r="P94" s="6" t="s">
        <v>425</v>
      </c>
      <c r="Q94" s="89" t="s">
        <v>424</v>
      </c>
    </row>
    <row r="95" spans="2:17" x14ac:dyDescent="0.3">
      <c r="B95" s="6"/>
      <c r="C95" s="6"/>
      <c r="D95" s="6" t="str">
        <f t="shared" si="17"/>
        <v>FLO_EMIS</v>
      </c>
      <c r="E95" s="7" t="s">
        <v>607</v>
      </c>
      <c r="F95" s="8" t="str">
        <f t="shared" si="18"/>
        <v>ELCDST</v>
      </c>
      <c r="G95" s="8" t="str">
        <f t="shared" si="19"/>
        <v>ELCDST</v>
      </c>
      <c r="H95" s="6" t="str">
        <f t="shared" si="21"/>
        <v>DH*</v>
      </c>
      <c r="I95" s="6"/>
      <c r="J95" s="6" t="str">
        <f t="shared" si="20"/>
        <v>ELCNOXN</v>
      </c>
      <c r="K95" s="19">
        <f>ELC_IVL!I52</f>
        <v>0.06</v>
      </c>
      <c r="L95" s="1"/>
      <c r="M95" s="6" t="s">
        <v>14</v>
      </c>
      <c r="N95" s="6"/>
      <c r="O95" s="1"/>
      <c r="P95" s="6" t="s">
        <v>423</v>
      </c>
      <c r="Q95" s="89" t="s">
        <v>272</v>
      </c>
    </row>
    <row r="96" spans="2:17" x14ac:dyDescent="0.3">
      <c r="B96" s="6"/>
      <c r="C96" s="6"/>
      <c r="D96" s="6" t="str">
        <f t="shared" si="17"/>
        <v>*</v>
      </c>
      <c r="E96" s="7" t="s">
        <v>607</v>
      </c>
      <c r="F96" s="8" t="str">
        <f t="shared" si="18"/>
        <v>ELCELC</v>
      </c>
      <c r="G96" s="8" t="str">
        <f t="shared" si="19"/>
        <v>ELCELC</v>
      </c>
      <c r="H96" s="6" t="str">
        <f t="shared" si="21"/>
        <v>DH*</v>
      </c>
      <c r="I96" s="6"/>
      <c r="J96" s="6" t="str">
        <f t="shared" si="20"/>
        <v>ELCNOXN</v>
      </c>
      <c r="K96" s="19">
        <f>ELC_IVL!I53</f>
        <v>0</v>
      </c>
      <c r="L96" s="1"/>
      <c r="M96" s="6" t="s">
        <v>14</v>
      </c>
      <c r="N96" s="6"/>
      <c r="O96" s="1"/>
      <c r="P96" s="6" t="s">
        <v>458</v>
      </c>
      <c r="Q96" s="89" t="s">
        <v>459</v>
      </c>
    </row>
    <row r="97" spans="2:17" x14ac:dyDescent="0.3">
      <c r="B97" s="6"/>
      <c r="C97" s="6"/>
      <c r="D97" s="6" t="str">
        <f t="shared" si="17"/>
        <v>*</v>
      </c>
      <c r="E97" s="7" t="s">
        <v>607</v>
      </c>
      <c r="F97" s="8" t="str">
        <f t="shared" si="18"/>
        <v>ELCELC</v>
      </c>
      <c r="G97" s="8" t="str">
        <f t="shared" si="19"/>
        <v>ELCELC</v>
      </c>
      <c r="H97" s="6" t="str">
        <f t="shared" si="21"/>
        <v>DH*</v>
      </c>
      <c r="I97" s="6"/>
      <c r="J97" s="6" t="str">
        <f t="shared" si="20"/>
        <v>ELCNOXN</v>
      </c>
      <c r="K97" s="19">
        <f>ELC_IVL!I54</f>
        <v>0</v>
      </c>
      <c r="L97" s="1"/>
      <c r="M97" s="6" t="s">
        <v>14</v>
      </c>
      <c r="N97" s="6"/>
      <c r="O97" s="1"/>
      <c r="P97" s="6" t="s">
        <v>458</v>
      </c>
      <c r="Q97" s="89" t="s">
        <v>457</v>
      </c>
    </row>
    <row r="98" spans="2:17" x14ac:dyDescent="0.3">
      <c r="B98" s="6"/>
      <c r="C98" s="6"/>
      <c r="D98" s="6" t="str">
        <f t="shared" si="17"/>
        <v>*</v>
      </c>
      <c r="E98" s="7" t="s">
        <v>607</v>
      </c>
      <c r="F98" s="8" t="str">
        <f t="shared" si="18"/>
        <v>ELCGEO</v>
      </c>
      <c r="G98" s="8" t="str">
        <f t="shared" si="19"/>
        <v>ELCGEO</v>
      </c>
      <c r="H98" s="6" t="str">
        <f t="shared" si="21"/>
        <v>DH*</v>
      </c>
      <c r="I98" s="6"/>
      <c r="J98" s="6" t="str">
        <f t="shared" si="20"/>
        <v>ELCNOXN</v>
      </c>
      <c r="K98" s="19">
        <f>ELC_IVL!I55</f>
        <v>0</v>
      </c>
      <c r="L98" s="1"/>
      <c r="M98" s="6" t="s">
        <v>14</v>
      </c>
      <c r="N98" s="6"/>
      <c r="O98" s="1"/>
      <c r="P98" s="6" t="s">
        <v>456</v>
      </c>
      <c r="Q98" s="89" t="s">
        <v>455</v>
      </c>
    </row>
    <row r="99" spans="2:17" x14ac:dyDescent="0.3">
      <c r="B99" s="6"/>
      <c r="C99" s="6"/>
      <c r="D99" s="6" t="str">
        <f t="shared" si="17"/>
        <v>*</v>
      </c>
      <c r="E99" s="7" t="s">
        <v>607</v>
      </c>
      <c r="F99" s="8" t="str">
        <f t="shared" si="18"/>
        <v>ELCHH2</v>
      </c>
      <c r="G99" s="8" t="str">
        <f t="shared" si="19"/>
        <v>ELCHH2</v>
      </c>
      <c r="H99" s="6" t="str">
        <f t="shared" si="21"/>
        <v>DH*</v>
      </c>
      <c r="I99" s="6"/>
      <c r="J99" s="6" t="str">
        <f t="shared" si="20"/>
        <v>ELCNOXN</v>
      </c>
      <c r="K99" s="19">
        <f>ELC_IVL!I56</f>
        <v>0</v>
      </c>
      <c r="L99" s="1"/>
      <c r="M99" s="6" t="s">
        <v>14</v>
      </c>
      <c r="N99" s="6"/>
      <c r="O99" s="1"/>
      <c r="P99" s="6" t="s">
        <v>439</v>
      </c>
      <c r="Q99" s="89" t="s">
        <v>454</v>
      </c>
    </row>
    <row r="100" spans="2:17" x14ac:dyDescent="0.3">
      <c r="B100" s="6"/>
      <c r="C100" s="6"/>
      <c r="D100" s="6" t="str">
        <f t="shared" si="17"/>
        <v>FLO_EMIS</v>
      </c>
      <c r="E100" s="7" t="s">
        <v>607</v>
      </c>
      <c r="F100" s="8" t="str">
        <f t="shared" si="18"/>
        <v>ELCMUN</v>
      </c>
      <c r="G100" s="8" t="str">
        <f t="shared" si="19"/>
        <v>ELCMUN</v>
      </c>
      <c r="H100" s="6" t="str">
        <f t="shared" si="21"/>
        <v>DH*</v>
      </c>
      <c r="I100" s="6"/>
      <c r="J100" s="6" t="str">
        <f t="shared" si="20"/>
        <v>ELCNOXN</v>
      </c>
      <c r="K100" s="19">
        <f>ELC_IVL!I57</f>
        <v>0.05</v>
      </c>
      <c r="L100" s="1"/>
      <c r="M100" s="6" t="s">
        <v>14</v>
      </c>
      <c r="N100" s="6"/>
      <c r="O100" s="1"/>
      <c r="P100" s="6" t="s">
        <v>422</v>
      </c>
      <c r="Q100" s="89" t="s">
        <v>421</v>
      </c>
    </row>
    <row r="101" spans="2:17" x14ac:dyDescent="0.3">
      <c r="B101" s="6"/>
      <c r="C101" s="6"/>
      <c r="D101" s="6" t="str">
        <f t="shared" si="17"/>
        <v>FLO_EMIS</v>
      </c>
      <c r="E101" s="7" t="s">
        <v>437</v>
      </c>
      <c r="F101" s="8" t="str">
        <f t="shared" si="18"/>
        <v>ELCNGS</v>
      </c>
      <c r="G101" s="8" t="str">
        <f t="shared" si="19"/>
        <v>ELCNGS</v>
      </c>
      <c r="H101" s="6" t="str">
        <f t="shared" si="21"/>
        <v>DH*</v>
      </c>
      <c r="I101" s="6"/>
      <c r="J101" s="6" t="str">
        <f t="shared" si="20"/>
        <v>ELCNOXN</v>
      </c>
      <c r="K101" s="19">
        <f>ELC_IVL!I58</f>
        <v>0.05</v>
      </c>
      <c r="L101" s="1"/>
      <c r="M101" s="6" t="s">
        <v>14</v>
      </c>
      <c r="N101" s="6"/>
      <c r="P101" s="6" t="s">
        <v>420</v>
      </c>
      <c r="Q101" s="89" t="s">
        <v>265</v>
      </c>
    </row>
    <row r="102" spans="2:17" s="68" customFormat="1" x14ac:dyDescent="0.3">
      <c r="B102" s="6"/>
      <c r="C102" s="6"/>
      <c r="D102" s="6" t="str">
        <f t="shared" si="17"/>
        <v>FLO_EMIS</v>
      </c>
      <c r="E102" s="7" t="s">
        <v>453</v>
      </c>
      <c r="F102" s="8" t="str">
        <f t="shared" si="18"/>
        <v>ELCOIL</v>
      </c>
      <c r="G102" s="8" t="str">
        <f t="shared" si="19"/>
        <v>ELCOIL</v>
      </c>
      <c r="H102" s="6" t="str">
        <f t="shared" si="21"/>
        <v>DH*</v>
      </c>
      <c r="I102" s="6"/>
      <c r="J102" s="6" t="str">
        <f t="shared" ref="J102:J107" si="22">$C$2&amp;B$4&amp;"N"</f>
        <v>ELCCOXN</v>
      </c>
      <c r="K102" s="19">
        <f>ELC_IVL!I59</f>
        <v>0.05</v>
      </c>
      <c r="L102" s="1"/>
      <c r="M102" s="6" t="s">
        <v>14</v>
      </c>
      <c r="N102" s="6"/>
      <c r="O102" s="1"/>
      <c r="P102" s="6" t="s">
        <v>419</v>
      </c>
      <c r="Q102" s="89" t="s">
        <v>418</v>
      </c>
    </row>
    <row r="103" spans="2:17" s="68" customFormat="1" x14ac:dyDescent="0.3">
      <c r="B103" s="6"/>
      <c r="C103" s="6"/>
      <c r="D103" s="6" t="str">
        <f t="shared" si="17"/>
        <v>FLO_EMIS</v>
      </c>
      <c r="E103" s="7" t="s">
        <v>452</v>
      </c>
      <c r="F103" s="8" t="str">
        <f t="shared" si="18"/>
        <v>ELCPEA</v>
      </c>
      <c r="G103" s="8" t="str">
        <f t="shared" si="19"/>
        <v>ELCPEA</v>
      </c>
      <c r="H103" s="6" t="str">
        <f t="shared" si="21"/>
        <v>DH*</v>
      </c>
      <c r="I103" s="6"/>
      <c r="J103" s="6" t="str">
        <f t="shared" si="22"/>
        <v>ELCCOXN</v>
      </c>
      <c r="K103" s="19">
        <f>ELC_IVL!I60</f>
        <v>0.06</v>
      </c>
      <c r="L103" s="1"/>
      <c r="M103" s="6" t="s">
        <v>14</v>
      </c>
      <c r="N103" s="6"/>
      <c r="O103" s="1"/>
      <c r="P103" s="6" t="s">
        <v>417</v>
      </c>
      <c r="Q103" s="89" t="s">
        <v>262</v>
      </c>
    </row>
    <row r="104" spans="2:17" s="68" customFormat="1" x14ac:dyDescent="0.3">
      <c r="B104" s="6"/>
      <c r="C104" s="6"/>
      <c r="D104" s="6" t="str">
        <f t="shared" si="17"/>
        <v>*</v>
      </c>
      <c r="E104" s="7" t="s">
        <v>451</v>
      </c>
      <c r="F104" s="8" t="str">
        <f t="shared" si="18"/>
        <v>ELCSLU</v>
      </c>
      <c r="G104" s="8" t="str">
        <f t="shared" si="19"/>
        <v>ELCSLU</v>
      </c>
      <c r="H104" s="6" t="str">
        <f t="shared" si="21"/>
        <v>DH*</v>
      </c>
      <c r="I104" s="6"/>
      <c r="J104" s="6" t="str">
        <f t="shared" si="22"/>
        <v>ELCCOXN</v>
      </c>
      <c r="K104" s="19" t="str">
        <f>ELC_IVL!I61</f>
        <v>NA</v>
      </c>
      <c r="L104" s="1"/>
      <c r="M104" s="6" t="s">
        <v>14</v>
      </c>
      <c r="N104" s="6"/>
      <c r="O104" s="1"/>
      <c r="P104" s="6" t="s">
        <v>415</v>
      </c>
      <c r="Q104" s="89" t="s">
        <v>450</v>
      </c>
    </row>
    <row r="105" spans="2:17" s="68" customFormat="1" x14ac:dyDescent="0.3">
      <c r="B105" s="6"/>
      <c r="C105" s="6"/>
      <c r="D105" s="6" t="str">
        <f t="shared" si="17"/>
        <v>*</v>
      </c>
      <c r="E105" s="7" t="s">
        <v>449</v>
      </c>
      <c r="F105" s="8" t="str">
        <f t="shared" si="18"/>
        <v>ELCSOL</v>
      </c>
      <c r="G105" s="8" t="str">
        <f t="shared" si="19"/>
        <v>ELCSOL</v>
      </c>
      <c r="H105" s="6" t="str">
        <f t="shared" si="21"/>
        <v>DH*</v>
      </c>
      <c r="I105" s="6"/>
      <c r="J105" s="6" t="str">
        <f t="shared" si="22"/>
        <v>ELCCOXN</v>
      </c>
      <c r="K105" s="19">
        <f>ELC_IVL!I62</f>
        <v>0</v>
      </c>
      <c r="L105" s="1"/>
      <c r="M105" s="6" t="s">
        <v>14</v>
      </c>
      <c r="N105" s="6"/>
      <c r="O105" s="1"/>
      <c r="P105" s="6" t="s">
        <v>448</v>
      </c>
      <c r="Q105" s="89" t="s">
        <v>447</v>
      </c>
    </row>
    <row r="106" spans="2:17" s="68" customFormat="1" x14ac:dyDescent="0.3">
      <c r="B106" s="6"/>
      <c r="C106" s="6"/>
      <c r="D106" s="6" t="str">
        <f t="shared" si="17"/>
        <v>*</v>
      </c>
      <c r="E106" s="7" t="s">
        <v>446</v>
      </c>
      <c r="F106" s="8" t="str">
        <f t="shared" si="18"/>
        <v>ELCHTI</v>
      </c>
      <c r="G106" s="8" t="str">
        <f t="shared" si="19"/>
        <v>ELCHTI</v>
      </c>
      <c r="H106" s="6" t="str">
        <f t="shared" si="21"/>
        <v>DH*</v>
      </c>
      <c r="I106" s="6"/>
      <c r="J106" s="6" t="str">
        <f t="shared" si="22"/>
        <v>ELCCOXN</v>
      </c>
      <c r="K106" s="19">
        <f>ELC_IVL!I63</f>
        <v>0</v>
      </c>
      <c r="L106" s="1"/>
      <c r="M106" s="6" t="s">
        <v>14</v>
      </c>
      <c r="N106" s="6"/>
      <c r="O106" s="91"/>
      <c r="P106" s="6" t="s">
        <v>445</v>
      </c>
      <c r="Q106" s="89" t="s">
        <v>444</v>
      </c>
    </row>
    <row r="107" spans="2:17" s="68" customFormat="1" x14ac:dyDescent="0.3">
      <c r="B107" s="6"/>
      <c r="C107" s="6"/>
      <c r="D107" s="6" t="str">
        <f t="shared" si="17"/>
        <v>*</v>
      </c>
      <c r="E107" s="7" t="s">
        <v>443</v>
      </c>
      <c r="F107" s="8" t="str">
        <f t="shared" si="18"/>
        <v>ELCLTI</v>
      </c>
      <c r="G107" s="8" t="str">
        <f t="shared" si="19"/>
        <v>ELCLTI</v>
      </c>
      <c r="H107" s="6" t="str">
        <f t="shared" si="21"/>
        <v>DH*</v>
      </c>
      <c r="I107" s="6"/>
      <c r="J107" s="6" t="str">
        <f t="shared" si="22"/>
        <v>ELCCOXN</v>
      </c>
      <c r="K107" s="19">
        <f>ELC_IVL!I64</f>
        <v>0</v>
      </c>
      <c r="L107" s="1"/>
      <c r="M107" s="6" t="s">
        <v>14</v>
      </c>
      <c r="N107" s="6"/>
      <c r="O107" s="91"/>
      <c r="P107" s="6" t="s">
        <v>442</v>
      </c>
      <c r="Q107" s="89" t="s">
        <v>441</v>
      </c>
    </row>
    <row r="112" spans="2:17" x14ac:dyDescent="0.3">
      <c r="B112" s="1" t="str">
        <f>ELC_IVL!J7</f>
        <v>N2O</v>
      </c>
      <c r="C112" s="1"/>
      <c r="D112" s="1"/>
      <c r="E112" s="1"/>
      <c r="F112" s="1"/>
      <c r="G112" s="1"/>
      <c r="H112" s="1"/>
      <c r="I112" s="1"/>
      <c r="J112" s="1"/>
      <c r="K112" s="16"/>
      <c r="L112" s="1"/>
      <c r="M112" s="1"/>
      <c r="N112" s="1"/>
      <c r="O112" s="1"/>
      <c r="P112" s="1"/>
      <c r="Q112" s="1"/>
    </row>
    <row r="113" spans="2:17" x14ac:dyDescent="0.3">
      <c r="B113" s="1"/>
      <c r="C113" s="1"/>
      <c r="D113" s="1"/>
      <c r="E113" s="1"/>
      <c r="F113" s="1"/>
      <c r="G113" s="1"/>
      <c r="H113" s="1"/>
      <c r="I113" s="1"/>
      <c r="J113" s="1"/>
      <c r="K113" s="16"/>
      <c r="L113" s="1"/>
      <c r="M113" s="1"/>
      <c r="N113" s="1"/>
      <c r="O113" s="1"/>
      <c r="P113" s="1"/>
      <c r="Q113" s="1"/>
    </row>
    <row r="114" spans="2:17" x14ac:dyDescent="0.3">
      <c r="B114" s="2" t="s">
        <v>0</v>
      </c>
      <c r="C114" s="3"/>
      <c r="D114" s="3"/>
      <c r="E114" s="3"/>
      <c r="F114" s="3"/>
      <c r="G114" s="3"/>
      <c r="H114" s="3"/>
      <c r="I114" s="3"/>
      <c r="J114" s="3"/>
      <c r="K114" s="17"/>
      <c r="L114" s="1"/>
      <c r="M114" s="1"/>
      <c r="N114" s="1"/>
      <c r="O114" s="1"/>
      <c r="P114" s="1"/>
      <c r="Q114" s="1"/>
    </row>
    <row r="115" spans="2:17" x14ac:dyDescent="0.3">
      <c r="B115" s="4" t="s">
        <v>1</v>
      </c>
      <c r="C115" s="4" t="s">
        <v>2</v>
      </c>
      <c r="D115" s="4" t="s">
        <v>3</v>
      </c>
      <c r="E115" s="4" t="s">
        <v>4</v>
      </c>
      <c r="F115" s="4" t="s">
        <v>5</v>
      </c>
      <c r="G115" s="4" t="s">
        <v>382</v>
      </c>
      <c r="H115" s="4" t="s">
        <v>6</v>
      </c>
      <c r="I115" s="4" t="s">
        <v>7</v>
      </c>
      <c r="J115" s="4" t="s">
        <v>8</v>
      </c>
      <c r="K115" s="18" t="s">
        <v>9</v>
      </c>
      <c r="L115" s="1"/>
      <c r="M115" s="4" t="s">
        <v>10</v>
      </c>
      <c r="N115" s="4" t="s">
        <v>11</v>
      </c>
      <c r="O115" s="5"/>
      <c r="P115" s="4" t="s">
        <v>12</v>
      </c>
      <c r="Q115" s="4" t="s">
        <v>13</v>
      </c>
    </row>
    <row r="116" spans="2:17" x14ac:dyDescent="0.3">
      <c r="B116" s="6"/>
      <c r="C116" s="6"/>
      <c r="D116" s="6" t="str">
        <f t="shared" ref="D116:D134" si="23">IF((OR(K116&lt;=0,K116="NA")),"*","FLO_EMIS")</f>
        <v>*</v>
      </c>
      <c r="E116" s="7" t="s">
        <v>607</v>
      </c>
      <c r="F116" s="8" t="str">
        <f t="shared" ref="F116:F134" si="24">G116</f>
        <v>ELCBGS</v>
      </c>
      <c r="G116" s="8" t="str">
        <f t="shared" ref="G116:G134" si="25">P116</f>
        <v>ELCBGS</v>
      </c>
      <c r="H116" s="6" t="str">
        <f>$H$2</f>
        <v>DH*</v>
      </c>
      <c r="I116" s="6"/>
      <c r="J116" s="6" t="str">
        <f t="shared" ref="J116:J128" si="26">$C$2&amp;$B$112&amp;"N"</f>
        <v>ELCN2ON</v>
      </c>
      <c r="K116" s="19" t="str">
        <f>ELC_IVL!J46</f>
        <v>NA</v>
      </c>
      <c r="L116" s="1"/>
      <c r="M116" s="6" t="s">
        <v>14</v>
      </c>
      <c r="N116" s="6"/>
      <c r="O116" s="1"/>
      <c r="P116" s="6" t="s">
        <v>434</v>
      </c>
      <c r="Q116" s="89" t="s">
        <v>433</v>
      </c>
    </row>
    <row r="117" spans="2:17" x14ac:dyDescent="0.3">
      <c r="B117" s="6"/>
      <c r="C117" s="6"/>
      <c r="D117" s="6" t="str">
        <f t="shared" si="23"/>
        <v>FLO_EMIS</v>
      </c>
      <c r="E117" s="7" t="s">
        <v>607</v>
      </c>
      <c r="F117" s="8" t="str">
        <f t="shared" si="24"/>
        <v>ELCBPL</v>
      </c>
      <c r="G117" s="8" t="str">
        <f t="shared" si="25"/>
        <v>ELCBPL</v>
      </c>
      <c r="H117" s="6" t="str">
        <f t="shared" ref="H117:H134" si="27">$H$2</f>
        <v>DH*</v>
      </c>
      <c r="I117" s="6"/>
      <c r="J117" s="6" t="str">
        <f t="shared" si="26"/>
        <v>ELCN2ON</v>
      </c>
      <c r="K117" s="19">
        <f>ELC_IVL!J47</f>
        <v>3.0000000000000001E-3</v>
      </c>
      <c r="L117" s="1"/>
      <c r="M117" s="6" t="s">
        <v>14</v>
      </c>
      <c r="N117" s="6"/>
      <c r="O117" s="1"/>
      <c r="P117" s="6" t="s">
        <v>432</v>
      </c>
      <c r="Q117" s="89" t="s">
        <v>253</v>
      </c>
    </row>
    <row r="118" spans="2:17" x14ac:dyDescent="0.3">
      <c r="B118" s="6"/>
      <c r="C118" s="6"/>
      <c r="D118" s="6" t="str">
        <f t="shared" si="23"/>
        <v>*</v>
      </c>
      <c r="E118" s="7" t="s">
        <v>607</v>
      </c>
      <c r="F118" s="8" t="str">
        <f t="shared" si="24"/>
        <v>ELCBNG</v>
      </c>
      <c r="G118" s="8" t="str">
        <f t="shared" si="25"/>
        <v>ELCBNG</v>
      </c>
      <c r="H118" s="6" t="str">
        <f t="shared" si="27"/>
        <v>DH*</v>
      </c>
      <c r="I118" s="6"/>
      <c r="J118" s="6" t="str">
        <f t="shared" si="26"/>
        <v>ELCN2ON</v>
      </c>
      <c r="K118" s="19" t="str">
        <f>ELC_IVL!J48</f>
        <v>NA</v>
      </c>
      <c r="L118" s="1"/>
      <c r="M118" s="6" t="s">
        <v>14</v>
      </c>
      <c r="N118" s="6"/>
      <c r="O118" s="1"/>
      <c r="P118" s="6" t="s">
        <v>431</v>
      </c>
      <c r="Q118" s="89" t="s">
        <v>430</v>
      </c>
    </row>
    <row r="119" spans="2:17" x14ac:dyDescent="0.3">
      <c r="B119" s="6"/>
      <c r="C119" s="6"/>
      <c r="D119" s="6" t="str">
        <f t="shared" si="23"/>
        <v>FLO_EMIS</v>
      </c>
      <c r="E119" s="7" t="s">
        <v>607</v>
      </c>
      <c r="F119" s="8" t="str">
        <f t="shared" si="24"/>
        <v>ELCBWO</v>
      </c>
      <c r="G119" s="8" t="str">
        <f t="shared" si="25"/>
        <v>ELCBWO</v>
      </c>
      <c r="H119" s="6" t="str">
        <f t="shared" si="27"/>
        <v>DH*</v>
      </c>
      <c r="I119" s="6"/>
      <c r="J119" s="6" t="str">
        <f t="shared" si="26"/>
        <v>ELCN2ON</v>
      </c>
      <c r="K119" s="19">
        <f>ELC_IVL!J49</f>
        <v>3.0000000000000001E-3</v>
      </c>
      <c r="L119" s="1"/>
      <c r="M119" s="6" t="s">
        <v>14</v>
      </c>
      <c r="N119" s="6"/>
      <c r="O119" s="1"/>
      <c r="P119" s="6" t="s">
        <v>429</v>
      </c>
      <c r="Q119" s="89" t="s">
        <v>428</v>
      </c>
    </row>
    <row r="120" spans="2:17" x14ac:dyDescent="0.3">
      <c r="B120" s="6"/>
      <c r="C120" s="6"/>
      <c r="D120" s="6" t="str">
        <f t="shared" si="23"/>
        <v>FLO_EMIS</v>
      </c>
      <c r="E120" s="7" t="s">
        <v>607</v>
      </c>
      <c r="F120" s="8" t="str">
        <f t="shared" si="24"/>
        <v>ELCCOH</v>
      </c>
      <c r="G120" s="8" t="str">
        <f t="shared" si="25"/>
        <v>ELCCOH</v>
      </c>
      <c r="H120" s="6" t="str">
        <f t="shared" si="27"/>
        <v>DH*</v>
      </c>
      <c r="I120" s="6"/>
      <c r="J120" s="6" t="str">
        <f t="shared" si="26"/>
        <v>ELCN2ON</v>
      </c>
      <c r="K120" s="19">
        <f>ELC_IVL!J50</f>
        <v>3.3000000000000002E-2</v>
      </c>
      <c r="L120" s="1"/>
      <c r="M120" s="6" t="s">
        <v>14</v>
      </c>
      <c r="N120" s="6"/>
      <c r="O120" s="1"/>
      <c r="P120" s="6" t="s">
        <v>427</v>
      </c>
      <c r="Q120" s="89" t="s">
        <v>426</v>
      </c>
    </row>
    <row r="121" spans="2:17" x14ac:dyDescent="0.3">
      <c r="B121" s="6"/>
      <c r="C121" s="6"/>
      <c r="D121" s="6" t="str">
        <f t="shared" si="23"/>
        <v>FLO_EMIS</v>
      </c>
      <c r="E121" s="7" t="s">
        <v>607</v>
      </c>
      <c r="F121" s="8" t="str">
        <f t="shared" si="24"/>
        <v>ELCDGS</v>
      </c>
      <c r="G121" s="8" t="str">
        <f t="shared" si="25"/>
        <v>ELCDGS</v>
      </c>
      <c r="H121" s="6" t="str">
        <f t="shared" si="27"/>
        <v>DH*</v>
      </c>
      <c r="I121" s="6"/>
      <c r="J121" s="6" t="str">
        <f t="shared" si="26"/>
        <v>ELCN2ON</v>
      </c>
      <c r="K121" s="19">
        <f>ELC_IVL!J51</f>
        <v>1E-4</v>
      </c>
      <c r="L121" s="1"/>
      <c r="M121" s="6" t="s">
        <v>14</v>
      </c>
      <c r="N121" s="6"/>
      <c r="O121" s="1"/>
      <c r="P121" s="6" t="s">
        <v>425</v>
      </c>
      <c r="Q121" s="89" t="s">
        <v>424</v>
      </c>
    </row>
    <row r="122" spans="2:17" x14ac:dyDescent="0.3">
      <c r="B122" s="6"/>
      <c r="C122" s="6"/>
      <c r="D122" s="6" t="str">
        <f t="shared" si="23"/>
        <v>FLO_EMIS</v>
      </c>
      <c r="E122" s="7" t="s">
        <v>607</v>
      </c>
      <c r="F122" s="8" t="str">
        <f t="shared" si="24"/>
        <v>ELCDST</v>
      </c>
      <c r="G122" s="8" t="str">
        <f t="shared" si="25"/>
        <v>ELCDST</v>
      </c>
      <c r="H122" s="6" t="str">
        <f t="shared" si="27"/>
        <v>DH*</v>
      </c>
      <c r="I122" s="6"/>
      <c r="J122" s="6" t="str">
        <f t="shared" si="26"/>
        <v>ELCN2ON</v>
      </c>
      <c r="K122" s="19">
        <f>ELC_IVL!J52</f>
        <v>5.9999999999999995E-4</v>
      </c>
      <c r="L122" s="1"/>
      <c r="M122" s="6" t="s">
        <v>14</v>
      </c>
      <c r="N122" s="6"/>
      <c r="O122" s="1"/>
      <c r="P122" s="6" t="s">
        <v>423</v>
      </c>
      <c r="Q122" s="89" t="s">
        <v>272</v>
      </c>
    </row>
    <row r="123" spans="2:17" x14ac:dyDescent="0.3">
      <c r="B123" s="6"/>
      <c r="C123" s="6"/>
      <c r="D123" s="6" t="str">
        <f t="shared" si="23"/>
        <v>*</v>
      </c>
      <c r="E123" s="7" t="s">
        <v>607</v>
      </c>
      <c r="F123" s="8" t="str">
        <f t="shared" si="24"/>
        <v>ELCELC</v>
      </c>
      <c r="G123" s="8" t="str">
        <f t="shared" si="25"/>
        <v>ELCELC</v>
      </c>
      <c r="H123" s="6" t="str">
        <f t="shared" si="27"/>
        <v>DH*</v>
      </c>
      <c r="I123" s="6"/>
      <c r="J123" s="6" t="str">
        <f t="shared" si="26"/>
        <v>ELCN2ON</v>
      </c>
      <c r="K123" s="19">
        <f>ELC_IVL!J53</f>
        <v>0</v>
      </c>
      <c r="L123" s="1"/>
      <c r="M123" s="6" t="s">
        <v>14</v>
      </c>
      <c r="N123" s="6"/>
      <c r="O123" s="1"/>
      <c r="P123" s="6" t="s">
        <v>458</v>
      </c>
      <c r="Q123" s="89" t="s">
        <v>459</v>
      </c>
    </row>
    <row r="124" spans="2:17" x14ac:dyDescent="0.3">
      <c r="B124" s="6"/>
      <c r="C124" s="6"/>
      <c r="D124" s="6" t="str">
        <f t="shared" si="23"/>
        <v>*</v>
      </c>
      <c r="E124" s="7" t="s">
        <v>607</v>
      </c>
      <c r="F124" s="8" t="str">
        <f t="shared" si="24"/>
        <v>ELCELC</v>
      </c>
      <c r="G124" s="8" t="str">
        <f t="shared" si="25"/>
        <v>ELCELC</v>
      </c>
      <c r="H124" s="6" t="str">
        <f t="shared" si="27"/>
        <v>DH*</v>
      </c>
      <c r="I124" s="6"/>
      <c r="J124" s="6" t="str">
        <f t="shared" si="26"/>
        <v>ELCN2ON</v>
      </c>
      <c r="K124" s="19">
        <f>ELC_IVL!J54</f>
        <v>0</v>
      </c>
      <c r="L124" s="1"/>
      <c r="M124" s="6" t="s">
        <v>14</v>
      </c>
      <c r="N124" s="6"/>
      <c r="O124" s="1"/>
      <c r="P124" s="6" t="s">
        <v>458</v>
      </c>
      <c r="Q124" s="89" t="s">
        <v>457</v>
      </c>
    </row>
    <row r="125" spans="2:17" x14ac:dyDescent="0.3">
      <c r="B125" s="6"/>
      <c r="C125" s="6"/>
      <c r="D125" s="6" t="str">
        <f t="shared" si="23"/>
        <v>*</v>
      </c>
      <c r="E125" s="7" t="s">
        <v>607</v>
      </c>
      <c r="F125" s="8" t="str">
        <f t="shared" si="24"/>
        <v>ELCGEO</v>
      </c>
      <c r="G125" s="8" t="str">
        <f t="shared" si="25"/>
        <v>ELCGEO</v>
      </c>
      <c r="H125" s="6" t="str">
        <f t="shared" si="27"/>
        <v>DH*</v>
      </c>
      <c r="I125" s="6"/>
      <c r="J125" s="6" t="str">
        <f t="shared" si="26"/>
        <v>ELCN2ON</v>
      </c>
      <c r="K125" s="19">
        <f>ELC_IVL!J55</f>
        <v>0</v>
      </c>
      <c r="L125" s="1"/>
      <c r="M125" s="6" t="s">
        <v>14</v>
      </c>
      <c r="N125" s="6"/>
      <c r="O125" s="1"/>
      <c r="P125" s="6" t="s">
        <v>456</v>
      </c>
      <c r="Q125" s="89" t="s">
        <v>455</v>
      </c>
    </row>
    <row r="126" spans="2:17" x14ac:dyDescent="0.3">
      <c r="B126" s="6"/>
      <c r="C126" s="6"/>
      <c r="D126" s="6" t="str">
        <f t="shared" si="23"/>
        <v>*</v>
      </c>
      <c r="E126" s="7" t="s">
        <v>607</v>
      </c>
      <c r="F126" s="8" t="str">
        <f t="shared" si="24"/>
        <v>ELCHH2</v>
      </c>
      <c r="G126" s="8" t="str">
        <f t="shared" si="25"/>
        <v>ELCHH2</v>
      </c>
      <c r="H126" s="6" t="str">
        <f t="shared" si="27"/>
        <v>DH*</v>
      </c>
      <c r="I126" s="6"/>
      <c r="J126" s="6" t="str">
        <f t="shared" si="26"/>
        <v>ELCN2ON</v>
      </c>
      <c r="K126" s="19">
        <f>ELC_IVL!J56</f>
        <v>0</v>
      </c>
      <c r="L126" s="1"/>
      <c r="M126" s="6" t="s">
        <v>14</v>
      </c>
      <c r="N126" s="6"/>
      <c r="O126" s="1"/>
      <c r="P126" s="6" t="s">
        <v>439</v>
      </c>
      <c r="Q126" s="89" t="s">
        <v>454</v>
      </c>
    </row>
    <row r="127" spans="2:17" x14ac:dyDescent="0.3">
      <c r="B127" s="6"/>
      <c r="C127" s="6"/>
      <c r="D127" s="6" t="str">
        <f t="shared" si="23"/>
        <v>FLO_EMIS</v>
      </c>
      <c r="E127" s="7" t="s">
        <v>607</v>
      </c>
      <c r="F127" s="8" t="str">
        <f t="shared" si="24"/>
        <v>ELCMUN</v>
      </c>
      <c r="G127" s="8" t="str">
        <f t="shared" si="25"/>
        <v>ELCMUN</v>
      </c>
      <c r="H127" s="6" t="str">
        <f t="shared" si="27"/>
        <v>DH*</v>
      </c>
      <c r="I127" s="6"/>
      <c r="J127" s="6" t="str">
        <f t="shared" si="26"/>
        <v>ELCN2ON</v>
      </c>
      <c r="K127" s="19">
        <f>ELC_IVL!J57</f>
        <v>4.0000000000000001E-3</v>
      </c>
      <c r="L127" s="1"/>
      <c r="M127" s="6" t="s">
        <v>14</v>
      </c>
      <c r="N127" s="6"/>
      <c r="O127" s="1"/>
      <c r="P127" s="6" t="s">
        <v>422</v>
      </c>
      <c r="Q127" s="89" t="s">
        <v>421</v>
      </c>
    </row>
    <row r="128" spans="2:17" x14ac:dyDescent="0.3">
      <c r="B128" s="6"/>
      <c r="C128" s="6"/>
      <c r="D128" s="6" t="str">
        <f t="shared" si="23"/>
        <v>FLO_EMIS</v>
      </c>
      <c r="E128" s="7" t="s">
        <v>437</v>
      </c>
      <c r="F128" s="8" t="str">
        <f t="shared" si="24"/>
        <v>ELCNGS</v>
      </c>
      <c r="G128" s="8" t="str">
        <f t="shared" si="25"/>
        <v>ELCNGS</v>
      </c>
      <c r="H128" s="6" t="str">
        <f t="shared" si="27"/>
        <v>DH*</v>
      </c>
      <c r="I128" s="6"/>
      <c r="J128" s="6" t="str">
        <f t="shared" si="26"/>
        <v>ELCN2ON</v>
      </c>
      <c r="K128" s="19">
        <f>ELC_IVL!J58</f>
        <v>5.9999999999999995E-4</v>
      </c>
      <c r="L128" s="1"/>
      <c r="M128" s="6" t="s">
        <v>14</v>
      </c>
      <c r="N128" s="6"/>
      <c r="P128" s="6" t="s">
        <v>420</v>
      </c>
      <c r="Q128" s="89" t="s">
        <v>265</v>
      </c>
    </row>
    <row r="129" spans="2:17" s="68" customFormat="1" x14ac:dyDescent="0.3">
      <c r="B129" s="6"/>
      <c r="C129" s="6"/>
      <c r="D129" s="6" t="str">
        <f t="shared" si="23"/>
        <v>FLO_EMIS</v>
      </c>
      <c r="E129" s="7" t="s">
        <v>453</v>
      </c>
      <c r="F129" s="8" t="str">
        <f t="shared" si="24"/>
        <v>ELCOIL</v>
      </c>
      <c r="G129" s="8" t="str">
        <f t="shared" si="25"/>
        <v>ELCOIL</v>
      </c>
      <c r="H129" s="6" t="str">
        <f t="shared" si="27"/>
        <v>DH*</v>
      </c>
      <c r="I129" s="6"/>
      <c r="J129" s="6" t="str">
        <f t="shared" ref="J129:J134" si="28">$C$2&amp;B$4&amp;"N"</f>
        <v>ELCCOXN</v>
      </c>
      <c r="K129" s="19">
        <f>ELC_IVL!J59</f>
        <v>5.9999999999999995E-4</v>
      </c>
      <c r="L129" s="1"/>
      <c r="M129" s="6" t="s">
        <v>14</v>
      </c>
      <c r="N129" s="6"/>
      <c r="O129" s="1"/>
      <c r="P129" s="6" t="s">
        <v>419</v>
      </c>
      <c r="Q129" s="89" t="s">
        <v>418</v>
      </c>
    </row>
    <row r="130" spans="2:17" s="68" customFormat="1" x14ac:dyDescent="0.3">
      <c r="B130" s="6"/>
      <c r="C130" s="6"/>
      <c r="D130" s="6" t="str">
        <f t="shared" si="23"/>
        <v>*</v>
      </c>
      <c r="E130" s="7" t="s">
        <v>452</v>
      </c>
      <c r="F130" s="8" t="str">
        <f t="shared" si="24"/>
        <v>ELCPEA</v>
      </c>
      <c r="G130" s="8" t="str">
        <f t="shared" si="25"/>
        <v>ELCPEA</v>
      </c>
      <c r="H130" s="6" t="str">
        <f t="shared" si="27"/>
        <v>DH*</v>
      </c>
      <c r="I130" s="6"/>
      <c r="J130" s="6" t="str">
        <f t="shared" si="28"/>
        <v>ELCCOXN</v>
      </c>
      <c r="K130" s="19" t="str">
        <f>ELC_IVL!J60</f>
        <v>NA</v>
      </c>
      <c r="L130" s="1"/>
      <c r="M130" s="6" t="s">
        <v>14</v>
      </c>
      <c r="N130" s="6"/>
      <c r="O130" s="1"/>
      <c r="P130" s="6" t="s">
        <v>417</v>
      </c>
      <c r="Q130" s="89" t="s">
        <v>262</v>
      </c>
    </row>
    <row r="131" spans="2:17" s="68" customFormat="1" x14ac:dyDescent="0.3">
      <c r="B131" s="6"/>
      <c r="C131" s="6"/>
      <c r="D131" s="6" t="str">
        <f t="shared" si="23"/>
        <v>*</v>
      </c>
      <c r="E131" s="7" t="s">
        <v>451</v>
      </c>
      <c r="F131" s="8" t="str">
        <f t="shared" si="24"/>
        <v>ELCSLU</v>
      </c>
      <c r="G131" s="8" t="str">
        <f t="shared" si="25"/>
        <v>ELCSLU</v>
      </c>
      <c r="H131" s="6" t="str">
        <f t="shared" si="27"/>
        <v>DH*</v>
      </c>
      <c r="I131" s="6"/>
      <c r="J131" s="6" t="str">
        <f t="shared" si="28"/>
        <v>ELCCOXN</v>
      </c>
      <c r="K131" s="19" t="str">
        <f>ELC_IVL!J61</f>
        <v>NA</v>
      </c>
      <c r="L131" s="1"/>
      <c r="M131" s="6" t="s">
        <v>14</v>
      </c>
      <c r="N131" s="6"/>
      <c r="O131" s="1"/>
      <c r="P131" s="6" t="s">
        <v>415</v>
      </c>
      <c r="Q131" s="89" t="s">
        <v>450</v>
      </c>
    </row>
    <row r="132" spans="2:17" s="68" customFormat="1" x14ac:dyDescent="0.3">
      <c r="B132" s="6"/>
      <c r="C132" s="6"/>
      <c r="D132" s="6" t="str">
        <f t="shared" si="23"/>
        <v>*</v>
      </c>
      <c r="E132" s="7" t="s">
        <v>449</v>
      </c>
      <c r="F132" s="8" t="str">
        <f t="shared" si="24"/>
        <v>ELCSOL</v>
      </c>
      <c r="G132" s="8" t="str">
        <f t="shared" si="25"/>
        <v>ELCSOL</v>
      </c>
      <c r="H132" s="6" t="str">
        <f t="shared" si="27"/>
        <v>DH*</v>
      </c>
      <c r="I132" s="6"/>
      <c r="J132" s="6" t="str">
        <f t="shared" si="28"/>
        <v>ELCCOXN</v>
      </c>
      <c r="K132" s="19">
        <f>ELC_IVL!J62</f>
        <v>0</v>
      </c>
      <c r="L132" s="1"/>
      <c r="M132" s="6" t="s">
        <v>14</v>
      </c>
      <c r="N132" s="6"/>
      <c r="O132" s="1"/>
      <c r="P132" s="6" t="s">
        <v>448</v>
      </c>
      <c r="Q132" s="89" t="s">
        <v>447</v>
      </c>
    </row>
    <row r="133" spans="2:17" s="68" customFormat="1" x14ac:dyDescent="0.3">
      <c r="B133" s="6"/>
      <c r="C133" s="6"/>
      <c r="D133" s="6" t="str">
        <f t="shared" si="23"/>
        <v>*</v>
      </c>
      <c r="E133" s="7" t="s">
        <v>446</v>
      </c>
      <c r="F133" s="8" t="str">
        <f t="shared" si="24"/>
        <v>ELCHTI</v>
      </c>
      <c r="G133" s="8" t="str">
        <f t="shared" si="25"/>
        <v>ELCHTI</v>
      </c>
      <c r="H133" s="6" t="str">
        <f t="shared" si="27"/>
        <v>DH*</v>
      </c>
      <c r="I133" s="6"/>
      <c r="J133" s="6" t="str">
        <f t="shared" si="28"/>
        <v>ELCCOXN</v>
      </c>
      <c r="K133" s="19">
        <f>ELC_IVL!J63</f>
        <v>0</v>
      </c>
      <c r="L133" s="1"/>
      <c r="M133" s="6" t="s">
        <v>14</v>
      </c>
      <c r="N133" s="6"/>
      <c r="O133" s="91"/>
      <c r="P133" s="6" t="s">
        <v>445</v>
      </c>
      <c r="Q133" s="89" t="s">
        <v>444</v>
      </c>
    </row>
    <row r="134" spans="2:17" s="68" customFormat="1" x14ac:dyDescent="0.3">
      <c r="B134" s="6"/>
      <c r="C134" s="6"/>
      <c r="D134" s="6" t="str">
        <f t="shared" si="23"/>
        <v>*</v>
      </c>
      <c r="E134" s="7" t="s">
        <v>443</v>
      </c>
      <c r="F134" s="8" t="str">
        <f t="shared" si="24"/>
        <v>ELCLTI</v>
      </c>
      <c r="G134" s="8" t="str">
        <f t="shared" si="25"/>
        <v>ELCLTI</v>
      </c>
      <c r="H134" s="6" t="str">
        <f t="shared" si="27"/>
        <v>DH*</v>
      </c>
      <c r="I134" s="6"/>
      <c r="J134" s="6" t="str">
        <f t="shared" si="28"/>
        <v>ELCCOXN</v>
      </c>
      <c r="K134" s="19">
        <f>ELC_IVL!J64</f>
        <v>0</v>
      </c>
      <c r="L134" s="1"/>
      <c r="M134" s="6" t="s">
        <v>14</v>
      </c>
      <c r="N134" s="6"/>
      <c r="O134" s="91"/>
      <c r="P134" s="6" t="s">
        <v>442</v>
      </c>
      <c r="Q134" s="89" t="s">
        <v>441</v>
      </c>
    </row>
    <row r="139" spans="2:17" x14ac:dyDescent="0.3">
      <c r="B139" s="1" t="str">
        <f>ELC_IVL!K7</f>
        <v>PMA</v>
      </c>
      <c r="C139" s="1"/>
      <c r="D139" s="1"/>
      <c r="E139" s="1"/>
      <c r="F139" s="1"/>
      <c r="G139" s="1"/>
      <c r="H139" s="1"/>
      <c r="I139" s="1"/>
      <c r="J139" s="1"/>
      <c r="K139" s="16"/>
      <c r="L139" s="1"/>
      <c r="M139" s="1"/>
      <c r="N139" s="1"/>
      <c r="O139" s="1"/>
      <c r="P139" s="1"/>
      <c r="Q139" s="1"/>
    </row>
    <row r="140" spans="2:17" x14ac:dyDescent="0.3">
      <c r="B140" s="1"/>
      <c r="C140" s="1"/>
      <c r="D140" s="1"/>
      <c r="E140" s="1"/>
      <c r="F140" s="1"/>
      <c r="G140" s="1"/>
      <c r="H140" s="1"/>
      <c r="I140" s="1"/>
      <c r="J140" s="1"/>
      <c r="K140" s="16"/>
      <c r="L140" s="1"/>
      <c r="M140" s="1"/>
      <c r="N140" s="1"/>
      <c r="O140" s="1"/>
      <c r="P140" s="1"/>
      <c r="Q140" s="1"/>
    </row>
    <row r="141" spans="2:17" x14ac:dyDescent="0.3">
      <c r="B141" s="2" t="s">
        <v>0</v>
      </c>
      <c r="C141" s="3"/>
      <c r="D141" s="3"/>
      <c r="E141" s="3"/>
      <c r="F141" s="3"/>
      <c r="G141" s="3"/>
      <c r="H141" s="3"/>
      <c r="I141" s="3"/>
      <c r="J141" s="3"/>
      <c r="K141" s="17"/>
      <c r="L141" s="1"/>
      <c r="M141" s="1"/>
      <c r="N141" s="1"/>
      <c r="O141" s="1"/>
      <c r="P141" s="1"/>
      <c r="Q141" s="1"/>
    </row>
    <row r="142" spans="2:17" x14ac:dyDescent="0.3">
      <c r="B142" s="4" t="s">
        <v>1</v>
      </c>
      <c r="C142" s="4" t="s">
        <v>2</v>
      </c>
      <c r="D142" s="4" t="s">
        <v>3</v>
      </c>
      <c r="E142" s="4" t="s">
        <v>4</v>
      </c>
      <c r="F142" s="4" t="s">
        <v>5</v>
      </c>
      <c r="G142" s="4" t="s">
        <v>382</v>
      </c>
      <c r="H142" s="4" t="s">
        <v>6</v>
      </c>
      <c r="I142" s="4" t="s">
        <v>7</v>
      </c>
      <c r="J142" s="4" t="s">
        <v>8</v>
      </c>
      <c r="K142" s="18" t="s">
        <v>9</v>
      </c>
      <c r="L142" s="1"/>
      <c r="M142" s="4" t="s">
        <v>10</v>
      </c>
      <c r="N142" s="4" t="s">
        <v>11</v>
      </c>
      <c r="O142" s="5"/>
      <c r="P142" s="4" t="s">
        <v>12</v>
      </c>
      <c r="Q142" s="4" t="s">
        <v>13</v>
      </c>
    </row>
    <row r="143" spans="2:17" x14ac:dyDescent="0.3">
      <c r="B143" s="6"/>
      <c r="C143" s="6"/>
      <c r="D143" s="6" t="str">
        <f t="shared" ref="D143:D161" si="29">IF((OR(K143&lt;=0,K143="NA")),"*","FLO_EMIS")</f>
        <v>FLO_EMIS</v>
      </c>
      <c r="E143" s="7" t="s">
        <v>607</v>
      </c>
      <c r="F143" s="8" t="str">
        <f t="shared" ref="F143:F161" si="30">G143</f>
        <v>ELCBGS</v>
      </c>
      <c r="G143" s="8" t="str">
        <f t="shared" ref="G143:G161" si="31">P143</f>
        <v>ELCBGS</v>
      </c>
      <c r="H143" s="6" t="str">
        <f>$H$2</f>
        <v>DH*</v>
      </c>
      <c r="I143" s="6"/>
      <c r="J143" s="6" t="str">
        <f t="shared" ref="J143:J155" si="32">$C$2&amp;$B$139&amp;"N"</f>
        <v>ELCPMAN</v>
      </c>
      <c r="K143" s="19">
        <f>ELC_IVL!K46</f>
        <v>0.1</v>
      </c>
      <c r="L143" s="1"/>
      <c r="M143" s="6" t="s">
        <v>14</v>
      </c>
      <c r="N143" s="6"/>
      <c r="O143" s="1"/>
      <c r="P143" s="6" t="s">
        <v>434</v>
      </c>
      <c r="Q143" s="89" t="s">
        <v>433</v>
      </c>
    </row>
    <row r="144" spans="2:17" x14ac:dyDescent="0.3">
      <c r="B144" s="6"/>
      <c r="C144" s="6"/>
      <c r="D144" s="6" t="str">
        <f t="shared" si="29"/>
        <v>FLO_EMIS</v>
      </c>
      <c r="E144" s="7" t="s">
        <v>607</v>
      </c>
      <c r="F144" s="8" t="str">
        <f t="shared" si="30"/>
        <v>ELCBPL</v>
      </c>
      <c r="G144" s="8" t="str">
        <f t="shared" si="31"/>
        <v>ELCBPL</v>
      </c>
      <c r="H144" s="6" t="str">
        <f t="shared" ref="H144:H161" si="33">$H$2</f>
        <v>DH*</v>
      </c>
      <c r="I144" s="6"/>
      <c r="J144" s="6" t="str">
        <f t="shared" si="32"/>
        <v>ELCPMAN</v>
      </c>
      <c r="K144" s="19">
        <f>ELC_IVL!K47</f>
        <v>6</v>
      </c>
      <c r="L144" s="1"/>
      <c r="M144" s="6" t="s">
        <v>14</v>
      </c>
      <c r="N144" s="6"/>
      <c r="O144" s="1"/>
      <c r="P144" s="6" t="s">
        <v>432</v>
      </c>
      <c r="Q144" s="89" t="s">
        <v>253</v>
      </c>
    </row>
    <row r="145" spans="2:17" x14ac:dyDescent="0.3">
      <c r="B145" s="6"/>
      <c r="C145" s="6"/>
      <c r="D145" s="6" t="str">
        <f t="shared" si="29"/>
        <v>FLO_EMIS</v>
      </c>
      <c r="E145" s="7" t="s">
        <v>607</v>
      </c>
      <c r="F145" s="8" t="str">
        <f t="shared" si="30"/>
        <v>ELCBNG</v>
      </c>
      <c r="G145" s="8" t="str">
        <f t="shared" si="31"/>
        <v>ELCBNG</v>
      </c>
      <c r="H145" s="6" t="str">
        <f t="shared" si="33"/>
        <v>DH*</v>
      </c>
      <c r="I145" s="6"/>
      <c r="J145" s="6" t="str">
        <f t="shared" si="32"/>
        <v>ELCPMAN</v>
      </c>
      <c r="K145" s="19">
        <f>ELC_IVL!K48</f>
        <v>0.1</v>
      </c>
      <c r="L145" s="1"/>
      <c r="M145" s="6" t="s">
        <v>14</v>
      </c>
      <c r="N145" s="6"/>
      <c r="O145" s="1"/>
      <c r="P145" s="6" t="s">
        <v>431</v>
      </c>
      <c r="Q145" s="89" t="s">
        <v>430</v>
      </c>
    </row>
    <row r="146" spans="2:17" x14ac:dyDescent="0.3">
      <c r="B146" s="6"/>
      <c r="C146" s="6"/>
      <c r="D146" s="6" t="str">
        <f t="shared" si="29"/>
        <v>FLO_EMIS</v>
      </c>
      <c r="E146" s="7" t="s">
        <v>607</v>
      </c>
      <c r="F146" s="8" t="str">
        <f t="shared" si="30"/>
        <v>ELCBWO</v>
      </c>
      <c r="G146" s="8" t="str">
        <f t="shared" si="31"/>
        <v>ELCBWO</v>
      </c>
      <c r="H146" s="6" t="str">
        <f t="shared" si="33"/>
        <v>DH*</v>
      </c>
      <c r="I146" s="6"/>
      <c r="J146" s="6" t="str">
        <f t="shared" si="32"/>
        <v>ELCPMAN</v>
      </c>
      <c r="K146" s="19">
        <f>ELC_IVL!K49</f>
        <v>6</v>
      </c>
      <c r="L146" s="1"/>
      <c r="M146" s="6" t="s">
        <v>14</v>
      </c>
      <c r="N146" s="6"/>
      <c r="O146" s="1"/>
      <c r="P146" s="6" t="s">
        <v>429</v>
      </c>
      <c r="Q146" s="89" t="s">
        <v>428</v>
      </c>
    </row>
    <row r="147" spans="2:17" x14ac:dyDescent="0.3">
      <c r="B147" s="6"/>
      <c r="C147" s="6"/>
      <c r="D147" s="6" t="str">
        <f t="shared" si="29"/>
        <v>FLO_EMIS</v>
      </c>
      <c r="E147" s="7" t="s">
        <v>607</v>
      </c>
      <c r="F147" s="8" t="str">
        <f t="shared" si="30"/>
        <v>ELCCOH</v>
      </c>
      <c r="G147" s="8" t="str">
        <f t="shared" si="31"/>
        <v>ELCCOH</v>
      </c>
      <c r="H147" s="6" t="str">
        <f t="shared" si="33"/>
        <v>DH*</v>
      </c>
      <c r="I147" s="6"/>
      <c r="J147" s="6" t="str">
        <f t="shared" si="32"/>
        <v>ELCPMAN</v>
      </c>
      <c r="K147" s="19">
        <f>ELC_IVL!K50</f>
        <v>0.2</v>
      </c>
      <c r="L147" s="1"/>
      <c r="M147" s="6" t="s">
        <v>14</v>
      </c>
      <c r="N147" s="6"/>
      <c r="O147" s="1"/>
      <c r="P147" s="6" t="s">
        <v>427</v>
      </c>
      <c r="Q147" s="89" t="s">
        <v>426</v>
      </c>
    </row>
    <row r="148" spans="2:17" x14ac:dyDescent="0.3">
      <c r="B148" s="6"/>
      <c r="C148" s="6"/>
      <c r="D148" s="6" t="str">
        <f t="shared" si="29"/>
        <v>*</v>
      </c>
      <c r="E148" s="7" t="s">
        <v>607</v>
      </c>
      <c r="F148" s="8" t="str">
        <f t="shared" si="30"/>
        <v>ELCDGS</v>
      </c>
      <c r="G148" s="8" t="str">
        <f t="shared" si="31"/>
        <v>ELCDGS</v>
      </c>
      <c r="H148" s="6" t="str">
        <f t="shared" si="33"/>
        <v>DH*</v>
      </c>
      <c r="I148" s="6"/>
      <c r="J148" s="6" t="str">
        <f t="shared" si="32"/>
        <v>ELCPMAN</v>
      </c>
      <c r="K148" s="19" t="str">
        <f>ELC_IVL!K51</f>
        <v>NA</v>
      </c>
      <c r="L148" s="1"/>
      <c r="M148" s="6" t="s">
        <v>14</v>
      </c>
      <c r="N148" s="6"/>
      <c r="O148" s="1"/>
      <c r="P148" s="6" t="s">
        <v>425</v>
      </c>
      <c r="Q148" s="89" t="s">
        <v>424</v>
      </c>
    </row>
    <row r="149" spans="2:17" x14ac:dyDescent="0.3">
      <c r="B149" s="6"/>
      <c r="C149" s="6"/>
      <c r="D149" s="6" t="str">
        <f t="shared" si="29"/>
        <v>FLO_EMIS</v>
      </c>
      <c r="E149" s="7" t="s">
        <v>607</v>
      </c>
      <c r="F149" s="8" t="str">
        <f t="shared" si="30"/>
        <v>ELCDST</v>
      </c>
      <c r="G149" s="8" t="str">
        <f t="shared" si="31"/>
        <v>ELCDST</v>
      </c>
      <c r="H149" s="6" t="str">
        <f t="shared" si="33"/>
        <v>DH*</v>
      </c>
      <c r="I149" s="6"/>
      <c r="J149" s="6" t="str">
        <f t="shared" si="32"/>
        <v>ELCPMAN</v>
      </c>
      <c r="K149" s="19">
        <f>ELC_IVL!K52</f>
        <v>3</v>
      </c>
      <c r="L149" s="1"/>
      <c r="M149" s="6" t="s">
        <v>14</v>
      </c>
      <c r="N149" s="6"/>
      <c r="O149" s="1"/>
      <c r="P149" s="6" t="s">
        <v>423</v>
      </c>
      <c r="Q149" s="89" t="s">
        <v>272</v>
      </c>
    </row>
    <row r="150" spans="2:17" x14ac:dyDescent="0.3">
      <c r="B150" s="6"/>
      <c r="C150" s="6"/>
      <c r="D150" s="6" t="str">
        <f t="shared" si="29"/>
        <v>*</v>
      </c>
      <c r="E150" s="7" t="s">
        <v>607</v>
      </c>
      <c r="F150" s="8" t="str">
        <f t="shared" si="30"/>
        <v>ELCELC</v>
      </c>
      <c r="G150" s="8" t="str">
        <f t="shared" si="31"/>
        <v>ELCELC</v>
      </c>
      <c r="H150" s="6" t="str">
        <f t="shared" si="33"/>
        <v>DH*</v>
      </c>
      <c r="I150" s="6"/>
      <c r="J150" s="6" t="str">
        <f t="shared" si="32"/>
        <v>ELCPMAN</v>
      </c>
      <c r="K150" s="19">
        <f>ELC_IVL!K53</f>
        <v>0</v>
      </c>
      <c r="L150" s="1"/>
      <c r="M150" s="6" t="s">
        <v>14</v>
      </c>
      <c r="N150" s="6"/>
      <c r="O150" s="1"/>
      <c r="P150" s="6" t="s">
        <v>458</v>
      </c>
      <c r="Q150" s="89" t="s">
        <v>459</v>
      </c>
    </row>
    <row r="151" spans="2:17" x14ac:dyDescent="0.3">
      <c r="B151" s="6"/>
      <c r="C151" s="6"/>
      <c r="D151" s="6" t="str">
        <f t="shared" si="29"/>
        <v>*</v>
      </c>
      <c r="E151" s="7" t="s">
        <v>607</v>
      </c>
      <c r="F151" s="8" t="str">
        <f t="shared" si="30"/>
        <v>ELCELC</v>
      </c>
      <c r="G151" s="8" t="str">
        <f t="shared" si="31"/>
        <v>ELCELC</v>
      </c>
      <c r="H151" s="6" t="str">
        <f t="shared" si="33"/>
        <v>DH*</v>
      </c>
      <c r="I151" s="6"/>
      <c r="J151" s="6" t="str">
        <f t="shared" si="32"/>
        <v>ELCPMAN</v>
      </c>
      <c r="K151" s="19">
        <f>ELC_IVL!K54</f>
        <v>0</v>
      </c>
      <c r="L151" s="1"/>
      <c r="M151" s="6" t="s">
        <v>14</v>
      </c>
      <c r="N151" s="6"/>
      <c r="O151" s="1"/>
      <c r="P151" s="6" t="s">
        <v>458</v>
      </c>
      <c r="Q151" s="89" t="s">
        <v>457</v>
      </c>
    </row>
    <row r="152" spans="2:17" x14ac:dyDescent="0.3">
      <c r="B152" s="6"/>
      <c r="C152" s="6"/>
      <c r="D152" s="6" t="str">
        <f t="shared" si="29"/>
        <v>*</v>
      </c>
      <c r="E152" s="7" t="s">
        <v>607</v>
      </c>
      <c r="F152" s="8" t="str">
        <f t="shared" si="30"/>
        <v>ELCGEO</v>
      </c>
      <c r="G152" s="8" t="str">
        <f t="shared" si="31"/>
        <v>ELCGEO</v>
      </c>
      <c r="H152" s="6" t="str">
        <f t="shared" si="33"/>
        <v>DH*</v>
      </c>
      <c r="I152" s="6"/>
      <c r="J152" s="6" t="str">
        <f t="shared" si="32"/>
        <v>ELCPMAN</v>
      </c>
      <c r="K152" s="19">
        <f>ELC_IVL!K55</f>
        <v>0</v>
      </c>
      <c r="L152" s="1"/>
      <c r="M152" s="6" t="s">
        <v>14</v>
      </c>
      <c r="N152" s="6"/>
      <c r="O152" s="1"/>
      <c r="P152" s="6" t="s">
        <v>456</v>
      </c>
      <c r="Q152" s="89" t="s">
        <v>455</v>
      </c>
    </row>
    <row r="153" spans="2:17" x14ac:dyDescent="0.3">
      <c r="B153" s="6"/>
      <c r="C153" s="6"/>
      <c r="D153" s="6" t="str">
        <f t="shared" si="29"/>
        <v>*</v>
      </c>
      <c r="E153" s="7" t="s">
        <v>607</v>
      </c>
      <c r="F153" s="8" t="str">
        <f t="shared" si="30"/>
        <v>ELCHH2</v>
      </c>
      <c r="G153" s="8" t="str">
        <f t="shared" si="31"/>
        <v>ELCHH2</v>
      </c>
      <c r="H153" s="6" t="str">
        <f t="shared" si="33"/>
        <v>DH*</v>
      </c>
      <c r="I153" s="6"/>
      <c r="J153" s="6" t="str">
        <f t="shared" si="32"/>
        <v>ELCPMAN</v>
      </c>
      <c r="K153" s="19">
        <f>ELC_IVL!K56</f>
        <v>0</v>
      </c>
      <c r="L153" s="1"/>
      <c r="M153" s="6" t="s">
        <v>14</v>
      </c>
      <c r="N153" s="6"/>
      <c r="O153" s="1"/>
      <c r="P153" s="6" t="s">
        <v>439</v>
      </c>
      <c r="Q153" s="89" t="s">
        <v>454</v>
      </c>
    </row>
    <row r="154" spans="2:17" x14ac:dyDescent="0.3">
      <c r="B154" s="6"/>
      <c r="C154" s="6"/>
      <c r="D154" s="6" t="str">
        <f t="shared" si="29"/>
        <v>FLO_EMIS</v>
      </c>
      <c r="E154" s="7" t="s">
        <v>607</v>
      </c>
      <c r="F154" s="8" t="str">
        <f t="shared" si="30"/>
        <v>ELCMUN</v>
      </c>
      <c r="G154" s="8" t="str">
        <f t="shared" si="31"/>
        <v>ELCMUN</v>
      </c>
      <c r="H154" s="6" t="str">
        <f t="shared" si="33"/>
        <v>DH*</v>
      </c>
      <c r="I154" s="6"/>
      <c r="J154" s="6" t="str">
        <f t="shared" si="32"/>
        <v>ELCPMAN</v>
      </c>
      <c r="K154" s="19">
        <f>ELC_IVL!K57</f>
        <v>0.2</v>
      </c>
      <c r="L154" s="1"/>
      <c r="M154" s="6" t="s">
        <v>14</v>
      </c>
      <c r="N154" s="6"/>
      <c r="O154" s="1"/>
      <c r="P154" s="6" t="s">
        <v>422</v>
      </c>
      <c r="Q154" s="89" t="s">
        <v>421</v>
      </c>
    </row>
    <row r="155" spans="2:17" x14ac:dyDescent="0.3">
      <c r="B155" s="6"/>
      <c r="C155" s="6"/>
      <c r="D155" s="6" t="str">
        <f t="shared" si="29"/>
        <v>FLO_EMIS</v>
      </c>
      <c r="E155" s="7" t="s">
        <v>437</v>
      </c>
      <c r="F155" s="8" t="str">
        <f t="shared" si="30"/>
        <v>ELCNGS</v>
      </c>
      <c r="G155" s="8" t="str">
        <f t="shared" si="31"/>
        <v>ELCNGS</v>
      </c>
      <c r="H155" s="6" t="str">
        <f t="shared" si="33"/>
        <v>DH*</v>
      </c>
      <c r="I155" s="6"/>
      <c r="J155" s="6" t="str">
        <f t="shared" si="32"/>
        <v>ELCPMAN</v>
      </c>
      <c r="K155" s="19">
        <f>ELC_IVL!K58</f>
        <v>0.1</v>
      </c>
      <c r="L155" s="1"/>
      <c r="M155" s="6" t="s">
        <v>14</v>
      </c>
      <c r="N155" s="6"/>
      <c r="P155" s="6" t="s">
        <v>420</v>
      </c>
      <c r="Q155" s="89" t="s">
        <v>265</v>
      </c>
    </row>
    <row r="156" spans="2:17" s="68" customFormat="1" x14ac:dyDescent="0.3">
      <c r="B156" s="6"/>
      <c r="C156" s="6"/>
      <c r="D156" s="6" t="str">
        <f t="shared" si="29"/>
        <v>FLO_EMIS</v>
      </c>
      <c r="E156" s="7" t="s">
        <v>453</v>
      </c>
      <c r="F156" s="8" t="str">
        <f t="shared" si="30"/>
        <v>ELCOIL</v>
      </c>
      <c r="G156" s="8" t="str">
        <f t="shared" si="31"/>
        <v>ELCOIL</v>
      </c>
      <c r="H156" s="6" t="str">
        <f t="shared" si="33"/>
        <v>DH*</v>
      </c>
      <c r="I156" s="6"/>
      <c r="J156" s="6" t="str">
        <f t="shared" ref="J156:J161" si="34">$C$2&amp;B$4&amp;"N"</f>
        <v>ELCCOXN</v>
      </c>
      <c r="K156" s="19">
        <f>ELC_IVL!K59</f>
        <v>2</v>
      </c>
      <c r="L156" s="1"/>
      <c r="M156" s="6" t="s">
        <v>14</v>
      </c>
      <c r="N156" s="6"/>
      <c r="O156" s="1"/>
      <c r="P156" s="6" t="s">
        <v>419</v>
      </c>
      <c r="Q156" s="89" t="s">
        <v>418</v>
      </c>
    </row>
    <row r="157" spans="2:17" s="68" customFormat="1" x14ac:dyDescent="0.3">
      <c r="B157" s="6"/>
      <c r="C157" s="6"/>
      <c r="D157" s="6" t="str">
        <f t="shared" si="29"/>
        <v>FLO_EMIS</v>
      </c>
      <c r="E157" s="7" t="s">
        <v>452</v>
      </c>
      <c r="F157" s="8" t="str">
        <f t="shared" si="30"/>
        <v>ELCPEA</v>
      </c>
      <c r="G157" s="8" t="str">
        <f t="shared" si="31"/>
        <v>ELCPEA</v>
      </c>
      <c r="H157" s="6" t="str">
        <f t="shared" si="33"/>
        <v>DH*</v>
      </c>
      <c r="I157" s="6"/>
      <c r="J157" s="6" t="str">
        <f t="shared" si="34"/>
        <v>ELCCOXN</v>
      </c>
      <c r="K157" s="19">
        <f>ELC_IVL!K60</f>
        <v>0.7</v>
      </c>
      <c r="L157" s="1"/>
      <c r="M157" s="6" t="s">
        <v>14</v>
      </c>
      <c r="N157" s="6"/>
      <c r="O157" s="1"/>
      <c r="P157" s="6" t="s">
        <v>417</v>
      </c>
      <c r="Q157" s="89" t="s">
        <v>262</v>
      </c>
    </row>
    <row r="158" spans="2:17" s="68" customFormat="1" x14ac:dyDescent="0.3">
      <c r="B158" s="6"/>
      <c r="C158" s="6"/>
      <c r="D158" s="6" t="str">
        <f t="shared" si="29"/>
        <v>*</v>
      </c>
      <c r="E158" s="7" t="s">
        <v>451</v>
      </c>
      <c r="F158" s="8" t="str">
        <f t="shared" si="30"/>
        <v>ELCSLU</v>
      </c>
      <c r="G158" s="8" t="str">
        <f t="shared" si="31"/>
        <v>ELCSLU</v>
      </c>
      <c r="H158" s="6" t="str">
        <f t="shared" si="33"/>
        <v>DH*</v>
      </c>
      <c r="I158" s="6"/>
      <c r="J158" s="6" t="str">
        <f t="shared" si="34"/>
        <v>ELCCOXN</v>
      </c>
      <c r="K158" s="19" t="str">
        <f>ELC_IVL!K61</f>
        <v>NA</v>
      </c>
      <c r="L158" s="1"/>
      <c r="M158" s="6" t="s">
        <v>14</v>
      </c>
      <c r="N158" s="6"/>
      <c r="O158" s="1"/>
      <c r="P158" s="6" t="s">
        <v>415</v>
      </c>
      <c r="Q158" s="89" t="s">
        <v>450</v>
      </c>
    </row>
    <row r="159" spans="2:17" s="68" customFormat="1" x14ac:dyDescent="0.3">
      <c r="B159" s="6"/>
      <c r="C159" s="6"/>
      <c r="D159" s="6" t="str">
        <f t="shared" si="29"/>
        <v>*</v>
      </c>
      <c r="E159" s="7" t="s">
        <v>449</v>
      </c>
      <c r="F159" s="8" t="str">
        <f t="shared" si="30"/>
        <v>ELCSOL</v>
      </c>
      <c r="G159" s="8" t="str">
        <f t="shared" si="31"/>
        <v>ELCSOL</v>
      </c>
      <c r="H159" s="6" t="str">
        <f t="shared" si="33"/>
        <v>DH*</v>
      </c>
      <c r="I159" s="6"/>
      <c r="J159" s="6" t="str">
        <f t="shared" si="34"/>
        <v>ELCCOXN</v>
      </c>
      <c r="K159" s="19">
        <f>ELC_IVL!K62</f>
        <v>0</v>
      </c>
      <c r="L159" s="1"/>
      <c r="M159" s="6" t="s">
        <v>14</v>
      </c>
      <c r="N159" s="6"/>
      <c r="O159" s="1"/>
      <c r="P159" s="6" t="s">
        <v>448</v>
      </c>
      <c r="Q159" s="89" t="s">
        <v>447</v>
      </c>
    </row>
    <row r="160" spans="2:17" s="68" customFormat="1" x14ac:dyDescent="0.3">
      <c r="B160" s="6"/>
      <c r="C160" s="6"/>
      <c r="D160" s="6" t="str">
        <f t="shared" si="29"/>
        <v>*</v>
      </c>
      <c r="E160" s="7" t="s">
        <v>446</v>
      </c>
      <c r="F160" s="8" t="str">
        <f t="shared" si="30"/>
        <v>ELCHTI</v>
      </c>
      <c r="G160" s="8" t="str">
        <f t="shared" si="31"/>
        <v>ELCHTI</v>
      </c>
      <c r="H160" s="6" t="str">
        <f t="shared" si="33"/>
        <v>DH*</v>
      </c>
      <c r="I160" s="6"/>
      <c r="J160" s="6" t="str">
        <f t="shared" si="34"/>
        <v>ELCCOXN</v>
      </c>
      <c r="K160" s="19">
        <f>ELC_IVL!K63</f>
        <v>0</v>
      </c>
      <c r="L160" s="1"/>
      <c r="M160" s="6" t="s">
        <v>14</v>
      </c>
      <c r="N160" s="6"/>
      <c r="O160" s="91"/>
      <c r="P160" s="6" t="s">
        <v>445</v>
      </c>
      <c r="Q160" s="89" t="s">
        <v>444</v>
      </c>
    </row>
    <row r="161" spans="2:17" s="68" customFormat="1" x14ac:dyDescent="0.3">
      <c r="B161" s="6"/>
      <c r="C161" s="6"/>
      <c r="D161" s="6" t="str">
        <f t="shared" si="29"/>
        <v>*</v>
      </c>
      <c r="E161" s="7" t="s">
        <v>443</v>
      </c>
      <c r="F161" s="8" t="str">
        <f t="shared" si="30"/>
        <v>ELCLTI</v>
      </c>
      <c r="G161" s="8" t="str">
        <f t="shared" si="31"/>
        <v>ELCLTI</v>
      </c>
      <c r="H161" s="6" t="str">
        <f t="shared" si="33"/>
        <v>DH*</v>
      </c>
      <c r="I161" s="6"/>
      <c r="J161" s="6" t="str">
        <f t="shared" si="34"/>
        <v>ELCCOXN</v>
      </c>
      <c r="K161" s="19">
        <f>ELC_IVL!K64</f>
        <v>0</v>
      </c>
      <c r="L161" s="1"/>
      <c r="M161" s="6" t="s">
        <v>14</v>
      </c>
      <c r="N161" s="6"/>
      <c r="O161" s="91"/>
      <c r="P161" s="6" t="s">
        <v>442</v>
      </c>
      <c r="Q161" s="89" t="s">
        <v>441</v>
      </c>
    </row>
    <row r="166" spans="2:17" x14ac:dyDescent="0.3">
      <c r="B166" s="1" t="str">
        <f>ELC_IVL!L7</f>
        <v>PMB</v>
      </c>
      <c r="C166" s="1"/>
      <c r="D166" s="1"/>
      <c r="E166" s="1"/>
      <c r="F166" s="1"/>
      <c r="G166" s="1"/>
      <c r="H166" s="1"/>
      <c r="I166" s="1"/>
      <c r="J166" s="1"/>
      <c r="K166" s="16"/>
      <c r="L166" s="1"/>
      <c r="M166" s="1"/>
      <c r="N166" s="1"/>
      <c r="O166" s="1"/>
      <c r="P166" s="1"/>
      <c r="Q166" s="1"/>
    </row>
    <row r="167" spans="2:17" x14ac:dyDescent="0.3">
      <c r="B167" s="1"/>
      <c r="C167" s="1"/>
      <c r="D167" s="1"/>
      <c r="E167" s="1"/>
      <c r="F167" s="1"/>
      <c r="G167" s="1"/>
      <c r="H167" s="1"/>
      <c r="I167" s="1"/>
      <c r="J167" s="1"/>
      <c r="K167" s="16"/>
      <c r="L167" s="1"/>
      <c r="M167" s="1"/>
      <c r="N167" s="1"/>
      <c r="O167" s="1"/>
      <c r="P167" s="1"/>
      <c r="Q167" s="1"/>
    </row>
    <row r="168" spans="2:17" x14ac:dyDescent="0.3">
      <c r="B168" s="2" t="s">
        <v>0</v>
      </c>
      <c r="C168" s="3"/>
      <c r="D168" s="3"/>
      <c r="E168" s="3"/>
      <c r="F168" s="3"/>
      <c r="G168" s="3"/>
      <c r="H168" s="3"/>
      <c r="I168" s="3"/>
      <c r="J168" s="3"/>
      <c r="K168" s="17"/>
      <c r="L168" s="1"/>
      <c r="M168" s="1"/>
      <c r="N168" s="1"/>
      <c r="O168" s="1"/>
      <c r="P168" s="1"/>
      <c r="Q168" s="1"/>
    </row>
    <row r="169" spans="2:17" x14ac:dyDescent="0.3">
      <c r="B169" s="4" t="s">
        <v>1</v>
      </c>
      <c r="C169" s="4" t="s">
        <v>2</v>
      </c>
      <c r="D169" s="4" t="s">
        <v>3</v>
      </c>
      <c r="E169" s="4" t="s">
        <v>4</v>
      </c>
      <c r="F169" s="4" t="s">
        <v>5</v>
      </c>
      <c r="G169" s="4" t="s">
        <v>382</v>
      </c>
      <c r="H169" s="4" t="s">
        <v>6</v>
      </c>
      <c r="I169" s="4" t="s">
        <v>7</v>
      </c>
      <c r="J169" s="4" t="s">
        <v>8</v>
      </c>
      <c r="K169" s="18" t="s">
        <v>9</v>
      </c>
      <c r="L169" s="1"/>
      <c r="M169" s="4" t="s">
        <v>10</v>
      </c>
      <c r="N169" s="4" t="s">
        <v>11</v>
      </c>
      <c r="O169" s="5"/>
      <c r="P169" s="4" t="s">
        <v>12</v>
      </c>
      <c r="Q169" s="4" t="s">
        <v>13</v>
      </c>
    </row>
    <row r="170" spans="2:17" x14ac:dyDescent="0.3">
      <c r="B170" s="6"/>
      <c r="C170" s="6"/>
      <c r="D170" s="6" t="str">
        <f t="shared" ref="D170:D188" si="35">IF((OR(K170&lt;=0,K170="NA")),"*","FLO_EMIS")</f>
        <v>FLO_EMIS</v>
      </c>
      <c r="E170" s="7" t="s">
        <v>607</v>
      </c>
      <c r="F170" s="8" t="str">
        <f t="shared" ref="F170:F188" si="36">G170</f>
        <v>ELCBGS</v>
      </c>
      <c r="G170" s="8" t="str">
        <f t="shared" ref="G170:G188" si="37">P170</f>
        <v>ELCBGS</v>
      </c>
      <c r="H170" s="6" t="str">
        <f>$H$2</f>
        <v>DH*</v>
      </c>
      <c r="I170" s="6"/>
      <c r="J170" s="6" t="str">
        <f t="shared" ref="J170:J182" si="38">$C$2&amp;$B$166&amp;"N"</f>
        <v>ELCPMBN</v>
      </c>
      <c r="K170" s="19">
        <f>ELC_IVL!L46</f>
        <v>0.1</v>
      </c>
      <c r="L170" s="1"/>
      <c r="M170" s="6" t="s">
        <v>14</v>
      </c>
      <c r="N170" s="6"/>
      <c r="O170" s="1"/>
      <c r="P170" s="6" t="s">
        <v>434</v>
      </c>
      <c r="Q170" s="89" t="s">
        <v>433</v>
      </c>
    </row>
    <row r="171" spans="2:17" x14ac:dyDescent="0.3">
      <c r="B171" s="6"/>
      <c r="C171" s="6"/>
      <c r="D171" s="6" t="str">
        <f t="shared" si="35"/>
        <v>FLO_EMIS</v>
      </c>
      <c r="E171" s="7" t="s">
        <v>607</v>
      </c>
      <c r="F171" s="8" t="str">
        <f t="shared" si="36"/>
        <v>ELCBPL</v>
      </c>
      <c r="G171" s="8" t="str">
        <f t="shared" si="37"/>
        <v>ELCBPL</v>
      </c>
      <c r="H171" s="6" t="str">
        <f t="shared" ref="H171:H188" si="39">$H$2</f>
        <v>DH*</v>
      </c>
      <c r="I171" s="6"/>
      <c r="J171" s="6" t="str">
        <f t="shared" si="38"/>
        <v>ELCPMBN</v>
      </c>
      <c r="K171" s="19">
        <f>ELC_IVL!L47</f>
        <v>9</v>
      </c>
      <c r="L171" s="1"/>
      <c r="M171" s="6" t="s">
        <v>14</v>
      </c>
      <c r="N171" s="6"/>
      <c r="O171" s="1"/>
      <c r="P171" s="6" t="s">
        <v>432</v>
      </c>
      <c r="Q171" s="89" t="s">
        <v>253</v>
      </c>
    </row>
    <row r="172" spans="2:17" x14ac:dyDescent="0.3">
      <c r="B172" s="6"/>
      <c r="C172" s="6"/>
      <c r="D172" s="6" t="str">
        <f t="shared" si="35"/>
        <v>FLO_EMIS</v>
      </c>
      <c r="E172" s="7" t="s">
        <v>607</v>
      </c>
      <c r="F172" s="8" t="str">
        <f t="shared" si="36"/>
        <v>ELCBNG</v>
      </c>
      <c r="G172" s="8" t="str">
        <f t="shared" si="37"/>
        <v>ELCBNG</v>
      </c>
      <c r="H172" s="6" t="str">
        <f t="shared" si="39"/>
        <v>DH*</v>
      </c>
      <c r="I172" s="6"/>
      <c r="J172" s="6" t="str">
        <f t="shared" si="38"/>
        <v>ELCPMBN</v>
      </c>
      <c r="K172" s="19">
        <f>ELC_IVL!L48</f>
        <v>0.1</v>
      </c>
      <c r="L172" s="1"/>
      <c r="M172" s="6" t="s">
        <v>14</v>
      </c>
      <c r="N172" s="6"/>
      <c r="O172" s="1"/>
      <c r="P172" s="6" t="s">
        <v>431</v>
      </c>
      <c r="Q172" s="89" t="s">
        <v>430</v>
      </c>
    </row>
    <row r="173" spans="2:17" x14ac:dyDescent="0.3">
      <c r="B173" s="6"/>
      <c r="C173" s="6"/>
      <c r="D173" s="6" t="str">
        <f t="shared" si="35"/>
        <v>FLO_EMIS</v>
      </c>
      <c r="E173" s="7" t="s">
        <v>607</v>
      </c>
      <c r="F173" s="8" t="str">
        <f t="shared" si="36"/>
        <v>ELCBWO</v>
      </c>
      <c r="G173" s="8" t="str">
        <f t="shared" si="37"/>
        <v>ELCBWO</v>
      </c>
      <c r="H173" s="6" t="str">
        <f t="shared" si="39"/>
        <v>DH*</v>
      </c>
      <c r="I173" s="6"/>
      <c r="J173" s="6" t="str">
        <f t="shared" si="38"/>
        <v>ELCPMBN</v>
      </c>
      <c r="K173" s="19">
        <f>ELC_IVL!L49</f>
        <v>9</v>
      </c>
      <c r="L173" s="1"/>
      <c r="M173" s="6" t="s">
        <v>14</v>
      </c>
      <c r="N173" s="6"/>
      <c r="O173" s="1"/>
      <c r="P173" s="6" t="s">
        <v>429</v>
      </c>
      <c r="Q173" s="89" t="s">
        <v>428</v>
      </c>
    </row>
    <row r="174" spans="2:17" x14ac:dyDescent="0.3">
      <c r="B174" s="6"/>
      <c r="C174" s="6"/>
      <c r="D174" s="6" t="str">
        <f t="shared" si="35"/>
        <v>FLO_EMIS</v>
      </c>
      <c r="E174" s="7" t="s">
        <v>607</v>
      </c>
      <c r="F174" s="8" t="str">
        <f t="shared" si="36"/>
        <v>ELCCOH</v>
      </c>
      <c r="G174" s="8" t="str">
        <f t="shared" si="37"/>
        <v>ELCCOH</v>
      </c>
      <c r="H174" s="6" t="str">
        <f t="shared" si="39"/>
        <v>DH*</v>
      </c>
      <c r="I174" s="6"/>
      <c r="J174" s="6" t="str">
        <f t="shared" si="38"/>
        <v>ELCPMBN</v>
      </c>
      <c r="K174" s="19">
        <f>ELC_IVL!L50</f>
        <v>0.2</v>
      </c>
      <c r="L174" s="1"/>
      <c r="M174" s="6" t="s">
        <v>14</v>
      </c>
      <c r="N174" s="6"/>
      <c r="O174" s="1"/>
      <c r="P174" s="6" t="s">
        <v>427</v>
      </c>
      <c r="Q174" s="89" t="s">
        <v>426</v>
      </c>
    </row>
    <row r="175" spans="2:17" x14ac:dyDescent="0.3">
      <c r="B175" s="6"/>
      <c r="C175" s="6"/>
      <c r="D175" s="6" t="str">
        <f t="shared" si="35"/>
        <v>*</v>
      </c>
      <c r="E175" s="7" t="s">
        <v>607</v>
      </c>
      <c r="F175" s="8" t="str">
        <f t="shared" si="36"/>
        <v>ELCDGS</v>
      </c>
      <c r="G175" s="8" t="str">
        <f t="shared" si="37"/>
        <v>ELCDGS</v>
      </c>
      <c r="H175" s="6" t="str">
        <f t="shared" si="39"/>
        <v>DH*</v>
      </c>
      <c r="I175" s="6"/>
      <c r="J175" s="6" t="str">
        <f t="shared" si="38"/>
        <v>ELCPMBN</v>
      </c>
      <c r="K175" s="19" t="str">
        <f>ELC_IVL!L51</f>
        <v>NA</v>
      </c>
      <c r="L175" s="1"/>
      <c r="M175" s="6" t="s">
        <v>14</v>
      </c>
      <c r="N175" s="6"/>
      <c r="O175" s="1"/>
      <c r="P175" s="6" t="s">
        <v>425</v>
      </c>
      <c r="Q175" s="89" t="s">
        <v>424</v>
      </c>
    </row>
    <row r="176" spans="2:17" x14ac:dyDescent="0.3">
      <c r="B176" s="6"/>
      <c r="C176" s="6"/>
      <c r="D176" s="6" t="str">
        <f t="shared" si="35"/>
        <v>FLO_EMIS</v>
      </c>
      <c r="E176" s="7" t="s">
        <v>607</v>
      </c>
      <c r="F176" s="8" t="str">
        <f t="shared" si="36"/>
        <v>ELCDST</v>
      </c>
      <c r="G176" s="8" t="str">
        <f t="shared" si="37"/>
        <v>ELCDST</v>
      </c>
      <c r="H176" s="6" t="str">
        <f t="shared" si="39"/>
        <v>DH*</v>
      </c>
      <c r="I176" s="6"/>
      <c r="J176" s="6" t="str">
        <f t="shared" si="38"/>
        <v>ELCPMBN</v>
      </c>
      <c r="K176" s="19">
        <f>ELC_IVL!L52</f>
        <v>4</v>
      </c>
      <c r="L176" s="1"/>
      <c r="M176" s="6" t="s">
        <v>14</v>
      </c>
      <c r="N176" s="6"/>
      <c r="O176" s="1"/>
      <c r="P176" s="6" t="s">
        <v>423</v>
      </c>
      <c r="Q176" s="89" t="s">
        <v>272</v>
      </c>
    </row>
    <row r="177" spans="2:17" x14ac:dyDescent="0.3">
      <c r="B177" s="6"/>
      <c r="C177" s="6"/>
      <c r="D177" s="6" t="str">
        <f t="shared" si="35"/>
        <v>*</v>
      </c>
      <c r="E177" s="7" t="s">
        <v>607</v>
      </c>
      <c r="F177" s="8" t="str">
        <f t="shared" si="36"/>
        <v>ELCELC</v>
      </c>
      <c r="G177" s="8" t="str">
        <f t="shared" si="37"/>
        <v>ELCELC</v>
      </c>
      <c r="H177" s="6" t="str">
        <f t="shared" si="39"/>
        <v>DH*</v>
      </c>
      <c r="I177" s="6"/>
      <c r="J177" s="6" t="str">
        <f t="shared" si="38"/>
        <v>ELCPMBN</v>
      </c>
      <c r="K177" s="19">
        <f>ELC_IVL!L53</f>
        <v>0</v>
      </c>
      <c r="L177" s="1"/>
      <c r="M177" s="6" t="s">
        <v>14</v>
      </c>
      <c r="N177" s="6"/>
      <c r="O177" s="1"/>
      <c r="P177" s="6" t="s">
        <v>458</v>
      </c>
      <c r="Q177" s="89" t="s">
        <v>459</v>
      </c>
    </row>
    <row r="178" spans="2:17" x14ac:dyDescent="0.3">
      <c r="B178" s="6"/>
      <c r="C178" s="6"/>
      <c r="D178" s="6" t="str">
        <f t="shared" si="35"/>
        <v>*</v>
      </c>
      <c r="E178" s="7" t="s">
        <v>607</v>
      </c>
      <c r="F178" s="8" t="str">
        <f t="shared" si="36"/>
        <v>ELCELC</v>
      </c>
      <c r="G178" s="8" t="str">
        <f t="shared" si="37"/>
        <v>ELCELC</v>
      </c>
      <c r="H178" s="6" t="str">
        <f t="shared" si="39"/>
        <v>DH*</v>
      </c>
      <c r="I178" s="6"/>
      <c r="J178" s="6" t="str">
        <f t="shared" si="38"/>
        <v>ELCPMBN</v>
      </c>
      <c r="K178" s="19">
        <f>ELC_IVL!L54</f>
        <v>0</v>
      </c>
      <c r="L178" s="1"/>
      <c r="M178" s="6" t="s">
        <v>14</v>
      </c>
      <c r="N178" s="6"/>
      <c r="O178" s="1"/>
      <c r="P178" s="6" t="s">
        <v>458</v>
      </c>
      <c r="Q178" s="89" t="s">
        <v>457</v>
      </c>
    </row>
    <row r="179" spans="2:17" x14ac:dyDescent="0.3">
      <c r="B179" s="6"/>
      <c r="C179" s="6"/>
      <c r="D179" s="6" t="str">
        <f t="shared" si="35"/>
        <v>*</v>
      </c>
      <c r="E179" s="7" t="s">
        <v>607</v>
      </c>
      <c r="F179" s="8" t="str">
        <f t="shared" si="36"/>
        <v>ELCGEO</v>
      </c>
      <c r="G179" s="8" t="str">
        <f t="shared" si="37"/>
        <v>ELCGEO</v>
      </c>
      <c r="H179" s="6" t="str">
        <f t="shared" si="39"/>
        <v>DH*</v>
      </c>
      <c r="I179" s="6"/>
      <c r="J179" s="6" t="str">
        <f t="shared" si="38"/>
        <v>ELCPMBN</v>
      </c>
      <c r="K179" s="19">
        <f>ELC_IVL!L55</f>
        <v>0</v>
      </c>
      <c r="L179" s="1"/>
      <c r="M179" s="6" t="s">
        <v>14</v>
      </c>
      <c r="N179" s="6"/>
      <c r="O179" s="1"/>
      <c r="P179" s="6" t="s">
        <v>456</v>
      </c>
      <c r="Q179" s="89" t="s">
        <v>455</v>
      </c>
    </row>
    <row r="180" spans="2:17" x14ac:dyDescent="0.3">
      <c r="B180" s="6"/>
      <c r="C180" s="6"/>
      <c r="D180" s="6" t="str">
        <f t="shared" si="35"/>
        <v>*</v>
      </c>
      <c r="E180" s="7" t="s">
        <v>607</v>
      </c>
      <c r="F180" s="8" t="str">
        <f t="shared" si="36"/>
        <v>ELCHH2</v>
      </c>
      <c r="G180" s="8" t="str">
        <f t="shared" si="37"/>
        <v>ELCHH2</v>
      </c>
      <c r="H180" s="6" t="str">
        <f t="shared" si="39"/>
        <v>DH*</v>
      </c>
      <c r="I180" s="6"/>
      <c r="J180" s="6" t="str">
        <f t="shared" si="38"/>
        <v>ELCPMBN</v>
      </c>
      <c r="K180" s="19">
        <f>ELC_IVL!L56</f>
        <v>0</v>
      </c>
      <c r="L180" s="1"/>
      <c r="M180" s="6" t="s">
        <v>14</v>
      </c>
      <c r="N180" s="6"/>
      <c r="O180" s="1"/>
      <c r="P180" s="6" t="s">
        <v>439</v>
      </c>
      <c r="Q180" s="89" t="s">
        <v>454</v>
      </c>
    </row>
    <row r="181" spans="2:17" x14ac:dyDescent="0.3">
      <c r="B181" s="6"/>
      <c r="C181" s="6"/>
      <c r="D181" s="6" t="str">
        <f t="shared" si="35"/>
        <v>FLO_EMIS</v>
      </c>
      <c r="E181" s="7" t="s">
        <v>607</v>
      </c>
      <c r="F181" s="8" t="str">
        <f t="shared" si="36"/>
        <v>ELCMUN</v>
      </c>
      <c r="G181" s="8" t="str">
        <f t="shared" si="37"/>
        <v>ELCMUN</v>
      </c>
      <c r="H181" s="6" t="str">
        <f t="shared" si="39"/>
        <v>DH*</v>
      </c>
      <c r="I181" s="6"/>
      <c r="J181" s="6" t="str">
        <f t="shared" si="38"/>
        <v>ELCPMBN</v>
      </c>
      <c r="K181" s="19">
        <f>ELC_IVL!L57</f>
        <v>0.2</v>
      </c>
      <c r="L181" s="1"/>
      <c r="M181" s="6" t="s">
        <v>14</v>
      </c>
      <c r="N181" s="6"/>
      <c r="O181" s="1"/>
      <c r="P181" s="6" t="s">
        <v>422</v>
      </c>
      <c r="Q181" s="89" t="s">
        <v>421</v>
      </c>
    </row>
    <row r="182" spans="2:17" x14ac:dyDescent="0.3">
      <c r="B182" s="6"/>
      <c r="C182" s="6"/>
      <c r="D182" s="6" t="str">
        <f t="shared" si="35"/>
        <v>FLO_EMIS</v>
      </c>
      <c r="E182" s="7" t="s">
        <v>437</v>
      </c>
      <c r="F182" s="8" t="str">
        <f t="shared" si="36"/>
        <v>ELCNGS</v>
      </c>
      <c r="G182" s="8" t="str">
        <f t="shared" si="37"/>
        <v>ELCNGS</v>
      </c>
      <c r="H182" s="6" t="str">
        <f t="shared" si="39"/>
        <v>DH*</v>
      </c>
      <c r="I182" s="6"/>
      <c r="J182" s="6" t="str">
        <f t="shared" si="38"/>
        <v>ELCPMBN</v>
      </c>
      <c r="K182" s="19">
        <f>ELC_IVL!L58</f>
        <v>0.1</v>
      </c>
      <c r="L182" s="1"/>
      <c r="M182" s="6" t="s">
        <v>14</v>
      </c>
      <c r="N182" s="6"/>
      <c r="P182" s="6" t="s">
        <v>420</v>
      </c>
      <c r="Q182" s="89" t="s">
        <v>265</v>
      </c>
    </row>
    <row r="183" spans="2:17" s="68" customFormat="1" x14ac:dyDescent="0.3">
      <c r="B183" s="6"/>
      <c r="C183" s="6"/>
      <c r="D183" s="6" t="str">
        <f t="shared" si="35"/>
        <v>FLO_EMIS</v>
      </c>
      <c r="E183" s="7" t="s">
        <v>453</v>
      </c>
      <c r="F183" s="8" t="str">
        <f t="shared" si="36"/>
        <v>ELCOIL</v>
      </c>
      <c r="G183" s="8" t="str">
        <f t="shared" si="37"/>
        <v>ELCOIL</v>
      </c>
      <c r="H183" s="6" t="str">
        <f t="shared" si="39"/>
        <v>DH*</v>
      </c>
      <c r="I183" s="6"/>
      <c r="J183" s="6" t="str">
        <f t="shared" ref="J183:J188" si="40">$C$2&amp;B$4&amp;"N"</f>
        <v>ELCCOXN</v>
      </c>
      <c r="K183" s="19">
        <f>ELC_IVL!L59</f>
        <v>3</v>
      </c>
      <c r="L183" s="1"/>
      <c r="M183" s="6" t="s">
        <v>14</v>
      </c>
      <c r="N183" s="6"/>
      <c r="O183" s="1"/>
      <c r="P183" s="6" t="s">
        <v>419</v>
      </c>
      <c r="Q183" s="89" t="s">
        <v>418</v>
      </c>
    </row>
    <row r="184" spans="2:17" s="68" customFormat="1" x14ac:dyDescent="0.3">
      <c r="B184" s="6"/>
      <c r="C184" s="6"/>
      <c r="D184" s="6" t="str">
        <f t="shared" si="35"/>
        <v>FLO_EMIS</v>
      </c>
      <c r="E184" s="7" t="s">
        <v>452</v>
      </c>
      <c r="F184" s="8" t="str">
        <f t="shared" si="36"/>
        <v>ELCPEA</v>
      </c>
      <c r="G184" s="8" t="str">
        <f t="shared" si="37"/>
        <v>ELCPEA</v>
      </c>
      <c r="H184" s="6" t="str">
        <f t="shared" si="39"/>
        <v>DH*</v>
      </c>
      <c r="I184" s="6"/>
      <c r="J184" s="6" t="str">
        <f t="shared" si="40"/>
        <v>ELCCOXN</v>
      </c>
      <c r="K184" s="19">
        <f>ELC_IVL!L60</f>
        <v>0.9</v>
      </c>
      <c r="L184" s="1"/>
      <c r="M184" s="6" t="s">
        <v>14</v>
      </c>
      <c r="N184" s="6"/>
      <c r="O184" s="1"/>
      <c r="P184" s="6" t="s">
        <v>417</v>
      </c>
      <c r="Q184" s="89" t="s">
        <v>262</v>
      </c>
    </row>
    <row r="185" spans="2:17" s="68" customFormat="1" x14ac:dyDescent="0.3">
      <c r="B185" s="6"/>
      <c r="C185" s="6"/>
      <c r="D185" s="6" t="str">
        <f t="shared" si="35"/>
        <v>*</v>
      </c>
      <c r="E185" s="7" t="s">
        <v>451</v>
      </c>
      <c r="F185" s="8" t="str">
        <f t="shared" si="36"/>
        <v>ELCSLU</v>
      </c>
      <c r="G185" s="8" t="str">
        <f t="shared" si="37"/>
        <v>ELCSLU</v>
      </c>
      <c r="H185" s="6" t="str">
        <f t="shared" si="39"/>
        <v>DH*</v>
      </c>
      <c r="I185" s="6"/>
      <c r="J185" s="6" t="str">
        <f t="shared" si="40"/>
        <v>ELCCOXN</v>
      </c>
      <c r="K185" s="19" t="str">
        <f>ELC_IVL!L61</f>
        <v>NA</v>
      </c>
      <c r="L185" s="1"/>
      <c r="M185" s="6" t="s">
        <v>14</v>
      </c>
      <c r="N185" s="6"/>
      <c r="O185" s="1"/>
      <c r="P185" s="6" t="s">
        <v>415</v>
      </c>
      <c r="Q185" s="89" t="s">
        <v>450</v>
      </c>
    </row>
    <row r="186" spans="2:17" s="68" customFormat="1" x14ac:dyDescent="0.3">
      <c r="B186" s="6"/>
      <c r="C186" s="6"/>
      <c r="D186" s="6" t="str">
        <f t="shared" si="35"/>
        <v>*</v>
      </c>
      <c r="E186" s="7" t="s">
        <v>449</v>
      </c>
      <c r="F186" s="8" t="str">
        <f t="shared" si="36"/>
        <v>ELCSOL</v>
      </c>
      <c r="G186" s="8" t="str">
        <f t="shared" si="37"/>
        <v>ELCSOL</v>
      </c>
      <c r="H186" s="6" t="str">
        <f t="shared" si="39"/>
        <v>DH*</v>
      </c>
      <c r="I186" s="6"/>
      <c r="J186" s="6" t="str">
        <f t="shared" si="40"/>
        <v>ELCCOXN</v>
      </c>
      <c r="K186" s="19">
        <f>ELC_IVL!L62</f>
        <v>0</v>
      </c>
      <c r="L186" s="1"/>
      <c r="M186" s="6" t="s">
        <v>14</v>
      </c>
      <c r="N186" s="6"/>
      <c r="O186" s="1"/>
      <c r="P186" s="6" t="s">
        <v>448</v>
      </c>
      <c r="Q186" s="89" t="s">
        <v>447</v>
      </c>
    </row>
    <row r="187" spans="2:17" s="68" customFormat="1" x14ac:dyDescent="0.3">
      <c r="B187" s="6"/>
      <c r="C187" s="6"/>
      <c r="D187" s="6" t="str">
        <f t="shared" si="35"/>
        <v>*</v>
      </c>
      <c r="E187" s="7" t="s">
        <v>446</v>
      </c>
      <c r="F187" s="8" t="str">
        <f t="shared" si="36"/>
        <v>ELCHTI</v>
      </c>
      <c r="G187" s="8" t="str">
        <f t="shared" si="37"/>
        <v>ELCHTI</v>
      </c>
      <c r="H187" s="6" t="str">
        <f t="shared" si="39"/>
        <v>DH*</v>
      </c>
      <c r="I187" s="6"/>
      <c r="J187" s="6" t="str">
        <f t="shared" si="40"/>
        <v>ELCCOXN</v>
      </c>
      <c r="K187" s="19">
        <f>ELC_IVL!L63</f>
        <v>0</v>
      </c>
      <c r="L187" s="1"/>
      <c r="M187" s="6" t="s">
        <v>14</v>
      </c>
      <c r="N187" s="6"/>
      <c r="O187" s="91"/>
      <c r="P187" s="6" t="s">
        <v>445</v>
      </c>
      <c r="Q187" s="89" t="s">
        <v>444</v>
      </c>
    </row>
    <row r="188" spans="2:17" s="68" customFormat="1" x14ac:dyDescent="0.3">
      <c r="B188" s="6"/>
      <c r="C188" s="6"/>
      <c r="D188" s="6" t="str">
        <f t="shared" si="35"/>
        <v>*</v>
      </c>
      <c r="E188" s="7" t="s">
        <v>443</v>
      </c>
      <c r="F188" s="8" t="str">
        <f t="shared" si="36"/>
        <v>ELCLTI</v>
      </c>
      <c r="G188" s="8" t="str">
        <f t="shared" si="37"/>
        <v>ELCLTI</v>
      </c>
      <c r="H188" s="6" t="str">
        <f t="shared" si="39"/>
        <v>DH*</v>
      </c>
      <c r="I188" s="6"/>
      <c r="J188" s="6" t="str">
        <f t="shared" si="40"/>
        <v>ELCCOXN</v>
      </c>
      <c r="K188" s="19">
        <f>ELC_IVL!L64</f>
        <v>0</v>
      </c>
      <c r="L188" s="1"/>
      <c r="M188" s="6" t="s">
        <v>14</v>
      </c>
      <c r="N188" s="6"/>
      <c r="O188" s="91"/>
      <c r="P188" s="6" t="s">
        <v>442</v>
      </c>
      <c r="Q188" s="89" t="s">
        <v>441</v>
      </c>
    </row>
    <row r="193" spans="2:17" x14ac:dyDescent="0.3">
      <c r="B193" s="1" t="str">
        <f>ELC_IVL!M7</f>
        <v>VOC</v>
      </c>
      <c r="C193" s="1"/>
      <c r="D193" s="1"/>
      <c r="E193" s="1"/>
      <c r="F193" s="1"/>
      <c r="G193" s="1"/>
      <c r="H193" s="1"/>
      <c r="I193" s="1"/>
      <c r="J193" s="1"/>
      <c r="K193" s="16"/>
      <c r="L193" s="1"/>
      <c r="M193" s="1"/>
      <c r="N193" s="1"/>
      <c r="O193" s="1"/>
      <c r="P193" s="1"/>
      <c r="Q193" s="1"/>
    </row>
    <row r="194" spans="2:17" x14ac:dyDescent="0.3">
      <c r="B194" s="1"/>
      <c r="C194" s="1"/>
      <c r="D194" s="1"/>
      <c r="E194" s="1"/>
      <c r="F194" s="1"/>
      <c r="G194" s="1"/>
      <c r="H194" s="1"/>
      <c r="I194" s="1"/>
      <c r="J194" s="1"/>
      <c r="K194" s="16"/>
      <c r="L194" s="1"/>
      <c r="M194" s="1"/>
      <c r="N194" s="1"/>
      <c r="O194" s="1"/>
      <c r="P194" s="1"/>
      <c r="Q194" s="1"/>
    </row>
    <row r="195" spans="2:17" x14ac:dyDescent="0.3">
      <c r="B195" s="2" t="s">
        <v>0</v>
      </c>
      <c r="C195" s="3"/>
      <c r="D195" s="3"/>
      <c r="E195" s="3"/>
      <c r="F195" s="3"/>
      <c r="G195" s="3"/>
      <c r="H195" s="3"/>
      <c r="I195" s="3"/>
      <c r="J195" s="3"/>
      <c r="K195" s="17"/>
      <c r="L195" s="1"/>
      <c r="M195" s="1"/>
      <c r="N195" s="1"/>
      <c r="O195" s="1"/>
      <c r="P195" s="1"/>
      <c r="Q195" s="1"/>
    </row>
    <row r="196" spans="2:17" x14ac:dyDescent="0.3">
      <c r="B196" s="4" t="s">
        <v>1</v>
      </c>
      <c r="C196" s="4" t="s">
        <v>2</v>
      </c>
      <c r="D196" s="4" t="s">
        <v>3</v>
      </c>
      <c r="E196" s="4" t="s">
        <v>4</v>
      </c>
      <c r="F196" s="4" t="s">
        <v>5</v>
      </c>
      <c r="G196" s="4" t="s">
        <v>382</v>
      </c>
      <c r="H196" s="4" t="s">
        <v>6</v>
      </c>
      <c r="I196" s="4" t="s">
        <v>7</v>
      </c>
      <c r="J196" s="4" t="s">
        <v>8</v>
      </c>
      <c r="K196" s="18" t="s">
        <v>9</v>
      </c>
      <c r="L196" s="1"/>
      <c r="M196" s="4" t="s">
        <v>10</v>
      </c>
      <c r="N196" s="4" t="s">
        <v>11</v>
      </c>
      <c r="O196" s="5"/>
      <c r="P196" s="4" t="s">
        <v>12</v>
      </c>
      <c r="Q196" s="4" t="s">
        <v>13</v>
      </c>
    </row>
    <row r="197" spans="2:17" x14ac:dyDescent="0.3">
      <c r="B197" s="6"/>
      <c r="C197" s="6"/>
      <c r="D197" s="6" t="str">
        <f t="shared" ref="D197:D215" si="41">IF((OR(K197&lt;=0,K197="NA")),"*","FLO_EMIS")</f>
        <v>FLO_EMIS</v>
      </c>
      <c r="E197" s="7" t="s">
        <v>607</v>
      </c>
      <c r="F197" s="8" t="str">
        <f t="shared" ref="F197:F215" si="42">G197</f>
        <v>ELCBGS</v>
      </c>
      <c r="G197" s="8" t="str">
        <f t="shared" ref="G197:G215" si="43">P197</f>
        <v>ELCBGS</v>
      </c>
      <c r="H197" s="6" t="str">
        <f>$H$2</f>
        <v>DH*</v>
      </c>
      <c r="I197" s="6"/>
      <c r="J197" s="6" t="str">
        <f t="shared" ref="J197:J209" si="44">$C$2&amp;$B$193&amp;"N"</f>
        <v>ELCVOCN</v>
      </c>
      <c r="K197" s="19">
        <f>ELC_IVL!M46</f>
        <v>1E-3</v>
      </c>
      <c r="L197" s="1"/>
      <c r="M197" s="6" t="s">
        <v>14</v>
      </c>
      <c r="N197" s="6"/>
      <c r="O197" s="1"/>
      <c r="P197" s="6" t="s">
        <v>434</v>
      </c>
      <c r="Q197" s="89" t="s">
        <v>433</v>
      </c>
    </row>
    <row r="198" spans="2:17" x14ac:dyDescent="0.3">
      <c r="B198" s="6"/>
      <c r="C198" s="6"/>
      <c r="D198" s="6" t="str">
        <f t="shared" si="41"/>
        <v>FLO_EMIS</v>
      </c>
      <c r="E198" s="7" t="s">
        <v>607</v>
      </c>
      <c r="F198" s="8" t="str">
        <f t="shared" si="42"/>
        <v>ELCBPL</v>
      </c>
      <c r="G198" s="8" t="str">
        <f t="shared" si="43"/>
        <v>ELCBPL</v>
      </c>
      <c r="H198" s="6" t="str">
        <f t="shared" ref="H198:H215" si="45">$H$2</f>
        <v>DH*</v>
      </c>
      <c r="I198" s="6"/>
      <c r="J198" s="6" t="str">
        <f t="shared" si="44"/>
        <v>ELCVOCN</v>
      </c>
      <c r="K198" s="19">
        <f>ELC_IVL!M47</f>
        <v>0.02</v>
      </c>
      <c r="L198" s="1"/>
      <c r="M198" s="6" t="s">
        <v>14</v>
      </c>
      <c r="N198" s="6"/>
      <c r="O198" s="1"/>
      <c r="P198" s="6" t="s">
        <v>432</v>
      </c>
      <c r="Q198" s="89" t="s">
        <v>253</v>
      </c>
    </row>
    <row r="199" spans="2:17" x14ac:dyDescent="0.3">
      <c r="B199" s="6"/>
      <c r="C199" s="6"/>
      <c r="D199" s="6" t="str">
        <f t="shared" si="41"/>
        <v>FLO_EMIS</v>
      </c>
      <c r="E199" s="7" t="s">
        <v>607</v>
      </c>
      <c r="F199" s="8" t="str">
        <f t="shared" si="42"/>
        <v>ELCBNG</v>
      </c>
      <c r="G199" s="8" t="str">
        <f t="shared" si="43"/>
        <v>ELCBNG</v>
      </c>
      <c r="H199" s="6" t="str">
        <f t="shared" si="45"/>
        <v>DH*</v>
      </c>
      <c r="I199" s="6"/>
      <c r="J199" s="6" t="str">
        <f t="shared" si="44"/>
        <v>ELCVOCN</v>
      </c>
      <c r="K199" s="19">
        <f>ELC_IVL!M48</f>
        <v>1E-3</v>
      </c>
      <c r="L199" s="1"/>
      <c r="M199" s="6" t="s">
        <v>14</v>
      </c>
      <c r="N199" s="6"/>
      <c r="O199" s="1"/>
      <c r="P199" s="6" t="s">
        <v>431</v>
      </c>
      <c r="Q199" s="89" t="s">
        <v>430</v>
      </c>
    </row>
    <row r="200" spans="2:17" x14ac:dyDescent="0.3">
      <c r="B200" s="6"/>
      <c r="C200" s="6"/>
      <c r="D200" s="6" t="str">
        <f t="shared" si="41"/>
        <v>FLO_EMIS</v>
      </c>
      <c r="E200" s="7" t="s">
        <v>607</v>
      </c>
      <c r="F200" s="8" t="str">
        <f t="shared" si="42"/>
        <v>ELCBWO</v>
      </c>
      <c r="G200" s="8" t="str">
        <f t="shared" si="43"/>
        <v>ELCBWO</v>
      </c>
      <c r="H200" s="6" t="str">
        <f t="shared" si="45"/>
        <v>DH*</v>
      </c>
      <c r="I200" s="6"/>
      <c r="J200" s="6" t="str">
        <f t="shared" si="44"/>
        <v>ELCVOCN</v>
      </c>
      <c r="K200" s="19">
        <f>ELC_IVL!M49</f>
        <v>0.02</v>
      </c>
      <c r="L200" s="1"/>
      <c r="M200" s="6" t="s">
        <v>14</v>
      </c>
      <c r="N200" s="6"/>
      <c r="O200" s="1"/>
      <c r="P200" s="6" t="s">
        <v>429</v>
      </c>
      <c r="Q200" s="89" t="s">
        <v>428</v>
      </c>
    </row>
    <row r="201" spans="2:17" x14ac:dyDescent="0.3">
      <c r="B201" s="6"/>
      <c r="C201" s="6"/>
      <c r="D201" s="6" t="str">
        <f t="shared" si="41"/>
        <v>FLO_EMIS</v>
      </c>
      <c r="E201" s="7" t="s">
        <v>607</v>
      </c>
      <c r="F201" s="8" t="str">
        <f t="shared" si="42"/>
        <v>ELCCOH</v>
      </c>
      <c r="G201" s="8" t="str">
        <f t="shared" si="43"/>
        <v>ELCCOH</v>
      </c>
      <c r="H201" s="6" t="str">
        <f t="shared" si="45"/>
        <v>DH*</v>
      </c>
      <c r="I201" s="6"/>
      <c r="J201" s="6" t="str">
        <f t="shared" si="44"/>
        <v>ELCVOCN</v>
      </c>
      <c r="K201" s="19">
        <f>ELC_IVL!M50</f>
        <v>8.0000000000000002E-3</v>
      </c>
      <c r="L201" s="1"/>
      <c r="M201" s="6" t="s">
        <v>14</v>
      </c>
      <c r="N201" s="6"/>
      <c r="O201" s="1"/>
      <c r="P201" s="6" t="s">
        <v>427</v>
      </c>
      <c r="Q201" s="89" t="s">
        <v>426</v>
      </c>
    </row>
    <row r="202" spans="2:17" x14ac:dyDescent="0.3">
      <c r="B202" s="6"/>
      <c r="C202" s="6"/>
      <c r="D202" s="6" t="str">
        <f t="shared" si="41"/>
        <v>FLO_EMIS</v>
      </c>
      <c r="E202" s="7" t="s">
        <v>607</v>
      </c>
      <c r="F202" s="8" t="str">
        <f t="shared" si="42"/>
        <v>ELCDGS</v>
      </c>
      <c r="G202" s="8" t="str">
        <f t="shared" si="43"/>
        <v>ELCDGS</v>
      </c>
      <c r="H202" s="6" t="str">
        <f t="shared" si="45"/>
        <v>DH*</v>
      </c>
      <c r="I202" s="6"/>
      <c r="J202" s="6" t="str">
        <f t="shared" si="44"/>
        <v>ELCVOCN</v>
      </c>
      <c r="K202" s="19">
        <f>ELC_IVL!M51</f>
        <v>2E-3</v>
      </c>
      <c r="L202" s="1"/>
      <c r="M202" s="6" t="s">
        <v>14</v>
      </c>
      <c r="N202" s="6"/>
      <c r="O202" s="1"/>
      <c r="P202" s="6" t="s">
        <v>425</v>
      </c>
      <c r="Q202" s="89" t="s">
        <v>424</v>
      </c>
    </row>
    <row r="203" spans="2:17" x14ac:dyDescent="0.3">
      <c r="B203" s="6"/>
      <c r="C203" s="6"/>
      <c r="D203" s="6" t="str">
        <f t="shared" si="41"/>
        <v>FLO_EMIS</v>
      </c>
      <c r="E203" s="7" t="s">
        <v>607</v>
      </c>
      <c r="F203" s="8" t="str">
        <f t="shared" si="42"/>
        <v>ELCDST</v>
      </c>
      <c r="G203" s="8" t="str">
        <f t="shared" si="43"/>
        <v>ELCDST</v>
      </c>
      <c r="H203" s="6" t="str">
        <f t="shared" si="45"/>
        <v>DH*</v>
      </c>
      <c r="I203" s="6"/>
      <c r="J203" s="6" t="str">
        <f t="shared" si="44"/>
        <v>ELCVOCN</v>
      </c>
      <c r="K203" s="19">
        <f>ELC_IVL!M52</f>
        <v>3.0000000000000001E-3</v>
      </c>
      <c r="L203" s="1"/>
      <c r="M203" s="6" t="s">
        <v>14</v>
      </c>
      <c r="N203" s="6"/>
      <c r="O203" s="1"/>
      <c r="P203" s="6" t="s">
        <v>423</v>
      </c>
      <c r="Q203" s="89" t="s">
        <v>272</v>
      </c>
    </row>
    <row r="204" spans="2:17" x14ac:dyDescent="0.3">
      <c r="B204" s="6"/>
      <c r="C204" s="6"/>
      <c r="D204" s="6" t="str">
        <f t="shared" si="41"/>
        <v>*</v>
      </c>
      <c r="E204" s="7" t="s">
        <v>607</v>
      </c>
      <c r="F204" s="8" t="str">
        <f t="shared" si="42"/>
        <v>ELCELC</v>
      </c>
      <c r="G204" s="8" t="str">
        <f t="shared" si="43"/>
        <v>ELCELC</v>
      </c>
      <c r="H204" s="6" t="str">
        <f t="shared" si="45"/>
        <v>DH*</v>
      </c>
      <c r="I204" s="6"/>
      <c r="J204" s="6" t="str">
        <f t="shared" si="44"/>
        <v>ELCVOCN</v>
      </c>
      <c r="K204" s="19">
        <f>ELC_IVL!M53</f>
        <v>0</v>
      </c>
      <c r="L204" s="1"/>
      <c r="M204" s="6" t="s">
        <v>14</v>
      </c>
      <c r="N204" s="6"/>
      <c r="O204" s="1"/>
      <c r="P204" s="6" t="s">
        <v>458</v>
      </c>
      <c r="Q204" s="89" t="s">
        <v>459</v>
      </c>
    </row>
    <row r="205" spans="2:17" x14ac:dyDescent="0.3">
      <c r="B205" s="6"/>
      <c r="C205" s="6"/>
      <c r="D205" s="6" t="str">
        <f t="shared" si="41"/>
        <v>*</v>
      </c>
      <c r="E205" s="7" t="s">
        <v>607</v>
      </c>
      <c r="F205" s="8" t="str">
        <f t="shared" si="42"/>
        <v>ELCELC</v>
      </c>
      <c r="G205" s="8" t="str">
        <f t="shared" si="43"/>
        <v>ELCELC</v>
      </c>
      <c r="H205" s="6" t="str">
        <f t="shared" si="45"/>
        <v>DH*</v>
      </c>
      <c r="I205" s="6"/>
      <c r="J205" s="6" t="str">
        <f t="shared" si="44"/>
        <v>ELCVOCN</v>
      </c>
      <c r="K205" s="19">
        <f>ELC_IVL!M54</f>
        <v>0</v>
      </c>
      <c r="L205" s="1"/>
      <c r="M205" s="6" t="s">
        <v>14</v>
      </c>
      <c r="N205" s="6"/>
      <c r="O205" s="1"/>
      <c r="P205" s="6" t="s">
        <v>458</v>
      </c>
      <c r="Q205" s="89" t="s">
        <v>457</v>
      </c>
    </row>
    <row r="206" spans="2:17" x14ac:dyDescent="0.3">
      <c r="B206" s="6"/>
      <c r="C206" s="6"/>
      <c r="D206" s="6" t="str">
        <f t="shared" si="41"/>
        <v>*</v>
      </c>
      <c r="E206" s="7" t="s">
        <v>607</v>
      </c>
      <c r="F206" s="8" t="str">
        <f t="shared" si="42"/>
        <v>ELCGEO</v>
      </c>
      <c r="G206" s="8" t="str">
        <f t="shared" si="43"/>
        <v>ELCGEO</v>
      </c>
      <c r="H206" s="6" t="str">
        <f t="shared" si="45"/>
        <v>DH*</v>
      </c>
      <c r="I206" s="6"/>
      <c r="J206" s="6" t="str">
        <f t="shared" si="44"/>
        <v>ELCVOCN</v>
      </c>
      <c r="K206" s="19">
        <f>ELC_IVL!M55</f>
        <v>0</v>
      </c>
      <c r="L206" s="1"/>
      <c r="M206" s="6" t="s">
        <v>14</v>
      </c>
      <c r="N206" s="6"/>
      <c r="O206" s="1"/>
      <c r="P206" s="6" t="s">
        <v>456</v>
      </c>
      <c r="Q206" s="89" t="s">
        <v>455</v>
      </c>
    </row>
    <row r="207" spans="2:17" x14ac:dyDescent="0.3">
      <c r="B207" s="6"/>
      <c r="C207" s="6"/>
      <c r="D207" s="6" t="str">
        <f t="shared" si="41"/>
        <v>*</v>
      </c>
      <c r="E207" s="7" t="s">
        <v>607</v>
      </c>
      <c r="F207" s="8" t="str">
        <f t="shared" si="42"/>
        <v>ELCHH2</v>
      </c>
      <c r="G207" s="8" t="str">
        <f t="shared" si="43"/>
        <v>ELCHH2</v>
      </c>
      <c r="H207" s="6" t="str">
        <f t="shared" si="45"/>
        <v>DH*</v>
      </c>
      <c r="I207" s="6"/>
      <c r="J207" s="6" t="str">
        <f t="shared" si="44"/>
        <v>ELCVOCN</v>
      </c>
      <c r="K207" s="19">
        <f>ELC_IVL!M56</f>
        <v>0</v>
      </c>
      <c r="L207" s="1"/>
      <c r="M207" s="6" t="s">
        <v>14</v>
      </c>
      <c r="N207" s="6"/>
      <c r="O207" s="1"/>
      <c r="P207" s="6" t="s">
        <v>439</v>
      </c>
      <c r="Q207" s="89" t="s">
        <v>454</v>
      </c>
    </row>
    <row r="208" spans="2:17" x14ac:dyDescent="0.3">
      <c r="B208" s="6"/>
      <c r="C208" s="6"/>
      <c r="D208" s="6" t="str">
        <f t="shared" si="41"/>
        <v>FLO_EMIS</v>
      </c>
      <c r="E208" s="7" t="s">
        <v>607</v>
      </c>
      <c r="F208" s="8" t="str">
        <f t="shared" si="42"/>
        <v>ELCMUN</v>
      </c>
      <c r="G208" s="8" t="str">
        <f t="shared" si="43"/>
        <v>ELCMUN</v>
      </c>
      <c r="H208" s="6" t="str">
        <f t="shared" si="45"/>
        <v>DH*</v>
      </c>
      <c r="I208" s="6"/>
      <c r="J208" s="6" t="str">
        <f t="shared" si="44"/>
        <v>ELCVOCN</v>
      </c>
      <c r="K208" s="19">
        <f>ELC_IVL!M57</f>
        <v>5.0000000000000001E-3</v>
      </c>
      <c r="L208" s="1"/>
      <c r="M208" s="6" t="s">
        <v>14</v>
      </c>
      <c r="N208" s="6"/>
      <c r="O208" s="1"/>
      <c r="P208" s="6" t="s">
        <v>422</v>
      </c>
      <c r="Q208" s="89" t="s">
        <v>421</v>
      </c>
    </row>
    <row r="209" spans="2:17" x14ac:dyDescent="0.3">
      <c r="B209" s="6"/>
      <c r="C209" s="6"/>
      <c r="D209" s="6" t="str">
        <f t="shared" si="41"/>
        <v>FLO_EMIS</v>
      </c>
      <c r="E209" s="7" t="s">
        <v>437</v>
      </c>
      <c r="F209" s="8" t="str">
        <f t="shared" si="42"/>
        <v>ELCNGS</v>
      </c>
      <c r="G209" s="8" t="str">
        <f t="shared" si="43"/>
        <v>ELCNGS</v>
      </c>
      <c r="H209" s="6" t="str">
        <f t="shared" si="45"/>
        <v>DH*</v>
      </c>
      <c r="I209" s="6"/>
      <c r="J209" s="6" t="str">
        <f t="shared" si="44"/>
        <v>ELCVOCN</v>
      </c>
      <c r="K209" s="19">
        <f>ELC_IVL!M58</f>
        <v>2E-3</v>
      </c>
      <c r="L209" s="1"/>
      <c r="M209" s="6" t="s">
        <v>14</v>
      </c>
      <c r="N209" s="6"/>
      <c r="P209" s="6" t="s">
        <v>420</v>
      </c>
      <c r="Q209" s="89" t="s">
        <v>265</v>
      </c>
    </row>
    <row r="210" spans="2:17" s="68" customFormat="1" x14ac:dyDescent="0.3">
      <c r="B210" s="6"/>
      <c r="C210" s="6"/>
      <c r="D210" s="6" t="str">
        <f t="shared" si="41"/>
        <v>FLO_EMIS</v>
      </c>
      <c r="E210" s="7" t="s">
        <v>453</v>
      </c>
      <c r="F210" s="8" t="str">
        <f t="shared" si="42"/>
        <v>ELCOIL</v>
      </c>
      <c r="G210" s="8" t="str">
        <f t="shared" si="43"/>
        <v>ELCOIL</v>
      </c>
      <c r="H210" s="6" t="str">
        <f t="shared" si="45"/>
        <v>DH*</v>
      </c>
      <c r="I210" s="6"/>
      <c r="J210" s="6" t="str">
        <f t="shared" ref="J210:J215" si="46">$C$2&amp;B$4&amp;"N"</f>
        <v>ELCCOXN</v>
      </c>
      <c r="K210" s="19">
        <f>ELC_IVL!M59</f>
        <v>2E-3</v>
      </c>
      <c r="L210" s="1"/>
      <c r="M210" s="6" t="s">
        <v>14</v>
      </c>
      <c r="N210" s="6"/>
      <c r="O210" s="1"/>
      <c r="P210" s="6" t="s">
        <v>419</v>
      </c>
      <c r="Q210" s="89" t="s">
        <v>418</v>
      </c>
    </row>
    <row r="211" spans="2:17" s="68" customFormat="1" x14ac:dyDescent="0.3">
      <c r="B211" s="6"/>
      <c r="C211" s="6"/>
      <c r="D211" s="6" t="str">
        <f t="shared" si="41"/>
        <v>FLO_EMIS</v>
      </c>
      <c r="E211" s="7" t="s">
        <v>452</v>
      </c>
      <c r="F211" s="8" t="str">
        <f t="shared" si="42"/>
        <v>ELCPEA</v>
      </c>
      <c r="G211" s="8" t="str">
        <f t="shared" si="43"/>
        <v>ELCPEA</v>
      </c>
      <c r="H211" s="6" t="str">
        <f t="shared" si="45"/>
        <v>DH*</v>
      </c>
      <c r="I211" s="6"/>
      <c r="J211" s="6" t="str">
        <f t="shared" si="46"/>
        <v>ELCCOXN</v>
      </c>
      <c r="K211" s="19">
        <f>ELC_IVL!M60</f>
        <v>0.05</v>
      </c>
      <c r="L211" s="1"/>
      <c r="M211" s="6" t="s">
        <v>14</v>
      </c>
      <c r="N211" s="6"/>
      <c r="O211" s="1"/>
      <c r="P211" s="6" t="s">
        <v>417</v>
      </c>
      <c r="Q211" s="89" t="s">
        <v>262</v>
      </c>
    </row>
    <row r="212" spans="2:17" s="68" customFormat="1" x14ac:dyDescent="0.3">
      <c r="B212" s="6"/>
      <c r="C212" s="6"/>
      <c r="D212" s="6" t="str">
        <f t="shared" si="41"/>
        <v>*</v>
      </c>
      <c r="E212" s="7" t="s">
        <v>451</v>
      </c>
      <c r="F212" s="8" t="str">
        <f t="shared" si="42"/>
        <v>ELCSLU</v>
      </c>
      <c r="G212" s="8" t="str">
        <f t="shared" si="43"/>
        <v>ELCSLU</v>
      </c>
      <c r="H212" s="6" t="str">
        <f t="shared" si="45"/>
        <v>DH*</v>
      </c>
      <c r="I212" s="6"/>
      <c r="J212" s="6" t="str">
        <f t="shared" si="46"/>
        <v>ELCCOXN</v>
      </c>
      <c r="K212" s="19" t="str">
        <f>ELC_IVL!M61</f>
        <v>NA</v>
      </c>
      <c r="L212" s="1"/>
      <c r="M212" s="6" t="s">
        <v>14</v>
      </c>
      <c r="N212" s="6"/>
      <c r="O212" s="1"/>
      <c r="P212" s="6" t="s">
        <v>415</v>
      </c>
      <c r="Q212" s="89" t="s">
        <v>450</v>
      </c>
    </row>
    <row r="213" spans="2:17" s="68" customFormat="1" x14ac:dyDescent="0.3">
      <c r="B213" s="6"/>
      <c r="C213" s="6"/>
      <c r="D213" s="6" t="str">
        <f t="shared" si="41"/>
        <v>*</v>
      </c>
      <c r="E213" s="7" t="s">
        <v>449</v>
      </c>
      <c r="F213" s="8" t="str">
        <f t="shared" si="42"/>
        <v>ELCSOL</v>
      </c>
      <c r="G213" s="8" t="str">
        <f t="shared" si="43"/>
        <v>ELCSOL</v>
      </c>
      <c r="H213" s="6" t="str">
        <f t="shared" si="45"/>
        <v>DH*</v>
      </c>
      <c r="I213" s="6"/>
      <c r="J213" s="6" t="str">
        <f t="shared" si="46"/>
        <v>ELCCOXN</v>
      </c>
      <c r="K213" s="19">
        <f>ELC_IVL!M62</f>
        <v>0</v>
      </c>
      <c r="L213" s="1"/>
      <c r="M213" s="6" t="s">
        <v>14</v>
      </c>
      <c r="N213" s="6"/>
      <c r="O213" s="1"/>
      <c r="P213" s="6" t="s">
        <v>448</v>
      </c>
      <c r="Q213" s="89" t="s">
        <v>447</v>
      </c>
    </row>
    <row r="214" spans="2:17" s="68" customFormat="1" x14ac:dyDescent="0.3">
      <c r="B214" s="6"/>
      <c r="C214" s="6"/>
      <c r="D214" s="6" t="str">
        <f t="shared" si="41"/>
        <v>*</v>
      </c>
      <c r="E214" s="7" t="s">
        <v>446</v>
      </c>
      <c r="F214" s="8" t="str">
        <f t="shared" si="42"/>
        <v>ELCHTI</v>
      </c>
      <c r="G214" s="8" t="str">
        <f t="shared" si="43"/>
        <v>ELCHTI</v>
      </c>
      <c r="H214" s="6" t="str">
        <f t="shared" si="45"/>
        <v>DH*</v>
      </c>
      <c r="I214" s="6"/>
      <c r="J214" s="6" t="str">
        <f t="shared" si="46"/>
        <v>ELCCOXN</v>
      </c>
      <c r="K214" s="19">
        <f>ELC_IVL!M63</f>
        <v>0</v>
      </c>
      <c r="L214" s="1"/>
      <c r="M214" s="6" t="s">
        <v>14</v>
      </c>
      <c r="N214" s="6"/>
      <c r="O214" s="91"/>
      <c r="P214" s="6" t="s">
        <v>445</v>
      </c>
      <c r="Q214" s="89" t="s">
        <v>444</v>
      </c>
    </row>
    <row r="215" spans="2:17" s="68" customFormat="1" x14ac:dyDescent="0.3">
      <c r="B215" s="6"/>
      <c r="C215" s="6"/>
      <c r="D215" s="6" t="str">
        <f t="shared" si="41"/>
        <v>*</v>
      </c>
      <c r="E215" s="7" t="s">
        <v>443</v>
      </c>
      <c r="F215" s="8" t="str">
        <f t="shared" si="42"/>
        <v>ELCLTI</v>
      </c>
      <c r="G215" s="8" t="str">
        <f t="shared" si="43"/>
        <v>ELCLTI</v>
      </c>
      <c r="H215" s="6" t="str">
        <f t="shared" si="45"/>
        <v>DH*</v>
      </c>
      <c r="I215" s="6"/>
      <c r="J215" s="6" t="str">
        <f t="shared" si="46"/>
        <v>ELCCOXN</v>
      </c>
      <c r="K215" s="19">
        <f>ELC_IVL!M64</f>
        <v>0</v>
      </c>
      <c r="L215" s="1"/>
      <c r="M215" s="6" t="s">
        <v>14</v>
      </c>
      <c r="N215" s="6"/>
      <c r="O215" s="91"/>
      <c r="P215" s="6" t="s">
        <v>442</v>
      </c>
      <c r="Q215" s="89" t="s">
        <v>441</v>
      </c>
    </row>
    <row r="220" spans="2:17" x14ac:dyDescent="0.3">
      <c r="B220" s="1" t="str">
        <f>ELC_IVL!N7</f>
        <v>NH3</v>
      </c>
      <c r="C220" s="1"/>
      <c r="D220" s="1"/>
      <c r="E220" s="1"/>
      <c r="F220" s="1"/>
      <c r="G220" s="1"/>
      <c r="H220" s="1"/>
      <c r="I220" s="1"/>
      <c r="J220" s="1"/>
      <c r="K220" s="16"/>
      <c r="L220" s="1"/>
      <c r="M220" s="1"/>
      <c r="N220" s="1"/>
      <c r="O220" s="1"/>
      <c r="P220" s="1"/>
      <c r="Q220" s="1"/>
    </row>
    <row r="221" spans="2:17" x14ac:dyDescent="0.3">
      <c r="B221" s="1"/>
      <c r="C221" s="1"/>
      <c r="D221" s="1"/>
      <c r="E221" s="1"/>
      <c r="F221" s="1"/>
      <c r="G221" s="1"/>
      <c r="H221" s="1"/>
      <c r="I221" s="1"/>
      <c r="J221" s="1"/>
      <c r="K221" s="16"/>
      <c r="L221" s="1"/>
      <c r="M221" s="1"/>
      <c r="N221" s="1"/>
      <c r="O221" s="1"/>
      <c r="P221" s="1"/>
      <c r="Q221" s="1"/>
    </row>
    <row r="222" spans="2:17" x14ac:dyDescent="0.3">
      <c r="B222" s="2" t="s">
        <v>0</v>
      </c>
      <c r="C222" s="3"/>
      <c r="D222" s="3"/>
      <c r="E222" s="3"/>
      <c r="F222" s="3"/>
      <c r="G222" s="3"/>
      <c r="H222" s="3"/>
      <c r="I222" s="3"/>
      <c r="J222" s="3"/>
      <c r="K222" s="17"/>
      <c r="L222" s="1"/>
      <c r="M222" s="1"/>
      <c r="N222" s="1"/>
      <c r="O222" s="1"/>
      <c r="P222" s="1"/>
      <c r="Q222" s="1"/>
    </row>
    <row r="223" spans="2:17" x14ac:dyDescent="0.3">
      <c r="B223" s="4" t="s">
        <v>1</v>
      </c>
      <c r="C223" s="4" t="s">
        <v>2</v>
      </c>
      <c r="D223" s="4" t="s">
        <v>3</v>
      </c>
      <c r="E223" s="4" t="s">
        <v>4</v>
      </c>
      <c r="F223" s="4" t="s">
        <v>5</v>
      </c>
      <c r="G223" s="4" t="s">
        <v>382</v>
      </c>
      <c r="H223" s="4" t="s">
        <v>6</v>
      </c>
      <c r="I223" s="4" t="s">
        <v>7</v>
      </c>
      <c r="J223" s="4" t="s">
        <v>8</v>
      </c>
      <c r="K223" s="18" t="s">
        <v>9</v>
      </c>
      <c r="L223" s="1"/>
      <c r="M223" s="4" t="s">
        <v>10</v>
      </c>
      <c r="N223" s="4" t="s">
        <v>11</v>
      </c>
      <c r="O223" s="5"/>
      <c r="P223" s="4" t="s">
        <v>12</v>
      </c>
      <c r="Q223" s="4" t="s">
        <v>13</v>
      </c>
    </row>
    <row r="224" spans="2:17" x14ac:dyDescent="0.3">
      <c r="B224" s="6"/>
      <c r="C224" s="6"/>
      <c r="D224" s="6" t="str">
        <f t="shared" ref="D224:D242" si="47">IF((OR(K224&lt;=0,K224="NA")),"*","FLO_EMIS")</f>
        <v>FLO_EMIS</v>
      </c>
      <c r="E224" s="7" t="s">
        <v>607</v>
      </c>
      <c r="F224" s="8" t="str">
        <f t="shared" ref="F224:F242" si="48">G224</f>
        <v>ELCBGS</v>
      </c>
      <c r="G224" s="8" t="str">
        <f t="shared" ref="G224:G242" si="49">P224</f>
        <v>ELCBGS</v>
      </c>
      <c r="H224" s="6" t="str">
        <f>$H$2</f>
        <v>DH*</v>
      </c>
      <c r="I224" s="6"/>
      <c r="J224" s="6" t="str">
        <f t="shared" ref="J224:J236" si="50">$C$2&amp;$B$220&amp;"N"</f>
        <v>ELCNH3N</v>
      </c>
      <c r="K224" s="19">
        <f>ELC_IVL!N46</f>
        <v>1</v>
      </c>
      <c r="L224" s="1"/>
      <c r="M224" s="6" t="s">
        <v>14</v>
      </c>
      <c r="N224" s="6"/>
      <c r="O224" s="1"/>
      <c r="P224" s="6" t="s">
        <v>434</v>
      </c>
      <c r="Q224" s="89" t="s">
        <v>433</v>
      </c>
    </row>
    <row r="225" spans="2:17" x14ac:dyDescent="0.3">
      <c r="B225" s="6"/>
      <c r="C225" s="6"/>
      <c r="D225" s="6" t="str">
        <f t="shared" si="47"/>
        <v>FLO_EMIS</v>
      </c>
      <c r="E225" s="7" t="s">
        <v>607</v>
      </c>
      <c r="F225" s="8" t="str">
        <f t="shared" si="48"/>
        <v>ELCBPL</v>
      </c>
      <c r="G225" s="8" t="str">
        <f t="shared" si="49"/>
        <v>ELCBPL</v>
      </c>
      <c r="H225" s="6" t="str">
        <f t="shared" ref="H225:H242" si="51">$H$2</f>
        <v>DH*</v>
      </c>
      <c r="I225" s="6"/>
      <c r="J225" s="6" t="str">
        <f t="shared" si="50"/>
        <v>ELCNH3N</v>
      </c>
      <c r="K225" s="19">
        <f>ELC_IVL!N47</f>
        <v>1</v>
      </c>
      <c r="L225" s="1"/>
      <c r="M225" s="6" t="s">
        <v>14</v>
      </c>
      <c r="N225" s="6"/>
      <c r="O225" s="1"/>
      <c r="P225" s="6" t="s">
        <v>432</v>
      </c>
      <c r="Q225" s="89" t="s">
        <v>253</v>
      </c>
    </row>
    <row r="226" spans="2:17" x14ac:dyDescent="0.3">
      <c r="B226" s="6"/>
      <c r="C226" s="6"/>
      <c r="D226" s="6" t="str">
        <f t="shared" si="47"/>
        <v>FLO_EMIS</v>
      </c>
      <c r="E226" s="7" t="s">
        <v>607</v>
      </c>
      <c r="F226" s="8" t="str">
        <f t="shared" si="48"/>
        <v>ELCBNG</v>
      </c>
      <c r="G226" s="8" t="str">
        <f t="shared" si="49"/>
        <v>ELCBNG</v>
      </c>
      <c r="H226" s="6" t="str">
        <f t="shared" si="51"/>
        <v>DH*</v>
      </c>
      <c r="I226" s="6"/>
      <c r="J226" s="6" t="str">
        <f t="shared" si="50"/>
        <v>ELCNH3N</v>
      </c>
      <c r="K226" s="19">
        <f>ELC_IVL!N48</f>
        <v>1</v>
      </c>
      <c r="L226" s="1"/>
      <c r="M226" s="6" t="s">
        <v>14</v>
      </c>
      <c r="N226" s="6"/>
      <c r="O226" s="1"/>
      <c r="P226" s="6" t="s">
        <v>431</v>
      </c>
      <c r="Q226" s="89" t="s">
        <v>430</v>
      </c>
    </row>
    <row r="227" spans="2:17" x14ac:dyDescent="0.3">
      <c r="B227" s="6"/>
      <c r="C227" s="6"/>
      <c r="D227" s="6" t="str">
        <f t="shared" si="47"/>
        <v>FLO_EMIS</v>
      </c>
      <c r="E227" s="7" t="s">
        <v>607</v>
      </c>
      <c r="F227" s="8" t="str">
        <f t="shared" si="48"/>
        <v>ELCBWO</v>
      </c>
      <c r="G227" s="8" t="str">
        <f t="shared" si="49"/>
        <v>ELCBWO</v>
      </c>
      <c r="H227" s="6" t="str">
        <f t="shared" si="51"/>
        <v>DH*</v>
      </c>
      <c r="I227" s="6"/>
      <c r="J227" s="6" t="str">
        <f t="shared" si="50"/>
        <v>ELCNH3N</v>
      </c>
      <c r="K227" s="19">
        <f>ELC_IVL!N49</f>
        <v>1</v>
      </c>
      <c r="L227" s="1"/>
      <c r="M227" s="6" t="s">
        <v>14</v>
      </c>
      <c r="N227" s="6"/>
      <c r="O227" s="1"/>
      <c r="P227" s="6" t="s">
        <v>429</v>
      </c>
      <c r="Q227" s="89" t="s">
        <v>428</v>
      </c>
    </row>
    <row r="228" spans="2:17" x14ac:dyDescent="0.3">
      <c r="B228" s="6"/>
      <c r="C228" s="6"/>
      <c r="D228" s="6" t="str">
        <f t="shared" si="47"/>
        <v>FLO_EMIS</v>
      </c>
      <c r="E228" s="7" t="s">
        <v>607</v>
      </c>
      <c r="F228" s="8" t="str">
        <f t="shared" si="48"/>
        <v>ELCCOH</v>
      </c>
      <c r="G228" s="8" t="str">
        <f t="shared" si="49"/>
        <v>ELCCOH</v>
      </c>
      <c r="H228" s="6" t="str">
        <f t="shared" si="51"/>
        <v>DH*</v>
      </c>
      <c r="I228" s="6"/>
      <c r="J228" s="6" t="str">
        <f t="shared" si="50"/>
        <v>ELCNH3N</v>
      </c>
      <c r="K228" s="19">
        <f>ELC_IVL!N50</f>
        <v>0.5</v>
      </c>
      <c r="L228" s="1"/>
      <c r="M228" s="6" t="s">
        <v>14</v>
      </c>
      <c r="N228" s="6"/>
      <c r="O228" s="1"/>
      <c r="P228" s="6" t="s">
        <v>427</v>
      </c>
      <c r="Q228" s="89" t="s">
        <v>426</v>
      </c>
    </row>
    <row r="229" spans="2:17" x14ac:dyDescent="0.3">
      <c r="B229" s="6"/>
      <c r="C229" s="6"/>
      <c r="D229" s="6" t="str">
        <f t="shared" si="47"/>
        <v>*</v>
      </c>
      <c r="E229" s="7" t="s">
        <v>607</v>
      </c>
      <c r="F229" s="8" t="str">
        <f t="shared" si="48"/>
        <v>ELCDGS</v>
      </c>
      <c r="G229" s="8" t="str">
        <f t="shared" si="49"/>
        <v>ELCDGS</v>
      </c>
      <c r="H229" s="6" t="str">
        <f t="shared" si="51"/>
        <v>DH*</v>
      </c>
      <c r="I229" s="6"/>
      <c r="J229" s="6" t="str">
        <f t="shared" si="50"/>
        <v>ELCNH3N</v>
      </c>
      <c r="K229" s="19" t="str">
        <f>ELC_IVL!N51</f>
        <v>NA</v>
      </c>
      <c r="L229" s="1"/>
      <c r="M229" s="6" t="s">
        <v>14</v>
      </c>
      <c r="N229" s="6"/>
      <c r="O229" s="1"/>
      <c r="P229" s="6" t="s">
        <v>425</v>
      </c>
      <c r="Q229" s="89" t="s">
        <v>424</v>
      </c>
    </row>
    <row r="230" spans="2:17" x14ac:dyDescent="0.3">
      <c r="B230" s="6"/>
      <c r="C230" s="6"/>
      <c r="D230" s="6" t="str">
        <f t="shared" si="47"/>
        <v>FLO_EMIS</v>
      </c>
      <c r="E230" s="7" t="s">
        <v>607</v>
      </c>
      <c r="F230" s="8" t="str">
        <f t="shared" si="48"/>
        <v>ELCDST</v>
      </c>
      <c r="G230" s="8" t="str">
        <f t="shared" si="49"/>
        <v>ELCDST</v>
      </c>
      <c r="H230" s="6" t="str">
        <f t="shared" si="51"/>
        <v>DH*</v>
      </c>
      <c r="I230" s="6"/>
      <c r="J230" s="6" t="str">
        <f t="shared" si="50"/>
        <v>ELCNH3N</v>
      </c>
      <c r="K230" s="19">
        <f>ELC_IVL!N52</f>
        <v>1</v>
      </c>
      <c r="L230" s="1"/>
      <c r="M230" s="6" t="s">
        <v>14</v>
      </c>
      <c r="N230" s="6"/>
      <c r="O230" s="1"/>
      <c r="P230" s="6" t="s">
        <v>423</v>
      </c>
      <c r="Q230" s="89" t="s">
        <v>272</v>
      </c>
    </row>
    <row r="231" spans="2:17" x14ac:dyDescent="0.3">
      <c r="B231" s="6"/>
      <c r="C231" s="6"/>
      <c r="D231" s="6" t="str">
        <f t="shared" si="47"/>
        <v>*</v>
      </c>
      <c r="E231" s="7" t="s">
        <v>607</v>
      </c>
      <c r="F231" s="8" t="str">
        <f t="shared" si="48"/>
        <v>ELCELC</v>
      </c>
      <c r="G231" s="8" t="str">
        <f t="shared" si="49"/>
        <v>ELCELC</v>
      </c>
      <c r="H231" s="6" t="str">
        <f t="shared" si="51"/>
        <v>DH*</v>
      </c>
      <c r="I231" s="6"/>
      <c r="J231" s="6" t="str">
        <f t="shared" si="50"/>
        <v>ELCNH3N</v>
      </c>
      <c r="K231" s="19">
        <f>ELC_IVL!N53</f>
        <v>0</v>
      </c>
      <c r="L231" s="1"/>
      <c r="M231" s="6" t="s">
        <v>14</v>
      </c>
      <c r="N231" s="6"/>
      <c r="O231" s="1"/>
      <c r="P231" s="6" t="s">
        <v>458</v>
      </c>
      <c r="Q231" s="89" t="s">
        <v>459</v>
      </c>
    </row>
    <row r="232" spans="2:17" x14ac:dyDescent="0.3">
      <c r="B232" s="6"/>
      <c r="C232" s="6"/>
      <c r="D232" s="6" t="str">
        <f t="shared" si="47"/>
        <v>*</v>
      </c>
      <c r="E232" s="7" t="s">
        <v>607</v>
      </c>
      <c r="F232" s="8" t="str">
        <f t="shared" si="48"/>
        <v>ELCELC</v>
      </c>
      <c r="G232" s="8" t="str">
        <f t="shared" si="49"/>
        <v>ELCELC</v>
      </c>
      <c r="H232" s="6" t="str">
        <f t="shared" si="51"/>
        <v>DH*</v>
      </c>
      <c r="I232" s="6"/>
      <c r="J232" s="6" t="str">
        <f t="shared" si="50"/>
        <v>ELCNH3N</v>
      </c>
      <c r="K232" s="19">
        <f>ELC_IVL!N54</f>
        <v>0</v>
      </c>
      <c r="L232" s="1"/>
      <c r="M232" s="6" t="s">
        <v>14</v>
      </c>
      <c r="N232" s="6"/>
      <c r="O232" s="1"/>
      <c r="P232" s="6" t="s">
        <v>458</v>
      </c>
      <c r="Q232" s="89" t="s">
        <v>457</v>
      </c>
    </row>
    <row r="233" spans="2:17" x14ac:dyDescent="0.3">
      <c r="B233" s="6"/>
      <c r="C233" s="6"/>
      <c r="D233" s="6" t="str">
        <f t="shared" si="47"/>
        <v>*</v>
      </c>
      <c r="E233" s="7" t="s">
        <v>607</v>
      </c>
      <c r="F233" s="8" t="str">
        <f t="shared" si="48"/>
        <v>ELCGEO</v>
      </c>
      <c r="G233" s="8" t="str">
        <f t="shared" si="49"/>
        <v>ELCGEO</v>
      </c>
      <c r="H233" s="6" t="str">
        <f t="shared" si="51"/>
        <v>DH*</v>
      </c>
      <c r="I233" s="6"/>
      <c r="J233" s="6" t="str">
        <f t="shared" si="50"/>
        <v>ELCNH3N</v>
      </c>
      <c r="K233" s="19">
        <f>ELC_IVL!N55</f>
        <v>0</v>
      </c>
      <c r="L233" s="1"/>
      <c r="M233" s="6" t="s">
        <v>14</v>
      </c>
      <c r="N233" s="6"/>
      <c r="O233" s="1"/>
      <c r="P233" s="6" t="s">
        <v>456</v>
      </c>
      <c r="Q233" s="89" t="s">
        <v>455</v>
      </c>
    </row>
    <row r="234" spans="2:17" x14ac:dyDescent="0.3">
      <c r="B234" s="6"/>
      <c r="C234" s="6"/>
      <c r="D234" s="6" t="str">
        <f t="shared" si="47"/>
        <v>*</v>
      </c>
      <c r="E234" s="7" t="s">
        <v>607</v>
      </c>
      <c r="F234" s="8" t="str">
        <f t="shared" si="48"/>
        <v>ELCHH2</v>
      </c>
      <c r="G234" s="8" t="str">
        <f t="shared" si="49"/>
        <v>ELCHH2</v>
      </c>
      <c r="H234" s="6" t="str">
        <f t="shared" si="51"/>
        <v>DH*</v>
      </c>
      <c r="I234" s="6"/>
      <c r="J234" s="6" t="str">
        <f t="shared" si="50"/>
        <v>ELCNH3N</v>
      </c>
      <c r="K234" s="19">
        <f>ELC_IVL!N56</f>
        <v>0</v>
      </c>
      <c r="L234" s="1"/>
      <c r="M234" s="6" t="s">
        <v>14</v>
      </c>
      <c r="N234" s="6"/>
      <c r="O234" s="1"/>
      <c r="P234" s="6" t="s">
        <v>439</v>
      </c>
      <c r="Q234" s="89" t="s">
        <v>454</v>
      </c>
    </row>
    <row r="235" spans="2:17" x14ac:dyDescent="0.3">
      <c r="B235" s="6"/>
      <c r="C235" s="6"/>
      <c r="D235" s="6" t="str">
        <f t="shared" si="47"/>
        <v>FLO_EMIS</v>
      </c>
      <c r="E235" s="7" t="s">
        <v>607</v>
      </c>
      <c r="F235" s="8" t="str">
        <f t="shared" si="48"/>
        <v>ELCMUN</v>
      </c>
      <c r="G235" s="8" t="str">
        <f t="shared" si="49"/>
        <v>ELCMUN</v>
      </c>
      <c r="H235" s="6" t="str">
        <f t="shared" si="51"/>
        <v>DH*</v>
      </c>
      <c r="I235" s="6"/>
      <c r="J235" s="6" t="str">
        <f t="shared" si="50"/>
        <v>ELCNH3N</v>
      </c>
      <c r="K235" s="19">
        <f>ELC_IVL!N57</f>
        <v>2</v>
      </c>
      <c r="L235" s="1"/>
      <c r="M235" s="6" t="s">
        <v>14</v>
      </c>
      <c r="N235" s="6"/>
      <c r="O235" s="1"/>
      <c r="P235" s="6" t="s">
        <v>422</v>
      </c>
      <c r="Q235" s="89" t="s">
        <v>421</v>
      </c>
    </row>
    <row r="236" spans="2:17" x14ac:dyDescent="0.3">
      <c r="B236" s="6"/>
      <c r="C236" s="6"/>
      <c r="D236" s="6" t="str">
        <f t="shared" si="47"/>
        <v>FLO_EMIS</v>
      </c>
      <c r="E236" s="7" t="s">
        <v>437</v>
      </c>
      <c r="F236" s="8" t="str">
        <f t="shared" si="48"/>
        <v>ELCNGS</v>
      </c>
      <c r="G236" s="8" t="str">
        <f t="shared" si="49"/>
        <v>ELCNGS</v>
      </c>
      <c r="H236" s="6" t="str">
        <f t="shared" si="51"/>
        <v>DH*</v>
      </c>
      <c r="I236" s="6"/>
      <c r="J236" s="6" t="str">
        <f t="shared" si="50"/>
        <v>ELCNH3N</v>
      </c>
      <c r="K236" s="19">
        <f>ELC_IVL!N58</f>
        <v>1</v>
      </c>
      <c r="L236" s="1"/>
      <c r="M236" s="6" t="s">
        <v>14</v>
      </c>
      <c r="N236" s="6"/>
      <c r="P236" s="6" t="s">
        <v>420</v>
      </c>
      <c r="Q236" s="89" t="s">
        <v>265</v>
      </c>
    </row>
    <row r="237" spans="2:17" s="68" customFormat="1" x14ac:dyDescent="0.3">
      <c r="B237" s="6"/>
      <c r="C237" s="6"/>
      <c r="D237" s="6" t="str">
        <f t="shared" si="47"/>
        <v>FLO_EMIS</v>
      </c>
      <c r="E237" s="7" t="s">
        <v>453</v>
      </c>
      <c r="F237" s="8" t="str">
        <f t="shared" si="48"/>
        <v>ELCOIL</v>
      </c>
      <c r="G237" s="8" t="str">
        <f t="shared" si="49"/>
        <v>ELCOIL</v>
      </c>
      <c r="H237" s="6" t="str">
        <f t="shared" si="51"/>
        <v>DH*</v>
      </c>
      <c r="I237" s="6"/>
      <c r="J237" s="6" t="str">
        <f t="shared" ref="J237:J242" si="52">$C$2&amp;B$4&amp;"N"</f>
        <v>ELCCOXN</v>
      </c>
      <c r="K237" s="19">
        <f>ELC_IVL!N59</f>
        <v>1</v>
      </c>
      <c r="L237" s="1"/>
      <c r="M237" s="6" t="s">
        <v>14</v>
      </c>
      <c r="N237" s="6"/>
      <c r="O237" s="1"/>
      <c r="P237" s="6" t="s">
        <v>419</v>
      </c>
      <c r="Q237" s="89" t="s">
        <v>418</v>
      </c>
    </row>
    <row r="238" spans="2:17" s="68" customFormat="1" x14ac:dyDescent="0.3">
      <c r="B238" s="6"/>
      <c r="C238" s="6"/>
      <c r="D238" s="6" t="str">
        <f t="shared" si="47"/>
        <v>FLO_EMIS</v>
      </c>
      <c r="E238" s="7" t="s">
        <v>452</v>
      </c>
      <c r="F238" s="8" t="str">
        <f t="shared" si="48"/>
        <v>ELCPEA</v>
      </c>
      <c r="G238" s="8" t="str">
        <f t="shared" si="49"/>
        <v>ELCPEA</v>
      </c>
      <c r="H238" s="6" t="str">
        <f t="shared" si="51"/>
        <v>DH*</v>
      </c>
      <c r="I238" s="6"/>
      <c r="J238" s="6" t="str">
        <f t="shared" si="52"/>
        <v>ELCCOXN</v>
      </c>
      <c r="K238" s="19">
        <f>ELC_IVL!N60</f>
        <v>2</v>
      </c>
      <c r="L238" s="1"/>
      <c r="M238" s="6" t="s">
        <v>14</v>
      </c>
      <c r="N238" s="6"/>
      <c r="O238" s="1"/>
      <c r="P238" s="6" t="s">
        <v>417</v>
      </c>
      <c r="Q238" s="89" t="s">
        <v>262</v>
      </c>
    </row>
    <row r="239" spans="2:17" s="68" customFormat="1" x14ac:dyDescent="0.3">
      <c r="B239" s="6"/>
      <c r="C239" s="6"/>
      <c r="D239" s="6" t="str">
        <f t="shared" si="47"/>
        <v>*</v>
      </c>
      <c r="E239" s="7" t="s">
        <v>451</v>
      </c>
      <c r="F239" s="8" t="str">
        <f t="shared" si="48"/>
        <v>ELCSLU</v>
      </c>
      <c r="G239" s="8" t="str">
        <f t="shared" si="49"/>
        <v>ELCSLU</v>
      </c>
      <c r="H239" s="6" t="str">
        <f t="shared" si="51"/>
        <v>DH*</v>
      </c>
      <c r="I239" s="6"/>
      <c r="J239" s="6" t="str">
        <f t="shared" si="52"/>
        <v>ELCCOXN</v>
      </c>
      <c r="K239" s="19" t="str">
        <f>ELC_IVL!N61</f>
        <v>NA</v>
      </c>
      <c r="L239" s="1"/>
      <c r="M239" s="6" t="s">
        <v>14</v>
      </c>
      <c r="N239" s="6"/>
      <c r="O239" s="1"/>
      <c r="P239" s="6" t="s">
        <v>415</v>
      </c>
      <c r="Q239" s="89" t="s">
        <v>450</v>
      </c>
    </row>
    <row r="240" spans="2:17" s="68" customFormat="1" x14ac:dyDescent="0.3">
      <c r="B240" s="6"/>
      <c r="C240" s="6"/>
      <c r="D240" s="6" t="str">
        <f t="shared" si="47"/>
        <v>*</v>
      </c>
      <c r="E240" s="7" t="s">
        <v>449</v>
      </c>
      <c r="F240" s="8" t="str">
        <f t="shared" si="48"/>
        <v>ELCSOL</v>
      </c>
      <c r="G240" s="8" t="str">
        <f t="shared" si="49"/>
        <v>ELCSOL</v>
      </c>
      <c r="H240" s="6" t="str">
        <f t="shared" si="51"/>
        <v>DH*</v>
      </c>
      <c r="I240" s="6"/>
      <c r="J240" s="6" t="str">
        <f t="shared" si="52"/>
        <v>ELCCOXN</v>
      </c>
      <c r="K240" s="19">
        <f>ELC_IVL!N62</f>
        <v>0</v>
      </c>
      <c r="L240" s="1"/>
      <c r="M240" s="6" t="s">
        <v>14</v>
      </c>
      <c r="N240" s="6"/>
      <c r="O240" s="1"/>
      <c r="P240" s="6" t="s">
        <v>448</v>
      </c>
      <c r="Q240" s="89" t="s">
        <v>447</v>
      </c>
    </row>
    <row r="241" spans="2:17" s="68" customFormat="1" x14ac:dyDescent="0.3">
      <c r="B241" s="6"/>
      <c r="C241" s="6"/>
      <c r="D241" s="6" t="str">
        <f t="shared" si="47"/>
        <v>*</v>
      </c>
      <c r="E241" s="7" t="s">
        <v>446</v>
      </c>
      <c r="F241" s="8" t="str">
        <f t="shared" si="48"/>
        <v>ELCHTI</v>
      </c>
      <c r="G241" s="8" t="str">
        <f t="shared" si="49"/>
        <v>ELCHTI</v>
      </c>
      <c r="H241" s="6" t="str">
        <f t="shared" si="51"/>
        <v>DH*</v>
      </c>
      <c r="I241" s="6"/>
      <c r="J241" s="6" t="str">
        <f t="shared" si="52"/>
        <v>ELCCOXN</v>
      </c>
      <c r="K241" s="19">
        <f>ELC_IVL!N63</f>
        <v>0</v>
      </c>
      <c r="L241" s="1"/>
      <c r="M241" s="6" t="s">
        <v>14</v>
      </c>
      <c r="N241" s="6"/>
      <c r="O241" s="91"/>
      <c r="P241" s="6" t="s">
        <v>445</v>
      </c>
      <c r="Q241" s="89" t="s">
        <v>444</v>
      </c>
    </row>
    <row r="242" spans="2:17" s="68" customFormat="1" x14ac:dyDescent="0.3">
      <c r="B242" s="6"/>
      <c r="C242" s="6"/>
      <c r="D242" s="6" t="str">
        <f t="shared" si="47"/>
        <v>*</v>
      </c>
      <c r="E242" s="7" t="s">
        <v>443</v>
      </c>
      <c r="F242" s="8" t="str">
        <f t="shared" si="48"/>
        <v>ELCLTI</v>
      </c>
      <c r="G242" s="8" t="str">
        <f t="shared" si="49"/>
        <v>ELCLTI</v>
      </c>
      <c r="H242" s="6" t="str">
        <f t="shared" si="51"/>
        <v>DH*</v>
      </c>
      <c r="I242" s="6"/>
      <c r="J242" s="6" t="str">
        <f t="shared" si="52"/>
        <v>ELCCOXN</v>
      </c>
      <c r="K242" s="19">
        <f>ELC_IVL!N64</f>
        <v>0</v>
      </c>
      <c r="L242" s="1"/>
      <c r="M242" s="6" t="s">
        <v>14</v>
      </c>
      <c r="N242" s="6"/>
      <c r="O242" s="91"/>
      <c r="P242" s="6" t="s">
        <v>442</v>
      </c>
      <c r="Q242" s="89"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2:Q107"/>
  <sheetViews>
    <sheetView zoomScale="62" zoomScaleNormal="62" workbookViewId="0">
      <selection activeCell="H3" sqref="H3"/>
    </sheetView>
  </sheetViews>
  <sheetFormatPr defaultRowHeight="14.4" x14ac:dyDescent="0.3"/>
  <cols>
    <col min="4" max="4" width="10.6640625" customWidth="1"/>
    <col min="5" max="5" width="25" customWidth="1"/>
    <col min="6" max="6" width="12.6640625" customWidth="1"/>
    <col min="7" max="7" width="11.21875" customWidth="1"/>
    <col min="8" max="8" width="10.44140625" customWidth="1"/>
    <col min="10" max="10" width="11.5546875" customWidth="1"/>
    <col min="11" max="11" width="13.5546875" style="20" customWidth="1"/>
    <col min="17" max="17" width="28.21875" customWidth="1"/>
  </cols>
  <sheetData>
    <row r="2" spans="2:17" x14ac:dyDescent="0.3">
      <c r="B2" s="14" t="s">
        <v>27</v>
      </c>
      <c r="C2" s="13" t="s">
        <v>436</v>
      </c>
      <c r="D2" s="99" t="s">
        <v>468</v>
      </c>
      <c r="E2" s="99"/>
      <c r="F2" s="99"/>
      <c r="H2" s="1" t="s">
        <v>610</v>
      </c>
      <c r="I2" s="1"/>
      <c r="J2" s="1"/>
      <c r="K2" s="16"/>
      <c r="L2" s="1"/>
      <c r="M2" s="1"/>
      <c r="N2" s="1"/>
      <c r="O2" s="1"/>
      <c r="P2" s="1"/>
      <c r="Q2" s="1"/>
    </row>
    <row r="3" spans="2:17" x14ac:dyDescent="0.3">
      <c r="B3" s="1"/>
      <c r="C3" s="1"/>
      <c r="D3" s="1"/>
      <c r="E3" s="1"/>
      <c r="F3" s="1"/>
      <c r="G3" s="1"/>
      <c r="H3" s="1"/>
      <c r="I3" s="1"/>
      <c r="J3" s="1"/>
      <c r="K3" s="16"/>
      <c r="L3" s="1"/>
      <c r="M3" s="1"/>
      <c r="N3" s="1"/>
      <c r="O3" s="1"/>
      <c r="P3" s="1"/>
      <c r="Q3" s="1"/>
    </row>
    <row r="4" spans="2:17" x14ac:dyDescent="0.3">
      <c r="B4" s="1" t="str">
        <f>ELC_IVL!F7</f>
        <v>COX</v>
      </c>
      <c r="C4" s="1"/>
      <c r="D4" s="1"/>
      <c r="E4" s="1"/>
      <c r="F4" s="1"/>
      <c r="G4" s="1"/>
      <c r="H4" s="1"/>
      <c r="I4" s="1"/>
      <c r="J4" s="1"/>
      <c r="K4" s="16"/>
      <c r="L4" s="1"/>
      <c r="M4" s="1"/>
      <c r="N4" s="1"/>
      <c r="O4" s="1"/>
      <c r="P4" s="1"/>
      <c r="Q4" s="1"/>
    </row>
    <row r="5" spans="2:17" x14ac:dyDescent="0.3">
      <c r="B5" s="1"/>
      <c r="C5" s="1"/>
      <c r="D5" s="1"/>
      <c r="E5" s="1"/>
      <c r="F5" s="1"/>
      <c r="G5" s="1"/>
      <c r="H5" s="1"/>
      <c r="I5" s="1"/>
      <c r="J5" s="1"/>
      <c r="K5" s="16"/>
      <c r="L5" s="1"/>
      <c r="M5" s="1"/>
      <c r="N5" s="1"/>
      <c r="O5" s="1"/>
      <c r="P5" s="1"/>
      <c r="Q5" s="1"/>
    </row>
    <row r="6" spans="2:17" x14ac:dyDescent="0.3">
      <c r="B6" s="2" t="s">
        <v>0</v>
      </c>
      <c r="C6" s="3"/>
      <c r="D6" s="3"/>
      <c r="E6" s="3"/>
      <c r="F6" s="3"/>
      <c r="G6" s="3"/>
      <c r="H6" s="3"/>
      <c r="I6" s="3"/>
      <c r="J6" s="3"/>
      <c r="K6" s="17"/>
      <c r="L6" s="1"/>
      <c r="M6" s="1"/>
      <c r="N6" s="1"/>
      <c r="O6" s="1"/>
      <c r="P6" s="1"/>
      <c r="Q6" s="1"/>
    </row>
    <row r="7" spans="2:17" x14ac:dyDescent="0.3">
      <c r="B7" s="4" t="s">
        <v>1</v>
      </c>
      <c r="C7" s="4" t="s">
        <v>2</v>
      </c>
      <c r="D7" s="4" t="s">
        <v>3</v>
      </c>
      <c r="E7" s="4" t="s">
        <v>4</v>
      </c>
      <c r="F7" s="4" t="s">
        <v>5</v>
      </c>
      <c r="G7" s="4" t="s">
        <v>382</v>
      </c>
      <c r="H7" s="4" t="s">
        <v>6</v>
      </c>
      <c r="I7" s="4" t="s">
        <v>7</v>
      </c>
      <c r="J7" s="4" t="s">
        <v>8</v>
      </c>
      <c r="K7" s="18" t="s">
        <v>9</v>
      </c>
      <c r="L7" s="1"/>
      <c r="M7" s="4" t="s">
        <v>10</v>
      </c>
      <c r="N7" s="4" t="s">
        <v>11</v>
      </c>
      <c r="O7" s="5"/>
      <c r="P7" s="4" t="s">
        <v>12</v>
      </c>
      <c r="Q7" s="4" t="s">
        <v>13</v>
      </c>
    </row>
    <row r="8" spans="2:17" x14ac:dyDescent="0.3">
      <c r="B8" s="6"/>
      <c r="C8" s="6"/>
      <c r="D8" s="6" t="str">
        <f>IF((OR(K8&lt;=0,K8="NA")),"*","FLO_EMIS")</f>
        <v>*</v>
      </c>
      <c r="E8" s="7" t="s">
        <v>607</v>
      </c>
      <c r="F8" s="8" t="str">
        <f>G8</f>
        <v>ELCHTH</v>
      </c>
      <c r="G8" s="8" t="str">
        <f>P8</f>
        <v>ELCHTH</v>
      </c>
      <c r="H8" s="6" t="str">
        <f>$H$2</f>
        <v>DC*</v>
      </c>
      <c r="I8" s="6"/>
      <c r="J8" s="6" t="str">
        <f>$C$2&amp;B$4&amp;"N"</f>
        <v>ELCCOXN</v>
      </c>
      <c r="K8" s="19">
        <f>ELC_IVL!F69</f>
        <v>0</v>
      </c>
      <c r="L8" s="1"/>
      <c r="M8" s="6" t="s">
        <v>14</v>
      </c>
      <c r="N8" s="6"/>
      <c r="O8" s="1"/>
      <c r="P8" s="6" t="s">
        <v>467</v>
      </c>
      <c r="Q8" s="89" t="s">
        <v>466</v>
      </c>
    </row>
    <row r="9" spans="2:17" x14ac:dyDescent="0.3">
      <c r="B9" s="6"/>
      <c r="C9" s="6"/>
      <c r="D9" s="6" t="str">
        <f>IF((OR(K9&lt;=0,K9="NA")),"*","FLO_EMIS")</f>
        <v>*</v>
      </c>
      <c r="E9" s="7" t="s">
        <v>607</v>
      </c>
      <c r="F9" s="8" t="str">
        <f>G9</f>
        <v>ELCLTH</v>
      </c>
      <c r="G9" s="8" t="str">
        <f>P9</f>
        <v>ELCLTH</v>
      </c>
      <c r="H9" s="6" t="str">
        <f t="shared" ref="H9:H11" si="0">$H$2</f>
        <v>DC*</v>
      </c>
      <c r="I9" s="6"/>
      <c r="J9" s="6" t="str">
        <f>$C$2&amp;B$4&amp;"N"</f>
        <v>ELCCOXN</v>
      </c>
      <c r="K9" s="19">
        <f>ELC_IVL!F70</f>
        <v>0</v>
      </c>
      <c r="L9" s="1"/>
      <c r="M9" s="6" t="s">
        <v>14</v>
      </c>
      <c r="N9" s="6"/>
      <c r="O9" s="1"/>
      <c r="P9" s="6" t="s">
        <v>465</v>
      </c>
      <c r="Q9" s="89" t="s">
        <v>464</v>
      </c>
    </row>
    <row r="10" spans="2:17" x14ac:dyDescent="0.3">
      <c r="B10" s="6"/>
      <c r="C10" s="6"/>
      <c r="D10" s="6" t="str">
        <f>IF((OR(K10&lt;=0,K10="NA")),"*","FLO_EMIS")</f>
        <v>*</v>
      </c>
      <c r="E10" s="7" t="s">
        <v>607</v>
      </c>
      <c r="F10" s="8" t="str">
        <f>G10</f>
        <v>ELCELC</v>
      </c>
      <c r="G10" s="8" t="str">
        <f>P10</f>
        <v>ELCELC</v>
      </c>
      <c r="H10" s="6" t="str">
        <f t="shared" si="0"/>
        <v>DC*</v>
      </c>
      <c r="I10" s="6"/>
      <c r="J10" s="6" t="str">
        <f>$C$2&amp;B$4&amp;"N"</f>
        <v>ELCCOXN</v>
      </c>
      <c r="K10" s="19">
        <f>ELC_IVL!F71</f>
        <v>0</v>
      </c>
      <c r="L10" s="1"/>
      <c r="M10" s="6" t="s">
        <v>14</v>
      </c>
      <c r="N10" s="6"/>
      <c r="O10" s="1"/>
      <c r="P10" s="6" t="s">
        <v>458</v>
      </c>
      <c r="Q10" s="89" t="s">
        <v>463</v>
      </c>
    </row>
    <row r="11" spans="2:17" x14ac:dyDescent="0.3">
      <c r="B11" s="6"/>
      <c r="C11" s="6"/>
      <c r="D11" s="6" t="str">
        <f>IF((OR(K11&lt;=0,K11="NA")),"*","FLO_EMIS")</f>
        <v>*</v>
      </c>
      <c r="E11" s="7" t="s">
        <v>607</v>
      </c>
      <c r="F11" s="8" t="str">
        <f>G11</f>
        <v>ELCCOO</v>
      </c>
      <c r="G11" s="8" t="str">
        <f>P11</f>
        <v>ELCCOO</v>
      </c>
      <c r="H11" s="6" t="str">
        <f t="shared" si="0"/>
        <v>DC*</v>
      </c>
      <c r="I11" s="6"/>
      <c r="J11" s="6" t="str">
        <f>$C$2&amp;B$4&amp;"N"</f>
        <v>ELCCOXN</v>
      </c>
      <c r="K11" s="19">
        <f>ELC_IVL!F72</f>
        <v>0</v>
      </c>
      <c r="L11" s="1"/>
      <c r="M11" s="6" t="s">
        <v>14</v>
      </c>
      <c r="N11" s="6"/>
      <c r="O11" s="1"/>
      <c r="P11" s="6" t="s">
        <v>462</v>
      </c>
      <c r="Q11" s="89" t="s">
        <v>461</v>
      </c>
    </row>
    <row r="12" spans="2:17" s="68" customFormat="1" x14ac:dyDescent="0.3">
      <c r="B12" s="90"/>
      <c r="C12" s="90"/>
      <c r="D12" s="90"/>
      <c r="E12" s="95"/>
      <c r="F12" s="94"/>
      <c r="G12" s="94"/>
      <c r="H12" s="90"/>
      <c r="I12" s="90"/>
      <c r="J12" s="90"/>
      <c r="K12" s="93"/>
      <c r="L12" s="92"/>
      <c r="M12" s="90"/>
      <c r="N12" s="90"/>
      <c r="O12" s="91"/>
      <c r="P12" s="90"/>
      <c r="Q12" s="89"/>
    </row>
    <row r="13" spans="2:17" s="68" customFormat="1" x14ac:dyDescent="0.3">
      <c r="B13" s="90"/>
      <c r="C13" s="90"/>
      <c r="D13" s="90"/>
      <c r="E13" s="95"/>
      <c r="F13" s="94"/>
      <c r="G13" s="94"/>
      <c r="H13" s="90"/>
      <c r="I13" s="90"/>
      <c r="J13" s="90"/>
      <c r="K13" s="93"/>
      <c r="L13" s="92"/>
      <c r="M13" s="90"/>
      <c r="N13" s="90"/>
      <c r="O13" s="91"/>
      <c r="P13" s="90"/>
      <c r="Q13" s="89"/>
    </row>
    <row r="14" spans="2:17" s="68" customFormat="1" x14ac:dyDescent="0.3">
      <c r="B14" s="90"/>
      <c r="C14" s="90"/>
      <c r="D14" s="90"/>
      <c r="E14" s="95"/>
      <c r="F14" s="94"/>
      <c r="G14" s="94"/>
      <c r="H14" s="90"/>
      <c r="I14" s="90"/>
      <c r="J14" s="90"/>
      <c r="K14" s="93"/>
      <c r="L14" s="92"/>
      <c r="M14" s="90"/>
      <c r="N14" s="90"/>
      <c r="O14" s="91"/>
      <c r="P14" s="90"/>
      <c r="Q14" s="89"/>
    </row>
    <row r="15" spans="2:17" s="68" customFormat="1" x14ac:dyDescent="0.3">
      <c r="B15" s="90"/>
      <c r="C15" s="90"/>
      <c r="D15" s="90"/>
      <c r="E15" s="95"/>
      <c r="F15" s="94"/>
      <c r="G15" s="94"/>
      <c r="H15" s="90"/>
      <c r="I15" s="90"/>
      <c r="J15" s="90"/>
      <c r="K15" s="93"/>
      <c r="L15" s="92"/>
      <c r="M15" s="90"/>
      <c r="N15" s="90"/>
      <c r="O15" s="91"/>
      <c r="P15" s="90"/>
      <c r="Q15" s="89"/>
    </row>
    <row r="16" spans="2:17" x14ac:dyDescent="0.3">
      <c r="B16" s="1" t="str">
        <f>ELC_IVL!G7</f>
        <v>CH4</v>
      </c>
      <c r="C16" s="1"/>
      <c r="D16" s="1"/>
      <c r="E16" s="1"/>
      <c r="F16" s="1"/>
      <c r="G16" s="1"/>
      <c r="H16" s="1"/>
      <c r="I16" s="1"/>
      <c r="J16" s="1"/>
      <c r="K16" s="16"/>
      <c r="L16" s="1"/>
      <c r="M16" s="1"/>
      <c r="N16" s="1"/>
      <c r="O16" s="1"/>
      <c r="P16" s="1"/>
      <c r="Q16" s="1"/>
    </row>
    <row r="17" spans="2:17" x14ac:dyDescent="0.3">
      <c r="B17" s="1"/>
      <c r="C17" s="1"/>
      <c r="D17" s="1"/>
      <c r="E17" s="1"/>
      <c r="F17" s="1"/>
      <c r="G17" s="1"/>
      <c r="H17" s="1"/>
      <c r="I17" s="1"/>
      <c r="J17" s="1"/>
      <c r="K17" s="16"/>
      <c r="L17" s="1"/>
      <c r="M17" s="1"/>
      <c r="N17" s="1"/>
      <c r="O17" s="1"/>
      <c r="P17" s="1"/>
      <c r="Q17" s="1"/>
    </row>
    <row r="18" spans="2:17" x14ac:dyDescent="0.3">
      <c r="B18" s="2" t="s">
        <v>0</v>
      </c>
      <c r="C18" s="3"/>
      <c r="D18" s="3"/>
      <c r="E18" s="3"/>
      <c r="F18" s="3"/>
      <c r="G18" s="3"/>
      <c r="H18" s="3"/>
      <c r="I18" s="3"/>
      <c r="J18" s="3"/>
      <c r="K18" s="17"/>
      <c r="L18" s="1"/>
      <c r="M18" s="1"/>
      <c r="N18" s="1"/>
      <c r="O18" s="1"/>
      <c r="P18" s="1"/>
      <c r="Q18" s="1"/>
    </row>
    <row r="19" spans="2:17" x14ac:dyDescent="0.3">
      <c r="B19" s="4" t="s">
        <v>1</v>
      </c>
      <c r="C19" s="4" t="s">
        <v>2</v>
      </c>
      <c r="D19" s="4" t="s">
        <v>3</v>
      </c>
      <c r="E19" s="4" t="s">
        <v>4</v>
      </c>
      <c r="F19" s="4" t="s">
        <v>5</v>
      </c>
      <c r="G19" s="4" t="s">
        <v>382</v>
      </c>
      <c r="H19" s="4" t="s">
        <v>6</v>
      </c>
      <c r="I19" s="4" t="s">
        <v>7</v>
      </c>
      <c r="J19" s="4" t="s">
        <v>8</v>
      </c>
      <c r="K19" s="18" t="s">
        <v>9</v>
      </c>
      <c r="L19" s="1"/>
      <c r="M19" s="4" t="s">
        <v>10</v>
      </c>
      <c r="N19" s="4" t="s">
        <v>11</v>
      </c>
      <c r="O19" s="5"/>
      <c r="P19" s="4" t="s">
        <v>12</v>
      </c>
      <c r="Q19" s="4" t="s">
        <v>13</v>
      </c>
    </row>
    <row r="20" spans="2:17" x14ac:dyDescent="0.3">
      <c r="B20" s="6"/>
      <c r="C20" s="6"/>
      <c r="D20" s="6" t="str">
        <f>IF((OR(K20&lt;=0,K20="NA")),"*","FLO_EMIS")</f>
        <v>*</v>
      </c>
      <c r="E20" s="7" t="s">
        <v>607</v>
      </c>
      <c r="F20" s="8" t="str">
        <f>G20</f>
        <v>ELCHTH</v>
      </c>
      <c r="G20" s="8" t="str">
        <f>P20</f>
        <v>ELCHTH</v>
      </c>
      <c r="H20" s="6" t="str">
        <f>$H$2</f>
        <v>DC*</v>
      </c>
      <c r="I20" s="6"/>
      <c r="J20" s="6" t="str">
        <f>$C$2&amp;B$16&amp;"N"</f>
        <v>ELCCH4N</v>
      </c>
      <c r="K20" s="19">
        <f>ELC_IVL!G69</f>
        <v>0</v>
      </c>
      <c r="L20" s="1"/>
      <c r="M20" s="6" t="s">
        <v>14</v>
      </c>
      <c r="N20" s="6"/>
      <c r="O20" s="1"/>
      <c r="P20" s="6" t="s">
        <v>467</v>
      </c>
      <c r="Q20" s="89" t="s">
        <v>466</v>
      </c>
    </row>
    <row r="21" spans="2:17" x14ac:dyDescent="0.3">
      <c r="B21" s="6"/>
      <c r="C21" s="6"/>
      <c r="D21" s="6" t="str">
        <f>IF((OR(K21&lt;=0,K21="NA")),"*","FLO_EMIS")</f>
        <v>*</v>
      </c>
      <c r="E21" s="7" t="s">
        <v>607</v>
      </c>
      <c r="F21" s="8" t="str">
        <f>G21</f>
        <v>ELCLTH</v>
      </c>
      <c r="G21" s="8" t="str">
        <f>P21</f>
        <v>ELCLTH</v>
      </c>
      <c r="H21" s="6" t="str">
        <f t="shared" ref="H21:H23" si="1">$H$2</f>
        <v>DC*</v>
      </c>
      <c r="I21" s="6"/>
      <c r="J21" s="6" t="str">
        <f>$C$2&amp;B$16&amp;"N"</f>
        <v>ELCCH4N</v>
      </c>
      <c r="K21" s="19">
        <f>ELC_IVL!G70</f>
        <v>0</v>
      </c>
      <c r="L21" s="1"/>
      <c r="M21" s="6" t="s">
        <v>14</v>
      </c>
      <c r="N21" s="6"/>
      <c r="O21" s="1"/>
      <c r="P21" s="6" t="s">
        <v>465</v>
      </c>
      <c r="Q21" s="89" t="s">
        <v>464</v>
      </c>
    </row>
    <row r="22" spans="2:17" x14ac:dyDescent="0.3">
      <c r="B22" s="6"/>
      <c r="C22" s="6"/>
      <c r="D22" s="6" t="str">
        <f>IF((OR(K22&lt;=0,K22="NA")),"*","FLO_EMIS")</f>
        <v>*</v>
      </c>
      <c r="E22" s="7" t="s">
        <v>607</v>
      </c>
      <c r="F22" s="8" t="str">
        <f>G22</f>
        <v>ELCELC</v>
      </c>
      <c r="G22" s="8" t="str">
        <f>P22</f>
        <v>ELCELC</v>
      </c>
      <c r="H22" s="6" t="str">
        <f t="shared" si="1"/>
        <v>DC*</v>
      </c>
      <c r="I22" s="6"/>
      <c r="J22" s="6" t="str">
        <f>$C$2&amp;B$16&amp;"N"</f>
        <v>ELCCH4N</v>
      </c>
      <c r="K22" s="19">
        <f>ELC_IVL!G71</f>
        <v>0</v>
      </c>
      <c r="L22" s="1"/>
      <c r="M22" s="6" t="s">
        <v>14</v>
      </c>
      <c r="N22" s="6"/>
      <c r="O22" s="1"/>
      <c r="P22" s="6" t="s">
        <v>458</v>
      </c>
      <c r="Q22" s="89" t="s">
        <v>463</v>
      </c>
    </row>
    <row r="23" spans="2:17" x14ac:dyDescent="0.3">
      <c r="B23" s="6"/>
      <c r="C23" s="6"/>
      <c r="D23" s="6" t="str">
        <f>IF((OR(K23&lt;=0,K23="NA")),"*","FLO_EMIS")</f>
        <v>*</v>
      </c>
      <c r="E23" s="7" t="s">
        <v>607</v>
      </c>
      <c r="F23" s="8" t="str">
        <f>G23</f>
        <v>ELCCOO</v>
      </c>
      <c r="G23" s="8" t="str">
        <f>P23</f>
        <v>ELCCOO</v>
      </c>
      <c r="H23" s="6" t="str">
        <f t="shared" si="1"/>
        <v>DC*</v>
      </c>
      <c r="I23" s="6"/>
      <c r="J23" s="6" t="str">
        <f>$C$2&amp;B$16&amp;"N"</f>
        <v>ELCCH4N</v>
      </c>
      <c r="K23" s="19">
        <f>ELC_IVL!G72</f>
        <v>0</v>
      </c>
      <c r="L23" s="1"/>
      <c r="M23" s="6" t="s">
        <v>14</v>
      </c>
      <c r="N23" s="6"/>
      <c r="O23" s="1"/>
      <c r="P23" s="6" t="s">
        <v>462</v>
      </c>
      <c r="Q23" s="89" t="s">
        <v>461</v>
      </c>
    </row>
    <row r="28" spans="2:17" x14ac:dyDescent="0.3">
      <c r="B28" s="1" t="str">
        <f>ELC_IVL!H7</f>
        <v>SO2</v>
      </c>
      <c r="C28" s="1"/>
      <c r="D28" s="1"/>
      <c r="E28" s="1"/>
      <c r="F28" s="1"/>
      <c r="G28" s="1"/>
      <c r="H28" s="1"/>
      <c r="I28" s="1"/>
      <c r="J28" s="1"/>
      <c r="K28" s="16"/>
      <c r="L28" s="1"/>
      <c r="M28" s="1"/>
      <c r="N28" s="1"/>
      <c r="O28" s="1"/>
      <c r="P28" s="1"/>
      <c r="Q28" s="1"/>
    </row>
    <row r="29" spans="2:17" x14ac:dyDescent="0.3">
      <c r="B29" s="1"/>
      <c r="C29" s="1"/>
      <c r="D29" s="1"/>
      <c r="E29" s="1"/>
      <c r="F29" s="1"/>
      <c r="G29" s="1"/>
      <c r="H29" s="1"/>
      <c r="I29" s="1"/>
      <c r="J29" s="1"/>
      <c r="K29" s="16"/>
      <c r="L29" s="1"/>
      <c r="M29" s="1"/>
      <c r="N29" s="1"/>
      <c r="O29" s="1"/>
      <c r="P29" s="1"/>
      <c r="Q29" s="1"/>
    </row>
    <row r="30" spans="2:17" x14ac:dyDescent="0.3">
      <c r="B30" s="2" t="s">
        <v>0</v>
      </c>
      <c r="C30" s="3"/>
      <c r="D30" s="3"/>
      <c r="E30" s="3"/>
      <c r="F30" s="3"/>
      <c r="G30" s="3"/>
      <c r="H30" s="3"/>
      <c r="I30" s="3"/>
      <c r="J30" s="3"/>
      <c r="K30" s="17"/>
      <c r="L30" s="1"/>
      <c r="M30" s="1"/>
      <c r="N30" s="1"/>
      <c r="O30" s="1"/>
      <c r="P30" s="1"/>
      <c r="Q30" s="1"/>
    </row>
    <row r="31" spans="2:17" x14ac:dyDescent="0.3">
      <c r="B31" s="4" t="s">
        <v>1</v>
      </c>
      <c r="C31" s="4" t="s">
        <v>2</v>
      </c>
      <c r="D31" s="4" t="s">
        <v>3</v>
      </c>
      <c r="E31" s="4" t="s">
        <v>4</v>
      </c>
      <c r="F31" s="4" t="s">
        <v>5</v>
      </c>
      <c r="G31" s="4" t="s">
        <v>382</v>
      </c>
      <c r="H31" s="4" t="s">
        <v>6</v>
      </c>
      <c r="I31" s="4" t="s">
        <v>7</v>
      </c>
      <c r="J31" s="4" t="s">
        <v>8</v>
      </c>
      <c r="K31" s="18" t="s">
        <v>9</v>
      </c>
      <c r="L31" s="1"/>
      <c r="M31" s="4" t="s">
        <v>10</v>
      </c>
      <c r="N31" s="4" t="s">
        <v>11</v>
      </c>
      <c r="O31" s="5"/>
      <c r="P31" s="4" t="s">
        <v>12</v>
      </c>
      <c r="Q31" s="4" t="s">
        <v>13</v>
      </c>
    </row>
    <row r="32" spans="2:17" x14ac:dyDescent="0.3">
      <c r="B32" s="6"/>
      <c r="C32" s="6"/>
      <c r="D32" s="6" t="str">
        <f>IF((OR(K32&lt;=0,K32="NA")),"*","FLO_EMIS")</f>
        <v>*</v>
      </c>
      <c r="E32" s="7" t="s">
        <v>607</v>
      </c>
      <c r="F32" s="8" t="str">
        <f>G32</f>
        <v>ELCHTH</v>
      </c>
      <c r="G32" s="8" t="str">
        <f>P32</f>
        <v>ELCHTH</v>
      </c>
      <c r="H32" s="6" t="str">
        <f>$H$2</f>
        <v>DC*</v>
      </c>
      <c r="I32" s="6"/>
      <c r="J32" s="6" t="str">
        <f>$C$2&amp;$B$28&amp;"N"</f>
        <v>ELCSO2N</v>
      </c>
      <c r="K32" s="19">
        <f>ELC_IVL!H69</f>
        <v>0</v>
      </c>
      <c r="L32" s="1"/>
      <c r="M32" s="6" t="s">
        <v>14</v>
      </c>
      <c r="N32" s="6"/>
      <c r="O32" s="1"/>
      <c r="P32" s="6" t="s">
        <v>467</v>
      </c>
      <c r="Q32" s="89" t="s">
        <v>466</v>
      </c>
    </row>
    <row r="33" spans="2:17" x14ac:dyDescent="0.3">
      <c r="B33" s="6"/>
      <c r="C33" s="6"/>
      <c r="D33" s="6" t="str">
        <f>IF((OR(K33&lt;=0,K33="NA")),"*","FLO_EMIS")</f>
        <v>*</v>
      </c>
      <c r="E33" s="7" t="s">
        <v>607</v>
      </c>
      <c r="F33" s="8" t="str">
        <f>G33</f>
        <v>ELCLTH</v>
      </c>
      <c r="G33" s="8" t="str">
        <f>P33</f>
        <v>ELCLTH</v>
      </c>
      <c r="H33" s="6" t="str">
        <f t="shared" ref="H33:H35" si="2">$H$2</f>
        <v>DC*</v>
      </c>
      <c r="I33" s="6"/>
      <c r="J33" s="6" t="str">
        <f>$C$2&amp;$B$28&amp;"N"</f>
        <v>ELCSO2N</v>
      </c>
      <c r="K33" s="19">
        <f>ELC_IVL!H70</f>
        <v>0</v>
      </c>
      <c r="L33" s="1"/>
      <c r="M33" s="6" t="s">
        <v>14</v>
      </c>
      <c r="N33" s="6"/>
      <c r="O33" s="1"/>
      <c r="P33" s="6" t="s">
        <v>465</v>
      </c>
      <c r="Q33" s="89" t="s">
        <v>464</v>
      </c>
    </row>
    <row r="34" spans="2:17" x14ac:dyDescent="0.3">
      <c r="B34" s="6"/>
      <c r="C34" s="6"/>
      <c r="D34" s="6" t="str">
        <f>IF((OR(K34&lt;=0,K34="NA")),"*","FLO_EMIS")</f>
        <v>*</v>
      </c>
      <c r="E34" s="7" t="s">
        <v>607</v>
      </c>
      <c r="F34" s="8" t="str">
        <f>G34</f>
        <v>ELCELC</v>
      </c>
      <c r="G34" s="8" t="str">
        <f>P34</f>
        <v>ELCELC</v>
      </c>
      <c r="H34" s="6" t="str">
        <f t="shared" si="2"/>
        <v>DC*</v>
      </c>
      <c r="I34" s="6"/>
      <c r="J34" s="6" t="str">
        <f>$C$2&amp;$B$28&amp;"N"</f>
        <v>ELCSO2N</v>
      </c>
      <c r="K34" s="19">
        <f>ELC_IVL!H71</f>
        <v>0</v>
      </c>
      <c r="L34" s="1"/>
      <c r="M34" s="6" t="s">
        <v>14</v>
      </c>
      <c r="N34" s="6"/>
      <c r="O34" s="1"/>
      <c r="P34" s="6" t="s">
        <v>458</v>
      </c>
      <c r="Q34" s="89" t="s">
        <v>463</v>
      </c>
    </row>
    <row r="35" spans="2:17" x14ac:dyDescent="0.3">
      <c r="B35" s="6"/>
      <c r="C35" s="6"/>
      <c r="D35" s="6" t="str">
        <f>IF((OR(K35&lt;=0,K35="NA")),"*","FLO_EMIS")</f>
        <v>*</v>
      </c>
      <c r="E35" s="7" t="s">
        <v>607</v>
      </c>
      <c r="F35" s="8" t="str">
        <f>G35</f>
        <v>ELCCOO</v>
      </c>
      <c r="G35" s="8" t="str">
        <f>P35</f>
        <v>ELCCOO</v>
      </c>
      <c r="H35" s="6" t="str">
        <f t="shared" si="2"/>
        <v>DC*</v>
      </c>
      <c r="I35" s="6"/>
      <c r="J35" s="6" t="str">
        <f>$C$2&amp;$B$28&amp;"N"</f>
        <v>ELCSO2N</v>
      </c>
      <c r="K35" s="19">
        <f>ELC_IVL!H72</f>
        <v>0</v>
      </c>
      <c r="L35" s="1"/>
      <c r="M35" s="6" t="s">
        <v>14</v>
      </c>
      <c r="N35" s="6"/>
      <c r="O35" s="1"/>
      <c r="P35" s="6" t="s">
        <v>462</v>
      </c>
      <c r="Q35" s="89" t="s">
        <v>461</v>
      </c>
    </row>
    <row r="40" spans="2:17" x14ac:dyDescent="0.3">
      <c r="B40" s="1" t="str">
        <f>ELC_IVL!I7</f>
        <v>NOX</v>
      </c>
      <c r="C40" s="1"/>
      <c r="D40" s="1"/>
      <c r="E40" s="1"/>
      <c r="F40" s="1"/>
      <c r="G40" s="1"/>
      <c r="H40" s="1"/>
      <c r="I40" s="1"/>
      <c r="J40" s="1"/>
      <c r="K40" s="16"/>
      <c r="L40" s="1"/>
      <c r="M40" s="1"/>
      <c r="N40" s="1"/>
      <c r="O40" s="1"/>
      <c r="P40" s="1"/>
      <c r="Q40" s="1"/>
    </row>
    <row r="41" spans="2:17" x14ac:dyDescent="0.3">
      <c r="B41" s="1"/>
      <c r="C41" s="1"/>
      <c r="D41" s="1"/>
      <c r="E41" s="1"/>
      <c r="F41" s="1"/>
      <c r="G41" s="1"/>
      <c r="H41" s="1"/>
      <c r="I41" s="1"/>
      <c r="J41" s="1"/>
      <c r="K41" s="16"/>
      <c r="L41" s="1"/>
      <c r="M41" s="1"/>
      <c r="N41" s="1"/>
      <c r="O41" s="1"/>
      <c r="P41" s="1"/>
      <c r="Q41" s="1"/>
    </row>
    <row r="42" spans="2:17" x14ac:dyDescent="0.3">
      <c r="B42" s="2" t="s">
        <v>0</v>
      </c>
      <c r="C42" s="3"/>
      <c r="D42" s="3"/>
      <c r="E42" s="3"/>
      <c r="F42" s="3"/>
      <c r="G42" s="3"/>
      <c r="H42" s="3"/>
      <c r="I42" s="3"/>
      <c r="J42" s="3"/>
      <c r="K42" s="17"/>
      <c r="L42" s="1"/>
      <c r="M42" s="1"/>
      <c r="N42" s="1"/>
      <c r="O42" s="1"/>
      <c r="P42" s="1"/>
      <c r="Q42" s="1"/>
    </row>
    <row r="43" spans="2:17" x14ac:dyDescent="0.3">
      <c r="B43" s="4" t="s">
        <v>1</v>
      </c>
      <c r="C43" s="4" t="s">
        <v>2</v>
      </c>
      <c r="D43" s="4" t="s">
        <v>3</v>
      </c>
      <c r="E43" s="4" t="s">
        <v>4</v>
      </c>
      <c r="F43" s="4" t="s">
        <v>5</v>
      </c>
      <c r="G43" s="4" t="s">
        <v>382</v>
      </c>
      <c r="H43" s="4" t="s">
        <v>6</v>
      </c>
      <c r="I43" s="4" t="s">
        <v>7</v>
      </c>
      <c r="J43" s="4" t="s">
        <v>8</v>
      </c>
      <c r="K43" s="18" t="s">
        <v>9</v>
      </c>
      <c r="L43" s="1"/>
      <c r="M43" s="4" t="s">
        <v>10</v>
      </c>
      <c r="N43" s="4" t="s">
        <v>11</v>
      </c>
      <c r="O43" s="5"/>
      <c r="P43" s="4" t="s">
        <v>12</v>
      </c>
      <c r="Q43" s="4" t="s">
        <v>13</v>
      </c>
    </row>
    <row r="44" spans="2:17" x14ac:dyDescent="0.3">
      <c r="B44" s="6"/>
      <c r="C44" s="6"/>
      <c r="D44" s="6" t="str">
        <f>IF((OR(K44&lt;=0,K44="NA")),"*","FLO_EMIS")</f>
        <v>*</v>
      </c>
      <c r="E44" s="7" t="s">
        <v>607</v>
      </c>
      <c r="F44" s="8" t="str">
        <f>G44</f>
        <v>ELCHTH</v>
      </c>
      <c r="G44" s="8" t="str">
        <f>P44</f>
        <v>ELCHTH</v>
      </c>
      <c r="H44" s="6" t="str">
        <f>$H$2</f>
        <v>DC*</v>
      </c>
      <c r="I44" s="6"/>
      <c r="J44" s="6" t="str">
        <f>$C$2&amp;$B$40&amp;"N"</f>
        <v>ELCNOXN</v>
      </c>
      <c r="K44" s="19">
        <f>ELC_IVL!I69</f>
        <v>0</v>
      </c>
      <c r="L44" s="1"/>
      <c r="M44" s="6" t="s">
        <v>14</v>
      </c>
      <c r="N44" s="6"/>
      <c r="O44" s="1"/>
      <c r="P44" s="6" t="s">
        <v>467</v>
      </c>
      <c r="Q44" s="89" t="s">
        <v>466</v>
      </c>
    </row>
    <row r="45" spans="2:17" x14ac:dyDescent="0.3">
      <c r="B45" s="6"/>
      <c r="C45" s="6"/>
      <c r="D45" s="6" t="str">
        <f>IF((OR(K45&lt;=0,K45="NA")),"*","FLO_EMIS")</f>
        <v>*</v>
      </c>
      <c r="E45" s="7" t="s">
        <v>607</v>
      </c>
      <c r="F45" s="8" t="str">
        <f>G45</f>
        <v>ELCLTH</v>
      </c>
      <c r="G45" s="8" t="str">
        <f>P45</f>
        <v>ELCLTH</v>
      </c>
      <c r="H45" s="6" t="str">
        <f t="shared" ref="H45:H47" si="3">$H$2</f>
        <v>DC*</v>
      </c>
      <c r="I45" s="6"/>
      <c r="J45" s="6" t="str">
        <f>$C$2&amp;$B$40&amp;"N"</f>
        <v>ELCNOXN</v>
      </c>
      <c r="K45" s="19">
        <f>ELC_IVL!I70</f>
        <v>0</v>
      </c>
      <c r="L45" s="1"/>
      <c r="M45" s="6" t="s">
        <v>14</v>
      </c>
      <c r="N45" s="6"/>
      <c r="O45" s="1"/>
      <c r="P45" s="6" t="s">
        <v>465</v>
      </c>
      <c r="Q45" s="89" t="s">
        <v>464</v>
      </c>
    </row>
    <row r="46" spans="2:17" x14ac:dyDescent="0.3">
      <c r="B46" s="6"/>
      <c r="C46" s="6"/>
      <c r="D46" s="6" t="str">
        <f>IF((OR(K46&lt;=0,K46="NA")),"*","FLO_EMIS")</f>
        <v>*</v>
      </c>
      <c r="E46" s="7" t="s">
        <v>607</v>
      </c>
      <c r="F46" s="8" t="str">
        <f>G46</f>
        <v>ELCELC</v>
      </c>
      <c r="G46" s="8" t="str">
        <f>P46</f>
        <v>ELCELC</v>
      </c>
      <c r="H46" s="6" t="str">
        <f t="shared" si="3"/>
        <v>DC*</v>
      </c>
      <c r="I46" s="6"/>
      <c r="J46" s="6" t="str">
        <f>$C$2&amp;$B$40&amp;"N"</f>
        <v>ELCNOXN</v>
      </c>
      <c r="K46" s="19">
        <f>ELC_IVL!I71</f>
        <v>0</v>
      </c>
      <c r="L46" s="1"/>
      <c r="M46" s="6" t="s">
        <v>14</v>
      </c>
      <c r="N46" s="6"/>
      <c r="O46" s="1"/>
      <c r="P46" s="6" t="s">
        <v>458</v>
      </c>
      <c r="Q46" s="89" t="s">
        <v>463</v>
      </c>
    </row>
    <row r="47" spans="2:17" x14ac:dyDescent="0.3">
      <c r="B47" s="6"/>
      <c r="C47" s="6"/>
      <c r="D47" s="6" t="str">
        <f>IF((OR(K47&lt;=0,K47="NA")),"*","FLO_EMIS")</f>
        <v>*</v>
      </c>
      <c r="E47" s="7" t="s">
        <v>607</v>
      </c>
      <c r="F47" s="8" t="str">
        <f>G47</f>
        <v>ELCCOO</v>
      </c>
      <c r="G47" s="8" t="str">
        <f>P47</f>
        <v>ELCCOO</v>
      </c>
      <c r="H47" s="6" t="str">
        <f t="shared" si="3"/>
        <v>DC*</v>
      </c>
      <c r="I47" s="6"/>
      <c r="J47" s="6" t="str">
        <f>$C$2&amp;$B$40&amp;"N"</f>
        <v>ELCNOXN</v>
      </c>
      <c r="K47" s="19">
        <f>ELC_IVL!I72</f>
        <v>0</v>
      </c>
      <c r="L47" s="1"/>
      <c r="M47" s="6" t="s">
        <v>14</v>
      </c>
      <c r="N47" s="6"/>
      <c r="O47" s="1"/>
      <c r="P47" s="6" t="s">
        <v>462</v>
      </c>
      <c r="Q47" s="89" t="s">
        <v>461</v>
      </c>
    </row>
    <row r="52" spans="2:17" x14ac:dyDescent="0.3">
      <c r="B52" s="1" t="str">
        <f>ELC_IVL!J7</f>
        <v>N2O</v>
      </c>
      <c r="C52" s="1"/>
      <c r="D52" s="1"/>
      <c r="E52" s="1"/>
      <c r="F52" s="1"/>
      <c r="G52" s="1"/>
      <c r="H52" s="1"/>
      <c r="I52" s="1"/>
      <c r="J52" s="1"/>
      <c r="K52" s="16"/>
      <c r="L52" s="1"/>
      <c r="M52" s="1"/>
      <c r="N52" s="1"/>
      <c r="O52" s="1"/>
      <c r="P52" s="1"/>
      <c r="Q52" s="1"/>
    </row>
    <row r="53" spans="2:17" x14ac:dyDescent="0.3">
      <c r="B53" s="1"/>
      <c r="C53" s="1"/>
      <c r="D53" s="1"/>
      <c r="E53" s="1"/>
      <c r="F53" s="1"/>
      <c r="G53" s="1"/>
      <c r="H53" s="1"/>
      <c r="I53" s="1"/>
      <c r="J53" s="1"/>
      <c r="K53" s="16"/>
      <c r="L53" s="1"/>
      <c r="M53" s="1"/>
      <c r="N53" s="1"/>
      <c r="O53" s="1"/>
      <c r="P53" s="1"/>
      <c r="Q53" s="1"/>
    </row>
    <row r="54" spans="2:17" x14ac:dyDescent="0.3">
      <c r="B54" s="2" t="s">
        <v>0</v>
      </c>
      <c r="C54" s="3"/>
      <c r="D54" s="3"/>
      <c r="E54" s="3"/>
      <c r="F54" s="3"/>
      <c r="G54" s="3"/>
      <c r="H54" s="3"/>
      <c r="I54" s="3"/>
      <c r="J54" s="3"/>
      <c r="K54" s="17"/>
      <c r="L54" s="1"/>
      <c r="M54" s="1"/>
      <c r="N54" s="1"/>
      <c r="O54" s="1"/>
      <c r="P54" s="1"/>
      <c r="Q54" s="1"/>
    </row>
    <row r="55" spans="2:17" x14ac:dyDescent="0.3">
      <c r="B55" s="4" t="s">
        <v>1</v>
      </c>
      <c r="C55" s="4" t="s">
        <v>2</v>
      </c>
      <c r="D55" s="4" t="s">
        <v>3</v>
      </c>
      <c r="E55" s="4" t="s">
        <v>4</v>
      </c>
      <c r="F55" s="4" t="s">
        <v>5</v>
      </c>
      <c r="G55" s="4" t="s">
        <v>382</v>
      </c>
      <c r="H55" s="4" t="s">
        <v>6</v>
      </c>
      <c r="I55" s="4" t="s">
        <v>7</v>
      </c>
      <c r="J55" s="4" t="s">
        <v>8</v>
      </c>
      <c r="K55" s="18" t="s">
        <v>9</v>
      </c>
      <c r="L55" s="1"/>
      <c r="M55" s="4" t="s">
        <v>10</v>
      </c>
      <c r="N55" s="4" t="s">
        <v>11</v>
      </c>
      <c r="O55" s="5"/>
      <c r="P55" s="4" t="s">
        <v>12</v>
      </c>
      <c r="Q55" s="4" t="s">
        <v>13</v>
      </c>
    </row>
    <row r="56" spans="2:17" x14ac:dyDescent="0.3">
      <c r="B56" s="6"/>
      <c r="C56" s="6"/>
      <c r="D56" s="6" t="str">
        <f>IF((OR(K56&lt;=0,K56="NA")),"*","FLO_EMIS")</f>
        <v>*</v>
      </c>
      <c r="E56" s="7" t="s">
        <v>607</v>
      </c>
      <c r="F56" s="8" t="str">
        <f>G56</f>
        <v>ELCHTH</v>
      </c>
      <c r="G56" s="8" t="str">
        <f>P56</f>
        <v>ELCHTH</v>
      </c>
      <c r="H56" s="6" t="str">
        <f>$H$2</f>
        <v>DC*</v>
      </c>
      <c r="I56" s="6"/>
      <c r="J56" s="6" t="str">
        <f>$C$2&amp;$B$52&amp;"N"</f>
        <v>ELCN2ON</v>
      </c>
      <c r="K56" s="19">
        <f>ELC_IVL!J69</f>
        <v>0</v>
      </c>
      <c r="L56" s="1"/>
      <c r="M56" s="6" t="s">
        <v>14</v>
      </c>
      <c r="N56" s="6"/>
      <c r="O56" s="1"/>
      <c r="P56" s="6" t="s">
        <v>467</v>
      </c>
      <c r="Q56" s="89" t="s">
        <v>466</v>
      </c>
    </row>
    <row r="57" spans="2:17" x14ac:dyDescent="0.3">
      <c r="B57" s="6"/>
      <c r="C57" s="6"/>
      <c r="D57" s="6" t="str">
        <f>IF((OR(K57&lt;=0,K57="NA")),"*","FLO_EMIS")</f>
        <v>*</v>
      </c>
      <c r="E57" s="7" t="s">
        <v>607</v>
      </c>
      <c r="F57" s="8" t="str">
        <f>G57</f>
        <v>ELCLTH</v>
      </c>
      <c r="G57" s="8" t="str">
        <f>P57</f>
        <v>ELCLTH</v>
      </c>
      <c r="H57" s="6" t="str">
        <f t="shared" ref="H57:H59" si="4">$H$2</f>
        <v>DC*</v>
      </c>
      <c r="I57" s="6"/>
      <c r="J57" s="6" t="str">
        <f>$C$2&amp;$B$52&amp;"N"</f>
        <v>ELCN2ON</v>
      </c>
      <c r="K57" s="19">
        <f>ELC_IVL!J70</f>
        <v>0</v>
      </c>
      <c r="L57" s="1"/>
      <c r="M57" s="6" t="s">
        <v>14</v>
      </c>
      <c r="N57" s="6"/>
      <c r="O57" s="1"/>
      <c r="P57" s="6" t="s">
        <v>465</v>
      </c>
      <c r="Q57" s="89" t="s">
        <v>464</v>
      </c>
    </row>
    <row r="58" spans="2:17" x14ac:dyDescent="0.3">
      <c r="B58" s="6"/>
      <c r="C58" s="6"/>
      <c r="D58" s="6" t="str">
        <f>IF((OR(K58&lt;=0,K58="NA")),"*","FLO_EMIS")</f>
        <v>*</v>
      </c>
      <c r="E58" s="7" t="s">
        <v>607</v>
      </c>
      <c r="F58" s="8" t="str">
        <f>G58</f>
        <v>ELCELC</v>
      </c>
      <c r="G58" s="8" t="str">
        <f>P58</f>
        <v>ELCELC</v>
      </c>
      <c r="H58" s="6" t="str">
        <f t="shared" si="4"/>
        <v>DC*</v>
      </c>
      <c r="I58" s="6"/>
      <c r="J58" s="6" t="str">
        <f>$C$2&amp;$B$52&amp;"N"</f>
        <v>ELCN2ON</v>
      </c>
      <c r="K58" s="19">
        <f>ELC_IVL!J71</f>
        <v>0</v>
      </c>
      <c r="L58" s="1"/>
      <c r="M58" s="6" t="s">
        <v>14</v>
      </c>
      <c r="N58" s="6"/>
      <c r="O58" s="1"/>
      <c r="P58" s="6" t="s">
        <v>458</v>
      </c>
      <c r="Q58" s="89" t="s">
        <v>463</v>
      </c>
    </row>
    <row r="59" spans="2:17" x14ac:dyDescent="0.3">
      <c r="B59" s="6"/>
      <c r="C59" s="6"/>
      <c r="D59" s="6" t="str">
        <f>IF((OR(K59&lt;=0,K59="NA")),"*","FLO_EMIS")</f>
        <v>*</v>
      </c>
      <c r="E59" s="7" t="s">
        <v>607</v>
      </c>
      <c r="F59" s="8" t="str">
        <f>G59</f>
        <v>ELCCOO</v>
      </c>
      <c r="G59" s="8" t="str">
        <f>P59</f>
        <v>ELCCOO</v>
      </c>
      <c r="H59" s="6" t="str">
        <f t="shared" si="4"/>
        <v>DC*</v>
      </c>
      <c r="I59" s="6"/>
      <c r="J59" s="6" t="str">
        <f>$C$2&amp;$B$52&amp;"N"</f>
        <v>ELCN2ON</v>
      </c>
      <c r="K59" s="19">
        <f>ELC_IVL!J72</f>
        <v>0</v>
      </c>
      <c r="L59" s="1"/>
      <c r="M59" s="6" t="s">
        <v>14</v>
      </c>
      <c r="N59" s="6"/>
      <c r="O59" s="1"/>
      <c r="P59" s="6" t="s">
        <v>462</v>
      </c>
      <c r="Q59" s="89" t="s">
        <v>461</v>
      </c>
    </row>
    <row r="64" spans="2:17" x14ac:dyDescent="0.3">
      <c r="B64" s="1" t="str">
        <f>ELC_IVL!K7</f>
        <v>PMA</v>
      </c>
      <c r="C64" s="1"/>
      <c r="D64" s="1"/>
      <c r="E64" s="1"/>
      <c r="F64" s="1"/>
      <c r="G64" s="1"/>
      <c r="H64" s="1"/>
      <c r="I64" s="1"/>
      <c r="J64" s="1"/>
      <c r="K64" s="16"/>
      <c r="L64" s="1"/>
      <c r="M64" s="1"/>
      <c r="N64" s="1"/>
      <c r="O64" s="1"/>
      <c r="P64" s="1"/>
      <c r="Q64" s="1"/>
    </row>
    <row r="65" spans="2:17" x14ac:dyDescent="0.3">
      <c r="B65" s="1"/>
      <c r="C65" s="1"/>
      <c r="D65" s="1"/>
      <c r="E65" s="1"/>
      <c r="F65" s="1"/>
      <c r="G65" s="1"/>
      <c r="H65" s="1"/>
      <c r="I65" s="1"/>
      <c r="J65" s="1"/>
      <c r="K65" s="16"/>
      <c r="L65" s="1"/>
      <c r="M65" s="1"/>
      <c r="N65" s="1"/>
      <c r="O65" s="1"/>
      <c r="P65" s="1"/>
      <c r="Q65" s="1"/>
    </row>
    <row r="66" spans="2:17" x14ac:dyDescent="0.3">
      <c r="B66" s="2" t="s">
        <v>0</v>
      </c>
      <c r="C66" s="3"/>
      <c r="D66" s="3"/>
      <c r="E66" s="3"/>
      <c r="F66" s="3"/>
      <c r="G66" s="3"/>
      <c r="H66" s="3"/>
      <c r="I66" s="3"/>
      <c r="J66" s="3"/>
      <c r="K66" s="17"/>
      <c r="L66" s="1"/>
      <c r="M66" s="1"/>
      <c r="N66" s="1"/>
      <c r="O66" s="1"/>
      <c r="P66" s="1"/>
      <c r="Q66" s="1"/>
    </row>
    <row r="67" spans="2:17" x14ac:dyDescent="0.3">
      <c r="B67" s="4" t="s">
        <v>1</v>
      </c>
      <c r="C67" s="4" t="s">
        <v>2</v>
      </c>
      <c r="D67" s="4" t="s">
        <v>3</v>
      </c>
      <c r="E67" s="4" t="s">
        <v>4</v>
      </c>
      <c r="F67" s="4" t="s">
        <v>5</v>
      </c>
      <c r="G67" s="4" t="s">
        <v>382</v>
      </c>
      <c r="H67" s="4" t="s">
        <v>6</v>
      </c>
      <c r="I67" s="4" t="s">
        <v>7</v>
      </c>
      <c r="J67" s="4" t="s">
        <v>8</v>
      </c>
      <c r="K67" s="18" t="s">
        <v>9</v>
      </c>
      <c r="L67" s="1"/>
      <c r="M67" s="4" t="s">
        <v>10</v>
      </c>
      <c r="N67" s="4" t="s">
        <v>11</v>
      </c>
      <c r="O67" s="5"/>
      <c r="P67" s="4" t="s">
        <v>12</v>
      </c>
      <c r="Q67" s="4" t="s">
        <v>13</v>
      </c>
    </row>
    <row r="68" spans="2:17" x14ac:dyDescent="0.3">
      <c r="B68" s="6"/>
      <c r="C68" s="6"/>
      <c r="D68" s="6" t="str">
        <f>IF((OR(K68&lt;=0,K68="NA")),"*","FLO_EMIS")</f>
        <v>*</v>
      </c>
      <c r="E68" s="7" t="s">
        <v>607</v>
      </c>
      <c r="F68" s="8" t="str">
        <f>G68</f>
        <v>ELCHTH</v>
      </c>
      <c r="G68" s="8" t="str">
        <f>P68</f>
        <v>ELCHTH</v>
      </c>
      <c r="H68" s="6" t="str">
        <f>$H$2</f>
        <v>DC*</v>
      </c>
      <c r="I68" s="6"/>
      <c r="J68" s="6" t="str">
        <f>$C$2&amp;$B$64&amp;"N"</f>
        <v>ELCPMAN</v>
      </c>
      <c r="K68" s="19">
        <f>ELC_IVL!K69</f>
        <v>0</v>
      </c>
      <c r="L68" s="1"/>
      <c r="M68" s="6" t="s">
        <v>14</v>
      </c>
      <c r="N68" s="6"/>
      <c r="O68" s="1"/>
      <c r="P68" s="6" t="s">
        <v>467</v>
      </c>
      <c r="Q68" s="89" t="s">
        <v>466</v>
      </c>
    </row>
    <row r="69" spans="2:17" x14ac:dyDescent="0.3">
      <c r="B69" s="6"/>
      <c r="C69" s="6"/>
      <c r="D69" s="6" t="str">
        <f>IF((OR(K69&lt;=0,K69="NA")),"*","FLO_EMIS")</f>
        <v>*</v>
      </c>
      <c r="E69" s="7" t="s">
        <v>607</v>
      </c>
      <c r="F69" s="8" t="str">
        <f>G69</f>
        <v>ELCLTH</v>
      </c>
      <c r="G69" s="8" t="str">
        <f>P69</f>
        <v>ELCLTH</v>
      </c>
      <c r="H69" s="6" t="str">
        <f t="shared" ref="H69:H71" si="5">$H$2</f>
        <v>DC*</v>
      </c>
      <c r="I69" s="6"/>
      <c r="J69" s="6" t="str">
        <f>$C$2&amp;$B$64&amp;"N"</f>
        <v>ELCPMAN</v>
      </c>
      <c r="K69" s="19">
        <f>ELC_IVL!K70</f>
        <v>0</v>
      </c>
      <c r="L69" s="1"/>
      <c r="M69" s="6" t="s">
        <v>14</v>
      </c>
      <c r="N69" s="6"/>
      <c r="O69" s="1"/>
      <c r="P69" s="6" t="s">
        <v>465</v>
      </c>
      <c r="Q69" s="89" t="s">
        <v>464</v>
      </c>
    </row>
    <row r="70" spans="2:17" x14ac:dyDescent="0.3">
      <c r="B70" s="6"/>
      <c r="C70" s="6"/>
      <c r="D70" s="6" t="str">
        <f>IF((OR(K70&lt;=0,K70="NA")),"*","FLO_EMIS")</f>
        <v>*</v>
      </c>
      <c r="E70" s="7" t="s">
        <v>607</v>
      </c>
      <c r="F70" s="8" t="str">
        <f>G70</f>
        <v>ELCELC</v>
      </c>
      <c r="G70" s="8" t="str">
        <f>P70</f>
        <v>ELCELC</v>
      </c>
      <c r="H70" s="6" t="str">
        <f t="shared" si="5"/>
        <v>DC*</v>
      </c>
      <c r="I70" s="6"/>
      <c r="J70" s="6" t="str">
        <f>$C$2&amp;$B$64&amp;"N"</f>
        <v>ELCPMAN</v>
      </c>
      <c r="K70" s="19">
        <f>ELC_IVL!K71</f>
        <v>0</v>
      </c>
      <c r="L70" s="1"/>
      <c r="M70" s="6" t="s">
        <v>14</v>
      </c>
      <c r="N70" s="6"/>
      <c r="O70" s="1"/>
      <c r="P70" s="6" t="s">
        <v>458</v>
      </c>
      <c r="Q70" s="89" t="s">
        <v>463</v>
      </c>
    </row>
    <row r="71" spans="2:17" x14ac:dyDescent="0.3">
      <c r="B71" s="6"/>
      <c r="C71" s="6"/>
      <c r="D71" s="6" t="str">
        <f>IF((OR(K71&lt;=0,K71="NA")),"*","FLO_EMIS")</f>
        <v>*</v>
      </c>
      <c r="E71" s="7" t="s">
        <v>607</v>
      </c>
      <c r="F71" s="8" t="str">
        <f>G71</f>
        <v>ELCCOO</v>
      </c>
      <c r="G71" s="8" t="str">
        <f>P71</f>
        <v>ELCCOO</v>
      </c>
      <c r="H71" s="6" t="str">
        <f t="shared" si="5"/>
        <v>DC*</v>
      </c>
      <c r="I71" s="6"/>
      <c r="J71" s="6" t="str">
        <f>$C$2&amp;$B$64&amp;"N"</f>
        <v>ELCPMAN</v>
      </c>
      <c r="K71" s="19">
        <f>ELC_IVL!K72</f>
        <v>0</v>
      </c>
      <c r="L71" s="1"/>
      <c r="M71" s="6" t="s">
        <v>14</v>
      </c>
      <c r="N71" s="6"/>
      <c r="O71" s="1"/>
      <c r="P71" s="6" t="s">
        <v>462</v>
      </c>
      <c r="Q71" s="89" t="s">
        <v>461</v>
      </c>
    </row>
    <row r="76" spans="2:17" x14ac:dyDescent="0.3">
      <c r="B76" s="1" t="str">
        <f>ELC_IVL!L7</f>
        <v>PMB</v>
      </c>
      <c r="C76" s="1"/>
      <c r="D76" s="1"/>
      <c r="E76" s="1"/>
      <c r="F76" s="1"/>
      <c r="G76" s="1"/>
      <c r="H76" s="1"/>
      <c r="I76" s="1"/>
      <c r="J76" s="1"/>
      <c r="K76" s="16"/>
      <c r="L76" s="1"/>
      <c r="M76" s="1"/>
      <c r="N76" s="1"/>
      <c r="O76" s="1"/>
      <c r="P76" s="1"/>
      <c r="Q76" s="1"/>
    </row>
    <row r="77" spans="2:17" x14ac:dyDescent="0.3">
      <c r="B77" s="1"/>
      <c r="C77" s="1"/>
      <c r="D77" s="1"/>
      <c r="E77" s="1"/>
      <c r="F77" s="1"/>
      <c r="G77" s="1"/>
      <c r="H77" s="1"/>
      <c r="I77" s="1"/>
      <c r="J77" s="1"/>
      <c r="K77" s="16"/>
      <c r="L77" s="1"/>
      <c r="M77" s="1"/>
      <c r="N77" s="1"/>
      <c r="O77" s="1"/>
      <c r="P77" s="1"/>
      <c r="Q77" s="1"/>
    </row>
    <row r="78" spans="2:17" x14ac:dyDescent="0.3">
      <c r="B78" s="2" t="s">
        <v>0</v>
      </c>
      <c r="C78" s="3"/>
      <c r="D78" s="3"/>
      <c r="E78" s="3"/>
      <c r="F78" s="3"/>
      <c r="G78" s="3"/>
      <c r="H78" s="3"/>
      <c r="I78" s="3"/>
      <c r="J78" s="3"/>
      <c r="K78" s="17"/>
      <c r="L78" s="1"/>
      <c r="M78" s="1"/>
      <c r="N78" s="1"/>
      <c r="O78" s="1"/>
      <c r="P78" s="1"/>
      <c r="Q78" s="1"/>
    </row>
    <row r="79" spans="2:17" x14ac:dyDescent="0.3">
      <c r="B79" s="4" t="s">
        <v>1</v>
      </c>
      <c r="C79" s="4" t="s">
        <v>2</v>
      </c>
      <c r="D79" s="4" t="s">
        <v>3</v>
      </c>
      <c r="E79" s="4" t="s">
        <v>4</v>
      </c>
      <c r="F79" s="4" t="s">
        <v>5</v>
      </c>
      <c r="G79" s="4" t="s">
        <v>382</v>
      </c>
      <c r="H79" s="4" t="s">
        <v>6</v>
      </c>
      <c r="I79" s="4" t="s">
        <v>7</v>
      </c>
      <c r="J79" s="4" t="s">
        <v>8</v>
      </c>
      <c r="K79" s="18" t="s">
        <v>9</v>
      </c>
      <c r="L79" s="1"/>
      <c r="M79" s="4" t="s">
        <v>10</v>
      </c>
      <c r="N79" s="4" t="s">
        <v>11</v>
      </c>
      <c r="O79" s="5"/>
      <c r="P79" s="4" t="s">
        <v>12</v>
      </c>
      <c r="Q79" s="4" t="s">
        <v>13</v>
      </c>
    </row>
    <row r="80" spans="2:17" x14ac:dyDescent="0.3">
      <c r="B80" s="6"/>
      <c r="C80" s="6"/>
      <c r="D80" s="6" t="str">
        <f>IF((OR(K80&lt;=0,K80="NA")),"*","FLO_EMIS")</f>
        <v>*</v>
      </c>
      <c r="E80" s="7" t="s">
        <v>607</v>
      </c>
      <c r="F80" s="8" t="str">
        <f>G80</f>
        <v>ELCHTH</v>
      </c>
      <c r="G80" s="8" t="str">
        <f>P80</f>
        <v>ELCHTH</v>
      </c>
      <c r="H80" s="6" t="str">
        <f>$H$2</f>
        <v>DC*</v>
      </c>
      <c r="I80" s="6"/>
      <c r="J80" s="6" t="str">
        <f>$C$2&amp;$B$76&amp;"N"</f>
        <v>ELCPMBN</v>
      </c>
      <c r="K80" s="19">
        <f>ELC_IVL!L69</f>
        <v>0</v>
      </c>
      <c r="L80" s="1"/>
      <c r="M80" s="6" t="s">
        <v>14</v>
      </c>
      <c r="N80" s="6"/>
      <c r="O80" s="1"/>
      <c r="P80" s="6" t="s">
        <v>467</v>
      </c>
      <c r="Q80" s="89" t="s">
        <v>466</v>
      </c>
    </row>
    <row r="81" spans="2:17" x14ac:dyDescent="0.3">
      <c r="B81" s="6"/>
      <c r="C81" s="6"/>
      <c r="D81" s="6" t="str">
        <f>IF((OR(K81&lt;=0,K81="NA")),"*","FLO_EMIS")</f>
        <v>*</v>
      </c>
      <c r="E81" s="7" t="s">
        <v>607</v>
      </c>
      <c r="F81" s="8" t="str">
        <f>G81</f>
        <v>ELCLTH</v>
      </c>
      <c r="G81" s="8" t="str">
        <f>P81</f>
        <v>ELCLTH</v>
      </c>
      <c r="H81" s="6" t="str">
        <f t="shared" ref="H81:H83" si="6">$H$2</f>
        <v>DC*</v>
      </c>
      <c r="I81" s="6"/>
      <c r="J81" s="6" t="str">
        <f>$C$2&amp;$B$76&amp;"N"</f>
        <v>ELCPMBN</v>
      </c>
      <c r="K81" s="19">
        <f>ELC_IVL!L70</f>
        <v>0</v>
      </c>
      <c r="L81" s="1"/>
      <c r="M81" s="6" t="s">
        <v>14</v>
      </c>
      <c r="N81" s="6"/>
      <c r="O81" s="1"/>
      <c r="P81" s="6" t="s">
        <v>465</v>
      </c>
      <c r="Q81" s="89" t="s">
        <v>464</v>
      </c>
    </row>
    <row r="82" spans="2:17" x14ac:dyDescent="0.3">
      <c r="B82" s="6"/>
      <c r="C82" s="6"/>
      <c r="D82" s="6" t="str">
        <f>IF((OR(K82&lt;=0,K82="NA")),"*","FLO_EMIS")</f>
        <v>*</v>
      </c>
      <c r="E82" s="7" t="s">
        <v>607</v>
      </c>
      <c r="F82" s="8" t="str">
        <f>G82</f>
        <v>ELCELC</v>
      </c>
      <c r="G82" s="8" t="str">
        <f>P82</f>
        <v>ELCELC</v>
      </c>
      <c r="H82" s="6" t="str">
        <f t="shared" si="6"/>
        <v>DC*</v>
      </c>
      <c r="I82" s="6"/>
      <c r="J82" s="6" t="str">
        <f>$C$2&amp;$B$76&amp;"N"</f>
        <v>ELCPMBN</v>
      </c>
      <c r="K82" s="19">
        <f>ELC_IVL!L71</f>
        <v>0</v>
      </c>
      <c r="L82" s="1"/>
      <c r="M82" s="6" t="s">
        <v>14</v>
      </c>
      <c r="N82" s="6"/>
      <c r="O82" s="1"/>
      <c r="P82" s="6" t="s">
        <v>458</v>
      </c>
      <c r="Q82" s="89" t="s">
        <v>463</v>
      </c>
    </row>
    <row r="83" spans="2:17" x14ac:dyDescent="0.3">
      <c r="B83" s="6"/>
      <c r="C83" s="6"/>
      <c r="D83" s="6" t="str">
        <f>IF((OR(K83&lt;=0,K83="NA")),"*","FLO_EMIS")</f>
        <v>*</v>
      </c>
      <c r="E83" s="7" t="s">
        <v>607</v>
      </c>
      <c r="F83" s="8" t="str">
        <f>G83</f>
        <v>ELCCOO</v>
      </c>
      <c r="G83" s="8" t="str">
        <f>P83</f>
        <v>ELCCOO</v>
      </c>
      <c r="H83" s="6" t="str">
        <f t="shared" si="6"/>
        <v>DC*</v>
      </c>
      <c r="I83" s="6"/>
      <c r="J83" s="6" t="str">
        <f>$C$2&amp;$B$76&amp;"N"</f>
        <v>ELCPMBN</v>
      </c>
      <c r="K83" s="19">
        <f>ELC_IVL!L72</f>
        <v>0</v>
      </c>
      <c r="L83" s="1"/>
      <c r="M83" s="6" t="s">
        <v>14</v>
      </c>
      <c r="N83" s="6"/>
      <c r="O83" s="1"/>
      <c r="P83" s="6" t="s">
        <v>462</v>
      </c>
      <c r="Q83" s="89" t="s">
        <v>461</v>
      </c>
    </row>
    <row r="88" spans="2:17" x14ac:dyDescent="0.3">
      <c r="B88" s="1" t="str">
        <f>ELC_IVL!M7</f>
        <v>VOC</v>
      </c>
      <c r="C88" s="1"/>
      <c r="D88" s="1"/>
      <c r="E88" s="1"/>
      <c r="F88" s="1"/>
      <c r="G88" s="1"/>
      <c r="H88" s="1"/>
      <c r="I88" s="1"/>
      <c r="J88" s="1"/>
      <c r="K88" s="16"/>
      <c r="L88" s="1"/>
      <c r="M88" s="1"/>
      <c r="N88" s="1"/>
      <c r="O88" s="1"/>
      <c r="P88" s="1"/>
      <c r="Q88" s="1"/>
    </row>
    <row r="89" spans="2:17" x14ac:dyDescent="0.3">
      <c r="B89" s="1"/>
      <c r="C89" s="1"/>
      <c r="D89" s="1"/>
      <c r="E89" s="1"/>
      <c r="F89" s="1"/>
      <c r="G89" s="1"/>
      <c r="H89" s="1"/>
      <c r="I89" s="1"/>
      <c r="J89" s="1"/>
      <c r="K89" s="16"/>
      <c r="L89" s="1"/>
      <c r="M89" s="1"/>
      <c r="N89" s="1"/>
      <c r="O89" s="1"/>
      <c r="P89" s="1"/>
      <c r="Q89" s="1"/>
    </row>
    <row r="90" spans="2:17" x14ac:dyDescent="0.3">
      <c r="B90" s="2" t="s">
        <v>0</v>
      </c>
      <c r="C90" s="3"/>
      <c r="D90" s="3"/>
      <c r="E90" s="3"/>
      <c r="F90" s="3"/>
      <c r="G90" s="3"/>
      <c r="H90" s="3"/>
      <c r="I90" s="3"/>
      <c r="J90" s="3"/>
      <c r="K90" s="17"/>
      <c r="L90" s="1"/>
      <c r="M90" s="1"/>
      <c r="N90" s="1"/>
      <c r="O90" s="1"/>
      <c r="P90" s="1"/>
      <c r="Q90" s="1"/>
    </row>
    <row r="91" spans="2:17" x14ac:dyDescent="0.3">
      <c r="B91" s="4" t="s">
        <v>1</v>
      </c>
      <c r="C91" s="4" t="s">
        <v>2</v>
      </c>
      <c r="D91" s="4" t="s">
        <v>3</v>
      </c>
      <c r="E91" s="4" t="s">
        <v>4</v>
      </c>
      <c r="F91" s="4" t="s">
        <v>5</v>
      </c>
      <c r="G91" s="4" t="s">
        <v>382</v>
      </c>
      <c r="H91" s="4" t="s">
        <v>6</v>
      </c>
      <c r="I91" s="4" t="s">
        <v>7</v>
      </c>
      <c r="J91" s="4" t="s">
        <v>8</v>
      </c>
      <c r="K91" s="18" t="s">
        <v>9</v>
      </c>
      <c r="L91" s="1"/>
      <c r="M91" s="4" t="s">
        <v>10</v>
      </c>
      <c r="N91" s="4" t="s">
        <v>11</v>
      </c>
      <c r="O91" s="5"/>
      <c r="P91" s="4" t="s">
        <v>12</v>
      </c>
      <c r="Q91" s="4" t="s">
        <v>13</v>
      </c>
    </row>
    <row r="92" spans="2:17" x14ac:dyDescent="0.3">
      <c r="B92" s="6"/>
      <c r="C92" s="6"/>
      <c r="D92" s="6" t="str">
        <f>IF((OR(K92&lt;=0,K92="NA")),"*","FLO_EMIS")</f>
        <v>*</v>
      </c>
      <c r="E92" s="7" t="s">
        <v>607</v>
      </c>
      <c r="F92" s="8" t="str">
        <f>G92</f>
        <v>ELCHTH</v>
      </c>
      <c r="G92" s="8" t="str">
        <f>P92</f>
        <v>ELCHTH</v>
      </c>
      <c r="H92" s="6" t="str">
        <f>$H$2</f>
        <v>DC*</v>
      </c>
      <c r="I92" s="6"/>
      <c r="J92" s="6" t="str">
        <f>$C$2&amp;$B$88&amp;"N"</f>
        <v>ELCVOCN</v>
      </c>
      <c r="K92" s="19">
        <f>ELC_IVL!M69</f>
        <v>0</v>
      </c>
      <c r="L92" s="1"/>
      <c r="M92" s="6" t="s">
        <v>14</v>
      </c>
      <c r="N92" s="6"/>
      <c r="O92" s="1"/>
      <c r="P92" s="6" t="s">
        <v>467</v>
      </c>
      <c r="Q92" s="89" t="s">
        <v>466</v>
      </c>
    </row>
    <row r="93" spans="2:17" x14ac:dyDescent="0.3">
      <c r="B93" s="6"/>
      <c r="C93" s="6"/>
      <c r="D93" s="6" t="str">
        <f>IF((OR(K93&lt;=0,K93="NA")),"*","FLO_EMIS")</f>
        <v>*</v>
      </c>
      <c r="E93" s="7" t="s">
        <v>607</v>
      </c>
      <c r="F93" s="8" t="str">
        <f>G93</f>
        <v>ELCLTH</v>
      </c>
      <c r="G93" s="8" t="str">
        <f>P93</f>
        <v>ELCLTH</v>
      </c>
      <c r="H93" s="6" t="str">
        <f t="shared" ref="H93:H95" si="7">$H$2</f>
        <v>DC*</v>
      </c>
      <c r="I93" s="6"/>
      <c r="J93" s="6" t="str">
        <f>$C$2&amp;$B$88&amp;"N"</f>
        <v>ELCVOCN</v>
      </c>
      <c r="K93" s="19">
        <f>ELC_IVL!M70</f>
        <v>0</v>
      </c>
      <c r="L93" s="1"/>
      <c r="M93" s="6" t="s">
        <v>14</v>
      </c>
      <c r="N93" s="6"/>
      <c r="O93" s="1"/>
      <c r="P93" s="6" t="s">
        <v>465</v>
      </c>
      <c r="Q93" s="89" t="s">
        <v>464</v>
      </c>
    </row>
    <row r="94" spans="2:17" x14ac:dyDescent="0.3">
      <c r="B94" s="6"/>
      <c r="C94" s="6"/>
      <c r="D94" s="6" t="str">
        <f>IF((OR(K94&lt;=0,K94="NA")),"*","FLO_EMIS")</f>
        <v>*</v>
      </c>
      <c r="E94" s="7" t="s">
        <v>607</v>
      </c>
      <c r="F94" s="8" t="str">
        <f>G94</f>
        <v>ELCELC</v>
      </c>
      <c r="G94" s="8" t="str">
        <f>P94</f>
        <v>ELCELC</v>
      </c>
      <c r="H94" s="6" t="str">
        <f t="shared" si="7"/>
        <v>DC*</v>
      </c>
      <c r="I94" s="6"/>
      <c r="J94" s="6" t="str">
        <f>$C$2&amp;$B$88&amp;"N"</f>
        <v>ELCVOCN</v>
      </c>
      <c r="K94" s="19">
        <f>ELC_IVL!M71</f>
        <v>0</v>
      </c>
      <c r="L94" s="1"/>
      <c r="M94" s="6" t="s">
        <v>14</v>
      </c>
      <c r="N94" s="6"/>
      <c r="O94" s="1"/>
      <c r="P94" s="6" t="s">
        <v>458</v>
      </c>
      <c r="Q94" s="89" t="s">
        <v>463</v>
      </c>
    </row>
    <row r="95" spans="2:17" x14ac:dyDescent="0.3">
      <c r="B95" s="6"/>
      <c r="C95" s="6"/>
      <c r="D95" s="6" t="str">
        <f>IF((OR(K95&lt;=0,K95="NA")),"*","FLO_EMIS")</f>
        <v>*</v>
      </c>
      <c r="E95" s="7" t="s">
        <v>607</v>
      </c>
      <c r="F95" s="8" t="str">
        <f>G95</f>
        <v>ELCCOO</v>
      </c>
      <c r="G95" s="8" t="str">
        <f>P95</f>
        <v>ELCCOO</v>
      </c>
      <c r="H95" s="6" t="str">
        <f t="shared" si="7"/>
        <v>DC*</v>
      </c>
      <c r="I95" s="6"/>
      <c r="J95" s="6" t="str">
        <f>$C$2&amp;$B$88&amp;"N"</f>
        <v>ELCVOCN</v>
      </c>
      <c r="K95" s="19">
        <f>ELC_IVL!M72</f>
        <v>0</v>
      </c>
      <c r="L95" s="1"/>
      <c r="M95" s="6" t="s">
        <v>14</v>
      </c>
      <c r="N95" s="6"/>
      <c r="O95" s="1"/>
      <c r="P95" s="6" t="s">
        <v>462</v>
      </c>
      <c r="Q95" s="89" t="s">
        <v>461</v>
      </c>
    </row>
    <row r="100" spans="2:17" x14ac:dyDescent="0.3">
      <c r="B100" s="1" t="str">
        <f>ELC_IVL!N7</f>
        <v>NH3</v>
      </c>
      <c r="C100" s="1"/>
      <c r="D100" s="1"/>
      <c r="E100" s="1"/>
      <c r="F100" s="1"/>
      <c r="G100" s="1"/>
      <c r="H100" s="1"/>
      <c r="I100" s="1"/>
      <c r="J100" s="1"/>
      <c r="K100" s="16"/>
      <c r="L100" s="1"/>
      <c r="M100" s="1"/>
      <c r="N100" s="1"/>
      <c r="O100" s="1"/>
      <c r="P100" s="1"/>
      <c r="Q100" s="1"/>
    </row>
    <row r="101" spans="2:17" x14ac:dyDescent="0.3">
      <c r="B101" s="1"/>
      <c r="C101" s="1"/>
      <c r="D101" s="1"/>
      <c r="E101" s="1"/>
      <c r="F101" s="1"/>
      <c r="G101" s="1"/>
      <c r="H101" s="1"/>
      <c r="I101" s="1"/>
      <c r="J101" s="1"/>
      <c r="K101" s="16"/>
      <c r="L101" s="1"/>
      <c r="M101" s="1"/>
      <c r="N101" s="1"/>
      <c r="O101" s="1"/>
      <c r="P101" s="1"/>
      <c r="Q101" s="1"/>
    </row>
    <row r="102" spans="2:17" x14ac:dyDescent="0.3">
      <c r="B102" s="2" t="s">
        <v>0</v>
      </c>
      <c r="C102" s="3"/>
      <c r="D102" s="3"/>
      <c r="E102" s="3"/>
      <c r="F102" s="3"/>
      <c r="G102" s="3"/>
      <c r="H102" s="3"/>
      <c r="I102" s="3"/>
      <c r="J102" s="3"/>
      <c r="K102" s="17"/>
      <c r="L102" s="1"/>
      <c r="M102" s="1"/>
      <c r="N102" s="1"/>
      <c r="O102" s="1"/>
      <c r="P102" s="1"/>
      <c r="Q102" s="1"/>
    </row>
    <row r="103" spans="2:17" x14ac:dyDescent="0.3">
      <c r="B103" s="4" t="s">
        <v>1</v>
      </c>
      <c r="C103" s="4" t="s">
        <v>2</v>
      </c>
      <c r="D103" s="4" t="s">
        <v>3</v>
      </c>
      <c r="E103" s="4" t="s">
        <v>4</v>
      </c>
      <c r="F103" s="4" t="s">
        <v>5</v>
      </c>
      <c r="G103" s="4" t="s">
        <v>382</v>
      </c>
      <c r="H103" s="4" t="s">
        <v>6</v>
      </c>
      <c r="I103" s="4" t="s">
        <v>7</v>
      </c>
      <c r="J103" s="4" t="s">
        <v>8</v>
      </c>
      <c r="K103" s="18" t="s">
        <v>9</v>
      </c>
      <c r="L103" s="1"/>
      <c r="M103" s="4" t="s">
        <v>10</v>
      </c>
      <c r="N103" s="4" t="s">
        <v>11</v>
      </c>
      <c r="O103" s="5"/>
      <c r="P103" s="4" t="s">
        <v>12</v>
      </c>
      <c r="Q103" s="4" t="s">
        <v>13</v>
      </c>
    </row>
    <row r="104" spans="2:17" x14ac:dyDescent="0.3">
      <c r="B104" s="6"/>
      <c r="C104" s="6"/>
      <c r="D104" s="6" t="str">
        <f>IF((OR(K104&lt;=0,K104="NA")),"*","FLO_EMIS")</f>
        <v>*</v>
      </c>
      <c r="E104" s="7" t="s">
        <v>607</v>
      </c>
      <c r="F104" s="8" t="str">
        <f>G104</f>
        <v>ELCHTH</v>
      </c>
      <c r="G104" s="8" t="str">
        <f>P104</f>
        <v>ELCHTH</v>
      </c>
      <c r="H104" s="6" t="str">
        <f>$H$2</f>
        <v>DC*</v>
      </c>
      <c r="I104" s="6"/>
      <c r="J104" s="6" t="str">
        <f>$C$2&amp;$B$100&amp;"N"</f>
        <v>ELCNH3N</v>
      </c>
      <c r="K104" s="19">
        <f>ELC_IVL!N69</f>
        <v>0</v>
      </c>
      <c r="L104" s="1"/>
      <c r="M104" s="6" t="s">
        <v>14</v>
      </c>
      <c r="N104" s="6"/>
      <c r="O104" s="1"/>
      <c r="P104" s="6" t="s">
        <v>467</v>
      </c>
      <c r="Q104" s="89" t="s">
        <v>466</v>
      </c>
    </row>
    <row r="105" spans="2:17" x14ac:dyDescent="0.3">
      <c r="B105" s="6"/>
      <c r="C105" s="6"/>
      <c r="D105" s="6" t="str">
        <f>IF((OR(K105&lt;=0,K105="NA")),"*","FLO_EMIS")</f>
        <v>*</v>
      </c>
      <c r="E105" s="7" t="s">
        <v>607</v>
      </c>
      <c r="F105" s="8" t="str">
        <f>G105</f>
        <v>ELCLTH</v>
      </c>
      <c r="G105" s="8" t="str">
        <f>P105</f>
        <v>ELCLTH</v>
      </c>
      <c r="H105" s="6" t="str">
        <f t="shared" ref="H105:H107" si="8">$H$2</f>
        <v>DC*</v>
      </c>
      <c r="I105" s="6"/>
      <c r="J105" s="6" t="str">
        <f>$C$2&amp;$B$100&amp;"N"</f>
        <v>ELCNH3N</v>
      </c>
      <c r="K105" s="19">
        <f>ELC_IVL!N70</f>
        <v>0</v>
      </c>
      <c r="L105" s="1"/>
      <c r="M105" s="6" t="s">
        <v>14</v>
      </c>
      <c r="N105" s="6"/>
      <c r="O105" s="1"/>
      <c r="P105" s="6" t="s">
        <v>465</v>
      </c>
      <c r="Q105" s="89" t="s">
        <v>464</v>
      </c>
    </row>
    <row r="106" spans="2:17" x14ac:dyDescent="0.3">
      <c r="B106" s="6"/>
      <c r="C106" s="6"/>
      <c r="D106" s="6" t="str">
        <f>IF((OR(K106&lt;=0,K106="NA")),"*","FLO_EMIS")</f>
        <v>*</v>
      </c>
      <c r="E106" s="7" t="s">
        <v>607</v>
      </c>
      <c r="F106" s="8" t="str">
        <f>G106</f>
        <v>ELCELC</v>
      </c>
      <c r="G106" s="8" t="str">
        <f>P106</f>
        <v>ELCELC</v>
      </c>
      <c r="H106" s="6" t="str">
        <f t="shared" si="8"/>
        <v>DC*</v>
      </c>
      <c r="I106" s="6"/>
      <c r="J106" s="6" t="str">
        <f>$C$2&amp;$B$100&amp;"N"</f>
        <v>ELCNH3N</v>
      </c>
      <c r="K106" s="19">
        <f>ELC_IVL!N71</f>
        <v>0</v>
      </c>
      <c r="L106" s="1"/>
      <c r="M106" s="6" t="s">
        <v>14</v>
      </c>
      <c r="N106" s="6"/>
      <c r="O106" s="1"/>
      <c r="P106" s="6" t="s">
        <v>458</v>
      </c>
      <c r="Q106" s="89" t="s">
        <v>463</v>
      </c>
    </row>
    <row r="107" spans="2:17" x14ac:dyDescent="0.3">
      <c r="B107" s="6"/>
      <c r="C107" s="6"/>
      <c r="D107" s="6" t="str">
        <f>IF((OR(K107&lt;=0,K107="NA")),"*","FLO_EMIS")</f>
        <v>*</v>
      </c>
      <c r="E107" s="7" t="s">
        <v>607</v>
      </c>
      <c r="F107" s="8" t="str">
        <f>G107</f>
        <v>ELCCOO</v>
      </c>
      <c r="G107" s="8" t="str">
        <f>P107</f>
        <v>ELCCOO</v>
      </c>
      <c r="H107" s="6" t="str">
        <f t="shared" si="8"/>
        <v>DC*</v>
      </c>
      <c r="I107" s="6"/>
      <c r="J107" s="6" t="str">
        <f>$C$2&amp;$B$100&amp;"N"</f>
        <v>ELCNH3N</v>
      </c>
      <c r="K107" s="19">
        <f>ELC_IVL!N72</f>
        <v>0</v>
      </c>
      <c r="L107" s="1"/>
      <c r="M107" s="6" t="s">
        <v>14</v>
      </c>
      <c r="N107" s="6"/>
      <c r="O107" s="1"/>
      <c r="P107" s="6" t="s">
        <v>462</v>
      </c>
      <c r="Q107" s="89" t="s">
        <v>461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B2:Y86"/>
  <sheetViews>
    <sheetView zoomScale="62" zoomScaleNormal="62" workbookViewId="0">
      <pane xSplit="4" ySplit="10" topLeftCell="E11" activePane="bottomRight" state="frozen"/>
      <selection activeCell="AB570" sqref="AB570"/>
      <selection pane="topRight" activeCell="AB570" sqref="AB570"/>
      <selection pane="bottomLeft" activeCell="AB570" sqref="AB570"/>
      <selection pane="bottomRight" activeCell="AB570" sqref="AB570"/>
    </sheetView>
  </sheetViews>
  <sheetFormatPr defaultRowHeight="14.4" x14ac:dyDescent="0.3"/>
  <cols>
    <col min="2" max="2" width="41.21875" customWidth="1"/>
    <col min="3" max="3" width="11.33203125" customWidth="1"/>
    <col min="4" max="4" width="31.88671875" customWidth="1"/>
    <col min="5" max="12" width="19.109375" customWidth="1"/>
    <col min="13" max="13" width="21.44140625" customWidth="1"/>
    <col min="14" max="14" width="19.109375" customWidth="1"/>
    <col min="15" max="21" width="12.44140625" customWidth="1"/>
  </cols>
  <sheetData>
    <row r="2" spans="2:25" ht="21.6" thickBot="1" x14ac:dyDescent="0.45">
      <c r="B2" s="21" t="s">
        <v>570</v>
      </c>
    </row>
    <row r="3" spans="2:25" x14ac:dyDescent="0.3">
      <c r="B3" s="3" t="s">
        <v>569</v>
      </c>
      <c r="E3" s="22" t="s">
        <v>31</v>
      </c>
      <c r="F3" s="23" t="s">
        <v>32</v>
      </c>
      <c r="G3" s="24"/>
    </row>
    <row r="4" spans="2:25" ht="15" thickBot="1" x14ac:dyDescent="0.35">
      <c r="B4" t="s">
        <v>411</v>
      </c>
      <c r="E4" s="25"/>
      <c r="F4" s="26" t="s">
        <v>33</v>
      </c>
      <c r="G4" s="27"/>
    </row>
    <row r="5" spans="2:25" x14ac:dyDescent="0.3">
      <c r="B5" s="112" t="s">
        <v>568</v>
      </c>
    </row>
    <row r="6" spans="2:25" x14ac:dyDescent="0.3">
      <c r="C6" s="118"/>
      <c r="K6" s="117" t="s">
        <v>19</v>
      </c>
      <c r="L6" s="117" t="s">
        <v>20</v>
      </c>
      <c r="M6" s="117" t="s">
        <v>21</v>
      </c>
    </row>
    <row r="7" spans="2:25" x14ac:dyDescent="0.3">
      <c r="E7" s="117" t="s">
        <v>15</v>
      </c>
      <c r="F7" s="117" t="s">
        <v>409</v>
      </c>
      <c r="G7" s="117" t="s">
        <v>16</v>
      </c>
      <c r="H7" s="117" t="s">
        <v>17</v>
      </c>
      <c r="I7" s="117" t="s">
        <v>29</v>
      </c>
      <c r="J7" s="117" t="s">
        <v>18</v>
      </c>
      <c r="K7" s="67" t="s">
        <v>24</v>
      </c>
      <c r="L7" s="67" t="s">
        <v>25</v>
      </c>
      <c r="M7" s="67" t="s">
        <v>26</v>
      </c>
      <c r="N7" s="117" t="s">
        <v>22</v>
      </c>
    </row>
    <row r="8" spans="2:25" x14ac:dyDescent="0.3">
      <c r="B8" t="s">
        <v>567</v>
      </c>
      <c r="E8" s="11" t="s">
        <v>566</v>
      </c>
      <c r="F8" s="11" t="s">
        <v>565</v>
      </c>
      <c r="G8" s="11" t="s">
        <v>564</v>
      </c>
      <c r="H8" s="11" t="s">
        <v>563</v>
      </c>
      <c r="I8" s="11" t="s">
        <v>562</v>
      </c>
      <c r="J8" s="11" t="s">
        <v>561</v>
      </c>
      <c r="K8" s="11" t="s">
        <v>560</v>
      </c>
      <c r="L8" s="11" t="s">
        <v>559</v>
      </c>
      <c r="M8" s="11" t="s">
        <v>558</v>
      </c>
      <c r="N8" s="11" t="s">
        <v>557</v>
      </c>
    </row>
    <row r="9" spans="2:25" ht="43.2" x14ac:dyDescent="0.3">
      <c r="E9" s="12" t="s">
        <v>556</v>
      </c>
      <c r="F9" s="12" t="s">
        <v>555</v>
      </c>
      <c r="G9" s="12" t="s">
        <v>554</v>
      </c>
      <c r="H9" s="12" t="s">
        <v>553</v>
      </c>
      <c r="I9" s="12" t="s">
        <v>552</v>
      </c>
      <c r="J9" s="12" t="s">
        <v>551</v>
      </c>
      <c r="K9" s="12" t="s">
        <v>550</v>
      </c>
      <c r="L9" s="12" t="s">
        <v>549</v>
      </c>
      <c r="M9" s="12" t="s">
        <v>548</v>
      </c>
      <c r="N9" s="12" t="s">
        <v>547</v>
      </c>
    </row>
    <row r="10" spans="2:25" x14ac:dyDescent="0.3">
      <c r="C10" s="102"/>
      <c r="D10" s="102"/>
      <c r="E10" s="11" t="s">
        <v>28</v>
      </c>
      <c r="F10" s="11" t="s">
        <v>28</v>
      </c>
      <c r="G10" s="11" t="s">
        <v>28</v>
      </c>
      <c r="H10" s="11" t="s">
        <v>28</v>
      </c>
      <c r="I10" s="11" t="s">
        <v>28</v>
      </c>
      <c r="J10" s="11" t="s">
        <v>28</v>
      </c>
      <c r="K10" s="38" t="s">
        <v>61</v>
      </c>
      <c r="L10" s="38" t="s">
        <v>61</v>
      </c>
      <c r="M10" s="11" t="s">
        <v>28</v>
      </c>
      <c r="N10" s="38" t="s">
        <v>61</v>
      </c>
    </row>
    <row r="11" spans="2:25" ht="15.6" x14ac:dyDescent="0.3">
      <c r="B11" s="108" t="s">
        <v>435</v>
      </c>
      <c r="C11" s="106"/>
      <c r="D11" s="107"/>
      <c r="E11" s="116"/>
      <c r="F11" s="116"/>
      <c r="G11" s="116"/>
      <c r="H11" s="116"/>
      <c r="I11" s="116"/>
      <c r="J11" s="116"/>
      <c r="K11" s="116"/>
      <c r="L11" s="116"/>
      <c r="M11" s="116"/>
      <c r="N11" s="116"/>
      <c r="O11" s="116"/>
      <c r="P11" s="115"/>
      <c r="Q11" s="115"/>
      <c r="R11" s="115"/>
      <c r="S11" s="115"/>
      <c r="T11" s="115"/>
      <c r="U11" s="115"/>
      <c r="V11" s="115"/>
      <c r="W11" s="115"/>
      <c r="X11" s="115"/>
    </row>
    <row r="12" spans="2:25" x14ac:dyDescent="0.3">
      <c r="B12" s="106" t="s">
        <v>546</v>
      </c>
      <c r="C12" s="106"/>
      <c r="D12" s="106"/>
      <c r="E12" s="116"/>
      <c r="F12" s="116"/>
      <c r="G12" s="116"/>
      <c r="H12" s="116"/>
      <c r="I12" s="116"/>
      <c r="J12" s="116"/>
      <c r="K12" s="116"/>
      <c r="L12" s="116"/>
      <c r="M12" s="116"/>
      <c r="N12" s="116"/>
      <c r="O12" s="116"/>
      <c r="P12" s="115"/>
      <c r="Q12" s="115"/>
      <c r="R12" s="115"/>
      <c r="S12" s="115"/>
      <c r="T12" s="115"/>
      <c r="U12" s="115"/>
      <c r="V12" s="115"/>
      <c r="W12" s="115"/>
      <c r="X12" s="115"/>
    </row>
    <row r="13" spans="2:25" x14ac:dyDescent="0.3">
      <c r="B13" s="104" t="s">
        <v>65</v>
      </c>
      <c r="C13" s="104" t="s">
        <v>492</v>
      </c>
      <c r="D13" s="104"/>
      <c r="E13" s="116"/>
      <c r="F13" s="116"/>
      <c r="G13" s="116"/>
      <c r="H13" s="116"/>
      <c r="I13" s="116"/>
      <c r="J13" s="116"/>
      <c r="K13" s="116"/>
      <c r="L13" s="116"/>
      <c r="M13" s="116"/>
      <c r="N13" s="116"/>
      <c r="O13" s="116"/>
      <c r="P13" s="115"/>
      <c r="Q13" s="115"/>
      <c r="R13" s="115"/>
      <c r="S13" s="115"/>
      <c r="T13" s="115"/>
      <c r="U13" s="115"/>
      <c r="V13" s="115"/>
      <c r="W13" s="115"/>
      <c r="X13" s="115"/>
      <c r="Y13" s="115"/>
    </row>
    <row r="14" spans="2:25" x14ac:dyDescent="0.3">
      <c r="B14" s="101" t="s">
        <v>545</v>
      </c>
      <c r="C14" s="101" t="s">
        <v>434</v>
      </c>
      <c r="D14" s="101" t="s">
        <v>433</v>
      </c>
      <c r="E14" s="114">
        <v>0</v>
      </c>
      <c r="F14" s="96">
        <v>0.01</v>
      </c>
      <c r="G14" s="96">
        <v>1E-3</v>
      </c>
      <c r="H14" s="96">
        <v>8.0000000000000002E-3</v>
      </c>
      <c r="I14" s="96">
        <v>0.05</v>
      </c>
      <c r="J14" s="96" t="s">
        <v>386</v>
      </c>
      <c r="K14" s="96">
        <v>0.1</v>
      </c>
      <c r="L14" s="96">
        <v>0.1</v>
      </c>
      <c r="M14" s="96">
        <v>2E-3</v>
      </c>
      <c r="N14" s="96">
        <v>1</v>
      </c>
      <c r="O14" s="15"/>
    </row>
    <row r="15" spans="2:25" x14ac:dyDescent="0.3">
      <c r="B15" s="101" t="s">
        <v>544</v>
      </c>
      <c r="C15" s="101" t="s">
        <v>432</v>
      </c>
      <c r="D15" s="101" t="s">
        <v>253</v>
      </c>
      <c r="E15" s="114">
        <v>0</v>
      </c>
      <c r="F15" s="96">
        <v>0.03</v>
      </c>
      <c r="G15" s="96">
        <v>1.0999999999999999E-2</v>
      </c>
      <c r="H15" s="96">
        <v>0.01</v>
      </c>
      <c r="I15" s="96">
        <v>0.06</v>
      </c>
      <c r="J15" s="96">
        <v>3.0000000000000001E-3</v>
      </c>
      <c r="K15" s="96">
        <v>6</v>
      </c>
      <c r="L15" s="96">
        <v>9</v>
      </c>
      <c r="M15" s="96">
        <v>0.02</v>
      </c>
      <c r="N15" s="96">
        <v>1</v>
      </c>
      <c r="O15" s="15"/>
    </row>
    <row r="16" spans="2:25" x14ac:dyDescent="0.3">
      <c r="B16" s="101" t="s">
        <v>543</v>
      </c>
      <c r="C16" s="101" t="s">
        <v>431</v>
      </c>
      <c r="D16" s="101" t="s">
        <v>430</v>
      </c>
      <c r="E16" s="114">
        <v>0</v>
      </c>
      <c r="F16" s="96">
        <v>0.01</v>
      </c>
      <c r="G16" s="96">
        <v>1E-3</v>
      </c>
      <c r="H16" s="96">
        <v>8.0000000000000002E-3</v>
      </c>
      <c r="I16" s="96">
        <v>0.05</v>
      </c>
      <c r="J16" s="96" t="s">
        <v>386</v>
      </c>
      <c r="K16" s="96">
        <v>0.1</v>
      </c>
      <c r="L16" s="96">
        <v>0.1</v>
      </c>
      <c r="M16" s="96">
        <v>2E-3</v>
      </c>
      <c r="N16" s="96">
        <v>1</v>
      </c>
      <c r="O16" s="15"/>
    </row>
    <row r="17" spans="2:15" x14ac:dyDescent="0.3">
      <c r="B17" s="101" t="s">
        <v>542</v>
      </c>
      <c r="C17" s="101" t="s">
        <v>429</v>
      </c>
      <c r="D17" s="101" t="s">
        <v>428</v>
      </c>
      <c r="E17" s="114">
        <v>0</v>
      </c>
      <c r="F17" s="96">
        <v>0.03</v>
      </c>
      <c r="G17" s="96">
        <v>1.0999999999999999E-2</v>
      </c>
      <c r="H17" s="96">
        <v>0.01</v>
      </c>
      <c r="I17" s="96">
        <v>0.06</v>
      </c>
      <c r="J17" s="96">
        <v>3.0000000000000001E-3</v>
      </c>
      <c r="K17" s="96">
        <v>6</v>
      </c>
      <c r="L17" s="96">
        <v>9</v>
      </c>
      <c r="M17" s="96">
        <v>0.02</v>
      </c>
      <c r="N17" s="96">
        <v>1</v>
      </c>
      <c r="O17" s="15"/>
    </row>
    <row r="18" spans="2:15" x14ac:dyDescent="0.3">
      <c r="B18" s="101" t="s">
        <v>541</v>
      </c>
      <c r="C18" s="101" t="s">
        <v>427</v>
      </c>
      <c r="D18" s="101" t="s">
        <v>426</v>
      </c>
      <c r="E18" s="96">
        <v>93</v>
      </c>
      <c r="F18" s="96">
        <v>8.6999999999999994E-3</v>
      </c>
      <c r="G18" s="96">
        <v>1E-3</v>
      </c>
      <c r="H18" s="96">
        <v>0.15</v>
      </c>
      <c r="I18" s="96">
        <v>0.03</v>
      </c>
      <c r="J18" s="96">
        <v>3.3000000000000002E-2</v>
      </c>
      <c r="K18" s="96">
        <v>0.2</v>
      </c>
      <c r="L18" s="96">
        <v>0.2</v>
      </c>
      <c r="M18" s="96">
        <v>5.0000000000000001E-3</v>
      </c>
      <c r="N18" s="96">
        <v>0.5</v>
      </c>
      <c r="O18" s="15"/>
    </row>
    <row r="19" spans="2:15" x14ac:dyDescent="0.3">
      <c r="B19" s="101" t="s">
        <v>540</v>
      </c>
      <c r="C19" s="101" t="s">
        <v>425</v>
      </c>
      <c r="D19" s="110" t="s">
        <v>424</v>
      </c>
      <c r="E19" s="96" t="s">
        <v>386</v>
      </c>
      <c r="F19" s="96">
        <v>0.01</v>
      </c>
      <c r="G19">
        <v>1E-3</v>
      </c>
      <c r="H19" s="96" t="s">
        <v>386</v>
      </c>
      <c r="I19" s="96" t="s">
        <v>386</v>
      </c>
      <c r="J19">
        <v>1E-4</v>
      </c>
      <c r="K19" s="96" t="s">
        <v>386</v>
      </c>
      <c r="L19" s="96" t="s">
        <v>386</v>
      </c>
      <c r="M19" s="96">
        <v>2E-3</v>
      </c>
      <c r="N19" s="96" t="s">
        <v>386</v>
      </c>
      <c r="O19" s="15"/>
    </row>
    <row r="20" spans="2:15" x14ac:dyDescent="0.3">
      <c r="B20" s="101" t="s">
        <v>539</v>
      </c>
      <c r="C20" s="101" t="s">
        <v>423</v>
      </c>
      <c r="D20" s="101" t="s">
        <v>272</v>
      </c>
      <c r="E20" s="96">
        <v>76.2</v>
      </c>
      <c r="F20" s="96">
        <v>1.4999999999999999E-2</v>
      </c>
      <c r="G20" s="96">
        <v>2E-3</v>
      </c>
      <c r="H20" s="96">
        <v>0.09</v>
      </c>
      <c r="I20" s="96">
        <v>0.06</v>
      </c>
      <c r="J20" s="96">
        <v>5.9999999999999995E-4</v>
      </c>
      <c r="K20" s="96">
        <v>3</v>
      </c>
      <c r="L20" s="96">
        <v>4</v>
      </c>
      <c r="M20" s="96">
        <v>3.0000000000000001E-3</v>
      </c>
      <c r="N20" s="96">
        <v>1</v>
      </c>
      <c r="O20" s="15"/>
    </row>
    <row r="21" spans="2:15" x14ac:dyDescent="0.3">
      <c r="B21" s="101" t="s">
        <v>538</v>
      </c>
      <c r="C21" s="101" t="s">
        <v>422</v>
      </c>
      <c r="D21" s="101" t="s">
        <v>421</v>
      </c>
      <c r="E21" s="96">
        <v>37.5</v>
      </c>
      <c r="F21" s="96">
        <v>0.02</v>
      </c>
      <c r="G21" s="96">
        <v>5.0000000000000001E-3</v>
      </c>
      <c r="H21" s="96">
        <v>2E-3</v>
      </c>
      <c r="I21" s="96">
        <v>0.05</v>
      </c>
      <c r="J21" s="96">
        <v>4.0000000000000001E-3</v>
      </c>
      <c r="K21" s="96">
        <v>0.2</v>
      </c>
      <c r="L21" s="96">
        <v>0.2</v>
      </c>
      <c r="M21" s="96">
        <v>5.0000000000000001E-3</v>
      </c>
      <c r="N21" s="96">
        <v>2</v>
      </c>
      <c r="O21" s="15"/>
    </row>
    <row r="22" spans="2:15" x14ac:dyDescent="0.3">
      <c r="B22" s="101" t="s">
        <v>537</v>
      </c>
      <c r="C22" s="101" t="s">
        <v>420</v>
      </c>
      <c r="D22" s="101" t="s">
        <v>265</v>
      </c>
      <c r="E22" s="96">
        <v>57.02</v>
      </c>
      <c r="F22" s="96">
        <v>1.4999999999999999E-2</v>
      </c>
      <c r="G22" s="96">
        <v>1E-3</v>
      </c>
      <c r="H22" s="96"/>
      <c r="I22" s="96">
        <v>0.05</v>
      </c>
      <c r="J22" s="96">
        <v>5.9999999999999995E-4</v>
      </c>
      <c r="K22" s="96">
        <v>0.1</v>
      </c>
      <c r="L22" s="96">
        <v>0.1</v>
      </c>
      <c r="M22" s="96">
        <v>2E-3</v>
      </c>
      <c r="N22" s="96">
        <v>1</v>
      </c>
      <c r="O22" s="15"/>
    </row>
    <row r="23" spans="2:15" x14ac:dyDescent="0.3">
      <c r="B23" s="101" t="s">
        <v>536</v>
      </c>
      <c r="C23" s="101" t="s">
        <v>419</v>
      </c>
      <c r="D23" s="101" t="s">
        <v>418</v>
      </c>
      <c r="E23" s="96">
        <v>74.260000000000005</v>
      </c>
      <c r="F23" s="96">
        <v>1.4999999999999999E-2</v>
      </c>
      <c r="G23" s="96">
        <v>1E-3</v>
      </c>
      <c r="H23" s="96">
        <v>2.5000000000000001E-2</v>
      </c>
      <c r="I23" s="96">
        <v>0.05</v>
      </c>
      <c r="J23" s="96">
        <v>5.9999999999999995E-4</v>
      </c>
      <c r="K23" s="96">
        <v>2</v>
      </c>
      <c r="L23" s="96">
        <v>3</v>
      </c>
      <c r="M23" s="96">
        <v>2E-3</v>
      </c>
      <c r="N23" s="96">
        <v>1</v>
      </c>
      <c r="O23" s="15"/>
    </row>
    <row r="24" spans="2:15" x14ac:dyDescent="0.3">
      <c r="B24" s="101" t="s">
        <v>535</v>
      </c>
      <c r="C24" s="101" t="s">
        <v>417</v>
      </c>
      <c r="D24" s="101" t="s">
        <v>262</v>
      </c>
      <c r="E24" s="96">
        <v>107.3</v>
      </c>
      <c r="F24" s="96">
        <v>0.03</v>
      </c>
      <c r="G24" s="96">
        <v>1.0999999999999999E-2</v>
      </c>
      <c r="H24" s="96">
        <v>7.0000000000000007E-2</v>
      </c>
      <c r="I24" s="96">
        <v>0.06</v>
      </c>
      <c r="J24" s="96" t="s">
        <v>386</v>
      </c>
      <c r="K24" s="96">
        <v>0.7</v>
      </c>
      <c r="L24" s="96">
        <v>0.9</v>
      </c>
      <c r="M24" s="96">
        <v>0.05</v>
      </c>
      <c r="N24" s="96">
        <v>2</v>
      </c>
      <c r="O24" s="15"/>
    </row>
    <row r="25" spans="2:15" x14ac:dyDescent="0.3">
      <c r="B25" s="101" t="s">
        <v>534</v>
      </c>
      <c r="C25" s="101" t="s">
        <v>415</v>
      </c>
      <c r="D25" s="101" t="s">
        <v>414</v>
      </c>
      <c r="E25" s="96" t="s">
        <v>386</v>
      </c>
      <c r="F25" s="96" t="s">
        <v>386</v>
      </c>
      <c r="G25" s="96" t="s">
        <v>386</v>
      </c>
      <c r="H25" s="96" t="s">
        <v>386</v>
      </c>
      <c r="I25" s="96" t="s">
        <v>386</v>
      </c>
      <c r="J25" s="96" t="s">
        <v>386</v>
      </c>
      <c r="K25" s="96" t="s">
        <v>386</v>
      </c>
      <c r="L25" s="96" t="s">
        <v>386</v>
      </c>
      <c r="M25" s="96" t="s">
        <v>386</v>
      </c>
      <c r="N25" s="96" t="s">
        <v>386</v>
      </c>
      <c r="O25" s="15"/>
    </row>
    <row r="26" spans="2:15" x14ac:dyDescent="0.3">
      <c r="B26" s="102"/>
      <c r="C26" s="102"/>
      <c r="D26" s="102"/>
      <c r="E26" s="15"/>
      <c r="F26" s="15"/>
      <c r="G26" s="15"/>
      <c r="H26" s="15"/>
      <c r="I26" s="15"/>
      <c r="J26" s="15"/>
      <c r="K26" s="15"/>
      <c r="L26" s="15"/>
      <c r="M26" s="15"/>
      <c r="N26" s="15"/>
      <c r="O26" s="15"/>
    </row>
    <row r="27" spans="2:15" ht="15.6" x14ac:dyDescent="0.3">
      <c r="B27" s="108" t="s">
        <v>440</v>
      </c>
      <c r="C27" s="106"/>
      <c r="D27" s="106" t="s">
        <v>533</v>
      </c>
      <c r="E27" s="113"/>
      <c r="F27" s="113"/>
      <c r="G27" s="15"/>
      <c r="H27" s="15"/>
      <c r="I27" s="15"/>
      <c r="J27" s="15"/>
      <c r="K27" s="15"/>
      <c r="L27" s="15"/>
      <c r="M27" s="15"/>
      <c r="N27" s="15"/>
      <c r="O27" s="15"/>
    </row>
    <row r="28" spans="2:15" x14ac:dyDescent="0.3">
      <c r="B28" s="104" t="s">
        <v>65</v>
      </c>
      <c r="C28" s="104" t="s">
        <v>492</v>
      </c>
      <c r="D28" s="104"/>
      <c r="E28" s="15"/>
      <c r="F28" s="15"/>
      <c r="G28" s="15"/>
      <c r="H28" s="15"/>
      <c r="I28" s="15"/>
      <c r="J28" s="15"/>
      <c r="K28" s="15"/>
      <c r="L28" s="15"/>
      <c r="M28" s="15"/>
      <c r="N28" s="15"/>
      <c r="O28" s="15"/>
    </row>
    <row r="29" spans="2:15" x14ac:dyDescent="0.3">
      <c r="B29" s="101" t="s">
        <v>532</v>
      </c>
      <c r="C29" s="101" t="s">
        <v>434</v>
      </c>
      <c r="D29" s="101" t="s">
        <v>433</v>
      </c>
      <c r="E29" s="111">
        <v>0</v>
      </c>
      <c r="F29" s="96">
        <v>0.01</v>
      </c>
      <c r="G29" s="96">
        <v>1E-3</v>
      </c>
      <c r="H29" s="96">
        <v>8.0000000000000002E-3</v>
      </c>
      <c r="I29" s="96">
        <v>0.05</v>
      </c>
      <c r="J29" s="96" t="s">
        <v>386</v>
      </c>
      <c r="K29" s="96">
        <v>0.1</v>
      </c>
      <c r="L29" s="96">
        <v>0.1</v>
      </c>
      <c r="M29" s="96">
        <v>2E-3</v>
      </c>
      <c r="N29" s="96">
        <v>1</v>
      </c>
      <c r="O29" s="15"/>
    </row>
    <row r="30" spans="2:15" x14ac:dyDescent="0.3">
      <c r="B30" s="101" t="s">
        <v>531</v>
      </c>
      <c r="C30" s="101" t="s">
        <v>432</v>
      </c>
      <c r="D30" s="101" t="s">
        <v>253</v>
      </c>
      <c r="E30" s="111">
        <v>0</v>
      </c>
      <c r="F30" s="96">
        <v>0.03</v>
      </c>
      <c r="G30" s="96">
        <v>1.0999999999999999E-2</v>
      </c>
      <c r="H30" s="96">
        <v>0.01</v>
      </c>
      <c r="I30" s="96">
        <v>0.06</v>
      </c>
      <c r="J30" s="96">
        <v>3.0000000000000001E-3</v>
      </c>
      <c r="K30" s="96">
        <v>6</v>
      </c>
      <c r="L30" s="96">
        <v>9</v>
      </c>
      <c r="M30" s="96">
        <v>0.02</v>
      </c>
      <c r="N30" s="96">
        <v>1</v>
      </c>
      <c r="O30" s="15"/>
    </row>
    <row r="31" spans="2:15" x14ac:dyDescent="0.3">
      <c r="B31" s="101" t="s">
        <v>530</v>
      </c>
      <c r="C31" s="101" t="s">
        <v>434</v>
      </c>
      <c r="D31" s="101" t="s">
        <v>430</v>
      </c>
      <c r="E31" s="111">
        <v>0</v>
      </c>
      <c r="F31" s="96">
        <v>0.01</v>
      </c>
      <c r="G31" s="96">
        <v>1E-3</v>
      </c>
      <c r="H31" s="96">
        <v>8.0000000000000002E-3</v>
      </c>
      <c r="I31" s="96">
        <v>0.05</v>
      </c>
      <c r="J31" s="96" t="s">
        <v>386</v>
      </c>
      <c r="K31" s="96">
        <v>0.1</v>
      </c>
      <c r="L31" s="96">
        <v>0.1</v>
      </c>
      <c r="M31" s="96">
        <v>2E-3</v>
      </c>
      <c r="N31" s="96">
        <v>1</v>
      </c>
      <c r="O31" s="15"/>
    </row>
    <row r="32" spans="2:15" x14ac:dyDescent="0.3">
      <c r="B32" s="101" t="s">
        <v>529</v>
      </c>
      <c r="C32" s="101" t="s">
        <v>429</v>
      </c>
      <c r="D32" s="101" t="s">
        <v>428</v>
      </c>
      <c r="E32" s="111">
        <v>0</v>
      </c>
      <c r="F32" s="96">
        <v>0.03</v>
      </c>
      <c r="G32" s="96">
        <v>1.0999999999999999E-2</v>
      </c>
      <c r="H32" s="96">
        <v>0.01</v>
      </c>
      <c r="I32" s="96">
        <v>0.06</v>
      </c>
      <c r="J32" s="96">
        <v>3.0000000000000001E-3</v>
      </c>
      <c r="K32" s="96">
        <v>6</v>
      </c>
      <c r="L32" s="96">
        <v>9</v>
      </c>
      <c r="M32" s="96">
        <v>0.02</v>
      </c>
      <c r="N32" s="96">
        <v>1</v>
      </c>
      <c r="O32" s="15"/>
    </row>
    <row r="33" spans="2:15" x14ac:dyDescent="0.3">
      <c r="B33" s="101" t="s">
        <v>528</v>
      </c>
      <c r="C33" s="101" t="s">
        <v>427</v>
      </c>
      <c r="D33" s="101" t="s">
        <v>426</v>
      </c>
      <c r="E33" s="96">
        <v>93</v>
      </c>
      <c r="F33" s="96">
        <v>8.6999999999999994E-3</v>
      </c>
      <c r="G33" s="96">
        <v>1E-3</v>
      </c>
      <c r="H33" s="96">
        <v>0.15</v>
      </c>
      <c r="I33" s="96">
        <v>0.03</v>
      </c>
      <c r="J33" s="96">
        <v>3.3000000000000002E-2</v>
      </c>
      <c r="K33" s="96">
        <v>0.2</v>
      </c>
      <c r="L33" s="96">
        <v>0.2</v>
      </c>
      <c r="M33" s="96">
        <v>5.0000000000000001E-3</v>
      </c>
      <c r="N33" s="96">
        <v>0.5</v>
      </c>
      <c r="O33" s="15"/>
    </row>
    <row r="34" spans="2:15" x14ac:dyDescent="0.3">
      <c r="B34" s="101" t="s">
        <v>527</v>
      </c>
      <c r="C34" s="101" t="s">
        <v>425</v>
      </c>
      <c r="D34" s="110" t="s">
        <v>424</v>
      </c>
      <c r="E34" s="111" t="s">
        <v>386</v>
      </c>
      <c r="F34" s="111">
        <v>0.01</v>
      </c>
      <c r="G34" s="112">
        <v>1E-3</v>
      </c>
      <c r="H34" s="111" t="s">
        <v>386</v>
      </c>
      <c r="I34" s="111" t="s">
        <v>386</v>
      </c>
      <c r="J34" s="112">
        <v>1E-4</v>
      </c>
      <c r="K34" s="111" t="s">
        <v>386</v>
      </c>
      <c r="L34" s="111" t="s">
        <v>386</v>
      </c>
      <c r="M34" s="111">
        <v>2E-3</v>
      </c>
      <c r="N34" s="111" t="s">
        <v>386</v>
      </c>
      <c r="O34" s="15"/>
    </row>
    <row r="35" spans="2:15" x14ac:dyDescent="0.3">
      <c r="B35" s="101" t="s">
        <v>526</v>
      </c>
      <c r="C35" s="101" t="s">
        <v>423</v>
      </c>
      <c r="D35" s="101" t="s">
        <v>272</v>
      </c>
      <c r="E35" s="96">
        <v>76.2</v>
      </c>
      <c r="F35" s="96">
        <v>1.4999999999999999E-2</v>
      </c>
      <c r="G35" s="96">
        <v>2E-3</v>
      </c>
      <c r="H35" s="96">
        <v>0.09</v>
      </c>
      <c r="I35" s="96">
        <v>0.06</v>
      </c>
      <c r="J35" s="96">
        <v>5.9999999999999995E-4</v>
      </c>
      <c r="K35" s="96">
        <v>3</v>
      </c>
      <c r="L35" s="96">
        <v>4</v>
      </c>
      <c r="M35" s="96">
        <v>3.0000000000000001E-3</v>
      </c>
      <c r="N35" s="96">
        <v>1</v>
      </c>
      <c r="O35" s="15"/>
    </row>
    <row r="36" spans="2:15" x14ac:dyDescent="0.3">
      <c r="B36" s="101" t="s">
        <v>525</v>
      </c>
      <c r="C36" s="101" t="s">
        <v>439</v>
      </c>
      <c r="D36" s="101" t="s">
        <v>438</v>
      </c>
      <c r="E36" s="100"/>
      <c r="F36" s="100"/>
      <c r="G36" s="100"/>
      <c r="H36" s="100"/>
      <c r="I36" s="100"/>
      <c r="J36" s="100"/>
      <c r="K36" s="100"/>
      <c r="L36" s="100"/>
      <c r="M36" s="100"/>
      <c r="N36" s="100"/>
      <c r="O36" s="15"/>
    </row>
    <row r="37" spans="2:15" x14ac:dyDescent="0.3">
      <c r="B37" s="101" t="s">
        <v>524</v>
      </c>
      <c r="C37" s="101" t="s">
        <v>422</v>
      </c>
      <c r="D37" s="101" t="s">
        <v>421</v>
      </c>
      <c r="E37" s="96">
        <v>37.5</v>
      </c>
      <c r="F37" s="96">
        <v>0.02</v>
      </c>
      <c r="G37" s="96">
        <v>5.0000000000000001E-3</v>
      </c>
      <c r="H37" s="96">
        <v>2E-3</v>
      </c>
      <c r="I37" s="96">
        <v>0.05</v>
      </c>
      <c r="J37" s="96">
        <v>4.0000000000000001E-3</v>
      </c>
      <c r="K37" s="96">
        <v>0.2</v>
      </c>
      <c r="L37" s="96">
        <v>0.2</v>
      </c>
      <c r="M37" s="96">
        <v>5.0000000000000001E-3</v>
      </c>
      <c r="N37" s="96">
        <v>2</v>
      </c>
      <c r="O37" s="15"/>
    </row>
    <row r="38" spans="2:15" x14ac:dyDescent="0.3">
      <c r="B38" s="101" t="s">
        <v>523</v>
      </c>
      <c r="C38" s="101" t="s">
        <v>420</v>
      </c>
      <c r="D38" s="101" t="s">
        <v>265</v>
      </c>
      <c r="E38" s="96">
        <v>57.02</v>
      </c>
      <c r="F38" s="96">
        <v>1.4999999999999999E-2</v>
      </c>
      <c r="G38" s="96">
        <v>1E-3</v>
      </c>
      <c r="H38" s="96"/>
      <c r="I38" s="96">
        <v>0.05</v>
      </c>
      <c r="J38" s="96">
        <v>5.9999999999999995E-4</v>
      </c>
      <c r="K38" s="96">
        <v>0.1</v>
      </c>
      <c r="L38" s="96">
        <v>0.1</v>
      </c>
      <c r="M38" s="96">
        <v>2E-3</v>
      </c>
      <c r="N38" s="96">
        <v>1</v>
      </c>
      <c r="O38" s="15"/>
    </row>
    <row r="39" spans="2:15" x14ac:dyDescent="0.3">
      <c r="B39" s="101" t="s">
        <v>522</v>
      </c>
      <c r="C39" s="101" t="s">
        <v>419</v>
      </c>
      <c r="D39" s="101" t="s">
        <v>418</v>
      </c>
      <c r="E39" s="96">
        <v>74.260000000000005</v>
      </c>
      <c r="F39" s="96">
        <v>1.4999999999999999E-2</v>
      </c>
      <c r="G39" s="96">
        <v>1E-3</v>
      </c>
      <c r="H39" s="96">
        <v>2.5000000000000001E-2</v>
      </c>
      <c r="I39" s="96">
        <v>0.05</v>
      </c>
      <c r="J39" s="96">
        <v>5.9999999999999995E-4</v>
      </c>
      <c r="K39" s="96">
        <v>2</v>
      </c>
      <c r="L39" s="96">
        <v>3</v>
      </c>
      <c r="M39" s="96">
        <v>2E-3</v>
      </c>
      <c r="N39" s="96">
        <v>1</v>
      </c>
      <c r="O39" s="15"/>
    </row>
    <row r="40" spans="2:15" x14ac:dyDescent="0.3">
      <c r="B40" s="101" t="s">
        <v>521</v>
      </c>
      <c r="C40" s="101" t="s">
        <v>417</v>
      </c>
      <c r="D40" s="101" t="s">
        <v>262</v>
      </c>
      <c r="E40" s="96">
        <v>107.3</v>
      </c>
      <c r="F40" s="96">
        <v>0.03</v>
      </c>
      <c r="G40" s="96">
        <v>1.0999999999999999E-2</v>
      </c>
      <c r="H40" s="96">
        <v>7.0000000000000007E-2</v>
      </c>
      <c r="I40" s="96">
        <v>0.06</v>
      </c>
      <c r="J40" s="96" t="s">
        <v>386</v>
      </c>
      <c r="K40" s="96">
        <v>0.7</v>
      </c>
      <c r="L40" s="96">
        <v>0.9</v>
      </c>
      <c r="M40" s="96">
        <v>0.05</v>
      </c>
      <c r="N40" s="96">
        <v>2</v>
      </c>
      <c r="O40" s="15"/>
    </row>
    <row r="41" spans="2:15" x14ac:dyDescent="0.3">
      <c r="B41" s="101" t="s">
        <v>520</v>
      </c>
      <c r="C41" s="101" t="s">
        <v>415</v>
      </c>
      <c r="D41" s="101" t="s">
        <v>414</v>
      </c>
      <c r="E41" s="96" t="s">
        <v>386</v>
      </c>
      <c r="F41" s="96" t="s">
        <v>386</v>
      </c>
      <c r="G41" s="96" t="s">
        <v>386</v>
      </c>
      <c r="H41" s="96" t="s">
        <v>386</v>
      </c>
      <c r="I41" s="96" t="s">
        <v>386</v>
      </c>
      <c r="J41" s="96" t="s">
        <v>386</v>
      </c>
      <c r="K41" s="96" t="s">
        <v>386</v>
      </c>
      <c r="L41" s="96" t="s">
        <v>386</v>
      </c>
      <c r="M41" s="96" t="s">
        <v>386</v>
      </c>
      <c r="N41" s="96" t="s">
        <v>386</v>
      </c>
      <c r="O41" s="15"/>
    </row>
    <row r="42" spans="2:15" x14ac:dyDescent="0.3">
      <c r="B42" s="102"/>
      <c r="C42" s="102"/>
      <c r="D42" s="102"/>
      <c r="E42" s="15"/>
      <c r="F42" s="15"/>
      <c r="G42" s="15"/>
      <c r="H42" s="15"/>
      <c r="I42" s="15"/>
      <c r="J42" s="15"/>
      <c r="K42" s="15"/>
      <c r="L42" s="15"/>
      <c r="M42" s="15"/>
      <c r="N42" s="15"/>
      <c r="O42" s="15"/>
    </row>
    <row r="43" spans="2:15" ht="15.6" x14ac:dyDescent="0.3">
      <c r="B43" s="108" t="s">
        <v>460</v>
      </c>
      <c r="C43" s="106"/>
      <c r="D43" s="106"/>
      <c r="E43" s="113"/>
      <c r="F43" s="15"/>
      <c r="G43" s="15"/>
      <c r="H43" s="15"/>
      <c r="I43" s="15"/>
      <c r="J43" s="15"/>
      <c r="K43" s="15"/>
      <c r="L43" s="15"/>
      <c r="M43" s="15"/>
      <c r="N43" s="15"/>
      <c r="O43" s="15"/>
    </row>
    <row r="44" spans="2:15" x14ac:dyDescent="0.3">
      <c r="B44" s="106" t="s">
        <v>519</v>
      </c>
      <c r="C44" s="106"/>
      <c r="D44" s="106"/>
      <c r="E44" s="113"/>
      <c r="F44" s="15"/>
      <c r="G44" s="15"/>
      <c r="H44" s="15"/>
      <c r="I44" s="15"/>
      <c r="J44" s="15"/>
      <c r="K44" s="15"/>
      <c r="L44" s="15"/>
      <c r="M44" s="15"/>
      <c r="N44" s="15"/>
      <c r="O44" s="15"/>
    </row>
    <row r="45" spans="2:15" x14ac:dyDescent="0.3">
      <c r="B45" s="104" t="s">
        <v>65</v>
      </c>
      <c r="C45" s="104" t="s">
        <v>492</v>
      </c>
      <c r="D45" s="104"/>
      <c r="E45" s="15"/>
      <c r="F45" s="15"/>
      <c r="G45" s="15"/>
      <c r="H45" s="15"/>
      <c r="I45" s="15"/>
      <c r="J45" s="15"/>
      <c r="K45" s="15"/>
      <c r="L45" s="15"/>
      <c r="M45" s="15"/>
      <c r="N45" s="15"/>
      <c r="O45" s="15"/>
    </row>
    <row r="46" spans="2:15" x14ac:dyDescent="0.3">
      <c r="B46" s="101" t="s">
        <v>518</v>
      </c>
      <c r="C46" s="101" t="s">
        <v>434</v>
      </c>
      <c r="D46" s="101" t="s">
        <v>433</v>
      </c>
      <c r="E46" s="111">
        <v>0</v>
      </c>
      <c r="F46" s="96">
        <v>0.01</v>
      </c>
      <c r="G46" s="96">
        <v>1E-3</v>
      </c>
      <c r="H46" s="96">
        <v>8.0000000000000002E-3</v>
      </c>
      <c r="I46" s="96">
        <v>0.05</v>
      </c>
      <c r="J46" s="96" t="s">
        <v>386</v>
      </c>
      <c r="K46" s="96">
        <v>0.1</v>
      </c>
      <c r="L46" s="96">
        <v>0.1</v>
      </c>
      <c r="M46" s="96">
        <v>1E-3</v>
      </c>
      <c r="N46" s="96">
        <v>1</v>
      </c>
      <c r="O46" s="15"/>
    </row>
    <row r="47" spans="2:15" x14ac:dyDescent="0.3">
      <c r="B47" s="101" t="s">
        <v>517</v>
      </c>
      <c r="C47" s="101" t="s">
        <v>432</v>
      </c>
      <c r="D47" s="101" t="s">
        <v>253</v>
      </c>
      <c r="E47" s="111">
        <v>0</v>
      </c>
      <c r="F47" s="96">
        <v>0.03</v>
      </c>
      <c r="G47" s="96">
        <v>1.0999999999999999E-2</v>
      </c>
      <c r="H47" s="96">
        <v>0.01</v>
      </c>
      <c r="I47" s="96">
        <v>0.06</v>
      </c>
      <c r="J47" s="96">
        <v>3.0000000000000001E-3</v>
      </c>
      <c r="K47" s="96">
        <v>6</v>
      </c>
      <c r="L47" s="96">
        <v>9</v>
      </c>
      <c r="M47" s="96">
        <v>0.02</v>
      </c>
      <c r="N47" s="96">
        <v>1</v>
      </c>
      <c r="O47" s="15"/>
    </row>
    <row r="48" spans="2:15" x14ac:dyDescent="0.3">
      <c r="B48" s="101" t="s">
        <v>516</v>
      </c>
      <c r="C48" s="101" t="s">
        <v>431</v>
      </c>
      <c r="D48" s="101" t="s">
        <v>430</v>
      </c>
      <c r="E48" s="111">
        <v>0</v>
      </c>
      <c r="F48" s="96">
        <v>0.01</v>
      </c>
      <c r="G48" s="96">
        <v>1E-3</v>
      </c>
      <c r="H48" s="96">
        <v>8.0000000000000002E-3</v>
      </c>
      <c r="I48" s="96">
        <v>0.05</v>
      </c>
      <c r="J48" s="96" t="s">
        <v>386</v>
      </c>
      <c r="K48" s="96">
        <v>0.1</v>
      </c>
      <c r="L48" s="96">
        <v>0.1</v>
      </c>
      <c r="M48" s="96">
        <v>1E-3</v>
      </c>
      <c r="N48" s="96">
        <v>1</v>
      </c>
      <c r="O48" s="15"/>
    </row>
    <row r="49" spans="2:15" x14ac:dyDescent="0.3">
      <c r="B49" s="101" t="s">
        <v>515</v>
      </c>
      <c r="C49" s="101" t="s">
        <v>429</v>
      </c>
      <c r="D49" s="101" t="s">
        <v>428</v>
      </c>
      <c r="E49" s="111">
        <v>0</v>
      </c>
      <c r="F49" s="96">
        <v>0.03</v>
      </c>
      <c r="G49" s="96">
        <v>1.0999999999999999E-2</v>
      </c>
      <c r="H49" s="96">
        <v>0.01</v>
      </c>
      <c r="I49" s="96">
        <v>0.06</v>
      </c>
      <c r="J49" s="96">
        <v>3.0000000000000001E-3</v>
      </c>
      <c r="K49" s="96">
        <v>6</v>
      </c>
      <c r="L49" s="96">
        <v>9</v>
      </c>
      <c r="M49" s="96">
        <v>0.02</v>
      </c>
      <c r="N49" s="96">
        <v>1</v>
      </c>
      <c r="O49" s="15"/>
    </row>
    <row r="50" spans="2:15" x14ac:dyDescent="0.3">
      <c r="B50" s="101" t="s">
        <v>514</v>
      </c>
      <c r="C50" s="101" t="s">
        <v>427</v>
      </c>
      <c r="D50" s="101" t="s">
        <v>426</v>
      </c>
      <c r="E50" s="96">
        <v>93</v>
      </c>
      <c r="F50" s="96">
        <v>8.6999999999999994E-3</v>
      </c>
      <c r="G50" s="96">
        <v>1E-3</v>
      </c>
      <c r="H50" s="96">
        <v>0.15</v>
      </c>
      <c r="I50" s="96">
        <v>0.03</v>
      </c>
      <c r="J50" s="96">
        <v>3.3000000000000002E-2</v>
      </c>
      <c r="K50" s="96">
        <v>0.2</v>
      </c>
      <c r="L50" s="96">
        <v>0.2</v>
      </c>
      <c r="M50" s="96">
        <v>8.0000000000000002E-3</v>
      </c>
      <c r="N50" s="96">
        <v>0.5</v>
      </c>
      <c r="O50" s="15"/>
    </row>
    <row r="51" spans="2:15" x14ac:dyDescent="0.3">
      <c r="B51" s="101" t="s">
        <v>513</v>
      </c>
      <c r="C51" s="101" t="s">
        <v>425</v>
      </c>
      <c r="D51" s="110" t="s">
        <v>424</v>
      </c>
      <c r="E51" s="111" t="s">
        <v>386</v>
      </c>
      <c r="F51" s="111">
        <v>0.01</v>
      </c>
      <c r="G51" s="112">
        <v>1E-3</v>
      </c>
      <c r="H51" s="111" t="s">
        <v>386</v>
      </c>
      <c r="I51" s="111" t="s">
        <v>386</v>
      </c>
      <c r="J51" s="112">
        <v>1E-4</v>
      </c>
      <c r="K51" s="111" t="s">
        <v>386</v>
      </c>
      <c r="L51" s="111" t="s">
        <v>386</v>
      </c>
      <c r="M51" s="111">
        <v>2E-3</v>
      </c>
      <c r="N51" s="111" t="s">
        <v>386</v>
      </c>
      <c r="O51" s="15"/>
    </row>
    <row r="52" spans="2:15" x14ac:dyDescent="0.3">
      <c r="B52" s="101" t="s">
        <v>512</v>
      </c>
      <c r="C52" s="101" t="s">
        <v>423</v>
      </c>
      <c r="D52" s="101" t="s">
        <v>272</v>
      </c>
      <c r="E52" s="96">
        <v>76.2</v>
      </c>
      <c r="F52" s="96">
        <v>1.4999999999999999E-2</v>
      </c>
      <c r="G52" s="96">
        <v>2E-3</v>
      </c>
      <c r="H52" s="96">
        <v>0.09</v>
      </c>
      <c r="I52" s="96">
        <v>0.06</v>
      </c>
      <c r="J52" s="96">
        <v>5.9999999999999995E-4</v>
      </c>
      <c r="K52" s="96">
        <v>3</v>
      </c>
      <c r="L52" s="96">
        <v>4</v>
      </c>
      <c r="M52" s="96">
        <v>3.0000000000000001E-3</v>
      </c>
      <c r="N52" s="96">
        <v>1</v>
      </c>
      <c r="O52" s="15"/>
    </row>
    <row r="53" spans="2:15" x14ac:dyDescent="0.3">
      <c r="B53" s="101" t="s">
        <v>511</v>
      </c>
      <c r="C53" s="101" t="s">
        <v>458</v>
      </c>
      <c r="D53" s="101" t="s">
        <v>459</v>
      </c>
      <c r="E53" s="96">
        <v>0</v>
      </c>
      <c r="F53" s="96">
        <v>0</v>
      </c>
      <c r="G53" s="96">
        <v>0</v>
      </c>
      <c r="H53" s="96">
        <v>0</v>
      </c>
      <c r="I53" s="96">
        <v>0</v>
      </c>
      <c r="J53" s="96">
        <v>0</v>
      </c>
      <c r="K53" s="96">
        <v>0</v>
      </c>
      <c r="L53" s="96">
        <v>0</v>
      </c>
      <c r="M53" s="96">
        <v>0</v>
      </c>
      <c r="N53" s="96">
        <v>0</v>
      </c>
      <c r="O53" s="15"/>
    </row>
    <row r="54" spans="2:15" x14ac:dyDescent="0.3">
      <c r="B54" s="101" t="s">
        <v>510</v>
      </c>
      <c r="C54" s="101" t="s">
        <v>458</v>
      </c>
      <c r="D54" s="101" t="s">
        <v>457</v>
      </c>
      <c r="E54" s="96">
        <v>0</v>
      </c>
      <c r="F54" s="96">
        <v>0</v>
      </c>
      <c r="G54" s="96">
        <v>0</v>
      </c>
      <c r="H54" s="96">
        <v>0</v>
      </c>
      <c r="I54" s="96">
        <v>0</v>
      </c>
      <c r="J54" s="96">
        <v>0</v>
      </c>
      <c r="K54" s="96">
        <v>0</v>
      </c>
      <c r="L54" s="96">
        <v>0</v>
      </c>
      <c r="M54" s="96">
        <v>0</v>
      </c>
      <c r="N54" s="96">
        <v>0</v>
      </c>
      <c r="O54" s="15"/>
    </row>
    <row r="55" spans="2:15" x14ac:dyDescent="0.3">
      <c r="B55" s="101" t="s">
        <v>509</v>
      </c>
      <c r="C55" s="101" t="s">
        <v>456</v>
      </c>
      <c r="D55" s="101" t="s">
        <v>455</v>
      </c>
      <c r="E55" s="100"/>
      <c r="F55" s="100"/>
      <c r="G55" s="100"/>
      <c r="H55" s="100"/>
      <c r="I55" s="100"/>
      <c r="J55" s="100"/>
      <c r="K55" s="100"/>
      <c r="L55" s="100"/>
      <c r="M55" s="100"/>
      <c r="N55" s="100"/>
      <c r="O55" s="15"/>
    </row>
    <row r="56" spans="2:15" x14ac:dyDescent="0.3">
      <c r="B56" s="101" t="s">
        <v>508</v>
      </c>
      <c r="C56" s="101" t="s">
        <v>439</v>
      </c>
      <c r="D56" s="101" t="s">
        <v>454</v>
      </c>
      <c r="E56" s="100"/>
      <c r="F56" s="100"/>
      <c r="G56" s="100"/>
      <c r="H56" s="100"/>
      <c r="I56" s="100"/>
      <c r="J56" s="100"/>
      <c r="K56" s="100"/>
      <c r="L56" s="100"/>
      <c r="M56" s="100"/>
      <c r="N56" s="100"/>
      <c r="O56" s="15"/>
    </row>
    <row r="57" spans="2:15" x14ac:dyDescent="0.3">
      <c r="B57" s="101" t="s">
        <v>507</v>
      </c>
      <c r="C57" s="101" t="s">
        <v>422</v>
      </c>
      <c r="D57" s="101" t="s">
        <v>421</v>
      </c>
      <c r="E57" s="96">
        <v>37.5</v>
      </c>
      <c r="F57" s="96">
        <v>0.02</v>
      </c>
      <c r="G57" s="96">
        <v>5.0000000000000001E-3</v>
      </c>
      <c r="H57" s="96">
        <v>2E-3</v>
      </c>
      <c r="I57" s="96">
        <v>0.05</v>
      </c>
      <c r="J57" s="96">
        <v>4.0000000000000001E-3</v>
      </c>
      <c r="K57" s="96">
        <v>0.2</v>
      </c>
      <c r="L57" s="96">
        <v>0.2</v>
      </c>
      <c r="M57" s="96">
        <v>5.0000000000000001E-3</v>
      </c>
      <c r="N57" s="96">
        <v>2</v>
      </c>
      <c r="O57" s="15"/>
    </row>
    <row r="58" spans="2:15" x14ac:dyDescent="0.3">
      <c r="B58" s="101" t="s">
        <v>506</v>
      </c>
      <c r="C58" s="101" t="s">
        <v>420</v>
      </c>
      <c r="D58" s="101" t="s">
        <v>265</v>
      </c>
      <c r="E58" s="96">
        <v>57.02</v>
      </c>
      <c r="F58" s="96">
        <v>1.4999999999999999E-2</v>
      </c>
      <c r="G58" s="96">
        <v>1E-3</v>
      </c>
      <c r="H58" s="96"/>
      <c r="I58" s="96">
        <v>0.05</v>
      </c>
      <c r="J58" s="96">
        <v>5.9999999999999995E-4</v>
      </c>
      <c r="K58" s="96">
        <v>0.1</v>
      </c>
      <c r="L58" s="96">
        <v>0.1</v>
      </c>
      <c r="M58" s="96">
        <v>2E-3</v>
      </c>
      <c r="N58" s="96">
        <v>1</v>
      </c>
      <c r="O58" s="15"/>
    </row>
    <row r="59" spans="2:15" x14ac:dyDescent="0.3">
      <c r="B59" s="101" t="s">
        <v>505</v>
      </c>
      <c r="C59" s="101" t="s">
        <v>419</v>
      </c>
      <c r="D59" s="101" t="s">
        <v>418</v>
      </c>
      <c r="E59" s="96">
        <v>74.260000000000005</v>
      </c>
      <c r="F59" s="96">
        <v>1.4999999999999999E-2</v>
      </c>
      <c r="G59" s="96">
        <v>1E-3</v>
      </c>
      <c r="H59" s="96">
        <v>2.5000000000000001E-2</v>
      </c>
      <c r="I59" s="96">
        <v>0.05</v>
      </c>
      <c r="J59" s="96">
        <v>5.9999999999999995E-4</v>
      </c>
      <c r="K59" s="96">
        <v>2</v>
      </c>
      <c r="L59" s="96">
        <v>3</v>
      </c>
      <c r="M59" s="96">
        <v>2E-3</v>
      </c>
      <c r="N59" s="96">
        <v>1</v>
      </c>
      <c r="O59" s="15"/>
    </row>
    <row r="60" spans="2:15" x14ac:dyDescent="0.3">
      <c r="B60" s="101" t="s">
        <v>504</v>
      </c>
      <c r="C60" s="101" t="s">
        <v>417</v>
      </c>
      <c r="D60" s="101" t="s">
        <v>262</v>
      </c>
      <c r="E60" s="96">
        <v>107.3</v>
      </c>
      <c r="F60" s="96">
        <v>0.03</v>
      </c>
      <c r="G60" s="96">
        <v>1.0999999999999999E-2</v>
      </c>
      <c r="H60" s="96">
        <v>7.0000000000000007E-2</v>
      </c>
      <c r="I60" s="96">
        <v>0.06</v>
      </c>
      <c r="J60" s="96" t="s">
        <v>386</v>
      </c>
      <c r="K60" s="96">
        <v>0.7</v>
      </c>
      <c r="L60" s="96">
        <v>0.9</v>
      </c>
      <c r="M60" s="96">
        <v>0.05</v>
      </c>
      <c r="N60" s="96">
        <v>2</v>
      </c>
      <c r="O60" s="15"/>
    </row>
    <row r="61" spans="2:15" x14ac:dyDescent="0.3">
      <c r="B61" s="101" t="s">
        <v>503</v>
      </c>
      <c r="C61" s="101" t="s">
        <v>415</v>
      </c>
      <c r="D61" s="101" t="s">
        <v>450</v>
      </c>
      <c r="E61" s="96" t="s">
        <v>386</v>
      </c>
      <c r="F61" s="96" t="s">
        <v>386</v>
      </c>
      <c r="G61" s="96" t="s">
        <v>386</v>
      </c>
      <c r="H61" s="96" t="s">
        <v>386</v>
      </c>
      <c r="I61" s="96" t="s">
        <v>386</v>
      </c>
      <c r="J61" s="96" t="s">
        <v>386</v>
      </c>
      <c r="K61" s="96" t="s">
        <v>386</v>
      </c>
      <c r="L61" s="96" t="s">
        <v>386</v>
      </c>
      <c r="M61" s="96" t="s">
        <v>386</v>
      </c>
      <c r="N61" s="96" t="s">
        <v>386</v>
      </c>
      <c r="O61" s="15"/>
    </row>
    <row r="62" spans="2:15" x14ac:dyDescent="0.3">
      <c r="B62" s="101" t="s">
        <v>502</v>
      </c>
      <c r="C62" s="101" t="s">
        <v>448</v>
      </c>
      <c r="D62" s="110" t="s">
        <v>447</v>
      </c>
      <c r="E62" s="96">
        <v>0</v>
      </c>
      <c r="F62" s="96">
        <v>0</v>
      </c>
      <c r="G62" s="96">
        <v>0</v>
      </c>
      <c r="H62" s="96">
        <v>0</v>
      </c>
      <c r="I62" s="96">
        <v>0</v>
      </c>
      <c r="J62" s="96">
        <v>0</v>
      </c>
      <c r="K62" s="96">
        <v>0</v>
      </c>
      <c r="L62" s="96">
        <v>0</v>
      </c>
      <c r="M62" s="96">
        <v>0</v>
      </c>
      <c r="N62" s="96">
        <v>0</v>
      </c>
      <c r="O62" s="15"/>
    </row>
    <row r="63" spans="2:15" x14ac:dyDescent="0.3">
      <c r="B63" s="101" t="s">
        <v>501</v>
      </c>
      <c r="C63" s="101" t="s">
        <v>445</v>
      </c>
      <c r="D63" s="101" t="s">
        <v>444</v>
      </c>
      <c r="E63" s="96"/>
      <c r="F63" s="96"/>
      <c r="G63" s="96"/>
      <c r="H63" s="96"/>
      <c r="I63" s="96"/>
      <c r="J63" s="96"/>
      <c r="K63" s="96"/>
      <c r="L63" s="96"/>
      <c r="M63" s="96"/>
      <c r="N63" s="96"/>
      <c r="O63" s="15"/>
    </row>
    <row r="64" spans="2:15" x14ac:dyDescent="0.3">
      <c r="B64" s="101" t="s">
        <v>500</v>
      </c>
      <c r="C64" s="101" t="s">
        <v>442</v>
      </c>
      <c r="D64" s="101" t="s">
        <v>441</v>
      </c>
      <c r="E64" s="96"/>
      <c r="F64" s="96"/>
      <c r="G64" s="96"/>
      <c r="H64" s="96"/>
      <c r="I64" s="96"/>
      <c r="J64" s="96"/>
      <c r="K64" s="96"/>
      <c r="L64" s="96"/>
      <c r="M64" s="96"/>
      <c r="N64" s="96"/>
      <c r="O64" s="15"/>
    </row>
    <row r="65" spans="2:25" x14ac:dyDescent="0.3">
      <c r="B65" s="102"/>
      <c r="C65" s="102"/>
      <c r="D65" s="102"/>
      <c r="E65" s="15"/>
      <c r="F65" s="15"/>
      <c r="G65" s="15"/>
      <c r="H65" s="15"/>
      <c r="I65" s="15"/>
      <c r="J65" s="15"/>
      <c r="K65" s="15"/>
      <c r="L65" s="15"/>
      <c r="M65" s="15"/>
      <c r="N65" s="15"/>
      <c r="O65" s="15"/>
    </row>
    <row r="66" spans="2:25" ht="15.6" x14ac:dyDescent="0.3">
      <c r="B66" s="108" t="s">
        <v>468</v>
      </c>
      <c r="C66" s="106"/>
      <c r="D66" s="106"/>
      <c r="E66" s="15"/>
      <c r="F66" s="15"/>
      <c r="G66" s="15"/>
      <c r="H66" s="15"/>
      <c r="I66" s="15"/>
      <c r="J66" s="15"/>
      <c r="K66" s="15"/>
      <c r="L66" s="15"/>
      <c r="M66" s="15"/>
      <c r="N66" s="15"/>
      <c r="O66" s="15"/>
    </row>
    <row r="67" spans="2:25" x14ac:dyDescent="0.3">
      <c r="B67" s="106" t="s">
        <v>499</v>
      </c>
      <c r="C67" s="106"/>
      <c r="D67" s="106"/>
      <c r="E67" s="15"/>
      <c r="F67" s="15"/>
      <c r="G67" s="15"/>
      <c r="H67" s="15"/>
      <c r="I67" s="15"/>
      <c r="J67" s="15"/>
      <c r="K67" s="15"/>
      <c r="L67" s="15"/>
      <c r="M67" s="15"/>
      <c r="N67" s="15"/>
      <c r="O67" s="15"/>
    </row>
    <row r="68" spans="2:25" x14ac:dyDescent="0.3">
      <c r="B68" s="104" t="s">
        <v>65</v>
      </c>
      <c r="C68" s="104" t="s">
        <v>492</v>
      </c>
      <c r="D68" s="104"/>
      <c r="E68" s="15"/>
      <c r="F68" s="15"/>
      <c r="G68" s="15"/>
      <c r="H68" s="15"/>
      <c r="I68" s="15"/>
      <c r="J68" s="15"/>
      <c r="K68" s="15"/>
      <c r="L68" s="15"/>
      <c r="M68" s="15"/>
      <c r="N68" s="15"/>
      <c r="O68" s="15"/>
    </row>
    <row r="69" spans="2:25" x14ac:dyDescent="0.3">
      <c r="B69" s="101" t="s">
        <v>498</v>
      </c>
      <c r="C69" s="101" t="s">
        <v>467</v>
      </c>
      <c r="D69" s="101" t="s">
        <v>466</v>
      </c>
      <c r="E69" s="109"/>
      <c r="F69" s="109"/>
      <c r="G69" s="109"/>
      <c r="H69" s="109"/>
      <c r="I69" s="109"/>
      <c r="J69" s="109"/>
      <c r="K69" s="109"/>
      <c r="L69" s="109"/>
      <c r="M69" s="109"/>
      <c r="N69" s="109"/>
    </row>
    <row r="70" spans="2:25" x14ac:dyDescent="0.3">
      <c r="B70" s="101" t="s">
        <v>497</v>
      </c>
      <c r="C70" s="101" t="s">
        <v>465</v>
      </c>
      <c r="D70" s="101" t="s">
        <v>464</v>
      </c>
      <c r="E70" s="109"/>
      <c r="F70" s="109"/>
      <c r="G70" s="109"/>
      <c r="H70" s="109"/>
      <c r="I70" s="109"/>
      <c r="J70" s="109"/>
      <c r="K70" s="109"/>
      <c r="L70" s="109"/>
      <c r="M70" s="109"/>
      <c r="N70" s="109"/>
    </row>
    <row r="71" spans="2:25" x14ac:dyDescent="0.3">
      <c r="B71" s="101" t="s">
        <v>496</v>
      </c>
      <c r="C71" s="101" t="s">
        <v>458</v>
      </c>
      <c r="D71" s="101" t="s">
        <v>463</v>
      </c>
      <c r="E71" s="109">
        <v>0</v>
      </c>
      <c r="F71" s="109">
        <v>0</v>
      </c>
      <c r="G71" s="109">
        <v>0</v>
      </c>
      <c r="H71" s="109">
        <v>0</v>
      </c>
      <c r="I71" s="109">
        <v>0</v>
      </c>
      <c r="J71" s="109">
        <v>0</v>
      </c>
      <c r="K71" s="109">
        <v>0</v>
      </c>
      <c r="L71" s="109">
        <v>0</v>
      </c>
      <c r="M71" s="109">
        <v>0</v>
      </c>
      <c r="N71" s="109">
        <v>0</v>
      </c>
    </row>
    <row r="72" spans="2:25" x14ac:dyDescent="0.3">
      <c r="B72" s="101" t="s">
        <v>495</v>
      </c>
      <c r="C72" s="101" t="s">
        <v>462</v>
      </c>
      <c r="D72" s="101" t="s">
        <v>461</v>
      </c>
      <c r="E72" s="109"/>
      <c r="F72" s="109"/>
      <c r="G72" s="109"/>
      <c r="H72" s="109"/>
      <c r="I72" s="109"/>
      <c r="J72" s="109"/>
      <c r="K72" s="109"/>
      <c r="L72" s="109"/>
      <c r="M72" s="109"/>
      <c r="N72" s="109"/>
    </row>
    <row r="74" spans="2:25" ht="15.6" x14ac:dyDescent="0.3">
      <c r="B74" s="108" t="s">
        <v>494</v>
      </c>
      <c r="C74" s="106"/>
      <c r="D74" s="107"/>
      <c r="E74" s="102"/>
      <c r="F74" s="102"/>
      <c r="G74" s="102"/>
      <c r="H74" s="102"/>
      <c r="I74" s="102"/>
      <c r="J74" s="102"/>
      <c r="K74" s="102"/>
      <c r="L74" s="102"/>
      <c r="M74" s="102"/>
      <c r="N74" s="102"/>
      <c r="O74" s="102"/>
      <c r="P74" s="102"/>
      <c r="Q74" s="102"/>
      <c r="R74" s="102"/>
      <c r="S74" s="102"/>
      <c r="T74" s="102"/>
      <c r="U74" s="102"/>
      <c r="V74" s="102"/>
      <c r="W74" s="102"/>
      <c r="X74" s="102"/>
      <c r="Y74" s="102"/>
    </row>
    <row r="75" spans="2:25" x14ac:dyDescent="0.3">
      <c r="B75" s="105" t="s">
        <v>493</v>
      </c>
      <c r="C75" s="106"/>
      <c r="D75" s="105"/>
      <c r="E75" s="103"/>
      <c r="F75" s="103"/>
      <c r="G75" s="103"/>
      <c r="H75" s="103"/>
      <c r="I75" s="103"/>
      <c r="J75" s="103"/>
      <c r="K75" s="103"/>
      <c r="L75" s="103"/>
      <c r="M75" s="103"/>
      <c r="N75" s="103"/>
      <c r="O75" s="103"/>
      <c r="P75" s="102"/>
      <c r="Q75" s="102"/>
      <c r="R75" s="102"/>
      <c r="S75" s="102"/>
      <c r="T75" s="102"/>
      <c r="U75" s="102"/>
      <c r="V75" s="102"/>
      <c r="W75" s="102"/>
      <c r="X75" s="102"/>
      <c r="Y75" s="102"/>
    </row>
    <row r="76" spans="2:25" x14ac:dyDescent="0.3">
      <c r="B76" s="104" t="s">
        <v>65</v>
      </c>
      <c r="C76" s="104" t="s">
        <v>492</v>
      </c>
      <c r="D76" s="104"/>
      <c r="E76" s="103"/>
      <c r="F76" s="103"/>
      <c r="G76" s="103"/>
      <c r="H76" s="103"/>
      <c r="I76" s="103"/>
      <c r="J76" s="103"/>
      <c r="K76" s="103"/>
      <c r="L76" s="103"/>
      <c r="M76" s="103"/>
      <c r="N76" s="103"/>
      <c r="O76" s="103"/>
      <c r="P76" s="102"/>
      <c r="Q76" s="102"/>
      <c r="R76" s="102"/>
      <c r="S76" s="102"/>
      <c r="T76" s="102"/>
      <c r="U76" s="102"/>
      <c r="V76" s="102"/>
      <c r="W76" s="102"/>
      <c r="X76" s="102"/>
      <c r="Y76" s="102"/>
    </row>
    <row r="77" spans="2:25" x14ac:dyDescent="0.3">
      <c r="B77" s="101" t="s">
        <v>491</v>
      </c>
      <c r="C77" s="101" t="s">
        <v>456</v>
      </c>
      <c r="D77" s="101" t="s">
        <v>490</v>
      </c>
      <c r="E77" s="100"/>
      <c r="F77" s="100"/>
      <c r="G77" s="100"/>
      <c r="H77" s="100"/>
      <c r="I77" s="100"/>
      <c r="J77" s="100"/>
      <c r="K77" s="100"/>
      <c r="L77" s="100"/>
      <c r="M77" s="100"/>
      <c r="N77" s="100"/>
      <c r="O77" s="15"/>
    </row>
    <row r="78" spans="2:25" x14ac:dyDescent="0.3">
      <c r="B78" s="101" t="s">
        <v>489</v>
      </c>
      <c r="C78" s="101" t="s">
        <v>439</v>
      </c>
      <c r="D78" s="101" t="s">
        <v>438</v>
      </c>
      <c r="E78" s="100"/>
      <c r="F78" s="100"/>
      <c r="G78" s="100"/>
      <c r="H78" s="100"/>
      <c r="I78" s="100"/>
      <c r="J78" s="100"/>
      <c r="K78" s="100"/>
      <c r="L78" s="100"/>
      <c r="M78" s="100"/>
      <c r="N78" s="100"/>
      <c r="O78" s="15"/>
    </row>
    <row r="79" spans="2:25" x14ac:dyDescent="0.3">
      <c r="B79" s="101" t="s">
        <v>488</v>
      </c>
      <c r="C79" s="101" t="s">
        <v>487</v>
      </c>
      <c r="D79" s="101" t="s">
        <v>486</v>
      </c>
      <c r="E79" s="100"/>
      <c r="F79" s="100"/>
      <c r="G79" s="100"/>
      <c r="H79" s="100"/>
      <c r="I79" s="100"/>
      <c r="J79" s="100"/>
      <c r="K79" s="100"/>
      <c r="L79" s="100"/>
      <c r="M79" s="100"/>
      <c r="N79" s="100"/>
      <c r="O79" s="15"/>
    </row>
    <row r="80" spans="2:25" x14ac:dyDescent="0.3">
      <c r="B80" s="101" t="s">
        <v>485</v>
      </c>
      <c r="C80" s="101" t="s">
        <v>484</v>
      </c>
      <c r="D80" s="101" t="s">
        <v>270</v>
      </c>
      <c r="E80" s="100"/>
      <c r="F80" s="100"/>
      <c r="G80" s="100"/>
      <c r="H80" s="100"/>
      <c r="I80" s="100"/>
      <c r="J80" s="100"/>
      <c r="K80" s="100"/>
      <c r="L80" s="100"/>
      <c r="M80" s="100"/>
      <c r="N80" s="100"/>
      <c r="O80" s="15"/>
    </row>
    <row r="81" spans="2:15" x14ac:dyDescent="0.3">
      <c r="B81" s="101" t="s">
        <v>483</v>
      </c>
      <c r="C81" s="101" t="s">
        <v>448</v>
      </c>
      <c r="D81" s="101" t="s">
        <v>482</v>
      </c>
      <c r="E81" s="100"/>
      <c r="F81" s="100"/>
      <c r="G81" s="100"/>
      <c r="H81" s="100"/>
      <c r="I81" s="100"/>
      <c r="J81" s="100"/>
      <c r="K81" s="100"/>
      <c r="L81" s="100"/>
      <c r="M81" s="100"/>
      <c r="N81" s="100"/>
      <c r="O81" s="15"/>
    </row>
    <row r="82" spans="2:15" x14ac:dyDescent="0.3">
      <c r="B82" s="101" t="s">
        <v>481</v>
      </c>
      <c r="C82" s="101" t="s">
        <v>448</v>
      </c>
      <c r="D82" s="101" t="s">
        <v>480</v>
      </c>
      <c r="E82" s="100"/>
      <c r="F82" s="100"/>
      <c r="G82" s="100"/>
      <c r="H82" s="100"/>
      <c r="I82" s="100"/>
      <c r="J82" s="100"/>
      <c r="K82" s="100"/>
      <c r="L82" s="100"/>
      <c r="M82" s="100"/>
      <c r="N82" s="100"/>
      <c r="O82" s="15"/>
    </row>
    <row r="83" spans="2:15" x14ac:dyDescent="0.3">
      <c r="B83" s="101" t="s">
        <v>479</v>
      </c>
      <c r="C83" s="101" t="s">
        <v>476</v>
      </c>
      <c r="D83" s="101" t="s">
        <v>478</v>
      </c>
      <c r="E83" s="100"/>
      <c r="F83" s="100"/>
      <c r="G83" s="100"/>
      <c r="H83" s="100"/>
      <c r="I83" s="100"/>
      <c r="J83" s="100"/>
      <c r="K83" s="100"/>
      <c r="L83" s="100"/>
      <c r="M83" s="100"/>
      <c r="N83" s="100"/>
      <c r="O83" s="15"/>
    </row>
    <row r="84" spans="2:15" x14ac:dyDescent="0.3">
      <c r="B84" s="101" t="s">
        <v>477</v>
      </c>
      <c r="C84" s="101" t="s">
        <v>476</v>
      </c>
      <c r="D84" s="101" t="s">
        <v>475</v>
      </c>
      <c r="E84" s="100"/>
      <c r="F84" s="100"/>
      <c r="G84" s="100"/>
      <c r="H84" s="100"/>
      <c r="I84" s="100"/>
      <c r="J84" s="100"/>
      <c r="K84" s="100"/>
      <c r="L84" s="100"/>
      <c r="M84" s="100"/>
      <c r="N84" s="100"/>
      <c r="O84" s="15"/>
    </row>
    <row r="85" spans="2:15" x14ac:dyDescent="0.3">
      <c r="B85" s="101" t="s">
        <v>474</v>
      </c>
      <c r="C85" s="101" t="s">
        <v>473</v>
      </c>
      <c r="D85" s="101" t="s">
        <v>472</v>
      </c>
      <c r="E85" s="100"/>
      <c r="F85" s="100"/>
      <c r="G85" s="100"/>
      <c r="H85" s="100"/>
      <c r="I85" s="100"/>
      <c r="J85" s="100"/>
      <c r="K85" s="100"/>
      <c r="L85" s="100"/>
      <c r="M85" s="100"/>
      <c r="N85" s="100"/>
      <c r="O85" s="15"/>
    </row>
    <row r="86" spans="2:15" x14ac:dyDescent="0.3">
      <c r="B86" s="101" t="s">
        <v>471</v>
      </c>
      <c r="C86" s="101" t="s">
        <v>470</v>
      </c>
      <c r="D86" s="101" t="s">
        <v>469</v>
      </c>
      <c r="E86" s="100"/>
      <c r="F86" s="100"/>
      <c r="G86" s="100"/>
      <c r="H86" s="100"/>
      <c r="I86" s="100"/>
      <c r="J86" s="100"/>
      <c r="K86" s="100"/>
      <c r="L86" s="100"/>
      <c r="M86" s="100"/>
      <c r="N86" s="100"/>
      <c r="O86" s="15"/>
    </row>
  </sheetData>
  <pageMargins left="0.25" right="0.25" top="0.75" bottom="0.75" header="0.3" footer="0.3"/>
  <pageSetup paperSize="8" scale="72" fitToHeight="0" orientation="landscape"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B2:R754"/>
  <sheetViews>
    <sheetView topLeftCell="A331" zoomScale="62" zoomScaleNormal="62" workbookViewId="0">
      <selection activeCell="F88" sqref="B65:K116"/>
    </sheetView>
  </sheetViews>
  <sheetFormatPr defaultRowHeight="14.4" x14ac:dyDescent="0.3"/>
  <cols>
    <col min="4" max="4" width="12.77734375" customWidth="1"/>
    <col min="5" max="5" width="21.5546875" customWidth="1"/>
    <col min="6" max="6" width="15" customWidth="1"/>
    <col min="7" max="7" width="16.88671875" customWidth="1"/>
    <col min="8" max="8" width="11.21875" bestFit="1" customWidth="1"/>
    <col min="10" max="10" width="19.109375" bestFit="1" customWidth="1"/>
    <col min="11" max="11" width="13.5546875" style="20" customWidth="1"/>
    <col min="13" max="13" width="14.109375" customWidth="1"/>
    <col min="15" max="15" width="10.44140625" customWidth="1"/>
    <col min="16" max="16" width="12.88671875" customWidth="1"/>
    <col min="17" max="17" width="17.6640625" customWidth="1"/>
    <col min="18" max="18" width="41.6640625" customWidth="1"/>
  </cols>
  <sheetData>
    <row r="2" spans="2:18" x14ac:dyDescent="0.3">
      <c r="K2"/>
    </row>
    <row r="3" spans="2:18" x14ac:dyDescent="0.3">
      <c r="B3" s="14" t="s">
        <v>27</v>
      </c>
      <c r="C3" s="13" t="s">
        <v>34</v>
      </c>
      <c r="F3" s="119" t="s">
        <v>573</v>
      </c>
      <c r="G3" s="119"/>
      <c r="H3" s="119"/>
      <c r="I3" s="119"/>
      <c r="J3" s="119"/>
      <c r="K3" s="16"/>
      <c r="L3" s="1"/>
      <c r="M3" s="1"/>
      <c r="N3" s="1"/>
      <c r="O3" s="1"/>
      <c r="P3" s="1"/>
      <c r="Q3" s="1"/>
      <c r="R3" s="1"/>
    </row>
    <row r="4" spans="2:18" x14ac:dyDescent="0.3">
      <c r="B4" s="1"/>
      <c r="C4" s="1"/>
      <c r="D4" s="1"/>
      <c r="E4" s="1"/>
      <c r="F4" s="1"/>
      <c r="G4" s="1"/>
      <c r="H4" s="1"/>
      <c r="I4" s="1"/>
      <c r="J4" s="1"/>
      <c r="K4" s="16"/>
      <c r="L4" s="1"/>
      <c r="M4" s="1"/>
      <c r="N4" s="1"/>
      <c r="O4" s="1"/>
      <c r="P4" s="1"/>
      <c r="Q4" s="1"/>
      <c r="R4" s="1"/>
    </row>
    <row r="5" spans="2:18" x14ac:dyDescent="0.3">
      <c r="B5" s="1" t="str">
        <f>'SUP_IVL (In-direct)'!K10</f>
        <v>CO</v>
      </c>
      <c r="C5" s="1"/>
      <c r="D5" s="1"/>
      <c r="E5" s="1"/>
      <c r="F5" s="1"/>
      <c r="G5" s="1"/>
      <c r="H5" s="1"/>
      <c r="I5" s="1"/>
      <c r="J5" s="1"/>
      <c r="K5" s="16"/>
      <c r="L5" s="1"/>
      <c r="M5" s="1"/>
      <c r="N5" s="1"/>
      <c r="O5" s="1"/>
      <c r="P5" s="1"/>
      <c r="Q5" s="1"/>
      <c r="R5" s="1"/>
    </row>
    <row r="6" spans="2:18" x14ac:dyDescent="0.3">
      <c r="B6" s="1"/>
      <c r="C6" s="1"/>
      <c r="D6" s="1"/>
      <c r="E6" s="1"/>
      <c r="F6" s="1"/>
      <c r="G6" s="1"/>
      <c r="H6" s="1"/>
      <c r="I6" s="1"/>
      <c r="J6" s="1"/>
      <c r="K6" s="16"/>
      <c r="L6" s="1"/>
      <c r="M6" s="1"/>
      <c r="N6" s="1"/>
      <c r="O6" s="1"/>
      <c r="P6" s="1"/>
      <c r="Q6" s="1"/>
      <c r="R6" s="1"/>
    </row>
    <row r="7" spans="2:18" x14ac:dyDescent="0.3">
      <c r="B7" s="2" t="s">
        <v>0</v>
      </c>
      <c r="C7" s="3"/>
      <c r="D7" s="3"/>
      <c r="E7" s="3"/>
      <c r="F7" s="3"/>
      <c r="G7" s="3"/>
      <c r="H7" s="3"/>
      <c r="I7" s="3"/>
      <c r="J7" s="3"/>
      <c r="K7" s="17"/>
      <c r="L7" s="1"/>
      <c r="M7" s="1"/>
      <c r="N7" s="1"/>
      <c r="O7" s="1"/>
      <c r="P7" s="1"/>
      <c r="Q7" s="1"/>
      <c r="R7" s="1"/>
    </row>
    <row r="8" spans="2:18" x14ac:dyDescent="0.3">
      <c r="B8" s="4" t="s">
        <v>1</v>
      </c>
      <c r="C8" s="4" t="s">
        <v>2</v>
      </c>
      <c r="D8" s="4" t="s">
        <v>3</v>
      </c>
      <c r="E8" s="4" t="s">
        <v>4</v>
      </c>
      <c r="F8" s="4" t="s">
        <v>5</v>
      </c>
      <c r="G8" s="4" t="s">
        <v>288</v>
      </c>
      <c r="H8" s="4" t="s">
        <v>6</v>
      </c>
      <c r="I8" s="4" t="s">
        <v>7</v>
      </c>
      <c r="J8" s="4" t="s">
        <v>8</v>
      </c>
      <c r="K8" s="18" t="s">
        <v>9</v>
      </c>
      <c r="L8" s="1"/>
      <c r="M8" s="4" t="s">
        <v>10</v>
      </c>
      <c r="N8" s="4" t="s">
        <v>11</v>
      </c>
      <c r="O8" s="5"/>
      <c r="P8" s="4" t="s">
        <v>574</v>
      </c>
      <c r="Q8" s="4" t="s">
        <v>12</v>
      </c>
      <c r="R8" s="4" t="s">
        <v>13</v>
      </c>
    </row>
    <row r="9" spans="2:18" x14ac:dyDescent="0.3">
      <c r="B9" s="6"/>
      <c r="C9" s="6"/>
      <c r="D9" s="6" t="str">
        <f t="shared" ref="D9:D40" si="0">IF((OR(K9&lt;=0,K9="NA")),"*","FLO_EMIS+")</f>
        <v>*</v>
      </c>
      <c r="E9" s="7" t="s">
        <v>607</v>
      </c>
      <c r="F9" s="8"/>
      <c r="G9" s="8" t="str">
        <f t="shared" ref="G9" si="1">Q9</f>
        <v>BFUBJFY</v>
      </c>
      <c r="H9" s="6" t="str">
        <f>P9</f>
        <v>IMPBFUBJFY</v>
      </c>
      <c r="I9" s="6"/>
      <c r="J9" s="6" t="str">
        <f t="shared" ref="J9:J58" si="2">$C$3&amp;B$5&amp;"N"</f>
        <v>IMPCON</v>
      </c>
      <c r="K9" s="19">
        <f>'SUP_IVL (In-direct)'!K15</f>
        <v>0</v>
      </c>
      <c r="L9" s="1"/>
      <c r="M9" s="6" t="s">
        <v>14</v>
      </c>
      <c r="N9" s="6"/>
      <c r="O9" s="1"/>
      <c r="P9" s="6" t="str">
        <f>'SUP_IVL (In-direct)'!C15</f>
        <v>IMPBFUBJFY</v>
      </c>
      <c r="Q9" s="6" t="s">
        <v>289</v>
      </c>
      <c r="R9" s="6" t="s">
        <v>247</v>
      </c>
    </row>
    <row r="10" spans="2:18" x14ac:dyDescent="0.3">
      <c r="B10" s="6"/>
      <c r="C10" s="6"/>
      <c r="D10" s="6" t="str">
        <f t="shared" si="0"/>
        <v>*</v>
      </c>
      <c r="E10" s="7" t="s">
        <v>607</v>
      </c>
      <c r="F10" s="8"/>
      <c r="G10" s="8" t="str">
        <f t="shared" ref="G10:G58" si="3">Q10</f>
        <v>BFUDMEY</v>
      </c>
      <c r="H10" s="6" t="str">
        <f t="shared" ref="H10:H58" si="4">P10</f>
        <v>IMPBFUDMEY</v>
      </c>
      <c r="I10" s="6"/>
      <c r="J10" s="6" t="str">
        <f t="shared" si="2"/>
        <v>IMPCON</v>
      </c>
      <c r="K10" s="19">
        <f>'SUP_IVL (In-direct)'!K16</f>
        <v>0</v>
      </c>
      <c r="L10" s="1"/>
      <c r="M10" s="6" t="s">
        <v>14</v>
      </c>
      <c r="N10" s="6"/>
      <c r="O10" s="1"/>
      <c r="P10" s="6" t="str">
        <f>'SUP_IVL (In-direct)'!C16</f>
        <v>IMPBFUDMEY</v>
      </c>
      <c r="Q10" s="6" t="s">
        <v>290</v>
      </c>
      <c r="R10" s="6" t="s">
        <v>248</v>
      </c>
    </row>
    <row r="11" spans="2:18" x14ac:dyDescent="0.3">
      <c r="B11" s="6"/>
      <c r="C11" s="6"/>
      <c r="D11" s="6" t="str">
        <f t="shared" si="0"/>
        <v>*</v>
      </c>
      <c r="E11" s="7" t="s">
        <v>607</v>
      </c>
      <c r="F11" s="8"/>
      <c r="G11" s="8" t="str">
        <f t="shared" si="3"/>
        <v>BFUDSTY</v>
      </c>
      <c r="H11" s="6" t="str">
        <f t="shared" si="4"/>
        <v>IMPBFUDSTY</v>
      </c>
      <c r="I11" s="6"/>
      <c r="J11" s="6" t="str">
        <f t="shared" si="2"/>
        <v>IMPCON</v>
      </c>
      <c r="K11" s="19">
        <f>'SUP_IVL (In-direct)'!K17</f>
        <v>0</v>
      </c>
      <c r="L11" s="1"/>
      <c r="M11" s="6" t="s">
        <v>14</v>
      </c>
      <c r="N11" s="6"/>
      <c r="O11" s="1"/>
      <c r="P11" s="6" t="str">
        <f>'SUP_IVL (In-direct)'!C17</f>
        <v>IMPBFUDSTY</v>
      </c>
      <c r="Q11" s="6" t="s">
        <v>291</v>
      </c>
      <c r="R11" s="6" t="s">
        <v>249</v>
      </c>
    </row>
    <row r="12" spans="2:18" x14ac:dyDescent="0.3">
      <c r="B12" s="6"/>
      <c r="C12" s="6"/>
      <c r="D12" s="6" t="str">
        <f t="shared" si="0"/>
        <v>*</v>
      </c>
      <c r="E12" s="7" t="s">
        <v>607</v>
      </c>
      <c r="F12" s="8"/>
      <c r="G12" s="8" t="str">
        <f t="shared" si="3"/>
        <v>BFUDSTY</v>
      </c>
      <c r="H12" s="6" t="str">
        <f t="shared" si="4"/>
        <v>IMPBFUDST1</v>
      </c>
      <c r="I12" s="6"/>
      <c r="J12" s="6" t="str">
        <f t="shared" si="2"/>
        <v>IMPCON</v>
      </c>
      <c r="K12" s="19">
        <f>'SUP_IVL (In-direct)'!K18</f>
        <v>0</v>
      </c>
      <c r="L12" s="1"/>
      <c r="M12" s="6" t="s">
        <v>14</v>
      </c>
      <c r="N12" s="6"/>
      <c r="O12" s="1"/>
      <c r="P12" s="6" t="str">
        <f>'SUP_IVL (In-direct)'!C18</f>
        <v>IMPBFUDST1</v>
      </c>
      <c r="Q12" s="6" t="s">
        <v>291</v>
      </c>
      <c r="R12" s="6" t="s">
        <v>249</v>
      </c>
    </row>
    <row r="13" spans="2:18" x14ac:dyDescent="0.3">
      <c r="B13" s="6"/>
      <c r="C13" s="6"/>
      <c r="D13" s="6" t="str">
        <f t="shared" si="0"/>
        <v>*</v>
      </c>
      <c r="E13" s="7" t="s">
        <v>607</v>
      </c>
      <c r="F13" s="8"/>
      <c r="G13" s="8" t="str">
        <f t="shared" si="3"/>
        <v>BFUDSTY</v>
      </c>
      <c r="H13" s="6" t="str">
        <f t="shared" si="4"/>
        <v>IMPBFUDST2</v>
      </c>
      <c r="I13" s="6"/>
      <c r="J13" s="6" t="str">
        <f t="shared" si="2"/>
        <v>IMPCON</v>
      </c>
      <c r="K13" s="19">
        <f>'SUP_IVL (In-direct)'!K19</f>
        <v>0</v>
      </c>
      <c r="L13" s="1"/>
      <c r="M13" s="6" t="s">
        <v>14</v>
      </c>
      <c r="N13" s="6"/>
      <c r="O13" s="1"/>
      <c r="P13" s="6" t="str">
        <f>'SUP_IVL (In-direct)'!C19</f>
        <v>IMPBFUDST2</v>
      </c>
      <c r="Q13" s="6" t="s">
        <v>291</v>
      </c>
      <c r="R13" s="6" t="s">
        <v>249</v>
      </c>
    </row>
    <row r="14" spans="2:18" x14ac:dyDescent="0.3">
      <c r="B14" s="6"/>
      <c r="C14" s="6"/>
      <c r="D14" s="6" t="str">
        <f t="shared" si="0"/>
        <v>*</v>
      </c>
      <c r="E14" s="7" t="s">
        <v>607</v>
      </c>
      <c r="F14" s="8"/>
      <c r="G14" s="8" t="str">
        <f t="shared" si="3"/>
        <v>BFUDSTY</v>
      </c>
      <c r="H14" s="6" t="str">
        <f t="shared" si="4"/>
        <v>IMPBFUDST3</v>
      </c>
      <c r="I14" s="6"/>
      <c r="J14" s="6" t="str">
        <f t="shared" si="2"/>
        <v>IMPCON</v>
      </c>
      <c r="K14" s="19">
        <f>'SUP_IVL (In-direct)'!K20</f>
        <v>0</v>
      </c>
      <c r="L14" s="1"/>
      <c r="M14" s="6" t="s">
        <v>14</v>
      </c>
      <c r="N14" s="6"/>
      <c r="O14" s="1"/>
      <c r="P14" s="6" t="str">
        <f>'SUP_IVL (In-direct)'!C20</f>
        <v>IMPBFUDST3</v>
      </c>
      <c r="Q14" s="6" t="s">
        <v>291</v>
      </c>
      <c r="R14" s="6" t="s">
        <v>249</v>
      </c>
    </row>
    <row r="15" spans="2:18" x14ac:dyDescent="0.3">
      <c r="B15" s="6"/>
      <c r="C15" s="6"/>
      <c r="D15" s="6" t="str">
        <f t="shared" si="0"/>
        <v>*</v>
      </c>
      <c r="E15" s="7" t="s">
        <v>607</v>
      </c>
      <c r="F15" s="8"/>
      <c r="G15" s="8" t="str">
        <f t="shared" si="3"/>
        <v>BFUETHY</v>
      </c>
      <c r="H15" s="6" t="str">
        <f t="shared" si="4"/>
        <v>IMPBFUETH4</v>
      </c>
      <c r="I15" s="6"/>
      <c r="J15" s="6" t="str">
        <f t="shared" si="2"/>
        <v>IMPCON</v>
      </c>
      <c r="K15" s="19">
        <f>'SUP_IVL (In-direct)'!K21</f>
        <v>0</v>
      </c>
      <c r="L15" s="1"/>
      <c r="M15" s="6" t="s">
        <v>14</v>
      </c>
      <c r="N15" s="6"/>
      <c r="O15" s="1"/>
      <c r="P15" s="6" t="str">
        <f>'SUP_IVL (In-direct)'!C21</f>
        <v>IMPBFUETH4</v>
      </c>
      <c r="Q15" s="6" t="s">
        <v>292</v>
      </c>
      <c r="R15" s="6" t="s">
        <v>250</v>
      </c>
    </row>
    <row r="16" spans="2:18" x14ac:dyDescent="0.3">
      <c r="B16" s="6"/>
      <c r="C16" s="6"/>
      <c r="D16" s="6" t="str">
        <f t="shared" si="0"/>
        <v>*</v>
      </c>
      <c r="E16" s="7" t="s">
        <v>607</v>
      </c>
      <c r="F16" s="8"/>
      <c r="G16" s="8" t="str">
        <f t="shared" si="3"/>
        <v>BFUETHY</v>
      </c>
      <c r="H16" s="6" t="str">
        <f t="shared" si="4"/>
        <v>IMPBFUETH5</v>
      </c>
      <c r="I16" s="6"/>
      <c r="J16" s="6" t="str">
        <f t="shared" si="2"/>
        <v>IMPCON</v>
      </c>
      <c r="K16" s="19">
        <f>'SUP_IVL (In-direct)'!K22</f>
        <v>0</v>
      </c>
      <c r="L16" s="1"/>
      <c r="M16" s="6" t="s">
        <v>14</v>
      </c>
      <c r="N16" s="6"/>
      <c r="O16" s="1"/>
      <c r="P16" s="6" t="str">
        <f>'SUP_IVL (In-direct)'!C22</f>
        <v>IMPBFUETH5</v>
      </c>
      <c r="Q16" s="6" t="s">
        <v>292</v>
      </c>
      <c r="R16" s="6" t="s">
        <v>250</v>
      </c>
    </row>
    <row r="17" spans="2:18" x14ac:dyDescent="0.3">
      <c r="B17" s="6"/>
      <c r="C17" s="6"/>
      <c r="D17" s="6" t="str">
        <f t="shared" si="0"/>
        <v>*</v>
      </c>
      <c r="E17" s="7" t="s">
        <v>607</v>
      </c>
      <c r="F17" s="8"/>
      <c r="G17" s="8" t="str">
        <f t="shared" si="3"/>
        <v>BFUETHY</v>
      </c>
      <c r="H17" s="6" t="str">
        <f t="shared" si="4"/>
        <v>IMPBFUETH6</v>
      </c>
      <c r="I17" s="6"/>
      <c r="J17" s="6" t="str">
        <f t="shared" si="2"/>
        <v>IMPCON</v>
      </c>
      <c r="K17" s="19">
        <f>'SUP_IVL (In-direct)'!K23</f>
        <v>0</v>
      </c>
      <c r="L17" s="1"/>
      <c r="M17" s="6" t="s">
        <v>14</v>
      </c>
      <c r="N17" s="6"/>
      <c r="O17" s="1"/>
      <c r="P17" s="6" t="str">
        <f>'SUP_IVL (In-direct)'!C23</f>
        <v>IMPBFUETH6</v>
      </c>
      <c r="Q17" s="6" t="s">
        <v>292</v>
      </c>
      <c r="R17" s="6" t="s">
        <v>250</v>
      </c>
    </row>
    <row r="18" spans="2:18" x14ac:dyDescent="0.3">
      <c r="B18" s="6"/>
      <c r="C18" s="6"/>
      <c r="D18" s="6" t="str">
        <f t="shared" si="0"/>
        <v>*</v>
      </c>
      <c r="E18" s="7" t="s">
        <v>607</v>
      </c>
      <c r="F18" s="8"/>
      <c r="G18" s="8" t="str">
        <f t="shared" si="3"/>
        <v>BFUETHY</v>
      </c>
      <c r="H18" s="6" t="str">
        <f t="shared" si="4"/>
        <v>IMPBFUETH7</v>
      </c>
      <c r="I18" s="6"/>
      <c r="J18" s="6" t="str">
        <f t="shared" si="2"/>
        <v>IMPCON</v>
      </c>
      <c r="K18" s="19">
        <f>'SUP_IVL (In-direct)'!K24</f>
        <v>0</v>
      </c>
      <c r="L18" s="1"/>
      <c r="M18" s="6" t="s">
        <v>14</v>
      </c>
      <c r="N18" s="6"/>
      <c r="O18" s="1"/>
      <c r="P18" s="6" t="str">
        <f>'SUP_IVL (In-direct)'!C24</f>
        <v>IMPBFUETH7</v>
      </c>
      <c r="Q18" s="6" t="s">
        <v>292</v>
      </c>
      <c r="R18" s="6" t="s">
        <v>250</v>
      </c>
    </row>
    <row r="19" spans="2:18" x14ac:dyDescent="0.3">
      <c r="B19" s="6"/>
      <c r="C19" s="6"/>
      <c r="D19" s="6" t="str">
        <f t="shared" si="0"/>
        <v>*</v>
      </c>
      <c r="E19" s="7" t="s">
        <v>607</v>
      </c>
      <c r="F19" s="8"/>
      <c r="G19" s="8" t="str">
        <f t="shared" si="3"/>
        <v>BFUFTDY</v>
      </c>
      <c r="H19" s="6" t="str">
        <f t="shared" si="4"/>
        <v>IMPBFUFTDY</v>
      </c>
      <c r="I19" s="6"/>
      <c r="J19" s="6" t="str">
        <f t="shared" si="2"/>
        <v>IMPCON</v>
      </c>
      <c r="K19" s="19">
        <f>'SUP_IVL (In-direct)'!K25</f>
        <v>0</v>
      </c>
      <c r="L19" s="1"/>
      <c r="M19" s="6" t="s">
        <v>14</v>
      </c>
      <c r="N19" s="6"/>
      <c r="O19" s="1"/>
      <c r="P19" s="6" t="str">
        <f>'SUP_IVL (In-direct)'!C25</f>
        <v>IMPBFUFTDY</v>
      </c>
      <c r="Q19" s="6" t="s">
        <v>293</v>
      </c>
      <c r="R19" s="6" t="s">
        <v>251</v>
      </c>
    </row>
    <row r="20" spans="2:18" x14ac:dyDescent="0.3">
      <c r="B20" s="6"/>
      <c r="C20" s="6"/>
      <c r="D20" s="6" t="str">
        <f t="shared" si="0"/>
        <v>*</v>
      </c>
      <c r="E20" s="7" t="s">
        <v>607</v>
      </c>
      <c r="F20" s="8"/>
      <c r="G20" s="8" t="str">
        <f t="shared" si="3"/>
        <v>BFUMTHY</v>
      </c>
      <c r="H20" s="6" t="str">
        <f t="shared" si="4"/>
        <v>IMPBFUMTHY</v>
      </c>
      <c r="I20" s="6"/>
      <c r="J20" s="6" t="str">
        <f t="shared" si="2"/>
        <v>IMPCON</v>
      </c>
      <c r="K20" s="19">
        <f>'SUP_IVL (In-direct)'!K26</f>
        <v>0</v>
      </c>
      <c r="L20" s="1"/>
      <c r="M20" s="6" t="s">
        <v>14</v>
      </c>
      <c r="N20" s="6"/>
      <c r="O20" s="1"/>
      <c r="P20" s="6" t="str">
        <f>'SUP_IVL (In-direct)'!C26</f>
        <v>IMPBFUMTHY</v>
      </c>
      <c r="Q20" s="6" t="s">
        <v>294</v>
      </c>
      <c r="R20" s="6" t="s">
        <v>252</v>
      </c>
    </row>
    <row r="21" spans="2:18" x14ac:dyDescent="0.3">
      <c r="B21" s="6"/>
      <c r="C21" s="6"/>
      <c r="D21" s="6" t="str">
        <f t="shared" si="0"/>
        <v>*</v>
      </c>
      <c r="E21" s="7" t="s">
        <v>607</v>
      </c>
      <c r="F21" s="8"/>
      <c r="G21" s="8" t="str">
        <f t="shared" si="3"/>
        <v>BFUPLTY</v>
      </c>
      <c r="H21" s="6" t="str">
        <f t="shared" si="4"/>
        <v>IMPBFUPLTY</v>
      </c>
      <c r="I21" s="6"/>
      <c r="J21" s="6" t="str">
        <f t="shared" si="2"/>
        <v>IMPCON</v>
      </c>
      <c r="K21" s="19">
        <f>'SUP_IVL (In-direct)'!K27</f>
        <v>0</v>
      </c>
      <c r="L21" s="1"/>
      <c r="M21" s="6" t="s">
        <v>14</v>
      </c>
      <c r="N21" s="6"/>
      <c r="O21" s="1"/>
      <c r="P21" s="6" t="str">
        <f>'SUP_IVL (In-direct)'!C27</f>
        <v>IMPBFUPLTY</v>
      </c>
      <c r="Q21" s="6" t="s">
        <v>295</v>
      </c>
      <c r="R21" s="6" t="s">
        <v>253</v>
      </c>
    </row>
    <row r="22" spans="2:18" x14ac:dyDescent="0.3">
      <c r="B22" s="6"/>
      <c r="C22" s="6"/>
      <c r="D22" s="6" t="str">
        <f t="shared" si="0"/>
        <v>*</v>
      </c>
      <c r="E22" s="7" t="s">
        <v>607</v>
      </c>
      <c r="F22" s="8"/>
      <c r="G22" s="8" t="str">
        <f t="shared" si="3"/>
        <v>BFUSNGY</v>
      </c>
      <c r="H22" s="6" t="str">
        <f t="shared" si="4"/>
        <v>IMPBFUSNGY</v>
      </c>
      <c r="I22" s="6"/>
      <c r="J22" s="6" t="str">
        <f t="shared" si="2"/>
        <v>IMPCON</v>
      </c>
      <c r="K22" s="19">
        <f>'SUP_IVL (In-direct)'!K28</f>
        <v>0</v>
      </c>
      <c r="L22" s="1"/>
      <c r="M22" s="6" t="s">
        <v>14</v>
      </c>
      <c r="N22" s="6"/>
      <c r="O22" s="1"/>
      <c r="P22" s="6" t="str">
        <f>'SUP_IVL (In-direct)'!C28</f>
        <v>IMPBFUSNGY</v>
      </c>
      <c r="Q22" s="6" t="s">
        <v>296</v>
      </c>
      <c r="R22" s="6" t="s">
        <v>254</v>
      </c>
    </row>
    <row r="23" spans="2:18" x14ac:dyDescent="0.3">
      <c r="B23" s="6"/>
      <c r="C23" s="6"/>
      <c r="D23" s="6" t="str">
        <f t="shared" si="0"/>
        <v>*</v>
      </c>
      <c r="E23" s="7" t="s">
        <v>607</v>
      </c>
      <c r="F23" s="8"/>
      <c r="G23" s="8" t="str">
        <f t="shared" si="3"/>
        <v>BIOAOWY</v>
      </c>
      <c r="H23" s="6" t="str">
        <f t="shared" si="4"/>
        <v>IMPBIOAOWY</v>
      </c>
      <c r="I23" s="6"/>
      <c r="J23" s="6" t="str">
        <f t="shared" si="2"/>
        <v>IMPCON</v>
      </c>
      <c r="K23" s="19">
        <f>'SUP_IVL (In-direct)'!K29</f>
        <v>0</v>
      </c>
      <c r="L23" s="1"/>
      <c r="M23" s="6" t="s">
        <v>14</v>
      </c>
      <c r="N23" s="6"/>
      <c r="O23" s="3"/>
      <c r="P23" s="6" t="str">
        <f>'SUP_IVL (In-direct)'!C29</f>
        <v>IMPBIOAOWY</v>
      </c>
      <c r="Q23" s="6" t="s">
        <v>297</v>
      </c>
      <c r="R23" s="6" t="s">
        <v>255</v>
      </c>
    </row>
    <row r="24" spans="2:18" x14ac:dyDescent="0.3">
      <c r="B24" s="6"/>
      <c r="C24" s="6"/>
      <c r="D24" s="6" t="str">
        <f t="shared" si="0"/>
        <v>*</v>
      </c>
      <c r="E24" s="7" t="s">
        <v>607</v>
      </c>
      <c r="F24" s="8"/>
      <c r="G24" s="8" t="str">
        <f t="shared" si="3"/>
        <v>BIOCRPY</v>
      </c>
      <c r="H24" s="6" t="str">
        <f t="shared" si="4"/>
        <v>IMPBIOCRPY</v>
      </c>
      <c r="I24" s="6"/>
      <c r="J24" s="6" t="str">
        <f t="shared" si="2"/>
        <v>IMPCON</v>
      </c>
      <c r="K24" s="19">
        <f>'SUP_IVL (In-direct)'!K30</f>
        <v>0</v>
      </c>
      <c r="L24" s="1"/>
      <c r="M24" s="6" t="s">
        <v>14</v>
      </c>
      <c r="N24" s="6"/>
      <c r="O24" s="3"/>
      <c r="P24" s="6" t="str">
        <f>'SUP_IVL (In-direct)'!C30</f>
        <v>IMPBIOCRPY</v>
      </c>
      <c r="Q24" s="6" t="s">
        <v>298</v>
      </c>
      <c r="R24" s="6" t="s">
        <v>256</v>
      </c>
    </row>
    <row r="25" spans="2:18" x14ac:dyDescent="0.3">
      <c r="B25" s="6"/>
      <c r="C25" s="6"/>
      <c r="D25" s="6" t="str">
        <f t="shared" si="0"/>
        <v>*</v>
      </c>
      <c r="E25" s="7" t="s">
        <v>607</v>
      </c>
      <c r="F25" s="8"/>
      <c r="G25" s="8" t="str">
        <f t="shared" si="3"/>
        <v>BIOGASY</v>
      </c>
      <c r="H25" s="6" t="str">
        <f t="shared" si="4"/>
        <v>IMPBIOGASY</v>
      </c>
      <c r="I25" s="6"/>
      <c r="J25" s="6" t="str">
        <f t="shared" si="2"/>
        <v>IMPCON</v>
      </c>
      <c r="K25" s="19">
        <f>'SUP_IVL (In-direct)'!K31</f>
        <v>0</v>
      </c>
      <c r="L25" s="1"/>
      <c r="M25" s="6" t="s">
        <v>14</v>
      </c>
      <c r="N25" s="6"/>
      <c r="O25" s="3"/>
      <c r="P25" s="6" t="str">
        <f>'SUP_IVL (In-direct)'!C31</f>
        <v>IMPBIOGASY</v>
      </c>
      <c r="Q25" s="6" t="s">
        <v>299</v>
      </c>
      <c r="R25" s="6" t="s">
        <v>257</v>
      </c>
    </row>
    <row r="26" spans="2:18" x14ac:dyDescent="0.3">
      <c r="B26" s="6"/>
      <c r="C26" s="6"/>
      <c r="D26" s="6" t="str">
        <f t="shared" si="0"/>
        <v>*</v>
      </c>
      <c r="E26" s="7" t="s">
        <v>607</v>
      </c>
      <c r="F26" s="8"/>
      <c r="G26" s="8" t="str">
        <f t="shared" si="3"/>
        <v>BIOGASY</v>
      </c>
      <c r="H26" s="6" t="str">
        <f t="shared" si="4"/>
        <v>IMPBIOGAS1</v>
      </c>
      <c r="I26" s="6"/>
      <c r="J26" s="6" t="str">
        <f t="shared" si="2"/>
        <v>IMPCON</v>
      </c>
      <c r="K26" s="19">
        <f>'SUP_IVL (In-direct)'!K32</f>
        <v>0</v>
      </c>
      <c r="L26" s="1"/>
      <c r="M26" s="6" t="s">
        <v>14</v>
      </c>
      <c r="N26" s="6"/>
      <c r="O26" s="3"/>
      <c r="P26" s="6" t="str">
        <f>'SUP_IVL (In-direct)'!C32</f>
        <v>IMPBIOGAS1</v>
      </c>
      <c r="Q26" s="6" t="s">
        <v>299</v>
      </c>
      <c r="R26" s="6" t="s">
        <v>257</v>
      </c>
    </row>
    <row r="27" spans="2:18" x14ac:dyDescent="0.3">
      <c r="B27" s="6"/>
      <c r="C27" s="6"/>
      <c r="D27" s="6" t="str">
        <f t="shared" si="0"/>
        <v>*</v>
      </c>
      <c r="E27" s="7" t="s">
        <v>607</v>
      </c>
      <c r="F27" s="8"/>
      <c r="G27" s="8" t="str">
        <f t="shared" si="3"/>
        <v>BFUDSTY</v>
      </c>
      <c r="H27" s="6" t="str">
        <f t="shared" si="4"/>
        <v>IMPBFUDSTY</v>
      </c>
      <c r="I27" s="6"/>
      <c r="J27" s="6" t="str">
        <f t="shared" si="2"/>
        <v>IMPCON</v>
      </c>
      <c r="K27" s="19">
        <f>'SUP_IVL (In-direct)'!K33</f>
        <v>0</v>
      </c>
      <c r="L27" s="1"/>
      <c r="M27" s="6" t="s">
        <v>14</v>
      </c>
      <c r="N27" s="6"/>
      <c r="O27" s="3"/>
      <c r="P27" s="6" t="str">
        <f>'SUP_IVL (In-direct)'!C33</f>
        <v>IMPBFUDSTY</v>
      </c>
      <c r="Q27" s="6" t="s">
        <v>291</v>
      </c>
      <c r="R27" s="6" t="s">
        <v>110</v>
      </c>
    </row>
    <row r="28" spans="2:18" x14ac:dyDescent="0.3">
      <c r="B28" s="6"/>
      <c r="C28" s="6"/>
      <c r="D28" s="6" t="str">
        <f t="shared" si="0"/>
        <v>*</v>
      </c>
      <c r="E28" s="7" t="s">
        <v>607</v>
      </c>
      <c r="F28" s="8"/>
      <c r="G28" s="8" t="str">
        <f t="shared" si="3"/>
        <v>BFUDSTY</v>
      </c>
      <c r="H28" s="6" t="str">
        <f t="shared" si="4"/>
        <v>IMPBFUDST1</v>
      </c>
      <c r="I28" s="6"/>
      <c r="J28" s="6" t="str">
        <f t="shared" si="2"/>
        <v>IMPCON</v>
      </c>
      <c r="K28" s="19">
        <f>'SUP_IVL (In-direct)'!K34</f>
        <v>0</v>
      </c>
      <c r="L28" s="1"/>
      <c r="M28" s="6" t="s">
        <v>14</v>
      </c>
      <c r="N28" s="6"/>
      <c r="O28" s="3"/>
      <c r="P28" s="6" t="str">
        <f>'SUP_IVL (In-direct)'!C34</f>
        <v>IMPBFUDST1</v>
      </c>
      <c r="Q28" s="6" t="s">
        <v>291</v>
      </c>
      <c r="R28" s="6" t="s">
        <v>110</v>
      </c>
    </row>
    <row r="29" spans="2:18" x14ac:dyDescent="0.3">
      <c r="B29" s="6"/>
      <c r="C29" s="6"/>
      <c r="D29" s="6" t="str">
        <f t="shared" si="0"/>
        <v>*</v>
      </c>
      <c r="E29" s="7" t="s">
        <v>607</v>
      </c>
      <c r="F29" s="8"/>
      <c r="G29" s="8" t="str">
        <f t="shared" si="3"/>
        <v>BFUDSTY</v>
      </c>
      <c r="H29" s="6" t="str">
        <f t="shared" si="4"/>
        <v>IMPBFUDST2</v>
      </c>
      <c r="I29" s="6"/>
      <c r="J29" s="6" t="str">
        <f t="shared" si="2"/>
        <v>IMPCON</v>
      </c>
      <c r="K29" s="19">
        <f>'SUP_IVL (In-direct)'!K35</f>
        <v>0</v>
      </c>
      <c r="L29" s="1"/>
      <c r="M29" s="6" t="s">
        <v>14</v>
      </c>
      <c r="N29" s="6"/>
      <c r="O29" s="3"/>
      <c r="P29" s="6" t="str">
        <f>'SUP_IVL (In-direct)'!C35</f>
        <v>IMPBFUDST2</v>
      </c>
      <c r="Q29" s="6" t="s">
        <v>291</v>
      </c>
      <c r="R29" s="6" t="s">
        <v>110</v>
      </c>
    </row>
    <row r="30" spans="2:18" x14ac:dyDescent="0.3">
      <c r="B30" s="6"/>
      <c r="C30" s="6"/>
      <c r="D30" s="6" t="str">
        <f t="shared" si="0"/>
        <v>*</v>
      </c>
      <c r="E30" s="7" t="s">
        <v>607</v>
      </c>
      <c r="F30" s="8"/>
      <c r="G30" s="8" t="str">
        <f t="shared" si="3"/>
        <v>BFUDSTY</v>
      </c>
      <c r="H30" s="6" t="str">
        <f t="shared" si="4"/>
        <v>IMPBFUDST3</v>
      </c>
      <c r="I30" s="6"/>
      <c r="J30" s="6" t="str">
        <f t="shared" si="2"/>
        <v>IMPCON</v>
      </c>
      <c r="K30" s="19">
        <f>'SUP_IVL (In-direct)'!K36</f>
        <v>0</v>
      </c>
      <c r="L30" s="1"/>
      <c r="M30" s="6" t="s">
        <v>14</v>
      </c>
      <c r="N30" s="6"/>
      <c r="O30" s="3"/>
      <c r="P30" s="6" t="str">
        <f>'SUP_IVL (In-direct)'!C36</f>
        <v>IMPBFUDST3</v>
      </c>
      <c r="Q30" s="6" t="s">
        <v>291</v>
      </c>
      <c r="R30" s="6" t="s">
        <v>110</v>
      </c>
    </row>
    <row r="31" spans="2:18" x14ac:dyDescent="0.3">
      <c r="B31" s="6"/>
      <c r="C31" s="6"/>
      <c r="D31" s="6" t="str">
        <f t="shared" si="0"/>
        <v>*</v>
      </c>
      <c r="E31" s="7" t="s">
        <v>607</v>
      </c>
      <c r="F31" s="8"/>
      <c r="G31" s="8" t="str">
        <f t="shared" si="3"/>
        <v>BIOIOWY</v>
      </c>
      <c r="H31" s="6" t="str">
        <f t="shared" si="4"/>
        <v>IMPBIOIOWY</v>
      </c>
      <c r="I31" s="6"/>
      <c r="J31" s="6" t="str">
        <f t="shared" si="2"/>
        <v>IMPCON</v>
      </c>
      <c r="K31" s="19">
        <f>'SUP_IVL (In-direct)'!K37</f>
        <v>0</v>
      </c>
      <c r="L31" s="1"/>
      <c r="M31" s="6" t="s">
        <v>14</v>
      </c>
      <c r="N31" s="6"/>
      <c r="O31" s="3"/>
      <c r="P31" s="6" t="str">
        <f>'SUP_IVL (In-direct)'!C37</f>
        <v>IMPBIOIOWY</v>
      </c>
      <c r="Q31" s="6" t="s">
        <v>300</v>
      </c>
      <c r="R31" s="6" t="s">
        <v>193</v>
      </c>
    </row>
    <row r="32" spans="2:18" x14ac:dyDescent="0.3">
      <c r="B32" s="6"/>
      <c r="C32" s="6"/>
      <c r="D32" s="6" t="str">
        <f t="shared" si="0"/>
        <v>*</v>
      </c>
      <c r="E32" s="7" t="s">
        <v>607</v>
      </c>
      <c r="F32" s="8"/>
      <c r="G32" s="8" t="str">
        <f t="shared" si="3"/>
        <v>BIOMFWY</v>
      </c>
      <c r="H32" s="6" t="str">
        <f t="shared" si="4"/>
        <v>IMPBIOMFWY</v>
      </c>
      <c r="I32" s="6"/>
      <c r="J32" s="6" t="str">
        <f t="shared" si="2"/>
        <v>IMPCON</v>
      </c>
      <c r="K32" s="19">
        <f>'SUP_IVL (In-direct)'!K38</f>
        <v>0</v>
      </c>
      <c r="L32" s="1"/>
      <c r="M32" s="6" t="s">
        <v>14</v>
      </c>
      <c r="N32" s="6"/>
      <c r="O32" s="3"/>
      <c r="P32" s="6" t="str">
        <f>'SUP_IVL (In-direct)'!C38</f>
        <v>IMPBIOMFWY</v>
      </c>
      <c r="Q32" s="6" t="s">
        <v>301</v>
      </c>
      <c r="R32" s="6" t="s">
        <v>195</v>
      </c>
    </row>
    <row r="33" spans="2:18" x14ac:dyDescent="0.3">
      <c r="B33" s="6"/>
      <c r="C33" s="6"/>
      <c r="D33" s="6" t="str">
        <f t="shared" si="0"/>
        <v>*</v>
      </c>
      <c r="E33" s="7" t="s">
        <v>607</v>
      </c>
      <c r="F33" s="8"/>
      <c r="G33" s="8" t="str">
        <f t="shared" si="3"/>
        <v>BIOMSWY</v>
      </c>
      <c r="H33" s="6" t="str">
        <f t="shared" si="4"/>
        <v>IMPBIOMSWY</v>
      </c>
      <c r="I33" s="6"/>
      <c r="J33" s="6" t="str">
        <f t="shared" si="2"/>
        <v>IMPCON</v>
      </c>
      <c r="K33" s="19">
        <f>'SUP_IVL (In-direct)'!K39</f>
        <v>0</v>
      </c>
      <c r="L33" s="1"/>
      <c r="M33" s="6" t="s">
        <v>14</v>
      </c>
      <c r="N33" s="6"/>
      <c r="O33" s="3"/>
      <c r="P33" s="6" t="str">
        <f>'SUP_IVL (In-direct)'!C39</f>
        <v>IMPBIOMSWY</v>
      </c>
      <c r="Q33" s="6" t="s">
        <v>302</v>
      </c>
      <c r="R33" s="6" t="s">
        <v>258</v>
      </c>
    </row>
    <row r="34" spans="2:18" x14ac:dyDescent="0.3">
      <c r="B34" s="6"/>
      <c r="C34" s="6"/>
      <c r="D34" s="6" t="str">
        <f t="shared" si="0"/>
        <v>*</v>
      </c>
      <c r="E34" s="7" t="s">
        <v>607</v>
      </c>
      <c r="F34" s="8"/>
      <c r="G34" s="8" t="str">
        <f t="shared" si="3"/>
        <v>BIOSLUY</v>
      </c>
      <c r="H34" s="6" t="str">
        <f t="shared" si="4"/>
        <v>IMPBIOSLUY</v>
      </c>
      <c r="I34" s="6"/>
      <c r="J34" s="6" t="str">
        <f t="shared" si="2"/>
        <v>IMPCON</v>
      </c>
      <c r="K34" s="19">
        <f>'SUP_IVL (In-direct)'!K40</f>
        <v>0</v>
      </c>
      <c r="L34" s="1"/>
      <c r="M34" s="6" t="s">
        <v>14</v>
      </c>
      <c r="N34" s="6"/>
      <c r="O34" s="3"/>
      <c r="P34" s="6" t="str">
        <f>'SUP_IVL (In-direct)'!C40</f>
        <v>IMPBIOSLUY</v>
      </c>
      <c r="Q34" s="6" t="s">
        <v>303</v>
      </c>
      <c r="R34" s="6" t="s">
        <v>201</v>
      </c>
    </row>
    <row r="35" spans="2:18" x14ac:dyDescent="0.3">
      <c r="B35" s="6"/>
      <c r="C35" s="6"/>
      <c r="D35" s="6" t="str">
        <f t="shared" si="0"/>
        <v>*</v>
      </c>
      <c r="E35" s="7" t="s">
        <v>607</v>
      </c>
      <c r="F35" s="8"/>
      <c r="G35" s="8" t="str">
        <f t="shared" si="3"/>
        <v>BIOWOFY</v>
      </c>
      <c r="H35" s="6" t="str">
        <f t="shared" si="4"/>
        <v>IMPBIOWOFY</v>
      </c>
      <c r="I35" s="6"/>
      <c r="J35" s="6" t="str">
        <f t="shared" si="2"/>
        <v>IMPCON</v>
      </c>
      <c r="K35" s="19">
        <f>'SUP_IVL (In-direct)'!K41</f>
        <v>0</v>
      </c>
      <c r="L35" s="1"/>
      <c r="M35" s="6" t="s">
        <v>14</v>
      </c>
      <c r="N35" s="6"/>
      <c r="O35" s="3"/>
      <c r="P35" s="6" t="str">
        <f>'SUP_IVL (In-direct)'!C41</f>
        <v>IMPBIOWOFY</v>
      </c>
      <c r="Q35" s="6" t="s">
        <v>304</v>
      </c>
      <c r="R35" s="6" t="s">
        <v>259</v>
      </c>
    </row>
    <row r="36" spans="2:18" x14ac:dyDescent="0.3">
      <c r="B36" s="6"/>
      <c r="C36" s="6"/>
      <c r="D36" s="6" t="str">
        <f t="shared" si="0"/>
        <v>*</v>
      </c>
      <c r="E36" s="7" t="s">
        <v>607</v>
      </c>
      <c r="F36" s="8"/>
      <c r="G36" s="8" t="str">
        <f t="shared" si="3"/>
        <v>BIOWOOY</v>
      </c>
      <c r="H36" s="6" t="str">
        <f t="shared" si="4"/>
        <v>IMPBIOWOOY</v>
      </c>
      <c r="I36" s="6"/>
      <c r="J36" s="6" t="str">
        <f t="shared" si="2"/>
        <v>IMPCON</v>
      </c>
      <c r="K36" s="19">
        <f>'SUP_IVL (In-direct)'!K42</f>
        <v>0</v>
      </c>
      <c r="L36" s="1"/>
      <c r="M36" s="6" t="s">
        <v>14</v>
      </c>
      <c r="N36" s="6"/>
      <c r="O36" s="3"/>
      <c r="P36" s="6" t="str">
        <f>'SUP_IVL (In-direct)'!C42</f>
        <v>IMPBIOWOOY</v>
      </c>
      <c r="Q36" s="6" t="s">
        <v>305</v>
      </c>
      <c r="R36" s="6" t="s">
        <v>260</v>
      </c>
    </row>
    <row r="37" spans="2:18" x14ac:dyDescent="0.3">
      <c r="B37" s="6"/>
      <c r="C37" s="6"/>
      <c r="D37" s="6" t="str">
        <f t="shared" si="0"/>
        <v>*</v>
      </c>
      <c r="E37" s="7" t="s">
        <v>607</v>
      </c>
      <c r="F37" s="8"/>
      <c r="G37" s="8" t="str">
        <f t="shared" si="3"/>
        <v>COAHARY</v>
      </c>
      <c r="H37" s="6" t="str">
        <f t="shared" si="4"/>
        <v>IMPCOAHARY</v>
      </c>
      <c r="I37" s="6"/>
      <c r="J37" s="6" t="str">
        <f t="shared" si="2"/>
        <v>IMPCON</v>
      </c>
      <c r="K37" s="19">
        <f>'SUP_IVL (In-direct)'!K43</f>
        <v>0</v>
      </c>
      <c r="L37" s="1"/>
      <c r="M37" s="6" t="s">
        <v>14</v>
      </c>
      <c r="N37" s="6"/>
      <c r="O37" s="3"/>
      <c r="P37" s="6" t="str">
        <f>'SUP_IVL (In-direct)'!C43</f>
        <v>IMPCOAHARY</v>
      </c>
      <c r="Q37" s="6" t="s">
        <v>306</v>
      </c>
      <c r="R37" s="6" t="s">
        <v>261</v>
      </c>
    </row>
    <row r="38" spans="2:18" x14ac:dyDescent="0.3">
      <c r="B38" s="6"/>
      <c r="C38" s="6"/>
      <c r="D38" s="6" t="str">
        <f t="shared" si="0"/>
        <v>*</v>
      </c>
      <c r="E38" s="7" t="s">
        <v>607</v>
      </c>
      <c r="F38" s="8"/>
      <c r="G38" s="8" t="str">
        <f t="shared" si="3"/>
        <v>COAPEAY</v>
      </c>
      <c r="H38" s="6" t="str">
        <f t="shared" si="4"/>
        <v>IMPCOAPEAY</v>
      </c>
      <c r="I38" s="6"/>
      <c r="J38" s="6" t="str">
        <f t="shared" si="2"/>
        <v>IMPCON</v>
      </c>
      <c r="K38" s="19">
        <f>'SUP_IVL (In-direct)'!K44</f>
        <v>0</v>
      </c>
      <c r="L38" s="1"/>
      <c r="M38" s="6" t="s">
        <v>14</v>
      </c>
      <c r="N38" s="6"/>
      <c r="O38" s="3"/>
      <c r="P38" s="6" t="str">
        <f>'SUP_IVL (In-direct)'!C44</f>
        <v>IMPCOAPEAY</v>
      </c>
      <c r="Q38" s="6" t="s">
        <v>307</v>
      </c>
      <c r="R38" s="6" t="s">
        <v>262</v>
      </c>
    </row>
    <row r="39" spans="2:18" x14ac:dyDescent="0.3">
      <c r="B39" s="6"/>
      <c r="C39" s="6"/>
      <c r="D39" s="6" t="str">
        <f t="shared" si="0"/>
        <v>*</v>
      </c>
      <c r="E39" s="7" t="s">
        <v>607</v>
      </c>
      <c r="F39" s="8"/>
      <c r="G39" s="8" t="str">
        <f t="shared" si="3"/>
        <v>ELCMED1</v>
      </c>
      <c r="H39" s="6" t="str">
        <f t="shared" si="4"/>
        <v>IMPELCMED1</v>
      </c>
      <c r="I39" s="6"/>
      <c r="J39" s="6" t="str">
        <f t="shared" si="2"/>
        <v>IMPCON</v>
      </c>
      <c r="K39" s="19">
        <f>'SUP_IVL (In-direct)'!K45</f>
        <v>0</v>
      </c>
      <c r="L39" s="1"/>
      <c r="M39" s="6" t="s">
        <v>14</v>
      </c>
      <c r="N39" s="6"/>
      <c r="O39" s="3"/>
      <c r="P39" s="6" t="str">
        <f>'SUP_IVL (In-direct)'!C45</f>
        <v>IMPELCMED1</v>
      </c>
      <c r="Q39" s="6" t="s">
        <v>308</v>
      </c>
      <c r="R39" s="6" t="s">
        <v>133</v>
      </c>
    </row>
    <row r="40" spans="2:18" x14ac:dyDescent="0.3">
      <c r="B40" s="6"/>
      <c r="C40" s="6"/>
      <c r="D40" s="6" t="str">
        <f t="shared" si="0"/>
        <v>*</v>
      </c>
      <c r="E40" s="7" t="s">
        <v>607</v>
      </c>
      <c r="F40" s="8"/>
      <c r="G40" s="8" t="str">
        <f t="shared" si="3"/>
        <v>ELCGREEN</v>
      </c>
      <c r="H40" s="6" t="str">
        <f t="shared" si="4"/>
        <v>IMPELCGREEN</v>
      </c>
      <c r="I40" s="6"/>
      <c r="J40" s="6" t="str">
        <f t="shared" si="2"/>
        <v>IMPCON</v>
      </c>
      <c r="K40" s="19">
        <f>'SUP_IVL (In-direct)'!K46</f>
        <v>0</v>
      </c>
      <c r="L40" s="1"/>
      <c r="M40" s="6" t="s">
        <v>14</v>
      </c>
      <c r="N40" s="6"/>
      <c r="O40" s="3"/>
      <c r="P40" s="6" t="str">
        <f>'SUP_IVL (In-direct)'!C46</f>
        <v>IMPELCGREEN</v>
      </c>
      <c r="Q40" s="6" t="s">
        <v>309</v>
      </c>
      <c r="R40" s="6" t="s">
        <v>263</v>
      </c>
    </row>
    <row r="41" spans="2:18" x14ac:dyDescent="0.3">
      <c r="B41" s="6"/>
      <c r="C41" s="6"/>
      <c r="D41" s="6" t="str">
        <f t="shared" ref="D41:D58" si="5">IF((OR(K41&lt;=0,K41="NA")),"*","FLO_EMIS+")</f>
        <v>*</v>
      </c>
      <c r="E41" s="7" t="s">
        <v>607</v>
      </c>
      <c r="F41" s="8"/>
      <c r="G41" s="8" t="str">
        <f t="shared" si="3"/>
        <v>ELCMED1</v>
      </c>
      <c r="H41" s="6" t="str">
        <f t="shared" si="4"/>
        <v>IMPELCMED1</v>
      </c>
      <c r="I41" s="6"/>
      <c r="J41" s="6" t="str">
        <f t="shared" si="2"/>
        <v>IMPCON</v>
      </c>
      <c r="K41" s="19">
        <f>'SUP_IVL (In-direct)'!K47</f>
        <v>0</v>
      </c>
      <c r="L41" s="1"/>
      <c r="M41" s="6" t="s">
        <v>14</v>
      </c>
      <c r="N41" s="6"/>
      <c r="O41" s="3"/>
      <c r="P41" s="6" t="str">
        <f>'SUP_IVL (In-direct)'!C47</f>
        <v>IMPELCMED1</v>
      </c>
      <c r="Q41" s="6" t="s">
        <v>308</v>
      </c>
      <c r="R41" s="6" t="s">
        <v>133</v>
      </c>
    </row>
    <row r="42" spans="2:18" x14ac:dyDescent="0.3">
      <c r="B42" s="6"/>
      <c r="C42" s="6"/>
      <c r="D42" s="6" t="str">
        <f t="shared" si="5"/>
        <v>*</v>
      </c>
      <c r="E42" s="7" t="s">
        <v>607</v>
      </c>
      <c r="F42" s="8"/>
      <c r="G42" s="8" t="str">
        <f t="shared" si="3"/>
        <v>ELCMED1</v>
      </c>
      <c r="H42" s="6" t="str">
        <f t="shared" si="4"/>
        <v>IMPELCMEDSE</v>
      </c>
      <c r="I42" s="6"/>
      <c r="J42" s="6" t="str">
        <f t="shared" si="2"/>
        <v>IMPCON</v>
      </c>
      <c r="K42" s="19">
        <f>'SUP_IVL (In-direct)'!K48</f>
        <v>0</v>
      </c>
      <c r="L42" s="1"/>
      <c r="M42" s="6" t="s">
        <v>14</v>
      </c>
      <c r="N42" s="6"/>
      <c r="O42" s="3"/>
      <c r="P42" s="6" t="str">
        <f>'SUP_IVL (In-direct)'!C48</f>
        <v>IMPELCMEDSE</v>
      </c>
      <c r="Q42" s="6" t="s">
        <v>308</v>
      </c>
      <c r="R42" s="6" t="s">
        <v>133</v>
      </c>
    </row>
    <row r="43" spans="2:18" x14ac:dyDescent="0.3">
      <c r="B43" s="6"/>
      <c r="C43" s="6"/>
      <c r="D43" s="6" t="str">
        <f t="shared" si="5"/>
        <v>*</v>
      </c>
      <c r="E43" s="7" t="s">
        <v>607</v>
      </c>
      <c r="F43" s="8"/>
      <c r="G43" s="8" t="str">
        <f t="shared" si="3"/>
        <v>ELCMED1</v>
      </c>
      <c r="H43" s="6" t="str">
        <f t="shared" si="4"/>
        <v>IMPELCMEDEU</v>
      </c>
      <c r="I43" s="6"/>
      <c r="J43" s="6" t="str">
        <f t="shared" si="2"/>
        <v>IMPCON</v>
      </c>
      <c r="K43" s="19">
        <f>'SUP_IVL (In-direct)'!K49</f>
        <v>0</v>
      </c>
      <c r="L43" s="1"/>
      <c r="M43" s="6" t="s">
        <v>14</v>
      </c>
      <c r="N43" s="6"/>
      <c r="O43" s="3"/>
      <c r="P43" s="6" t="str">
        <f>'SUP_IVL (In-direct)'!C49</f>
        <v>IMPELCMEDEU</v>
      </c>
      <c r="Q43" s="6" t="s">
        <v>308</v>
      </c>
      <c r="R43" s="6" t="s">
        <v>133</v>
      </c>
    </row>
    <row r="44" spans="2:18" x14ac:dyDescent="0.3">
      <c r="B44" s="6"/>
      <c r="C44" s="6"/>
      <c r="D44" s="6" t="str">
        <f t="shared" si="5"/>
        <v>*</v>
      </c>
      <c r="E44" s="7" t="s">
        <v>607</v>
      </c>
      <c r="F44" s="8"/>
      <c r="G44" s="8" t="str">
        <f t="shared" si="3"/>
        <v>GASDGSY</v>
      </c>
      <c r="H44" s="6" t="str">
        <f t="shared" si="4"/>
        <v>IMPGASDGSY</v>
      </c>
      <c r="I44" s="6"/>
      <c r="J44" s="6" t="str">
        <f t="shared" si="2"/>
        <v>IMPCON</v>
      </c>
      <c r="K44" s="19">
        <f>'SUP_IVL (In-direct)'!K50</f>
        <v>0</v>
      </c>
      <c r="L44" s="1"/>
      <c r="M44" s="6" t="s">
        <v>14</v>
      </c>
      <c r="N44" s="6"/>
      <c r="O44" s="3"/>
      <c r="P44" s="6" t="str">
        <f>'SUP_IVL (In-direct)'!C50</f>
        <v>IMPGASDGSY</v>
      </c>
      <c r="Q44" s="6" t="s">
        <v>310</v>
      </c>
      <c r="R44" s="6" t="s">
        <v>264</v>
      </c>
    </row>
    <row r="45" spans="2:18" x14ac:dyDescent="0.3">
      <c r="B45" s="6"/>
      <c r="C45" s="6"/>
      <c r="D45" s="6" t="str">
        <f t="shared" si="5"/>
        <v>*</v>
      </c>
      <c r="E45" s="7" t="s">
        <v>607</v>
      </c>
      <c r="F45" s="8"/>
      <c r="G45" s="8" t="str">
        <f t="shared" si="3"/>
        <v>GASNATY</v>
      </c>
      <c r="H45" s="6" t="str">
        <f t="shared" si="4"/>
        <v>IMPGASNATY</v>
      </c>
      <c r="I45" s="6"/>
      <c r="J45" s="6" t="str">
        <f t="shared" si="2"/>
        <v>IMPCON</v>
      </c>
      <c r="K45" s="19">
        <f>'SUP_IVL (In-direct)'!K51</f>
        <v>0</v>
      </c>
      <c r="L45" s="1"/>
      <c r="M45" s="6" t="s">
        <v>14</v>
      </c>
      <c r="N45" s="6"/>
      <c r="O45" s="3"/>
      <c r="P45" s="6" t="str">
        <f>'SUP_IVL (In-direct)'!C51</f>
        <v>IMPGASNATY</v>
      </c>
      <c r="Q45" s="6" t="s">
        <v>311</v>
      </c>
      <c r="R45" s="6" t="s">
        <v>265</v>
      </c>
    </row>
    <row r="46" spans="2:18" x14ac:dyDescent="0.3">
      <c r="B46" s="6"/>
      <c r="C46" s="6"/>
      <c r="D46" s="6" t="str">
        <f t="shared" si="5"/>
        <v>*</v>
      </c>
      <c r="E46" s="7" t="s">
        <v>607</v>
      </c>
      <c r="F46" s="8"/>
      <c r="G46" s="8" t="str">
        <f t="shared" si="3"/>
        <v>H2GY</v>
      </c>
      <c r="H46" s="6" t="str">
        <f t="shared" si="4"/>
        <v>IMPH2GY</v>
      </c>
      <c r="I46" s="6"/>
      <c r="J46" s="6" t="str">
        <f t="shared" si="2"/>
        <v>IMPCON</v>
      </c>
      <c r="K46" s="19">
        <f>'SUP_IVL (In-direct)'!K52</f>
        <v>0</v>
      </c>
      <c r="L46" s="1"/>
      <c r="M46" s="6" t="s">
        <v>14</v>
      </c>
      <c r="N46" s="6"/>
      <c r="O46" s="3"/>
      <c r="P46" s="6" t="str">
        <f>'SUP_IVL (In-direct)'!C52</f>
        <v>IMPH2GY</v>
      </c>
      <c r="Q46" s="6" t="s">
        <v>312</v>
      </c>
      <c r="R46" s="6" t="s">
        <v>266</v>
      </c>
    </row>
    <row r="47" spans="2:18" x14ac:dyDescent="0.3">
      <c r="B47" s="6"/>
      <c r="C47" s="6"/>
      <c r="D47" s="6" t="str">
        <f t="shared" si="5"/>
        <v>*</v>
      </c>
      <c r="E47" s="7" t="s">
        <v>607</v>
      </c>
      <c r="F47" s="8"/>
      <c r="G47" s="8" t="str">
        <f t="shared" si="3"/>
        <v>H2LY</v>
      </c>
      <c r="H47" s="6" t="str">
        <f t="shared" si="4"/>
        <v>IMPH2LY</v>
      </c>
      <c r="I47" s="6"/>
      <c r="J47" s="6" t="str">
        <f t="shared" si="2"/>
        <v>IMPCON</v>
      </c>
      <c r="K47" s="19">
        <f>'SUP_IVL (In-direct)'!K53</f>
        <v>0</v>
      </c>
      <c r="L47" s="1"/>
      <c r="M47" s="6" t="s">
        <v>14</v>
      </c>
      <c r="N47" s="6"/>
      <c r="O47" s="3"/>
      <c r="P47" s="6" t="str">
        <f>'SUP_IVL (In-direct)'!C53</f>
        <v>IMPH2LY</v>
      </c>
      <c r="Q47" s="6" t="s">
        <v>313</v>
      </c>
      <c r="R47" s="6" t="s">
        <v>267</v>
      </c>
    </row>
    <row r="48" spans="2:18" x14ac:dyDescent="0.3">
      <c r="B48" s="6"/>
      <c r="C48" s="6"/>
      <c r="D48" s="6" t="str">
        <f t="shared" si="5"/>
        <v>*</v>
      </c>
      <c r="E48" s="7" t="s">
        <v>607</v>
      </c>
      <c r="F48" s="8"/>
      <c r="G48" s="8" t="str">
        <f t="shared" si="3"/>
        <v>HETGREEN</v>
      </c>
      <c r="H48" s="6" t="str">
        <f t="shared" si="4"/>
        <v>IMPHETGREEN</v>
      </c>
      <c r="I48" s="6"/>
      <c r="J48" s="6" t="str">
        <f t="shared" si="2"/>
        <v>IMPCON</v>
      </c>
      <c r="K48" s="19">
        <f>'SUP_IVL (In-direct)'!K54</f>
        <v>0</v>
      </c>
      <c r="L48" s="1"/>
      <c r="M48" s="6" t="s">
        <v>14</v>
      </c>
      <c r="N48" s="6"/>
      <c r="O48" s="3"/>
      <c r="P48" s="6" t="str">
        <f>'SUP_IVL (In-direct)'!C54</f>
        <v>IMPHETGREEN</v>
      </c>
      <c r="Q48" s="6" t="s">
        <v>314</v>
      </c>
      <c r="R48" s="6" t="s">
        <v>268</v>
      </c>
    </row>
    <row r="49" spans="2:18" x14ac:dyDescent="0.3">
      <c r="B49" s="6"/>
      <c r="C49" s="6"/>
      <c r="D49" s="6" t="str">
        <f t="shared" si="5"/>
        <v>*</v>
      </c>
      <c r="E49" s="7" t="s">
        <v>607</v>
      </c>
      <c r="F49" s="8"/>
      <c r="G49" s="8" t="str">
        <f t="shared" si="3"/>
        <v>HETHTH1</v>
      </c>
      <c r="H49" s="6" t="str">
        <f t="shared" si="4"/>
        <v>IMPHETHTH1</v>
      </c>
      <c r="I49" s="6"/>
      <c r="J49" s="6" t="str">
        <f t="shared" si="2"/>
        <v>IMPCON</v>
      </c>
      <c r="K49" s="19">
        <f>'SUP_IVL (In-direct)'!K55</f>
        <v>0</v>
      </c>
      <c r="L49" s="1"/>
      <c r="M49" s="6" t="s">
        <v>14</v>
      </c>
      <c r="N49" s="6"/>
      <c r="O49" s="3"/>
      <c r="P49" s="6" t="str">
        <f>'SUP_IVL (In-direct)'!C55</f>
        <v>IMPHETHTH1</v>
      </c>
      <c r="Q49" s="6" t="s">
        <v>315</v>
      </c>
      <c r="R49" s="6" t="s">
        <v>268</v>
      </c>
    </row>
    <row r="50" spans="2:18" x14ac:dyDescent="0.3">
      <c r="B50" s="6"/>
      <c r="C50" s="6"/>
      <c r="D50" s="6" t="str">
        <f t="shared" si="5"/>
        <v>*</v>
      </c>
      <c r="E50" s="7" t="s">
        <v>607</v>
      </c>
      <c r="F50" s="8"/>
      <c r="G50" s="8" t="str">
        <f t="shared" si="3"/>
        <v>HETLTII</v>
      </c>
      <c r="H50" s="6" t="str">
        <f t="shared" si="4"/>
        <v>IMPHETLTII</v>
      </c>
      <c r="I50" s="6"/>
      <c r="J50" s="6" t="str">
        <f t="shared" si="2"/>
        <v>IMPCON</v>
      </c>
      <c r="K50" s="19">
        <f>'SUP_IVL (In-direct)'!K56</f>
        <v>0</v>
      </c>
      <c r="L50" s="1"/>
      <c r="M50" s="6" t="s">
        <v>14</v>
      </c>
      <c r="N50" s="6"/>
      <c r="O50" s="3"/>
      <c r="P50" s="6" t="str">
        <f>'SUP_IVL (In-direct)'!C56</f>
        <v>IMPHETLTII</v>
      </c>
      <c r="Q50" s="6" t="s">
        <v>316</v>
      </c>
      <c r="R50" s="6" t="s">
        <v>269</v>
      </c>
    </row>
    <row r="51" spans="2:18" x14ac:dyDescent="0.3">
      <c r="B51" s="6"/>
      <c r="C51" s="6"/>
      <c r="D51" s="6" t="str">
        <f t="shared" si="5"/>
        <v>*</v>
      </c>
      <c r="E51" s="7" t="s">
        <v>607</v>
      </c>
      <c r="F51" s="8"/>
      <c r="G51" s="8" t="str">
        <f t="shared" si="3"/>
        <v>NUCRSVY</v>
      </c>
      <c r="H51" s="6" t="str">
        <f t="shared" si="4"/>
        <v>IMPNUCRSVY</v>
      </c>
      <c r="I51" s="6"/>
      <c r="J51" s="6" t="str">
        <f t="shared" si="2"/>
        <v>IMPCON</v>
      </c>
      <c r="K51" s="19">
        <f>'SUP_IVL (In-direct)'!K57</f>
        <v>0</v>
      </c>
      <c r="L51" s="1"/>
      <c r="M51" s="6" t="s">
        <v>14</v>
      </c>
      <c r="N51" s="6"/>
      <c r="O51" s="3"/>
      <c r="P51" s="6" t="str">
        <f>'SUP_IVL (In-direct)'!C57</f>
        <v>IMPNUCRSVY</v>
      </c>
      <c r="Q51" s="6" t="s">
        <v>317</v>
      </c>
      <c r="R51" s="6" t="s">
        <v>270</v>
      </c>
    </row>
    <row r="52" spans="2:18" x14ac:dyDescent="0.3">
      <c r="B52" s="6"/>
      <c r="C52" s="6"/>
      <c r="D52" s="6" t="str">
        <f t="shared" si="5"/>
        <v>*</v>
      </c>
      <c r="E52" s="7" t="s">
        <v>607</v>
      </c>
      <c r="F52" s="8"/>
      <c r="G52" s="8" t="str">
        <f t="shared" si="3"/>
        <v>OILCRDY</v>
      </c>
      <c r="H52" s="6" t="str">
        <f t="shared" si="4"/>
        <v>IMPOILCRDY</v>
      </c>
      <c r="I52" s="6"/>
      <c r="J52" s="6" t="str">
        <f t="shared" si="2"/>
        <v>IMPCON</v>
      </c>
      <c r="K52" s="19">
        <f>'SUP_IVL (In-direct)'!K58</f>
        <v>0</v>
      </c>
      <c r="L52" s="1"/>
      <c r="M52" s="6" t="s">
        <v>14</v>
      </c>
      <c r="N52" s="6"/>
      <c r="O52" s="3"/>
      <c r="P52" s="6" t="str">
        <f>'SUP_IVL (In-direct)'!C58</f>
        <v>IMPOILCRDY</v>
      </c>
      <c r="Q52" s="6" t="s">
        <v>318</v>
      </c>
      <c r="R52" s="6" t="s">
        <v>271</v>
      </c>
    </row>
    <row r="53" spans="2:18" x14ac:dyDescent="0.3">
      <c r="B53" s="6"/>
      <c r="C53" s="6"/>
      <c r="D53" s="6" t="str">
        <f t="shared" si="5"/>
        <v>*</v>
      </c>
      <c r="E53" s="7" t="s">
        <v>607</v>
      </c>
      <c r="F53" s="8"/>
      <c r="G53" s="8" t="str">
        <f t="shared" si="3"/>
        <v>OILDSTY</v>
      </c>
      <c r="H53" s="6" t="str">
        <f t="shared" si="4"/>
        <v>IMPOILDSTY</v>
      </c>
      <c r="I53" s="6"/>
      <c r="J53" s="6" t="str">
        <f t="shared" si="2"/>
        <v>IMPCON</v>
      </c>
      <c r="K53" s="19">
        <f>'SUP_IVL (In-direct)'!K59</f>
        <v>0</v>
      </c>
      <c r="L53" s="1"/>
      <c r="M53" s="6" t="s">
        <v>14</v>
      </c>
      <c r="N53" s="6"/>
      <c r="O53" s="3"/>
      <c r="P53" s="6" t="str">
        <f>'SUP_IVL (In-direct)'!C59</f>
        <v>IMPOILDSTY</v>
      </c>
      <c r="Q53" s="6" t="s">
        <v>319</v>
      </c>
      <c r="R53" s="6" t="s">
        <v>272</v>
      </c>
    </row>
    <row r="54" spans="2:18" x14ac:dyDescent="0.3">
      <c r="B54" s="6"/>
      <c r="C54" s="6"/>
      <c r="D54" s="6" t="str">
        <f t="shared" si="5"/>
        <v>*</v>
      </c>
      <c r="E54" s="7" t="s">
        <v>607</v>
      </c>
      <c r="F54" s="8"/>
      <c r="G54" s="8" t="str">
        <f t="shared" si="3"/>
        <v>OILGSLY</v>
      </c>
      <c r="H54" s="6" t="str">
        <f t="shared" si="4"/>
        <v>IMPOILGSLY</v>
      </c>
      <c r="I54" s="6"/>
      <c r="J54" s="6" t="str">
        <f t="shared" si="2"/>
        <v>IMPCON</v>
      </c>
      <c r="K54" s="19">
        <f>'SUP_IVL (In-direct)'!K60</f>
        <v>0</v>
      </c>
      <c r="L54" s="1"/>
      <c r="M54" s="6" t="s">
        <v>14</v>
      </c>
      <c r="N54" s="6"/>
      <c r="O54" s="3"/>
      <c r="P54" s="6" t="str">
        <f>'SUP_IVL (In-direct)'!C60</f>
        <v>IMPOILGSLY</v>
      </c>
      <c r="Q54" s="6" t="s">
        <v>320</v>
      </c>
      <c r="R54" s="6" t="s">
        <v>273</v>
      </c>
    </row>
    <row r="55" spans="2:18" x14ac:dyDescent="0.3">
      <c r="B55" s="6"/>
      <c r="C55" s="6"/>
      <c r="D55" s="6" t="str">
        <f t="shared" si="5"/>
        <v>*</v>
      </c>
      <c r="E55" s="7" t="s">
        <v>607</v>
      </c>
      <c r="F55" s="8"/>
      <c r="G55" s="8" t="str">
        <f t="shared" si="3"/>
        <v>OILHFOY</v>
      </c>
      <c r="H55" s="6" t="str">
        <f t="shared" si="4"/>
        <v>IMPOILHFOY</v>
      </c>
      <c r="I55" s="6"/>
      <c r="J55" s="6" t="str">
        <f t="shared" si="2"/>
        <v>IMPCON</v>
      </c>
      <c r="K55" s="19">
        <f>'SUP_IVL (In-direct)'!K61</f>
        <v>0</v>
      </c>
      <c r="L55" s="1"/>
      <c r="M55" s="6" t="s">
        <v>14</v>
      </c>
      <c r="N55" s="6"/>
      <c r="O55" s="3"/>
      <c r="P55" s="6" t="str">
        <f>'SUP_IVL (In-direct)'!C61</f>
        <v>IMPOILHFOY</v>
      </c>
      <c r="Q55" s="6" t="s">
        <v>321</v>
      </c>
      <c r="R55" s="6" t="s">
        <v>274</v>
      </c>
    </row>
    <row r="56" spans="2:18" x14ac:dyDescent="0.3">
      <c r="B56" s="6"/>
      <c r="C56" s="6"/>
      <c r="D56" s="6" t="str">
        <f t="shared" si="5"/>
        <v>*</v>
      </c>
      <c r="E56" s="7" t="s">
        <v>607</v>
      </c>
      <c r="F56" s="8"/>
      <c r="G56" s="8" t="str">
        <f t="shared" si="3"/>
        <v>OILKERY</v>
      </c>
      <c r="H56" s="6" t="str">
        <f t="shared" si="4"/>
        <v>IMPOILKERY</v>
      </c>
      <c r="I56" s="6"/>
      <c r="J56" s="6" t="str">
        <f t="shared" si="2"/>
        <v>IMPCON</v>
      </c>
      <c r="K56" s="19">
        <f>'SUP_IVL (In-direct)'!K62</f>
        <v>0</v>
      </c>
      <c r="L56" s="1"/>
      <c r="M56" s="6" t="s">
        <v>14</v>
      </c>
      <c r="N56" s="6"/>
      <c r="O56" s="3"/>
      <c r="P56" s="6" t="str">
        <f>'SUP_IVL (In-direct)'!C62</f>
        <v>IMPOILKERY</v>
      </c>
      <c r="Q56" s="6" t="s">
        <v>322</v>
      </c>
      <c r="R56" s="6" t="s">
        <v>275</v>
      </c>
    </row>
    <row r="57" spans="2:18" x14ac:dyDescent="0.3">
      <c r="B57" s="6"/>
      <c r="C57" s="6"/>
      <c r="D57" s="6" t="str">
        <f t="shared" si="5"/>
        <v>*</v>
      </c>
      <c r="E57" s="7" t="s">
        <v>607</v>
      </c>
      <c r="F57" s="8"/>
      <c r="G57" s="8" t="str">
        <f t="shared" si="3"/>
        <v>OILLFOY</v>
      </c>
      <c r="H57" s="6" t="str">
        <f t="shared" si="4"/>
        <v>IMPOILLFOY</v>
      </c>
      <c r="I57" s="6"/>
      <c r="J57" s="6" t="str">
        <f t="shared" si="2"/>
        <v>IMPCON</v>
      </c>
      <c r="K57" s="19">
        <f>'SUP_IVL (In-direct)'!K63</f>
        <v>0</v>
      </c>
      <c r="L57" s="1"/>
      <c r="M57" s="6" t="s">
        <v>14</v>
      </c>
      <c r="N57" s="6"/>
      <c r="O57" s="3"/>
      <c r="P57" s="6" t="str">
        <f>'SUP_IVL (In-direct)'!C63</f>
        <v>IMPOILLFOY</v>
      </c>
      <c r="Q57" s="6" t="s">
        <v>323</v>
      </c>
      <c r="R57" s="6" t="s">
        <v>276</v>
      </c>
    </row>
    <row r="58" spans="2:18" x14ac:dyDescent="0.3">
      <c r="B58" s="6"/>
      <c r="C58" s="6"/>
      <c r="D58" s="6" t="str">
        <f t="shared" si="5"/>
        <v>*</v>
      </c>
      <c r="E58" s="7" t="s">
        <v>607</v>
      </c>
      <c r="F58" s="8"/>
      <c r="G58" s="8" t="str">
        <f t="shared" si="3"/>
        <v>OILLPGY</v>
      </c>
      <c r="H58" s="6" t="str">
        <f t="shared" si="4"/>
        <v>IMPOILLPGY</v>
      </c>
      <c r="I58" s="6"/>
      <c r="J58" s="6" t="str">
        <f t="shared" si="2"/>
        <v>IMPCON</v>
      </c>
      <c r="K58" s="19">
        <f>'SUP_IVL (In-direct)'!K64</f>
        <v>0</v>
      </c>
      <c r="L58" s="1"/>
      <c r="M58" s="6" t="s">
        <v>14</v>
      </c>
      <c r="N58" s="6"/>
      <c r="O58" s="3"/>
      <c r="P58" s="6" t="str">
        <f>'SUP_IVL (In-direct)'!C64</f>
        <v>IMPOILLPGY</v>
      </c>
      <c r="Q58" s="6" t="s">
        <v>324</v>
      </c>
      <c r="R58" s="6" t="s">
        <v>277</v>
      </c>
    </row>
    <row r="63" spans="2:18" x14ac:dyDescent="0.3">
      <c r="B63" s="1" t="str">
        <f>'SUP_IVL (In-direct)'!L10</f>
        <v>CH4</v>
      </c>
      <c r="C63" s="1"/>
      <c r="D63" s="1"/>
      <c r="E63" s="1"/>
      <c r="F63" s="1"/>
      <c r="G63" s="1"/>
      <c r="H63" s="1"/>
      <c r="I63" s="1"/>
      <c r="J63" s="1"/>
      <c r="K63" s="16"/>
      <c r="L63" s="1"/>
      <c r="M63" s="1"/>
      <c r="N63" s="1"/>
      <c r="O63" s="1"/>
      <c r="P63" s="1"/>
      <c r="Q63" s="1"/>
      <c r="R63" s="1"/>
    </row>
    <row r="64" spans="2:18" x14ac:dyDescent="0.3">
      <c r="B64" s="1"/>
      <c r="C64" s="1"/>
      <c r="D64" s="1"/>
      <c r="E64" s="1"/>
      <c r="F64" s="1"/>
      <c r="G64" s="1"/>
      <c r="H64" s="1"/>
      <c r="I64" s="1"/>
      <c r="J64" s="1"/>
      <c r="K64" s="16"/>
      <c r="L64" s="1"/>
      <c r="M64" s="1"/>
      <c r="N64" s="1"/>
      <c r="O64" s="1"/>
      <c r="P64" s="1"/>
      <c r="Q64" s="1"/>
      <c r="R64" s="1"/>
    </row>
    <row r="65" spans="2:18" x14ac:dyDescent="0.3">
      <c r="B65" s="2" t="s">
        <v>0</v>
      </c>
      <c r="C65" s="3"/>
      <c r="D65" s="3"/>
      <c r="E65" s="3"/>
      <c r="F65" s="3"/>
      <c r="G65" s="3"/>
      <c r="H65" s="3"/>
      <c r="I65" s="3"/>
      <c r="J65" s="3"/>
      <c r="K65" s="17"/>
      <c r="L65" s="1"/>
      <c r="M65" s="1"/>
      <c r="N65" s="1"/>
      <c r="O65" s="1"/>
      <c r="P65" s="1"/>
      <c r="Q65" s="1"/>
      <c r="R65" s="1"/>
    </row>
    <row r="66" spans="2:18" x14ac:dyDescent="0.3">
      <c r="B66" s="4" t="s">
        <v>1</v>
      </c>
      <c r="C66" s="4" t="s">
        <v>2</v>
      </c>
      <c r="D66" s="4" t="s">
        <v>3</v>
      </c>
      <c r="E66" s="4" t="s">
        <v>4</v>
      </c>
      <c r="F66" s="4" t="s">
        <v>5</v>
      </c>
      <c r="G66" s="4" t="s">
        <v>288</v>
      </c>
      <c r="H66" s="4" t="s">
        <v>6</v>
      </c>
      <c r="I66" s="4" t="s">
        <v>7</v>
      </c>
      <c r="J66" s="4" t="s">
        <v>8</v>
      </c>
      <c r="K66" s="18" t="s">
        <v>9</v>
      </c>
      <c r="L66" s="1"/>
      <c r="M66" s="4" t="s">
        <v>10</v>
      </c>
      <c r="N66" s="4" t="s">
        <v>11</v>
      </c>
      <c r="O66" s="5"/>
      <c r="P66" s="5"/>
      <c r="Q66" s="4" t="s">
        <v>12</v>
      </c>
      <c r="R66" s="4" t="s">
        <v>13</v>
      </c>
    </row>
    <row r="67" spans="2:18" x14ac:dyDescent="0.3">
      <c r="B67" s="6"/>
      <c r="C67" s="6"/>
      <c r="D67" s="6" t="str">
        <f t="shared" ref="D67:D98" si="6">IF((OR(K67&lt;=0,K67="NA")),"*","FLO_EMIS+")</f>
        <v>*</v>
      </c>
      <c r="E67" s="7" t="s">
        <v>607</v>
      </c>
      <c r="F67" s="8"/>
      <c r="G67" s="8" t="str">
        <f>G$9</f>
        <v>BFUBJFY</v>
      </c>
      <c r="H67" s="6" t="str">
        <f>H$9</f>
        <v>IMPBFUBJFY</v>
      </c>
      <c r="I67" s="6"/>
      <c r="J67" s="6" t="str">
        <f>$C$3&amp;B$63&amp;"N"</f>
        <v>IMPCH4N</v>
      </c>
      <c r="K67" s="19">
        <f>'SUP_IVL (In-direct)'!L15</f>
        <v>0</v>
      </c>
      <c r="L67" s="1"/>
      <c r="M67" s="6" t="s">
        <v>14</v>
      </c>
      <c r="N67" s="6"/>
      <c r="O67" s="1"/>
      <c r="P67" s="1"/>
      <c r="Q67" s="6" t="s">
        <v>289</v>
      </c>
      <c r="R67" s="6" t="s">
        <v>247</v>
      </c>
    </row>
    <row r="68" spans="2:18" x14ac:dyDescent="0.3">
      <c r="B68" s="6"/>
      <c r="C68" s="6"/>
      <c r="D68" s="6" t="str">
        <f t="shared" si="6"/>
        <v>*</v>
      </c>
      <c r="E68" s="7" t="s">
        <v>607</v>
      </c>
      <c r="F68" s="8"/>
      <c r="G68" s="8" t="str">
        <f>G$10</f>
        <v>BFUDMEY</v>
      </c>
      <c r="H68" s="6" t="str">
        <f>H$10</f>
        <v>IMPBFUDMEY</v>
      </c>
      <c r="I68" s="6"/>
      <c r="J68" s="6" t="str">
        <f t="shared" ref="J68:J116" si="7">$C$3&amp;B$63&amp;"N"</f>
        <v>IMPCH4N</v>
      </c>
      <c r="K68" s="19">
        <f>'SUP_IVL (In-direct)'!L16</f>
        <v>0</v>
      </c>
      <c r="L68" s="1"/>
      <c r="M68" s="6" t="s">
        <v>14</v>
      </c>
      <c r="N68" s="6"/>
      <c r="O68" s="1"/>
      <c r="P68" s="1"/>
      <c r="Q68" s="6" t="s">
        <v>290</v>
      </c>
      <c r="R68" s="6" t="s">
        <v>248</v>
      </c>
    </row>
    <row r="69" spans="2:18" x14ac:dyDescent="0.3">
      <c r="B69" s="6"/>
      <c r="C69" s="6"/>
      <c r="D69" s="6" t="str">
        <f t="shared" si="6"/>
        <v>*</v>
      </c>
      <c r="E69" s="7" t="s">
        <v>607</v>
      </c>
      <c r="F69" s="8"/>
      <c r="G69" s="8" t="str">
        <f>G$11</f>
        <v>BFUDSTY</v>
      </c>
      <c r="H69" s="6" t="str">
        <f>H$11</f>
        <v>IMPBFUDSTY</v>
      </c>
      <c r="I69" s="6"/>
      <c r="J69" s="6" t="str">
        <f t="shared" si="7"/>
        <v>IMPCH4N</v>
      </c>
      <c r="K69" s="19">
        <f>'SUP_IVL (In-direct)'!L17</f>
        <v>0</v>
      </c>
      <c r="L69" s="1"/>
      <c r="M69" s="6" t="s">
        <v>14</v>
      </c>
      <c r="N69" s="6"/>
      <c r="O69" s="1"/>
      <c r="P69" s="1"/>
      <c r="Q69" s="6" t="s">
        <v>291</v>
      </c>
      <c r="R69" s="6" t="s">
        <v>249</v>
      </c>
    </row>
    <row r="70" spans="2:18" x14ac:dyDescent="0.3">
      <c r="B70" s="6"/>
      <c r="C70" s="6"/>
      <c r="D70" s="6" t="str">
        <f t="shared" si="6"/>
        <v>*</v>
      </c>
      <c r="E70" s="7" t="s">
        <v>607</v>
      </c>
      <c r="F70" s="8"/>
      <c r="G70" s="8" t="str">
        <f>G$12</f>
        <v>BFUDSTY</v>
      </c>
      <c r="H70" s="6" t="str">
        <f>H$12</f>
        <v>IMPBFUDST1</v>
      </c>
      <c r="I70" s="6"/>
      <c r="J70" s="6" t="str">
        <f t="shared" si="7"/>
        <v>IMPCH4N</v>
      </c>
      <c r="K70" s="19">
        <f>'SUP_IVL (In-direct)'!L18</f>
        <v>0</v>
      </c>
      <c r="L70" s="1"/>
      <c r="M70" s="6" t="s">
        <v>14</v>
      </c>
      <c r="N70" s="6"/>
      <c r="O70" s="1"/>
      <c r="P70" s="1"/>
      <c r="Q70" s="6" t="s">
        <v>291</v>
      </c>
      <c r="R70" s="6" t="s">
        <v>249</v>
      </c>
    </row>
    <row r="71" spans="2:18" x14ac:dyDescent="0.3">
      <c r="B71" s="6"/>
      <c r="C71" s="6"/>
      <c r="D71" s="6" t="str">
        <f t="shared" si="6"/>
        <v>*</v>
      </c>
      <c r="E71" s="7" t="s">
        <v>607</v>
      </c>
      <c r="F71" s="8"/>
      <c r="G71" s="8" t="str">
        <f>G$13</f>
        <v>BFUDSTY</v>
      </c>
      <c r="H71" s="6" t="str">
        <f>H$13</f>
        <v>IMPBFUDST2</v>
      </c>
      <c r="I71" s="6"/>
      <c r="J71" s="6" t="str">
        <f t="shared" si="7"/>
        <v>IMPCH4N</v>
      </c>
      <c r="K71" s="19">
        <f>'SUP_IVL (In-direct)'!L19</f>
        <v>0</v>
      </c>
      <c r="L71" s="1"/>
      <c r="M71" s="6" t="s">
        <v>14</v>
      </c>
      <c r="N71" s="6"/>
      <c r="O71" s="1"/>
      <c r="P71" s="1"/>
      <c r="Q71" s="6" t="s">
        <v>291</v>
      </c>
      <c r="R71" s="6" t="s">
        <v>249</v>
      </c>
    </row>
    <row r="72" spans="2:18" x14ac:dyDescent="0.3">
      <c r="B72" s="6"/>
      <c r="C72" s="6"/>
      <c r="D72" s="6" t="str">
        <f t="shared" si="6"/>
        <v>*</v>
      </c>
      <c r="E72" s="7" t="s">
        <v>607</v>
      </c>
      <c r="F72" s="8"/>
      <c r="G72" s="8" t="str">
        <f>G$14</f>
        <v>BFUDSTY</v>
      </c>
      <c r="H72" s="6" t="str">
        <f>H$14</f>
        <v>IMPBFUDST3</v>
      </c>
      <c r="I72" s="6"/>
      <c r="J72" s="6" t="str">
        <f t="shared" si="7"/>
        <v>IMPCH4N</v>
      </c>
      <c r="K72" s="19">
        <f>'SUP_IVL (In-direct)'!L20</f>
        <v>0</v>
      </c>
      <c r="L72" s="1"/>
      <c r="M72" s="6" t="s">
        <v>14</v>
      </c>
      <c r="N72" s="6"/>
      <c r="O72" s="1"/>
      <c r="P72" s="1"/>
      <c r="Q72" s="6" t="s">
        <v>291</v>
      </c>
      <c r="R72" s="6" t="s">
        <v>249</v>
      </c>
    </row>
    <row r="73" spans="2:18" x14ac:dyDescent="0.3">
      <c r="B73" s="6"/>
      <c r="C73" s="6"/>
      <c r="D73" s="6" t="str">
        <f t="shared" si="6"/>
        <v>*</v>
      </c>
      <c r="E73" s="7" t="s">
        <v>607</v>
      </c>
      <c r="F73" s="8"/>
      <c r="G73" s="8" t="str">
        <f>G$15</f>
        <v>BFUETHY</v>
      </c>
      <c r="H73" s="6" t="str">
        <f>H$15</f>
        <v>IMPBFUETH4</v>
      </c>
      <c r="I73" s="6"/>
      <c r="J73" s="6" t="str">
        <f t="shared" si="7"/>
        <v>IMPCH4N</v>
      </c>
      <c r="K73" s="19">
        <f>'SUP_IVL (In-direct)'!L21</f>
        <v>0</v>
      </c>
      <c r="L73" s="1"/>
      <c r="M73" s="6" t="s">
        <v>14</v>
      </c>
      <c r="N73" s="6"/>
      <c r="O73" s="1"/>
      <c r="P73" s="1"/>
      <c r="Q73" s="6" t="s">
        <v>292</v>
      </c>
      <c r="R73" s="6" t="s">
        <v>250</v>
      </c>
    </row>
    <row r="74" spans="2:18" x14ac:dyDescent="0.3">
      <c r="B74" s="6"/>
      <c r="C74" s="6"/>
      <c r="D74" s="6" t="str">
        <f t="shared" si="6"/>
        <v>*</v>
      </c>
      <c r="E74" s="7" t="s">
        <v>607</v>
      </c>
      <c r="F74" s="8"/>
      <c r="G74" s="8" t="str">
        <f>G$16</f>
        <v>BFUETHY</v>
      </c>
      <c r="H74" s="6" t="str">
        <f>H$16</f>
        <v>IMPBFUETH5</v>
      </c>
      <c r="I74" s="6"/>
      <c r="J74" s="6" t="str">
        <f t="shared" si="7"/>
        <v>IMPCH4N</v>
      </c>
      <c r="K74" s="19">
        <f>'SUP_IVL (In-direct)'!L22</f>
        <v>0</v>
      </c>
      <c r="L74" s="1"/>
      <c r="M74" s="6" t="s">
        <v>14</v>
      </c>
      <c r="N74" s="6"/>
      <c r="O74" s="1"/>
      <c r="P74" s="1"/>
      <c r="Q74" s="6" t="s">
        <v>292</v>
      </c>
      <c r="R74" s="6" t="s">
        <v>250</v>
      </c>
    </row>
    <row r="75" spans="2:18" x14ac:dyDescent="0.3">
      <c r="B75" s="6"/>
      <c r="C75" s="6"/>
      <c r="D75" s="6" t="str">
        <f t="shared" si="6"/>
        <v>*</v>
      </c>
      <c r="E75" s="7" t="s">
        <v>607</v>
      </c>
      <c r="F75" s="8"/>
      <c r="G75" s="8" t="str">
        <f>G$17</f>
        <v>BFUETHY</v>
      </c>
      <c r="H75" s="6" t="str">
        <f>H$17</f>
        <v>IMPBFUETH6</v>
      </c>
      <c r="I75" s="6"/>
      <c r="J75" s="6" t="str">
        <f t="shared" si="7"/>
        <v>IMPCH4N</v>
      </c>
      <c r="K75" s="19">
        <f>'SUP_IVL (In-direct)'!L23</f>
        <v>0</v>
      </c>
      <c r="L75" s="1"/>
      <c r="M75" s="6" t="s">
        <v>14</v>
      </c>
      <c r="N75" s="6"/>
      <c r="O75" s="1"/>
      <c r="P75" s="1"/>
      <c r="Q75" s="6" t="s">
        <v>292</v>
      </c>
      <c r="R75" s="6" t="s">
        <v>250</v>
      </c>
    </row>
    <row r="76" spans="2:18" x14ac:dyDescent="0.3">
      <c r="B76" s="6"/>
      <c r="C76" s="6"/>
      <c r="D76" s="6" t="str">
        <f t="shared" si="6"/>
        <v>*</v>
      </c>
      <c r="E76" s="7" t="s">
        <v>607</v>
      </c>
      <c r="F76" s="8"/>
      <c r="G76" s="8" t="str">
        <f>G$18</f>
        <v>BFUETHY</v>
      </c>
      <c r="H76" s="6" t="str">
        <f>H$18</f>
        <v>IMPBFUETH7</v>
      </c>
      <c r="I76" s="6"/>
      <c r="J76" s="6" t="str">
        <f t="shared" si="7"/>
        <v>IMPCH4N</v>
      </c>
      <c r="K76" s="19">
        <f>'SUP_IVL (In-direct)'!L24</f>
        <v>0</v>
      </c>
      <c r="L76" s="1"/>
      <c r="M76" s="6" t="s">
        <v>14</v>
      </c>
      <c r="N76" s="6"/>
      <c r="O76" s="1"/>
      <c r="P76" s="1"/>
      <c r="Q76" s="6" t="s">
        <v>292</v>
      </c>
      <c r="R76" s="6" t="s">
        <v>250</v>
      </c>
    </row>
    <row r="77" spans="2:18" x14ac:dyDescent="0.3">
      <c r="B77" s="6"/>
      <c r="C77" s="6"/>
      <c r="D77" s="6" t="str">
        <f t="shared" si="6"/>
        <v>*</v>
      </c>
      <c r="E77" s="7" t="s">
        <v>607</v>
      </c>
      <c r="F77" s="8"/>
      <c r="G77" s="8" t="str">
        <f>G$19</f>
        <v>BFUFTDY</v>
      </c>
      <c r="H77" s="6" t="str">
        <f>H$19</f>
        <v>IMPBFUFTDY</v>
      </c>
      <c r="I77" s="6"/>
      <c r="J77" s="6" t="str">
        <f t="shared" si="7"/>
        <v>IMPCH4N</v>
      </c>
      <c r="K77" s="19">
        <f>'SUP_IVL (In-direct)'!L25</f>
        <v>0</v>
      </c>
      <c r="L77" s="1"/>
      <c r="M77" s="6" t="s">
        <v>14</v>
      </c>
      <c r="N77" s="6"/>
      <c r="O77" s="1"/>
      <c r="P77" s="1"/>
      <c r="Q77" s="6" t="s">
        <v>293</v>
      </c>
      <c r="R77" s="6" t="s">
        <v>251</v>
      </c>
    </row>
    <row r="78" spans="2:18" x14ac:dyDescent="0.3">
      <c r="B78" s="6"/>
      <c r="C78" s="6"/>
      <c r="D78" s="6" t="str">
        <f t="shared" si="6"/>
        <v>*</v>
      </c>
      <c r="E78" s="7" t="s">
        <v>607</v>
      </c>
      <c r="F78" s="8"/>
      <c r="G78" s="8" t="str">
        <f>G$20</f>
        <v>BFUMTHY</v>
      </c>
      <c r="H78" s="6" t="str">
        <f>H$20</f>
        <v>IMPBFUMTHY</v>
      </c>
      <c r="I78" s="6"/>
      <c r="J78" s="6" t="str">
        <f t="shared" si="7"/>
        <v>IMPCH4N</v>
      </c>
      <c r="K78" s="19">
        <f>'SUP_IVL (In-direct)'!L26</f>
        <v>0</v>
      </c>
      <c r="L78" s="1"/>
      <c r="M78" s="6" t="s">
        <v>14</v>
      </c>
      <c r="N78" s="6"/>
      <c r="O78" s="1"/>
      <c r="P78" s="1"/>
      <c r="Q78" s="6" t="s">
        <v>294</v>
      </c>
      <c r="R78" s="6" t="s">
        <v>252</v>
      </c>
    </row>
    <row r="79" spans="2:18" x14ac:dyDescent="0.3">
      <c r="B79" s="6"/>
      <c r="C79" s="6"/>
      <c r="D79" s="6" t="str">
        <f t="shared" si="6"/>
        <v>FLO_EMIS+</v>
      </c>
      <c r="E79" s="7" t="s">
        <v>607</v>
      </c>
      <c r="F79" s="8"/>
      <c r="G79" s="8" t="str">
        <f>G$21</f>
        <v>BFUPLTY</v>
      </c>
      <c r="H79" s="6" t="str">
        <f>H$21</f>
        <v>IMPBFUPLTY</v>
      </c>
      <c r="I79" s="6"/>
      <c r="J79" s="6" t="str">
        <f t="shared" si="7"/>
        <v>IMPCH4N</v>
      </c>
      <c r="K79" s="19">
        <f>'SUP_IVL (In-direct)'!L27</f>
        <v>1.3672199936390333E-2</v>
      </c>
      <c r="L79" s="1"/>
      <c r="M79" s="6" t="s">
        <v>14</v>
      </c>
      <c r="N79" s="6"/>
      <c r="O79" s="1"/>
      <c r="P79" s="1"/>
      <c r="Q79" s="6" t="s">
        <v>295</v>
      </c>
      <c r="R79" s="6" t="s">
        <v>253</v>
      </c>
    </row>
    <row r="80" spans="2:18" x14ac:dyDescent="0.3">
      <c r="B80" s="6"/>
      <c r="C80" s="6"/>
      <c r="D80" s="6" t="str">
        <f t="shared" si="6"/>
        <v>*</v>
      </c>
      <c r="E80" s="7" t="s">
        <v>607</v>
      </c>
      <c r="F80" s="8"/>
      <c r="G80" s="8" t="str">
        <f>G$22</f>
        <v>BFUSNGY</v>
      </c>
      <c r="H80" s="6" t="str">
        <f>H$22</f>
        <v>IMPBFUSNGY</v>
      </c>
      <c r="I80" s="6"/>
      <c r="J80" s="6" t="str">
        <f t="shared" si="7"/>
        <v>IMPCH4N</v>
      </c>
      <c r="K80" s="19">
        <f>'SUP_IVL (In-direct)'!L28</f>
        <v>0</v>
      </c>
      <c r="L80" s="1"/>
      <c r="M80" s="6" t="s">
        <v>14</v>
      </c>
      <c r="N80" s="6"/>
      <c r="O80" s="1"/>
      <c r="P80" s="1"/>
      <c r="Q80" s="6" t="s">
        <v>296</v>
      </c>
      <c r="R80" s="6" t="s">
        <v>254</v>
      </c>
    </row>
    <row r="81" spans="2:18" x14ac:dyDescent="0.3">
      <c r="B81" s="6"/>
      <c r="C81" s="6"/>
      <c r="D81" s="6" t="str">
        <f t="shared" si="6"/>
        <v>*</v>
      </c>
      <c r="E81" s="7" t="s">
        <v>607</v>
      </c>
      <c r="F81" s="8"/>
      <c r="G81" s="8" t="str">
        <f>G$23</f>
        <v>BIOAOWY</v>
      </c>
      <c r="H81" s="6" t="str">
        <f>H$23</f>
        <v>IMPBIOAOWY</v>
      </c>
      <c r="I81" s="6"/>
      <c r="J81" s="6" t="str">
        <f t="shared" si="7"/>
        <v>IMPCH4N</v>
      </c>
      <c r="K81" s="19">
        <f>'SUP_IVL (In-direct)'!L29</f>
        <v>0</v>
      </c>
      <c r="L81" s="1"/>
      <c r="M81" s="6" t="s">
        <v>14</v>
      </c>
      <c r="N81" s="6"/>
      <c r="O81" s="3"/>
      <c r="P81" s="3"/>
      <c r="Q81" s="6" t="s">
        <v>297</v>
      </c>
      <c r="R81" s="6" t="s">
        <v>255</v>
      </c>
    </row>
    <row r="82" spans="2:18" x14ac:dyDescent="0.3">
      <c r="B82" s="6"/>
      <c r="C82" s="6"/>
      <c r="D82" s="6" t="str">
        <f t="shared" si="6"/>
        <v>*</v>
      </c>
      <c r="E82" s="7" t="s">
        <v>607</v>
      </c>
      <c r="F82" s="8"/>
      <c r="G82" s="8" t="str">
        <f>G$24</f>
        <v>BIOCRPY</v>
      </c>
      <c r="H82" s="6" t="str">
        <f>H$24</f>
        <v>IMPBIOCRPY</v>
      </c>
      <c r="I82" s="6"/>
      <c r="J82" s="6" t="str">
        <f t="shared" si="7"/>
        <v>IMPCH4N</v>
      </c>
      <c r="K82" s="19">
        <f>'SUP_IVL (In-direct)'!L30</f>
        <v>0</v>
      </c>
      <c r="L82" s="1"/>
      <c r="M82" s="6" t="s">
        <v>14</v>
      </c>
      <c r="N82" s="6"/>
      <c r="O82" s="3"/>
      <c r="P82" s="3"/>
      <c r="Q82" s="6" t="s">
        <v>298</v>
      </c>
      <c r="R82" s="6" t="s">
        <v>256</v>
      </c>
    </row>
    <row r="83" spans="2:18" x14ac:dyDescent="0.3">
      <c r="B83" s="6"/>
      <c r="C83" s="6"/>
      <c r="D83" s="6" t="str">
        <f t="shared" si="6"/>
        <v>*</v>
      </c>
      <c r="E83" s="7" t="s">
        <v>607</v>
      </c>
      <c r="F83" s="8"/>
      <c r="G83" s="8" t="str">
        <f>G$25</f>
        <v>BIOGASY</v>
      </c>
      <c r="H83" s="6" t="str">
        <f>H$25</f>
        <v>IMPBIOGASY</v>
      </c>
      <c r="I83" s="6"/>
      <c r="J83" s="6" t="str">
        <f t="shared" si="7"/>
        <v>IMPCH4N</v>
      </c>
      <c r="K83" s="19">
        <f>'SUP_IVL (In-direct)'!L31</f>
        <v>0</v>
      </c>
      <c r="L83" s="1"/>
      <c r="M83" s="6" t="s">
        <v>14</v>
      </c>
      <c r="N83" s="6"/>
      <c r="O83" s="3"/>
      <c r="P83" s="3"/>
      <c r="Q83" s="6" t="s">
        <v>299</v>
      </c>
      <c r="R83" s="6" t="s">
        <v>257</v>
      </c>
    </row>
    <row r="84" spans="2:18" x14ac:dyDescent="0.3">
      <c r="B84" s="6"/>
      <c r="C84" s="6"/>
      <c r="D84" s="6" t="str">
        <f t="shared" si="6"/>
        <v>*</v>
      </c>
      <c r="E84" s="7" t="s">
        <v>607</v>
      </c>
      <c r="F84" s="8"/>
      <c r="G84" s="8" t="str">
        <f>G$26</f>
        <v>BIOGASY</v>
      </c>
      <c r="H84" s="6" t="str">
        <f>H$26</f>
        <v>IMPBIOGAS1</v>
      </c>
      <c r="I84" s="6"/>
      <c r="J84" s="6" t="str">
        <f t="shared" si="7"/>
        <v>IMPCH4N</v>
      </c>
      <c r="K84" s="19">
        <f>'SUP_IVL (In-direct)'!L32</f>
        <v>0</v>
      </c>
      <c r="L84" s="1"/>
      <c r="M84" s="6" t="s">
        <v>14</v>
      </c>
      <c r="N84" s="6"/>
      <c r="O84" s="3"/>
      <c r="P84" s="3"/>
      <c r="Q84" s="6" t="s">
        <v>299</v>
      </c>
      <c r="R84" s="6" t="s">
        <v>257</v>
      </c>
    </row>
    <row r="85" spans="2:18" x14ac:dyDescent="0.3">
      <c r="B85" s="6"/>
      <c r="C85" s="6"/>
      <c r="D85" s="6" t="str">
        <f t="shared" si="6"/>
        <v>*</v>
      </c>
      <c r="E85" s="7" t="s">
        <v>607</v>
      </c>
      <c r="F85" s="8"/>
      <c r="G85" s="8" t="str">
        <f>G$27</f>
        <v>BFUDSTY</v>
      </c>
      <c r="H85" s="6" t="str">
        <f>H$27</f>
        <v>IMPBFUDSTY</v>
      </c>
      <c r="I85" s="6"/>
      <c r="J85" s="6" t="str">
        <f t="shared" si="7"/>
        <v>IMPCH4N</v>
      </c>
      <c r="K85" s="19">
        <f>'SUP_IVL (In-direct)'!L33</f>
        <v>0</v>
      </c>
      <c r="L85" s="1"/>
      <c r="M85" s="6" t="s">
        <v>14</v>
      </c>
      <c r="N85" s="6"/>
      <c r="O85" s="3"/>
      <c r="P85" s="3"/>
      <c r="Q85" s="6" t="s">
        <v>291</v>
      </c>
      <c r="R85" s="6" t="s">
        <v>110</v>
      </c>
    </row>
    <row r="86" spans="2:18" x14ac:dyDescent="0.3">
      <c r="B86" s="6"/>
      <c r="C86" s="6"/>
      <c r="D86" s="6" t="str">
        <f t="shared" si="6"/>
        <v>*</v>
      </c>
      <c r="E86" s="7" t="s">
        <v>607</v>
      </c>
      <c r="F86" s="8"/>
      <c r="G86" s="8" t="str">
        <f>G$28</f>
        <v>BFUDSTY</v>
      </c>
      <c r="H86" s="6" t="str">
        <f>H$28</f>
        <v>IMPBFUDST1</v>
      </c>
      <c r="I86" s="6"/>
      <c r="J86" s="6" t="str">
        <f t="shared" si="7"/>
        <v>IMPCH4N</v>
      </c>
      <c r="K86" s="19">
        <f>'SUP_IVL (In-direct)'!L34</f>
        <v>0</v>
      </c>
      <c r="L86" s="1"/>
      <c r="M86" s="6" t="s">
        <v>14</v>
      </c>
      <c r="N86" s="6"/>
      <c r="O86" s="3"/>
      <c r="P86" s="3"/>
      <c r="Q86" s="6" t="s">
        <v>291</v>
      </c>
      <c r="R86" s="6" t="s">
        <v>110</v>
      </c>
    </row>
    <row r="87" spans="2:18" x14ac:dyDescent="0.3">
      <c r="B87" s="6"/>
      <c r="C87" s="6"/>
      <c r="D87" s="6" t="str">
        <f t="shared" si="6"/>
        <v>*</v>
      </c>
      <c r="E87" s="7" t="s">
        <v>607</v>
      </c>
      <c r="F87" s="8"/>
      <c r="G87" s="8" t="str">
        <f>G$29</f>
        <v>BFUDSTY</v>
      </c>
      <c r="H87" s="6" t="str">
        <f>H$29</f>
        <v>IMPBFUDST2</v>
      </c>
      <c r="I87" s="6"/>
      <c r="J87" s="6" t="str">
        <f t="shared" si="7"/>
        <v>IMPCH4N</v>
      </c>
      <c r="K87" s="19">
        <f>'SUP_IVL (In-direct)'!L35</f>
        <v>0</v>
      </c>
      <c r="L87" s="1"/>
      <c r="M87" s="6" t="s">
        <v>14</v>
      </c>
      <c r="N87" s="6"/>
      <c r="O87" s="3"/>
      <c r="P87" s="3"/>
      <c r="Q87" s="6" t="s">
        <v>291</v>
      </c>
      <c r="R87" s="6" t="s">
        <v>110</v>
      </c>
    </row>
    <row r="88" spans="2:18" x14ac:dyDescent="0.3">
      <c r="B88" s="6"/>
      <c r="C88" s="6"/>
      <c r="D88" s="6" t="str">
        <f t="shared" si="6"/>
        <v>*</v>
      </c>
      <c r="E88" s="7" t="s">
        <v>607</v>
      </c>
      <c r="F88" s="8"/>
      <c r="G88" s="8" t="str">
        <f>G$30</f>
        <v>BFUDSTY</v>
      </c>
      <c r="H88" s="6" t="str">
        <f>H$30</f>
        <v>IMPBFUDST3</v>
      </c>
      <c r="I88" s="6"/>
      <c r="J88" s="6" t="str">
        <f t="shared" si="7"/>
        <v>IMPCH4N</v>
      </c>
      <c r="K88" s="19">
        <f>'SUP_IVL (In-direct)'!L36</f>
        <v>0</v>
      </c>
      <c r="L88" s="1"/>
      <c r="M88" s="6" t="s">
        <v>14</v>
      </c>
      <c r="N88" s="6"/>
      <c r="O88" s="3"/>
      <c r="P88" s="3"/>
      <c r="Q88" s="6" t="s">
        <v>291</v>
      </c>
      <c r="R88" s="6" t="s">
        <v>110</v>
      </c>
    </row>
    <row r="89" spans="2:18" x14ac:dyDescent="0.3">
      <c r="B89" s="6"/>
      <c r="C89" s="6"/>
      <c r="D89" s="6" t="str">
        <f t="shared" si="6"/>
        <v>*</v>
      </c>
      <c r="E89" s="7" t="s">
        <v>607</v>
      </c>
      <c r="F89" s="8"/>
      <c r="G89" s="8" t="str">
        <f>G$31</f>
        <v>BIOIOWY</v>
      </c>
      <c r="H89" s="6" t="str">
        <f>H$31</f>
        <v>IMPBIOIOWY</v>
      </c>
      <c r="I89" s="6"/>
      <c r="J89" s="6" t="str">
        <f t="shared" si="7"/>
        <v>IMPCH4N</v>
      </c>
      <c r="K89" s="19">
        <f>'SUP_IVL (In-direct)'!L37</f>
        <v>0</v>
      </c>
      <c r="L89" s="1"/>
      <c r="M89" s="6" t="s">
        <v>14</v>
      </c>
      <c r="N89" s="6"/>
      <c r="O89" s="3"/>
      <c r="P89" s="3"/>
      <c r="Q89" s="6" t="s">
        <v>300</v>
      </c>
      <c r="R89" s="6" t="s">
        <v>193</v>
      </c>
    </row>
    <row r="90" spans="2:18" x14ac:dyDescent="0.3">
      <c r="B90" s="6"/>
      <c r="C90" s="6"/>
      <c r="D90" s="6" t="str">
        <f t="shared" si="6"/>
        <v>*</v>
      </c>
      <c r="E90" s="7" t="s">
        <v>607</v>
      </c>
      <c r="F90" s="8"/>
      <c r="G90" s="8" t="str">
        <f>G$32</f>
        <v>BIOMFWY</v>
      </c>
      <c r="H90" s="6" t="str">
        <f>H$32</f>
        <v>IMPBIOMFWY</v>
      </c>
      <c r="I90" s="6"/>
      <c r="J90" s="6" t="str">
        <f t="shared" si="7"/>
        <v>IMPCH4N</v>
      </c>
      <c r="K90" s="19">
        <f>'SUP_IVL (In-direct)'!L38</f>
        <v>0</v>
      </c>
      <c r="L90" s="1"/>
      <c r="M90" s="6" t="s">
        <v>14</v>
      </c>
      <c r="N90" s="6"/>
      <c r="O90" s="3"/>
      <c r="P90" s="3"/>
      <c r="Q90" s="6" t="s">
        <v>301</v>
      </c>
      <c r="R90" s="6" t="s">
        <v>195</v>
      </c>
    </row>
    <row r="91" spans="2:18" x14ac:dyDescent="0.3">
      <c r="B91" s="6"/>
      <c r="C91" s="6"/>
      <c r="D91" s="6" t="str">
        <f t="shared" si="6"/>
        <v>*</v>
      </c>
      <c r="E91" s="7" t="s">
        <v>607</v>
      </c>
      <c r="F91" s="8"/>
      <c r="G91" s="8" t="str">
        <f>G$33</f>
        <v>BIOMSWY</v>
      </c>
      <c r="H91" s="6" t="str">
        <f>H$33</f>
        <v>IMPBIOMSWY</v>
      </c>
      <c r="I91" s="6"/>
      <c r="J91" s="6" t="str">
        <f t="shared" si="7"/>
        <v>IMPCH4N</v>
      </c>
      <c r="K91" s="19">
        <f>'SUP_IVL (In-direct)'!L39</f>
        <v>0</v>
      </c>
      <c r="L91" s="1"/>
      <c r="M91" s="6" t="s">
        <v>14</v>
      </c>
      <c r="N91" s="6"/>
      <c r="O91" s="3"/>
      <c r="P91" s="3"/>
      <c r="Q91" s="6" t="s">
        <v>302</v>
      </c>
      <c r="R91" s="6" t="s">
        <v>258</v>
      </c>
    </row>
    <row r="92" spans="2:18" x14ac:dyDescent="0.3">
      <c r="B92" s="6"/>
      <c r="C92" s="6"/>
      <c r="D92" s="6" t="str">
        <f t="shared" si="6"/>
        <v>*</v>
      </c>
      <c r="E92" s="7" t="s">
        <v>607</v>
      </c>
      <c r="F92" s="8"/>
      <c r="G92" s="8" t="str">
        <f>G$34</f>
        <v>BIOSLUY</v>
      </c>
      <c r="H92" s="6" t="str">
        <f>H$34</f>
        <v>IMPBIOSLUY</v>
      </c>
      <c r="I92" s="6"/>
      <c r="J92" s="6" t="str">
        <f t="shared" si="7"/>
        <v>IMPCH4N</v>
      </c>
      <c r="K92" s="19">
        <f>'SUP_IVL (In-direct)'!L40</f>
        <v>0</v>
      </c>
      <c r="L92" s="1"/>
      <c r="M92" s="6" t="s">
        <v>14</v>
      </c>
      <c r="N92" s="6"/>
      <c r="O92" s="3"/>
      <c r="P92" s="3"/>
      <c r="Q92" s="6" t="s">
        <v>303</v>
      </c>
      <c r="R92" s="6" t="s">
        <v>201</v>
      </c>
    </row>
    <row r="93" spans="2:18" x14ac:dyDescent="0.3">
      <c r="B93" s="6"/>
      <c r="C93" s="6"/>
      <c r="D93" s="6" t="str">
        <f t="shared" si="6"/>
        <v>*</v>
      </c>
      <c r="E93" s="7" t="s">
        <v>607</v>
      </c>
      <c r="F93" s="8"/>
      <c r="G93" s="8" t="str">
        <f>G$35</f>
        <v>BIOWOFY</v>
      </c>
      <c r="H93" s="6" t="str">
        <f>H$35</f>
        <v>IMPBIOWOFY</v>
      </c>
      <c r="I93" s="6"/>
      <c r="J93" s="6" t="str">
        <f t="shared" si="7"/>
        <v>IMPCH4N</v>
      </c>
      <c r="K93" s="19">
        <f>'SUP_IVL (In-direct)'!L41</f>
        <v>0</v>
      </c>
      <c r="L93" s="1"/>
      <c r="M93" s="6" t="s">
        <v>14</v>
      </c>
      <c r="N93" s="6"/>
      <c r="O93" s="3"/>
      <c r="P93" s="3"/>
      <c r="Q93" s="6" t="s">
        <v>304</v>
      </c>
      <c r="R93" s="6" t="s">
        <v>259</v>
      </c>
    </row>
    <row r="94" spans="2:18" x14ac:dyDescent="0.3">
      <c r="B94" s="6"/>
      <c r="C94" s="6"/>
      <c r="D94" s="6" t="str">
        <f t="shared" si="6"/>
        <v>*</v>
      </c>
      <c r="E94" s="7" t="s">
        <v>607</v>
      </c>
      <c r="F94" s="8"/>
      <c r="G94" s="8" t="str">
        <f>G$36</f>
        <v>BIOWOOY</v>
      </c>
      <c r="H94" s="6" t="str">
        <f>H$36</f>
        <v>IMPBIOWOOY</v>
      </c>
      <c r="I94" s="6"/>
      <c r="J94" s="6" t="str">
        <f t="shared" si="7"/>
        <v>IMPCH4N</v>
      </c>
      <c r="K94" s="19">
        <f>'SUP_IVL (In-direct)'!L42</f>
        <v>0</v>
      </c>
      <c r="L94" s="1"/>
      <c r="M94" s="6" t="s">
        <v>14</v>
      </c>
      <c r="N94" s="6"/>
      <c r="O94" s="3"/>
      <c r="P94" s="3"/>
      <c r="Q94" s="6" t="s">
        <v>305</v>
      </c>
      <c r="R94" s="6" t="s">
        <v>260</v>
      </c>
    </row>
    <row r="95" spans="2:18" x14ac:dyDescent="0.3">
      <c r="B95" s="6"/>
      <c r="C95" s="6"/>
      <c r="D95" s="6" t="str">
        <f t="shared" si="6"/>
        <v>FLO_EMIS+</v>
      </c>
      <c r="E95" s="7" t="s">
        <v>607</v>
      </c>
      <c r="F95" s="8"/>
      <c r="G95" s="8" t="str">
        <f>G$37</f>
        <v>COAHARY</v>
      </c>
      <c r="H95" s="6" t="str">
        <f>H$37</f>
        <v>IMPCOAHARY</v>
      </c>
      <c r="I95" s="6"/>
      <c r="J95" s="6" t="str">
        <f t="shared" si="7"/>
        <v>IMPCH4N</v>
      </c>
      <c r="K95" s="19">
        <f>'SUP_IVL (In-direct)'!L43</f>
        <v>0.250052578001001</v>
      </c>
      <c r="L95" s="1"/>
      <c r="M95" s="6" t="s">
        <v>14</v>
      </c>
      <c r="N95" s="6"/>
      <c r="O95" s="3"/>
      <c r="P95" s="3"/>
      <c r="Q95" s="6" t="s">
        <v>306</v>
      </c>
      <c r="R95" s="6" t="s">
        <v>261</v>
      </c>
    </row>
    <row r="96" spans="2:18" x14ac:dyDescent="0.3">
      <c r="B96" s="6"/>
      <c r="C96" s="6"/>
      <c r="D96" s="6" t="str">
        <f t="shared" si="6"/>
        <v>FLO_EMIS+</v>
      </c>
      <c r="E96" s="7" t="s">
        <v>607</v>
      </c>
      <c r="F96" s="8"/>
      <c r="G96" s="8" t="str">
        <f>G$38</f>
        <v>COAPEAY</v>
      </c>
      <c r="H96" s="6" t="str">
        <f>H$38</f>
        <v>IMPCOAPEAY</v>
      </c>
      <c r="I96" s="6"/>
      <c r="J96" s="6" t="str">
        <f t="shared" si="7"/>
        <v>IMPCH4N</v>
      </c>
      <c r="K96" s="19">
        <f>'SUP_IVL (In-direct)'!L44</f>
        <v>1.2456727800064852E-2</v>
      </c>
      <c r="L96" s="1"/>
      <c r="M96" s="6" t="s">
        <v>14</v>
      </c>
      <c r="N96" s="6"/>
      <c r="O96" s="3"/>
      <c r="P96" s="3"/>
      <c r="Q96" s="6" t="s">
        <v>307</v>
      </c>
      <c r="R96" s="6" t="s">
        <v>262</v>
      </c>
    </row>
    <row r="97" spans="2:18" x14ac:dyDescent="0.3">
      <c r="B97" s="6"/>
      <c r="C97" s="6"/>
      <c r="D97" s="6" t="str">
        <f t="shared" si="6"/>
        <v>*</v>
      </c>
      <c r="E97" s="7" t="s">
        <v>607</v>
      </c>
      <c r="F97" s="8"/>
      <c r="G97" s="8" t="str">
        <f>G$39</f>
        <v>ELCMED1</v>
      </c>
      <c r="H97" s="6" t="str">
        <f>H$39</f>
        <v>IMPELCMED1</v>
      </c>
      <c r="I97" s="6"/>
      <c r="J97" s="6" t="str">
        <f t="shared" si="7"/>
        <v>IMPCH4N</v>
      </c>
      <c r="K97" s="19">
        <f>'SUP_IVL (In-direct)'!L45</f>
        <v>0</v>
      </c>
      <c r="L97" s="1"/>
      <c r="M97" s="6" t="s">
        <v>14</v>
      </c>
      <c r="N97" s="6"/>
      <c r="O97" s="3"/>
      <c r="P97" s="3"/>
      <c r="Q97" s="6" t="s">
        <v>308</v>
      </c>
      <c r="R97" s="6" t="s">
        <v>133</v>
      </c>
    </row>
    <row r="98" spans="2:18" x14ac:dyDescent="0.3">
      <c r="B98" s="6"/>
      <c r="C98" s="6"/>
      <c r="D98" s="6" t="str">
        <f t="shared" si="6"/>
        <v>*</v>
      </c>
      <c r="E98" s="7" t="s">
        <v>607</v>
      </c>
      <c r="F98" s="8"/>
      <c r="G98" s="8" t="str">
        <f>G$40</f>
        <v>ELCGREEN</v>
      </c>
      <c r="H98" s="6" t="str">
        <f>H$40</f>
        <v>IMPELCGREEN</v>
      </c>
      <c r="I98" s="6"/>
      <c r="J98" s="6" t="str">
        <f t="shared" si="7"/>
        <v>IMPCH4N</v>
      </c>
      <c r="K98" s="19">
        <f>'SUP_IVL (In-direct)'!L46</f>
        <v>0</v>
      </c>
      <c r="L98" s="1"/>
      <c r="M98" s="6" t="s">
        <v>14</v>
      </c>
      <c r="N98" s="6"/>
      <c r="O98" s="3"/>
      <c r="P98" s="3"/>
      <c r="Q98" s="6" t="s">
        <v>309</v>
      </c>
      <c r="R98" s="6" t="s">
        <v>263</v>
      </c>
    </row>
    <row r="99" spans="2:18" x14ac:dyDescent="0.3">
      <c r="B99" s="6"/>
      <c r="C99" s="6"/>
      <c r="D99" s="6" t="str">
        <f t="shared" ref="D99:D116" si="8">IF((OR(K99&lt;=0,K99="NA")),"*","FLO_EMIS+")</f>
        <v>*</v>
      </c>
      <c r="E99" s="7" t="s">
        <v>607</v>
      </c>
      <c r="F99" s="8"/>
      <c r="G99" s="8" t="str">
        <f>G$41</f>
        <v>ELCMED1</v>
      </c>
      <c r="H99" s="6" t="str">
        <f>H$41</f>
        <v>IMPELCMED1</v>
      </c>
      <c r="I99" s="6"/>
      <c r="J99" s="6" t="str">
        <f t="shared" si="7"/>
        <v>IMPCH4N</v>
      </c>
      <c r="K99" s="19">
        <f>'SUP_IVL (In-direct)'!L47</f>
        <v>0</v>
      </c>
      <c r="L99" s="1"/>
      <c r="M99" s="6" t="s">
        <v>14</v>
      </c>
      <c r="N99" s="6"/>
      <c r="O99" s="3"/>
      <c r="P99" s="3"/>
      <c r="Q99" s="6" t="s">
        <v>308</v>
      </c>
      <c r="R99" s="6" t="s">
        <v>133</v>
      </c>
    </row>
    <row r="100" spans="2:18" x14ac:dyDescent="0.3">
      <c r="B100" s="6"/>
      <c r="C100" s="6"/>
      <c r="D100" s="6" t="str">
        <f t="shared" si="8"/>
        <v>*</v>
      </c>
      <c r="E100" s="7" t="s">
        <v>607</v>
      </c>
      <c r="F100" s="8"/>
      <c r="G100" s="8" t="str">
        <f>G$42</f>
        <v>ELCMED1</v>
      </c>
      <c r="H100" s="6" t="str">
        <f>H$42</f>
        <v>IMPELCMEDSE</v>
      </c>
      <c r="I100" s="6"/>
      <c r="J100" s="6" t="str">
        <f t="shared" si="7"/>
        <v>IMPCH4N</v>
      </c>
      <c r="K100" s="19">
        <f>'SUP_IVL (In-direct)'!L48</f>
        <v>0</v>
      </c>
      <c r="L100" s="1"/>
      <c r="M100" s="6" t="s">
        <v>14</v>
      </c>
      <c r="N100" s="6"/>
      <c r="O100" s="3"/>
      <c r="P100" s="3"/>
      <c r="Q100" s="6" t="s">
        <v>308</v>
      </c>
      <c r="R100" s="6" t="s">
        <v>133</v>
      </c>
    </row>
    <row r="101" spans="2:18" x14ac:dyDescent="0.3">
      <c r="B101" s="6"/>
      <c r="C101" s="6"/>
      <c r="D101" s="6" t="str">
        <f t="shared" si="8"/>
        <v>*</v>
      </c>
      <c r="E101" s="7" t="s">
        <v>607</v>
      </c>
      <c r="F101" s="8"/>
      <c r="G101" s="8" t="str">
        <f>G$43</f>
        <v>ELCMED1</v>
      </c>
      <c r="H101" s="6" t="str">
        <f>H$43</f>
        <v>IMPELCMEDEU</v>
      </c>
      <c r="I101" s="6"/>
      <c r="J101" s="6" t="str">
        <f t="shared" si="7"/>
        <v>IMPCH4N</v>
      </c>
      <c r="K101" s="19">
        <f>'SUP_IVL (In-direct)'!L49</f>
        <v>0</v>
      </c>
      <c r="L101" s="1"/>
      <c r="M101" s="6" t="s">
        <v>14</v>
      </c>
      <c r="N101" s="6"/>
      <c r="O101" s="3"/>
      <c r="P101" s="3"/>
      <c r="Q101" s="6" t="s">
        <v>308</v>
      </c>
      <c r="R101" s="6" t="s">
        <v>133</v>
      </c>
    </row>
    <row r="102" spans="2:18" x14ac:dyDescent="0.3">
      <c r="B102" s="6"/>
      <c r="C102" s="6"/>
      <c r="D102" s="6" t="str">
        <f t="shared" si="8"/>
        <v>*</v>
      </c>
      <c r="E102" s="7" t="s">
        <v>607</v>
      </c>
      <c r="F102" s="8"/>
      <c r="G102" s="8" t="str">
        <f>G$44</f>
        <v>GASDGSY</v>
      </c>
      <c r="H102" s="6" t="str">
        <f>H$44</f>
        <v>IMPGASDGSY</v>
      </c>
      <c r="I102" s="6"/>
      <c r="J102" s="6" t="str">
        <f t="shared" si="7"/>
        <v>IMPCH4N</v>
      </c>
      <c r="K102" s="19">
        <f>'SUP_IVL (In-direct)'!L50</f>
        <v>0</v>
      </c>
      <c r="L102" s="1"/>
      <c r="M102" s="6" t="s">
        <v>14</v>
      </c>
      <c r="N102" s="6"/>
      <c r="O102" s="3"/>
      <c r="P102" s="3"/>
      <c r="Q102" s="6" t="s">
        <v>310</v>
      </c>
      <c r="R102" s="6" t="s">
        <v>264</v>
      </c>
    </row>
    <row r="103" spans="2:18" x14ac:dyDescent="0.3">
      <c r="B103" s="6"/>
      <c r="C103" s="6"/>
      <c r="D103" s="6" t="str">
        <f t="shared" si="8"/>
        <v>FLO_EMIS+</v>
      </c>
      <c r="E103" s="7" t="s">
        <v>607</v>
      </c>
      <c r="F103" s="8"/>
      <c r="G103" s="8" t="str">
        <f>G$45</f>
        <v>GASNATY</v>
      </c>
      <c r="H103" s="6" t="str">
        <f>H$45</f>
        <v>IMPGASNATY</v>
      </c>
      <c r="I103" s="6"/>
      <c r="J103" s="6" t="str">
        <f t="shared" si="7"/>
        <v>IMPCH4N</v>
      </c>
      <c r="K103" s="19">
        <f>'SUP_IVL (In-direct)'!L51</f>
        <v>0.29745091000033202</v>
      </c>
      <c r="L103" s="1"/>
      <c r="M103" s="6" t="s">
        <v>14</v>
      </c>
      <c r="N103" s="6"/>
      <c r="O103" s="3"/>
      <c r="P103" s="3"/>
      <c r="Q103" s="6" t="s">
        <v>311</v>
      </c>
      <c r="R103" s="6" t="s">
        <v>265</v>
      </c>
    </row>
    <row r="104" spans="2:18" x14ac:dyDescent="0.3">
      <c r="B104" s="6"/>
      <c r="C104" s="6"/>
      <c r="D104" s="6" t="str">
        <f t="shared" si="8"/>
        <v>*</v>
      </c>
      <c r="E104" s="7" t="s">
        <v>607</v>
      </c>
      <c r="F104" s="8"/>
      <c r="G104" s="8" t="str">
        <f>G$46</f>
        <v>H2GY</v>
      </c>
      <c r="H104" s="6" t="str">
        <f>H$46</f>
        <v>IMPH2GY</v>
      </c>
      <c r="I104" s="6"/>
      <c r="J104" s="6" t="str">
        <f t="shared" si="7"/>
        <v>IMPCH4N</v>
      </c>
      <c r="K104" s="19">
        <f>'SUP_IVL (In-direct)'!L52</f>
        <v>0</v>
      </c>
      <c r="L104" s="1"/>
      <c r="M104" s="6" t="s">
        <v>14</v>
      </c>
      <c r="N104" s="6"/>
      <c r="O104" s="3"/>
      <c r="P104" s="3"/>
      <c r="Q104" s="6" t="s">
        <v>312</v>
      </c>
      <c r="R104" s="6" t="s">
        <v>266</v>
      </c>
    </row>
    <row r="105" spans="2:18" x14ac:dyDescent="0.3">
      <c r="B105" s="6"/>
      <c r="C105" s="6"/>
      <c r="D105" s="6" t="str">
        <f t="shared" si="8"/>
        <v>*</v>
      </c>
      <c r="E105" s="7" t="s">
        <v>607</v>
      </c>
      <c r="F105" s="8"/>
      <c r="G105" s="8" t="str">
        <f>G$47</f>
        <v>H2LY</v>
      </c>
      <c r="H105" s="6" t="str">
        <f>H$47</f>
        <v>IMPH2LY</v>
      </c>
      <c r="I105" s="6"/>
      <c r="J105" s="6" t="str">
        <f t="shared" si="7"/>
        <v>IMPCH4N</v>
      </c>
      <c r="K105" s="19">
        <f>'SUP_IVL (In-direct)'!L53</f>
        <v>0</v>
      </c>
      <c r="L105" s="1"/>
      <c r="M105" s="6" t="s">
        <v>14</v>
      </c>
      <c r="N105" s="6"/>
      <c r="O105" s="3"/>
      <c r="P105" s="3"/>
      <c r="Q105" s="6" t="s">
        <v>313</v>
      </c>
      <c r="R105" s="6" t="s">
        <v>267</v>
      </c>
    </row>
    <row r="106" spans="2:18" x14ac:dyDescent="0.3">
      <c r="B106" s="6"/>
      <c r="C106" s="6"/>
      <c r="D106" s="6" t="str">
        <f t="shared" si="8"/>
        <v>*</v>
      </c>
      <c r="E106" s="7" t="s">
        <v>607</v>
      </c>
      <c r="F106" s="8"/>
      <c r="G106" s="8" t="str">
        <f>G$48</f>
        <v>HETGREEN</v>
      </c>
      <c r="H106" s="6" t="str">
        <f>H$48</f>
        <v>IMPHETGREEN</v>
      </c>
      <c r="I106" s="6"/>
      <c r="J106" s="6" t="str">
        <f t="shared" si="7"/>
        <v>IMPCH4N</v>
      </c>
      <c r="K106" s="19">
        <f>'SUP_IVL (In-direct)'!L54</f>
        <v>0</v>
      </c>
      <c r="L106" s="1"/>
      <c r="M106" s="6" t="s">
        <v>14</v>
      </c>
      <c r="N106" s="6"/>
      <c r="O106" s="3"/>
      <c r="P106" s="3"/>
      <c r="Q106" s="6" t="s">
        <v>314</v>
      </c>
      <c r="R106" s="6" t="s">
        <v>268</v>
      </c>
    </row>
    <row r="107" spans="2:18" x14ac:dyDescent="0.3">
      <c r="B107" s="6"/>
      <c r="C107" s="6"/>
      <c r="D107" s="6" t="str">
        <f t="shared" si="8"/>
        <v>*</v>
      </c>
      <c r="E107" s="7" t="s">
        <v>607</v>
      </c>
      <c r="F107" s="8"/>
      <c r="G107" s="8" t="str">
        <f>G$49</f>
        <v>HETHTH1</v>
      </c>
      <c r="H107" s="6" t="str">
        <f>H$49</f>
        <v>IMPHETHTH1</v>
      </c>
      <c r="I107" s="6"/>
      <c r="J107" s="6" t="str">
        <f t="shared" si="7"/>
        <v>IMPCH4N</v>
      </c>
      <c r="K107" s="19">
        <f>'SUP_IVL (In-direct)'!L55</f>
        <v>0</v>
      </c>
      <c r="L107" s="1"/>
      <c r="M107" s="6" t="s">
        <v>14</v>
      </c>
      <c r="N107" s="6"/>
      <c r="O107" s="3"/>
      <c r="P107" s="3"/>
      <c r="Q107" s="6" t="s">
        <v>315</v>
      </c>
      <c r="R107" s="6" t="s">
        <v>268</v>
      </c>
    </row>
    <row r="108" spans="2:18" x14ac:dyDescent="0.3">
      <c r="B108" s="6"/>
      <c r="C108" s="6"/>
      <c r="D108" s="6" t="str">
        <f t="shared" si="8"/>
        <v>*</v>
      </c>
      <c r="E108" s="7" t="s">
        <v>607</v>
      </c>
      <c r="F108" s="8"/>
      <c r="G108" s="8" t="str">
        <f>G$50</f>
        <v>HETLTII</v>
      </c>
      <c r="H108" s="6" t="str">
        <f>H$50</f>
        <v>IMPHETLTII</v>
      </c>
      <c r="I108" s="6"/>
      <c r="J108" s="6" t="str">
        <f t="shared" si="7"/>
        <v>IMPCH4N</v>
      </c>
      <c r="K108" s="19">
        <f>'SUP_IVL (In-direct)'!L56</f>
        <v>0</v>
      </c>
      <c r="L108" s="1"/>
      <c r="M108" s="6" t="s">
        <v>14</v>
      </c>
      <c r="N108" s="6"/>
      <c r="O108" s="3"/>
      <c r="P108" s="3"/>
      <c r="Q108" s="6" t="s">
        <v>316</v>
      </c>
      <c r="R108" s="6" t="s">
        <v>269</v>
      </c>
    </row>
    <row r="109" spans="2:18" x14ac:dyDescent="0.3">
      <c r="B109" s="6"/>
      <c r="C109" s="6"/>
      <c r="D109" s="6" t="str">
        <f t="shared" si="8"/>
        <v>*</v>
      </c>
      <c r="E109" s="7" t="s">
        <v>607</v>
      </c>
      <c r="F109" s="8"/>
      <c r="G109" s="8" t="str">
        <f>G$51</f>
        <v>NUCRSVY</v>
      </c>
      <c r="H109" s="6" t="str">
        <f>H$51</f>
        <v>IMPNUCRSVY</v>
      </c>
      <c r="I109" s="6"/>
      <c r="J109" s="6" t="str">
        <f t="shared" si="7"/>
        <v>IMPCH4N</v>
      </c>
      <c r="K109" s="19">
        <f>'SUP_IVL (In-direct)'!L57</f>
        <v>0</v>
      </c>
      <c r="L109" s="1"/>
      <c r="M109" s="6" t="s">
        <v>14</v>
      </c>
      <c r="N109" s="6"/>
      <c r="O109" s="3"/>
      <c r="P109" s="3"/>
      <c r="Q109" s="6" t="s">
        <v>317</v>
      </c>
      <c r="R109" s="6" t="s">
        <v>270</v>
      </c>
    </row>
    <row r="110" spans="2:18" x14ac:dyDescent="0.3">
      <c r="B110" s="6"/>
      <c r="C110" s="6"/>
      <c r="D110" s="6" t="str">
        <f t="shared" si="8"/>
        <v>FLO_EMIS+</v>
      </c>
      <c r="E110" s="7" t="s">
        <v>607</v>
      </c>
      <c r="F110" s="8"/>
      <c r="G110" s="8" t="str">
        <f>G$52</f>
        <v>OILCRDY</v>
      </c>
      <c r="H110" s="6" t="str">
        <f>H$52</f>
        <v>IMPOILCRDY</v>
      </c>
      <c r="I110" s="6"/>
      <c r="J110" s="6" t="str">
        <f t="shared" si="7"/>
        <v>IMPCH4N</v>
      </c>
      <c r="K110" s="19">
        <f>'SUP_IVL (In-direct)'!L58</f>
        <v>2.1682159022093687E-2</v>
      </c>
      <c r="L110" s="1"/>
      <c r="M110" s="6" t="s">
        <v>14</v>
      </c>
      <c r="N110" s="6"/>
      <c r="O110" s="3"/>
      <c r="P110" s="3"/>
      <c r="Q110" s="6" t="s">
        <v>318</v>
      </c>
      <c r="R110" s="6" t="s">
        <v>271</v>
      </c>
    </row>
    <row r="111" spans="2:18" x14ac:dyDescent="0.3">
      <c r="B111" s="6"/>
      <c r="C111" s="6"/>
      <c r="D111" s="6" t="str">
        <f t="shared" si="8"/>
        <v>FLO_EMIS+</v>
      </c>
      <c r="E111" s="7" t="s">
        <v>607</v>
      </c>
      <c r="F111" s="8"/>
      <c r="G111" s="8" t="str">
        <f>G$53</f>
        <v>OILDSTY</v>
      </c>
      <c r="H111" s="6" t="str">
        <f>H$53</f>
        <v>IMPOILDSTY</v>
      </c>
      <c r="I111" s="6"/>
      <c r="J111" s="6" t="str">
        <f t="shared" si="7"/>
        <v>IMPCH4N</v>
      </c>
      <c r="K111" s="19">
        <f>'SUP_IVL (In-direct)'!L59</f>
        <v>4.3758921119121573E-2</v>
      </c>
      <c r="L111" s="1"/>
      <c r="M111" s="6" t="s">
        <v>14</v>
      </c>
      <c r="N111" s="6"/>
      <c r="O111" s="3"/>
      <c r="P111" s="3"/>
      <c r="Q111" s="6" t="s">
        <v>319</v>
      </c>
      <c r="R111" s="6" t="s">
        <v>272</v>
      </c>
    </row>
    <row r="112" spans="2:18" x14ac:dyDescent="0.3">
      <c r="B112" s="6"/>
      <c r="C112" s="6"/>
      <c r="D112" s="6" t="str">
        <f t="shared" si="8"/>
        <v>FLO_EMIS+</v>
      </c>
      <c r="E112" s="7" t="s">
        <v>607</v>
      </c>
      <c r="F112" s="8"/>
      <c r="G112" s="8" t="str">
        <f>G$54</f>
        <v>OILGSLY</v>
      </c>
      <c r="H112" s="6" t="str">
        <f>H$54</f>
        <v>IMPOILGSLY</v>
      </c>
      <c r="I112" s="6"/>
      <c r="J112" s="6" t="str">
        <f t="shared" si="7"/>
        <v>IMPCH4N</v>
      </c>
      <c r="K112" s="19">
        <f>'SUP_IVL (In-direct)'!L60</f>
        <v>4.8262329768645272E-2</v>
      </c>
      <c r="L112" s="1"/>
      <c r="M112" s="6" t="s">
        <v>14</v>
      </c>
      <c r="N112" s="6"/>
      <c r="O112" s="3"/>
      <c r="P112" s="3"/>
      <c r="Q112" s="6" t="s">
        <v>320</v>
      </c>
      <c r="R112" s="6" t="s">
        <v>273</v>
      </c>
    </row>
    <row r="113" spans="2:18" x14ac:dyDescent="0.3">
      <c r="B113" s="6"/>
      <c r="C113" s="6"/>
      <c r="D113" s="6" t="str">
        <f t="shared" si="8"/>
        <v>FLO_EMIS+</v>
      </c>
      <c r="E113" s="7" t="s">
        <v>607</v>
      </c>
      <c r="F113" s="8"/>
      <c r="G113" s="8" t="str">
        <f>G$55</f>
        <v>OILHFOY</v>
      </c>
      <c r="H113" s="6" t="str">
        <f>H$55</f>
        <v>IMPOILHFOY</v>
      </c>
      <c r="I113" s="6"/>
      <c r="J113" s="6" t="str">
        <f t="shared" si="7"/>
        <v>IMPCH4N</v>
      </c>
      <c r="K113" s="19">
        <f>'SUP_IVL (In-direct)'!L61</f>
        <v>4.563569080138731E-2</v>
      </c>
      <c r="L113" s="1"/>
      <c r="M113" s="6" t="s">
        <v>14</v>
      </c>
      <c r="N113" s="6"/>
      <c r="O113" s="3"/>
      <c r="P113" s="3"/>
      <c r="Q113" s="6" t="s">
        <v>321</v>
      </c>
      <c r="R113" s="6" t="s">
        <v>274</v>
      </c>
    </row>
    <row r="114" spans="2:18" x14ac:dyDescent="0.3">
      <c r="B114" s="6"/>
      <c r="C114" s="6"/>
      <c r="D114" s="6" t="str">
        <f t="shared" si="8"/>
        <v>FLO_EMIS+</v>
      </c>
      <c r="E114" s="7" t="s">
        <v>607</v>
      </c>
      <c r="F114" s="8"/>
      <c r="G114" s="8" t="str">
        <f>G$56</f>
        <v>OILKERY</v>
      </c>
      <c r="H114" s="6" t="str">
        <f>H$56</f>
        <v>IMPOILKERY</v>
      </c>
      <c r="I114" s="6"/>
      <c r="J114" s="6" t="str">
        <f t="shared" si="7"/>
        <v>IMPCH4N</v>
      </c>
      <c r="K114" s="19">
        <f>'SUP_IVL (In-direct)'!L62</f>
        <v>4.3194310910182825E-2</v>
      </c>
      <c r="L114" s="1"/>
      <c r="M114" s="6" t="s">
        <v>14</v>
      </c>
      <c r="N114" s="6"/>
      <c r="O114" s="3"/>
      <c r="P114" s="3"/>
      <c r="Q114" s="6" t="s">
        <v>322</v>
      </c>
      <c r="R114" s="6" t="s">
        <v>275</v>
      </c>
    </row>
    <row r="115" spans="2:18" x14ac:dyDescent="0.3">
      <c r="B115" s="6"/>
      <c r="C115" s="6"/>
      <c r="D115" s="6" t="str">
        <f t="shared" si="8"/>
        <v>FLO_EMIS+</v>
      </c>
      <c r="E115" s="7" t="s">
        <v>607</v>
      </c>
      <c r="F115" s="8"/>
      <c r="G115" s="8" t="str">
        <f>G$57</f>
        <v>OILLFOY</v>
      </c>
      <c r="H115" s="6" t="str">
        <f>H$57</f>
        <v>IMPOILLFOY</v>
      </c>
      <c r="I115" s="6"/>
      <c r="J115" s="6" t="str">
        <f t="shared" si="7"/>
        <v>IMPCH4N</v>
      </c>
      <c r="K115" s="19">
        <f>'SUP_IVL (In-direct)'!L63</f>
        <v>4.5379038840539558E-2</v>
      </c>
      <c r="L115" s="1"/>
      <c r="M115" s="6" t="s">
        <v>14</v>
      </c>
      <c r="N115" s="6"/>
      <c r="O115" s="3"/>
      <c r="P115" s="3"/>
      <c r="Q115" s="6" t="s">
        <v>323</v>
      </c>
      <c r="R115" s="6" t="s">
        <v>276</v>
      </c>
    </row>
    <row r="116" spans="2:18" x14ac:dyDescent="0.3">
      <c r="B116" s="6"/>
      <c r="C116" s="6"/>
      <c r="D116" s="6" t="str">
        <f t="shared" si="8"/>
        <v>FLO_EMIS+</v>
      </c>
      <c r="E116" s="7" t="s">
        <v>607</v>
      </c>
      <c r="F116" s="8"/>
      <c r="G116" s="8" t="str">
        <f>G$58</f>
        <v>OILLPGY</v>
      </c>
      <c r="H116" s="6" t="str">
        <f>H$58</f>
        <v>IMPOILLPGY</v>
      </c>
      <c r="I116" s="6"/>
      <c r="J116" s="6" t="str">
        <f t="shared" si="7"/>
        <v>IMPCH4N</v>
      </c>
      <c r="K116" s="19">
        <f>'SUP_IVL (In-direct)'!L64</f>
        <v>0.12314595363455491</v>
      </c>
      <c r="L116" s="1"/>
      <c r="M116" s="6" t="s">
        <v>14</v>
      </c>
      <c r="N116" s="6"/>
      <c r="O116" s="3"/>
      <c r="P116" s="3"/>
      <c r="Q116" s="6" t="s">
        <v>324</v>
      </c>
      <c r="R116" s="6" t="s">
        <v>277</v>
      </c>
    </row>
    <row r="121" spans="2:18" x14ac:dyDescent="0.3">
      <c r="B121" s="1" t="str">
        <f>'SUP_IVL (In-direct)'!M10</f>
        <v>SO2</v>
      </c>
      <c r="C121" s="1"/>
      <c r="D121" s="1"/>
      <c r="E121" s="1"/>
      <c r="F121" s="1"/>
      <c r="G121" s="1"/>
      <c r="H121" s="1"/>
      <c r="I121" s="1"/>
      <c r="J121" s="1"/>
      <c r="K121" s="16"/>
      <c r="L121" s="1"/>
      <c r="M121" s="1"/>
      <c r="N121" s="1"/>
      <c r="O121" s="1"/>
      <c r="P121" s="1"/>
      <c r="Q121" s="1"/>
      <c r="R121" s="1"/>
    </row>
    <row r="122" spans="2:18" x14ac:dyDescent="0.3">
      <c r="B122" s="1"/>
      <c r="C122" s="1"/>
      <c r="D122" s="1"/>
      <c r="E122" s="1"/>
      <c r="F122" s="1"/>
      <c r="G122" s="1"/>
      <c r="H122" s="1"/>
      <c r="I122" s="1"/>
      <c r="J122" s="1"/>
      <c r="K122" s="16"/>
      <c r="L122" s="1"/>
      <c r="M122" s="1"/>
      <c r="N122" s="1"/>
      <c r="O122" s="1"/>
      <c r="P122" s="1"/>
      <c r="Q122" s="1"/>
      <c r="R122" s="1"/>
    </row>
    <row r="123" spans="2:18" x14ac:dyDescent="0.3">
      <c r="B123" s="2" t="s">
        <v>0</v>
      </c>
      <c r="C123" s="3"/>
      <c r="D123" s="3"/>
      <c r="E123" s="3"/>
      <c r="F123" s="3"/>
      <c r="G123" s="3"/>
      <c r="H123" s="3"/>
      <c r="I123" s="3"/>
      <c r="J123" s="3"/>
      <c r="K123" s="17"/>
      <c r="L123" s="1"/>
      <c r="M123" s="1"/>
      <c r="N123" s="1"/>
      <c r="O123" s="1"/>
      <c r="P123" s="1"/>
      <c r="Q123" s="1"/>
      <c r="R123" s="1"/>
    </row>
    <row r="124" spans="2:18" x14ac:dyDescent="0.3">
      <c r="B124" s="4" t="s">
        <v>1</v>
      </c>
      <c r="C124" s="4" t="s">
        <v>2</v>
      </c>
      <c r="D124" s="4" t="s">
        <v>3</v>
      </c>
      <c r="E124" s="4" t="s">
        <v>4</v>
      </c>
      <c r="F124" s="4" t="s">
        <v>5</v>
      </c>
      <c r="G124" s="4" t="s">
        <v>288</v>
      </c>
      <c r="H124" s="4" t="s">
        <v>6</v>
      </c>
      <c r="I124" s="4" t="s">
        <v>7</v>
      </c>
      <c r="J124" s="4" t="s">
        <v>8</v>
      </c>
      <c r="K124" s="18" t="s">
        <v>9</v>
      </c>
      <c r="L124" s="1"/>
      <c r="M124" s="4" t="s">
        <v>10</v>
      </c>
      <c r="N124" s="4" t="s">
        <v>11</v>
      </c>
      <c r="O124" s="5"/>
      <c r="P124" s="5"/>
      <c r="Q124" s="4" t="s">
        <v>12</v>
      </c>
      <c r="R124" s="4" t="s">
        <v>13</v>
      </c>
    </row>
    <row r="125" spans="2:18" x14ac:dyDescent="0.3">
      <c r="B125" s="6"/>
      <c r="C125" s="6"/>
      <c r="D125" s="6" t="str">
        <f t="shared" ref="D125:D156" si="9">IF((OR(K125&lt;=0,K125="NA")),"*","FLO_EMIS+")</f>
        <v>*</v>
      </c>
      <c r="E125" s="7" t="s">
        <v>607</v>
      </c>
      <c r="F125" s="8"/>
      <c r="G125" s="8" t="str">
        <f>G$9</f>
        <v>BFUBJFY</v>
      </c>
      <c r="H125" s="6" t="str">
        <f>H$9</f>
        <v>IMPBFUBJFY</v>
      </c>
      <c r="I125" s="6"/>
      <c r="J125" s="6" t="str">
        <f>$C$3&amp;B$121&amp;"N"</f>
        <v>IMPSO2N</v>
      </c>
      <c r="K125" s="19">
        <f>'SUP_IVL (In-direct)'!M15</f>
        <v>0</v>
      </c>
      <c r="L125" s="1"/>
      <c r="M125" s="6" t="s">
        <v>14</v>
      </c>
      <c r="N125" s="6"/>
      <c r="O125" s="1"/>
      <c r="P125" s="1"/>
      <c r="Q125" s="6" t="s">
        <v>289</v>
      </c>
      <c r="R125" s="6" t="s">
        <v>247</v>
      </c>
    </row>
    <row r="126" spans="2:18" x14ac:dyDescent="0.3">
      <c r="B126" s="6"/>
      <c r="C126" s="6"/>
      <c r="D126" s="6" t="str">
        <f t="shared" si="9"/>
        <v>*</v>
      </c>
      <c r="E126" s="7" t="s">
        <v>607</v>
      </c>
      <c r="F126" s="8"/>
      <c r="G126" s="8" t="str">
        <f>G$10</f>
        <v>BFUDMEY</v>
      </c>
      <c r="H126" s="6" t="str">
        <f>H$10</f>
        <v>IMPBFUDMEY</v>
      </c>
      <c r="I126" s="6"/>
      <c r="J126" s="6" t="str">
        <f t="shared" ref="J126:J174" si="10">$C$3&amp;B$121&amp;"N"</f>
        <v>IMPSO2N</v>
      </c>
      <c r="K126" s="19">
        <f>'SUP_IVL (In-direct)'!M16</f>
        <v>0</v>
      </c>
      <c r="L126" s="1"/>
      <c r="M126" s="6" t="s">
        <v>14</v>
      </c>
      <c r="N126" s="6"/>
      <c r="O126" s="1"/>
      <c r="P126" s="1"/>
      <c r="Q126" s="6" t="s">
        <v>290</v>
      </c>
      <c r="R126" s="6" t="s">
        <v>248</v>
      </c>
    </row>
    <row r="127" spans="2:18" x14ac:dyDescent="0.3">
      <c r="B127" s="6"/>
      <c r="C127" s="6"/>
      <c r="D127" s="6" t="str">
        <f t="shared" si="9"/>
        <v>*</v>
      </c>
      <c r="E127" s="7" t="s">
        <v>607</v>
      </c>
      <c r="F127" s="8"/>
      <c r="G127" s="8" t="str">
        <f>G$11</f>
        <v>BFUDSTY</v>
      </c>
      <c r="H127" s="6" t="str">
        <f>H$11</f>
        <v>IMPBFUDSTY</v>
      </c>
      <c r="I127" s="6"/>
      <c r="J127" s="6" t="str">
        <f t="shared" si="10"/>
        <v>IMPSO2N</v>
      </c>
      <c r="K127" s="19">
        <f>'SUP_IVL (In-direct)'!M17</f>
        <v>0</v>
      </c>
      <c r="L127" s="1"/>
      <c r="M127" s="6" t="s">
        <v>14</v>
      </c>
      <c r="N127" s="6"/>
      <c r="O127" s="1"/>
      <c r="P127" s="1"/>
      <c r="Q127" s="6" t="s">
        <v>291</v>
      </c>
      <c r="R127" s="6" t="s">
        <v>249</v>
      </c>
    </row>
    <row r="128" spans="2:18" x14ac:dyDescent="0.3">
      <c r="B128" s="6"/>
      <c r="C128" s="6"/>
      <c r="D128" s="6" t="str">
        <f t="shared" si="9"/>
        <v>*</v>
      </c>
      <c r="E128" s="7" t="s">
        <v>607</v>
      </c>
      <c r="F128" s="8"/>
      <c r="G128" s="8" t="str">
        <f>G$12</f>
        <v>BFUDSTY</v>
      </c>
      <c r="H128" s="6" t="str">
        <f>H$12</f>
        <v>IMPBFUDST1</v>
      </c>
      <c r="I128" s="6"/>
      <c r="J128" s="6" t="str">
        <f t="shared" si="10"/>
        <v>IMPSO2N</v>
      </c>
      <c r="K128" s="19">
        <f>'SUP_IVL (In-direct)'!M18</f>
        <v>0</v>
      </c>
      <c r="L128" s="1"/>
      <c r="M128" s="6" t="s">
        <v>14</v>
      </c>
      <c r="N128" s="6"/>
      <c r="O128" s="1"/>
      <c r="P128" s="1"/>
      <c r="Q128" s="6" t="s">
        <v>291</v>
      </c>
      <c r="R128" s="6" t="s">
        <v>249</v>
      </c>
    </row>
    <row r="129" spans="2:18" x14ac:dyDescent="0.3">
      <c r="B129" s="6"/>
      <c r="C129" s="6"/>
      <c r="D129" s="6" t="str">
        <f t="shared" si="9"/>
        <v>*</v>
      </c>
      <c r="E129" s="7" t="s">
        <v>607</v>
      </c>
      <c r="F129" s="8"/>
      <c r="G129" s="8" t="str">
        <f>G$13</f>
        <v>BFUDSTY</v>
      </c>
      <c r="H129" s="6" t="str">
        <f>H$13</f>
        <v>IMPBFUDST2</v>
      </c>
      <c r="I129" s="6"/>
      <c r="J129" s="6" t="str">
        <f t="shared" si="10"/>
        <v>IMPSO2N</v>
      </c>
      <c r="K129" s="19">
        <f>'SUP_IVL (In-direct)'!M19</f>
        <v>0</v>
      </c>
      <c r="L129" s="1"/>
      <c r="M129" s="6" t="s">
        <v>14</v>
      </c>
      <c r="N129" s="6"/>
      <c r="O129" s="1"/>
      <c r="P129" s="1"/>
      <c r="Q129" s="6" t="s">
        <v>291</v>
      </c>
      <c r="R129" s="6" t="s">
        <v>249</v>
      </c>
    </row>
    <row r="130" spans="2:18" x14ac:dyDescent="0.3">
      <c r="B130" s="6"/>
      <c r="C130" s="6"/>
      <c r="D130" s="6" t="str">
        <f t="shared" si="9"/>
        <v>*</v>
      </c>
      <c r="E130" s="7" t="s">
        <v>607</v>
      </c>
      <c r="F130" s="8"/>
      <c r="G130" s="8" t="str">
        <f>G$14</f>
        <v>BFUDSTY</v>
      </c>
      <c r="H130" s="6" t="str">
        <f>H$14</f>
        <v>IMPBFUDST3</v>
      </c>
      <c r="I130" s="6"/>
      <c r="J130" s="6" t="str">
        <f t="shared" si="10"/>
        <v>IMPSO2N</v>
      </c>
      <c r="K130" s="19">
        <f>'SUP_IVL (In-direct)'!M20</f>
        <v>0</v>
      </c>
      <c r="L130" s="1"/>
      <c r="M130" s="6" t="s">
        <v>14</v>
      </c>
      <c r="N130" s="6"/>
      <c r="O130" s="1"/>
      <c r="P130" s="1"/>
      <c r="Q130" s="6" t="s">
        <v>291</v>
      </c>
      <c r="R130" s="6" t="s">
        <v>249</v>
      </c>
    </row>
    <row r="131" spans="2:18" x14ac:dyDescent="0.3">
      <c r="B131" s="6"/>
      <c r="C131" s="6"/>
      <c r="D131" s="6" t="str">
        <f t="shared" si="9"/>
        <v>*</v>
      </c>
      <c r="E131" s="7" t="s">
        <v>607</v>
      </c>
      <c r="F131" s="8"/>
      <c r="G131" s="8" t="str">
        <f>G$15</f>
        <v>BFUETHY</v>
      </c>
      <c r="H131" s="6" t="str">
        <f>H$15</f>
        <v>IMPBFUETH4</v>
      </c>
      <c r="I131" s="6"/>
      <c r="J131" s="6" t="str">
        <f t="shared" si="10"/>
        <v>IMPSO2N</v>
      </c>
      <c r="K131" s="19">
        <f>'SUP_IVL (In-direct)'!M21</f>
        <v>0</v>
      </c>
      <c r="L131" s="1"/>
      <c r="M131" s="6" t="s">
        <v>14</v>
      </c>
      <c r="N131" s="6"/>
      <c r="O131" s="1"/>
      <c r="P131" s="1"/>
      <c r="Q131" s="6" t="s">
        <v>292</v>
      </c>
      <c r="R131" s="6" t="s">
        <v>250</v>
      </c>
    </row>
    <row r="132" spans="2:18" x14ac:dyDescent="0.3">
      <c r="B132" s="6"/>
      <c r="C132" s="6"/>
      <c r="D132" s="6" t="str">
        <f t="shared" si="9"/>
        <v>*</v>
      </c>
      <c r="E132" s="7" t="s">
        <v>607</v>
      </c>
      <c r="F132" s="8"/>
      <c r="G132" s="8" t="str">
        <f>G$16</f>
        <v>BFUETHY</v>
      </c>
      <c r="H132" s="6" t="str">
        <f>H$16</f>
        <v>IMPBFUETH5</v>
      </c>
      <c r="I132" s="6"/>
      <c r="J132" s="6" t="str">
        <f t="shared" si="10"/>
        <v>IMPSO2N</v>
      </c>
      <c r="K132" s="19">
        <f>'SUP_IVL (In-direct)'!M22</f>
        <v>0</v>
      </c>
      <c r="L132" s="1"/>
      <c r="M132" s="6" t="s">
        <v>14</v>
      </c>
      <c r="N132" s="6"/>
      <c r="O132" s="1"/>
      <c r="P132" s="1"/>
      <c r="Q132" s="6" t="s">
        <v>292</v>
      </c>
      <c r="R132" s="6" t="s">
        <v>250</v>
      </c>
    </row>
    <row r="133" spans="2:18" x14ac:dyDescent="0.3">
      <c r="B133" s="6"/>
      <c r="C133" s="6"/>
      <c r="D133" s="6" t="str">
        <f t="shared" si="9"/>
        <v>*</v>
      </c>
      <c r="E133" s="7" t="s">
        <v>607</v>
      </c>
      <c r="F133" s="8"/>
      <c r="G133" s="8" t="str">
        <f>G$17</f>
        <v>BFUETHY</v>
      </c>
      <c r="H133" s="6" t="str">
        <f>H$17</f>
        <v>IMPBFUETH6</v>
      </c>
      <c r="I133" s="6"/>
      <c r="J133" s="6" t="str">
        <f t="shared" si="10"/>
        <v>IMPSO2N</v>
      </c>
      <c r="K133" s="19">
        <f>'SUP_IVL (In-direct)'!M23</f>
        <v>0</v>
      </c>
      <c r="L133" s="1"/>
      <c r="M133" s="6" t="s">
        <v>14</v>
      </c>
      <c r="N133" s="6"/>
      <c r="O133" s="1"/>
      <c r="P133" s="1"/>
      <c r="Q133" s="6" t="s">
        <v>292</v>
      </c>
      <c r="R133" s="6" t="s">
        <v>250</v>
      </c>
    </row>
    <row r="134" spans="2:18" x14ac:dyDescent="0.3">
      <c r="B134" s="6"/>
      <c r="C134" s="6"/>
      <c r="D134" s="6" t="str">
        <f t="shared" si="9"/>
        <v>*</v>
      </c>
      <c r="E134" s="7" t="s">
        <v>607</v>
      </c>
      <c r="F134" s="8"/>
      <c r="G134" s="8" t="str">
        <f>G$18</f>
        <v>BFUETHY</v>
      </c>
      <c r="H134" s="6" t="str">
        <f>H$18</f>
        <v>IMPBFUETH7</v>
      </c>
      <c r="I134" s="6"/>
      <c r="J134" s="6" t="str">
        <f t="shared" si="10"/>
        <v>IMPSO2N</v>
      </c>
      <c r="K134" s="19">
        <f>'SUP_IVL (In-direct)'!M24</f>
        <v>0</v>
      </c>
      <c r="L134" s="1"/>
      <c r="M134" s="6" t="s">
        <v>14</v>
      </c>
      <c r="N134" s="6"/>
      <c r="O134" s="1"/>
      <c r="P134" s="1"/>
      <c r="Q134" s="6" t="s">
        <v>292</v>
      </c>
      <c r="R134" s="6" t="s">
        <v>250</v>
      </c>
    </row>
    <row r="135" spans="2:18" x14ac:dyDescent="0.3">
      <c r="B135" s="6"/>
      <c r="C135" s="6"/>
      <c r="D135" s="6" t="str">
        <f t="shared" si="9"/>
        <v>*</v>
      </c>
      <c r="E135" s="7" t="s">
        <v>607</v>
      </c>
      <c r="F135" s="8"/>
      <c r="G135" s="8" t="str">
        <f>G$19</f>
        <v>BFUFTDY</v>
      </c>
      <c r="H135" s="6" t="str">
        <f>H$19</f>
        <v>IMPBFUFTDY</v>
      </c>
      <c r="I135" s="6"/>
      <c r="J135" s="6" t="str">
        <f t="shared" si="10"/>
        <v>IMPSO2N</v>
      </c>
      <c r="K135" s="19">
        <f>'SUP_IVL (In-direct)'!M25</f>
        <v>0</v>
      </c>
      <c r="L135" s="1"/>
      <c r="M135" s="6" t="s">
        <v>14</v>
      </c>
      <c r="N135" s="6"/>
      <c r="O135" s="1"/>
      <c r="P135" s="1"/>
      <c r="Q135" s="6" t="s">
        <v>293</v>
      </c>
      <c r="R135" s="6" t="s">
        <v>251</v>
      </c>
    </row>
    <row r="136" spans="2:18" x14ac:dyDescent="0.3">
      <c r="B136" s="6"/>
      <c r="C136" s="6"/>
      <c r="D136" s="6" t="str">
        <f t="shared" si="9"/>
        <v>*</v>
      </c>
      <c r="E136" s="7" t="s">
        <v>607</v>
      </c>
      <c r="F136" s="8"/>
      <c r="G136" s="8" t="str">
        <f>G$20</f>
        <v>BFUMTHY</v>
      </c>
      <c r="H136" s="6" t="str">
        <f>H$20</f>
        <v>IMPBFUMTHY</v>
      </c>
      <c r="I136" s="6"/>
      <c r="J136" s="6" t="str">
        <f t="shared" si="10"/>
        <v>IMPSO2N</v>
      </c>
      <c r="K136" s="19">
        <f>'SUP_IVL (In-direct)'!M26</f>
        <v>0</v>
      </c>
      <c r="L136" s="1"/>
      <c r="M136" s="6" t="s">
        <v>14</v>
      </c>
      <c r="N136" s="6"/>
      <c r="O136" s="1"/>
      <c r="P136" s="1"/>
      <c r="Q136" s="6" t="s">
        <v>294</v>
      </c>
      <c r="R136" s="6" t="s">
        <v>252</v>
      </c>
    </row>
    <row r="137" spans="2:18" x14ac:dyDescent="0.3">
      <c r="B137" s="6"/>
      <c r="C137" s="6"/>
      <c r="D137" s="6" t="str">
        <f t="shared" si="9"/>
        <v>*</v>
      </c>
      <c r="E137" s="7" t="s">
        <v>607</v>
      </c>
      <c r="F137" s="8"/>
      <c r="G137" s="8" t="str">
        <f>G$21</f>
        <v>BFUPLTY</v>
      </c>
      <c r="H137" s="6" t="str">
        <f>H$21</f>
        <v>IMPBFUPLTY</v>
      </c>
      <c r="I137" s="6"/>
      <c r="J137" s="6" t="str">
        <f t="shared" si="10"/>
        <v>IMPSO2N</v>
      </c>
      <c r="K137" s="19">
        <f>'SUP_IVL (In-direct)'!M27</f>
        <v>0</v>
      </c>
      <c r="L137" s="1"/>
      <c r="M137" s="6" t="s">
        <v>14</v>
      </c>
      <c r="N137" s="6"/>
      <c r="O137" s="1"/>
      <c r="P137" s="1"/>
      <c r="Q137" s="6" t="s">
        <v>295</v>
      </c>
      <c r="R137" s="6" t="s">
        <v>253</v>
      </c>
    </row>
    <row r="138" spans="2:18" x14ac:dyDescent="0.3">
      <c r="B138" s="6"/>
      <c r="C138" s="6"/>
      <c r="D138" s="6" t="str">
        <f t="shared" si="9"/>
        <v>*</v>
      </c>
      <c r="E138" s="7" t="s">
        <v>607</v>
      </c>
      <c r="F138" s="8"/>
      <c r="G138" s="8" t="str">
        <f>G$22</f>
        <v>BFUSNGY</v>
      </c>
      <c r="H138" s="6" t="str">
        <f>H$22</f>
        <v>IMPBFUSNGY</v>
      </c>
      <c r="I138" s="6"/>
      <c r="J138" s="6" t="str">
        <f t="shared" si="10"/>
        <v>IMPSO2N</v>
      </c>
      <c r="K138" s="19">
        <f>'SUP_IVL (In-direct)'!M28</f>
        <v>0</v>
      </c>
      <c r="L138" s="1"/>
      <c r="M138" s="6" t="s">
        <v>14</v>
      </c>
      <c r="N138" s="6"/>
      <c r="O138" s="1"/>
      <c r="P138" s="1"/>
      <c r="Q138" s="6" t="s">
        <v>296</v>
      </c>
      <c r="R138" s="6" t="s">
        <v>254</v>
      </c>
    </row>
    <row r="139" spans="2:18" x14ac:dyDescent="0.3">
      <c r="B139" s="6"/>
      <c r="C139" s="6"/>
      <c r="D139" s="6" t="str">
        <f t="shared" si="9"/>
        <v>*</v>
      </c>
      <c r="E139" s="7" t="s">
        <v>607</v>
      </c>
      <c r="F139" s="8"/>
      <c r="G139" s="8" t="str">
        <f>G$23</f>
        <v>BIOAOWY</v>
      </c>
      <c r="H139" s="6" t="str">
        <f>H$23</f>
        <v>IMPBIOAOWY</v>
      </c>
      <c r="I139" s="6"/>
      <c r="J139" s="6" t="str">
        <f t="shared" si="10"/>
        <v>IMPSO2N</v>
      </c>
      <c r="K139" s="19">
        <f>'SUP_IVL (In-direct)'!M29</f>
        <v>0</v>
      </c>
      <c r="L139" s="1"/>
      <c r="M139" s="6" t="s">
        <v>14</v>
      </c>
      <c r="N139" s="6"/>
      <c r="O139" s="3"/>
      <c r="P139" s="3"/>
      <c r="Q139" s="6" t="s">
        <v>297</v>
      </c>
      <c r="R139" s="6" t="s">
        <v>255</v>
      </c>
    </row>
    <row r="140" spans="2:18" x14ac:dyDescent="0.3">
      <c r="B140" s="6"/>
      <c r="C140" s="6"/>
      <c r="D140" s="6" t="str">
        <f t="shared" si="9"/>
        <v>*</v>
      </c>
      <c r="E140" s="7" t="s">
        <v>607</v>
      </c>
      <c r="F140" s="8"/>
      <c r="G140" s="8" t="str">
        <f>G$24</f>
        <v>BIOCRPY</v>
      </c>
      <c r="H140" s="6" t="str">
        <f>H$24</f>
        <v>IMPBIOCRPY</v>
      </c>
      <c r="I140" s="6"/>
      <c r="J140" s="6" t="str">
        <f t="shared" si="10"/>
        <v>IMPSO2N</v>
      </c>
      <c r="K140" s="19">
        <f>'SUP_IVL (In-direct)'!M30</f>
        <v>0</v>
      </c>
      <c r="L140" s="1"/>
      <c r="M140" s="6" t="s">
        <v>14</v>
      </c>
      <c r="N140" s="6"/>
      <c r="O140" s="3"/>
      <c r="P140" s="3"/>
      <c r="Q140" s="6" t="s">
        <v>298</v>
      </c>
      <c r="R140" s="6" t="s">
        <v>256</v>
      </c>
    </row>
    <row r="141" spans="2:18" x14ac:dyDescent="0.3">
      <c r="B141" s="6"/>
      <c r="C141" s="6"/>
      <c r="D141" s="6" t="str">
        <f t="shared" si="9"/>
        <v>*</v>
      </c>
      <c r="E141" s="7" t="s">
        <v>607</v>
      </c>
      <c r="F141" s="8"/>
      <c r="G141" s="8" t="str">
        <f>G$25</f>
        <v>BIOGASY</v>
      </c>
      <c r="H141" s="6" t="str">
        <f>H$25</f>
        <v>IMPBIOGASY</v>
      </c>
      <c r="I141" s="6"/>
      <c r="J141" s="6" t="str">
        <f t="shared" si="10"/>
        <v>IMPSO2N</v>
      </c>
      <c r="K141" s="19">
        <f>'SUP_IVL (In-direct)'!M31</f>
        <v>0</v>
      </c>
      <c r="L141" s="1"/>
      <c r="M141" s="6" t="s">
        <v>14</v>
      </c>
      <c r="N141" s="6"/>
      <c r="O141" s="3"/>
      <c r="P141" s="3"/>
      <c r="Q141" s="6" t="s">
        <v>299</v>
      </c>
      <c r="R141" s="6" t="s">
        <v>257</v>
      </c>
    </row>
    <row r="142" spans="2:18" x14ac:dyDescent="0.3">
      <c r="B142" s="6"/>
      <c r="C142" s="6"/>
      <c r="D142" s="6" t="str">
        <f t="shared" si="9"/>
        <v>*</v>
      </c>
      <c r="E142" s="7" t="s">
        <v>607</v>
      </c>
      <c r="F142" s="8"/>
      <c r="G142" s="8" t="str">
        <f>G$26</f>
        <v>BIOGASY</v>
      </c>
      <c r="H142" s="6" t="str">
        <f>H$26</f>
        <v>IMPBIOGAS1</v>
      </c>
      <c r="I142" s="6"/>
      <c r="J142" s="6" t="str">
        <f t="shared" si="10"/>
        <v>IMPSO2N</v>
      </c>
      <c r="K142" s="19">
        <f>'SUP_IVL (In-direct)'!M32</f>
        <v>0</v>
      </c>
      <c r="L142" s="1"/>
      <c r="M142" s="6" t="s">
        <v>14</v>
      </c>
      <c r="N142" s="6"/>
      <c r="O142" s="3"/>
      <c r="P142" s="3"/>
      <c r="Q142" s="6" t="s">
        <v>299</v>
      </c>
      <c r="R142" s="6" t="s">
        <v>257</v>
      </c>
    </row>
    <row r="143" spans="2:18" x14ac:dyDescent="0.3">
      <c r="B143" s="6"/>
      <c r="C143" s="6"/>
      <c r="D143" s="6" t="str">
        <f t="shared" si="9"/>
        <v>*</v>
      </c>
      <c r="E143" s="7" t="s">
        <v>607</v>
      </c>
      <c r="F143" s="8"/>
      <c r="G143" s="8" t="str">
        <f>G$27</f>
        <v>BFUDSTY</v>
      </c>
      <c r="H143" s="6" t="str">
        <f>H$27</f>
        <v>IMPBFUDSTY</v>
      </c>
      <c r="I143" s="6"/>
      <c r="J143" s="6" t="str">
        <f t="shared" si="10"/>
        <v>IMPSO2N</v>
      </c>
      <c r="K143" s="19">
        <f>'SUP_IVL (In-direct)'!M33</f>
        <v>0</v>
      </c>
      <c r="L143" s="1"/>
      <c r="M143" s="6" t="s">
        <v>14</v>
      </c>
      <c r="N143" s="6"/>
      <c r="O143" s="3"/>
      <c r="P143" s="3"/>
      <c r="Q143" s="6" t="s">
        <v>291</v>
      </c>
      <c r="R143" s="6" t="s">
        <v>110</v>
      </c>
    </row>
    <row r="144" spans="2:18" x14ac:dyDescent="0.3">
      <c r="B144" s="6"/>
      <c r="C144" s="6"/>
      <c r="D144" s="6" t="str">
        <f t="shared" si="9"/>
        <v>*</v>
      </c>
      <c r="E144" s="7" t="s">
        <v>607</v>
      </c>
      <c r="F144" s="8"/>
      <c r="G144" s="8" t="str">
        <f>G$28</f>
        <v>BFUDSTY</v>
      </c>
      <c r="H144" s="6" t="str">
        <f>H$28</f>
        <v>IMPBFUDST1</v>
      </c>
      <c r="I144" s="6"/>
      <c r="J144" s="6" t="str">
        <f t="shared" si="10"/>
        <v>IMPSO2N</v>
      </c>
      <c r="K144" s="19">
        <f>'SUP_IVL (In-direct)'!M34</f>
        <v>0</v>
      </c>
      <c r="L144" s="1"/>
      <c r="M144" s="6" t="s">
        <v>14</v>
      </c>
      <c r="N144" s="6"/>
      <c r="O144" s="3"/>
      <c r="P144" s="3"/>
      <c r="Q144" s="6" t="s">
        <v>291</v>
      </c>
      <c r="R144" s="6" t="s">
        <v>110</v>
      </c>
    </row>
    <row r="145" spans="2:18" x14ac:dyDescent="0.3">
      <c r="B145" s="6"/>
      <c r="C145" s="6"/>
      <c r="D145" s="6" t="str">
        <f t="shared" si="9"/>
        <v>*</v>
      </c>
      <c r="E145" s="7" t="s">
        <v>607</v>
      </c>
      <c r="F145" s="8"/>
      <c r="G145" s="8" t="str">
        <f>G$29</f>
        <v>BFUDSTY</v>
      </c>
      <c r="H145" s="6" t="str">
        <f>H$29</f>
        <v>IMPBFUDST2</v>
      </c>
      <c r="I145" s="6"/>
      <c r="J145" s="6" t="str">
        <f t="shared" si="10"/>
        <v>IMPSO2N</v>
      </c>
      <c r="K145" s="19">
        <f>'SUP_IVL (In-direct)'!M35</f>
        <v>0</v>
      </c>
      <c r="L145" s="1"/>
      <c r="M145" s="6" t="s">
        <v>14</v>
      </c>
      <c r="N145" s="6"/>
      <c r="O145" s="3"/>
      <c r="P145" s="3"/>
      <c r="Q145" s="6" t="s">
        <v>291</v>
      </c>
      <c r="R145" s="6" t="s">
        <v>110</v>
      </c>
    </row>
    <row r="146" spans="2:18" x14ac:dyDescent="0.3">
      <c r="B146" s="6"/>
      <c r="C146" s="6"/>
      <c r="D146" s="6" t="str">
        <f t="shared" si="9"/>
        <v>*</v>
      </c>
      <c r="E146" s="7" t="s">
        <v>607</v>
      </c>
      <c r="F146" s="8"/>
      <c r="G146" s="8" t="str">
        <f>G$30</f>
        <v>BFUDSTY</v>
      </c>
      <c r="H146" s="6" t="str">
        <f>H$30</f>
        <v>IMPBFUDST3</v>
      </c>
      <c r="I146" s="6"/>
      <c r="J146" s="6" t="str">
        <f t="shared" si="10"/>
        <v>IMPSO2N</v>
      </c>
      <c r="K146" s="19">
        <f>'SUP_IVL (In-direct)'!M36</f>
        <v>0</v>
      </c>
      <c r="L146" s="1"/>
      <c r="M146" s="6" t="s">
        <v>14</v>
      </c>
      <c r="N146" s="6"/>
      <c r="O146" s="3"/>
      <c r="P146" s="3"/>
      <c r="Q146" s="6" t="s">
        <v>291</v>
      </c>
      <c r="R146" s="6" t="s">
        <v>110</v>
      </c>
    </row>
    <row r="147" spans="2:18" x14ac:dyDescent="0.3">
      <c r="B147" s="6"/>
      <c r="C147" s="6"/>
      <c r="D147" s="6" t="str">
        <f t="shared" si="9"/>
        <v>*</v>
      </c>
      <c r="E147" s="7" t="s">
        <v>607</v>
      </c>
      <c r="F147" s="8"/>
      <c r="G147" s="8" t="str">
        <f>G$31</f>
        <v>BIOIOWY</v>
      </c>
      <c r="H147" s="6" t="str">
        <f>H$31</f>
        <v>IMPBIOIOWY</v>
      </c>
      <c r="I147" s="6"/>
      <c r="J147" s="6" t="str">
        <f t="shared" si="10"/>
        <v>IMPSO2N</v>
      </c>
      <c r="K147" s="19">
        <f>'SUP_IVL (In-direct)'!M37</f>
        <v>0</v>
      </c>
      <c r="L147" s="1"/>
      <c r="M147" s="6" t="s">
        <v>14</v>
      </c>
      <c r="N147" s="6"/>
      <c r="O147" s="3"/>
      <c r="P147" s="3"/>
      <c r="Q147" s="6" t="s">
        <v>300</v>
      </c>
      <c r="R147" s="6" t="s">
        <v>193</v>
      </c>
    </row>
    <row r="148" spans="2:18" x14ac:dyDescent="0.3">
      <c r="B148" s="6"/>
      <c r="C148" s="6"/>
      <c r="D148" s="6" t="str">
        <f t="shared" si="9"/>
        <v>*</v>
      </c>
      <c r="E148" s="7" t="s">
        <v>607</v>
      </c>
      <c r="F148" s="8"/>
      <c r="G148" s="8" t="str">
        <f>G$32</f>
        <v>BIOMFWY</v>
      </c>
      <c r="H148" s="6" t="str">
        <f>H$32</f>
        <v>IMPBIOMFWY</v>
      </c>
      <c r="I148" s="6"/>
      <c r="J148" s="6" t="str">
        <f t="shared" si="10"/>
        <v>IMPSO2N</v>
      </c>
      <c r="K148" s="19">
        <f>'SUP_IVL (In-direct)'!M38</f>
        <v>0</v>
      </c>
      <c r="L148" s="1"/>
      <c r="M148" s="6" t="s">
        <v>14</v>
      </c>
      <c r="N148" s="6"/>
      <c r="O148" s="3"/>
      <c r="P148" s="3"/>
      <c r="Q148" s="6" t="s">
        <v>301</v>
      </c>
      <c r="R148" s="6" t="s">
        <v>195</v>
      </c>
    </row>
    <row r="149" spans="2:18" x14ac:dyDescent="0.3">
      <c r="B149" s="6"/>
      <c r="C149" s="6"/>
      <c r="D149" s="6" t="str">
        <f t="shared" si="9"/>
        <v>*</v>
      </c>
      <c r="E149" s="7" t="s">
        <v>607</v>
      </c>
      <c r="F149" s="8"/>
      <c r="G149" s="8" t="str">
        <f>G$33</f>
        <v>BIOMSWY</v>
      </c>
      <c r="H149" s="6" t="str">
        <f>H$33</f>
        <v>IMPBIOMSWY</v>
      </c>
      <c r="I149" s="6"/>
      <c r="J149" s="6" t="str">
        <f t="shared" si="10"/>
        <v>IMPSO2N</v>
      </c>
      <c r="K149" s="19">
        <f>'SUP_IVL (In-direct)'!M39</f>
        <v>0</v>
      </c>
      <c r="L149" s="1"/>
      <c r="M149" s="6" t="s">
        <v>14</v>
      </c>
      <c r="N149" s="6"/>
      <c r="O149" s="3"/>
      <c r="P149" s="3"/>
      <c r="Q149" s="6" t="s">
        <v>302</v>
      </c>
      <c r="R149" s="6" t="s">
        <v>258</v>
      </c>
    </row>
    <row r="150" spans="2:18" x14ac:dyDescent="0.3">
      <c r="B150" s="6"/>
      <c r="C150" s="6"/>
      <c r="D150" s="6" t="str">
        <f t="shared" si="9"/>
        <v>*</v>
      </c>
      <c r="E150" s="7" t="s">
        <v>607</v>
      </c>
      <c r="F150" s="8"/>
      <c r="G150" s="8" t="str">
        <f>G$34</f>
        <v>BIOSLUY</v>
      </c>
      <c r="H150" s="6" t="str">
        <f>H$34</f>
        <v>IMPBIOSLUY</v>
      </c>
      <c r="I150" s="6"/>
      <c r="J150" s="6" t="str">
        <f t="shared" si="10"/>
        <v>IMPSO2N</v>
      </c>
      <c r="K150" s="19">
        <f>'SUP_IVL (In-direct)'!M40</f>
        <v>0</v>
      </c>
      <c r="L150" s="1"/>
      <c r="M150" s="6" t="s">
        <v>14</v>
      </c>
      <c r="N150" s="6"/>
      <c r="O150" s="3"/>
      <c r="P150" s="3"/>
      <c r="Q150" s="6" t="s">
        <v>303</v>
      </c>
      <c r="R150" s="6" t="s">
        <v>201</v>
      </c>
    </row>
    <row r="151" spans="2:18" x14ac:dyDescent="0.3">
      <c r="B151" s="6"/>
      <c r="C151" s="6"/>
      <c r="D151" s="6" t="str">
        <f t="shared" si="9"/>
        <v>*</v>
      </c>
      <c r="E151" s="7" t="s">
        <v>607</v>
      </c>
      <c r="F151" s="8"/>
      <c r="G151" s="8" t="str">
        <f>G$35</f>
        <v>BIOWOFY</v>
      </c>
      <c r="H151" s="6" t="str">
        <f>H$35</f>
        <v>IMPBIOWOFY</v>
      </c>
      <c r="I151" s="6"/>
      <c r="J151" s="6" t="str">
        <f t="shared" si="10"/>
        <v>IMPSO2N</v>
      </c>
      <c r="K151" s="19">
        <f>'SUP_IVL (In-direct)'!M41</f>
        <v>0</v>
      </c>
      <c r="L151" s="1"/>
      <c r="M151" s="6" t="s">
        <v>14</v>
      </c>
      <c r="N151" s="6"/>
      <c r="O151" s="3"/>
      <c r="P151" s="3"/>
      <c r="Q151" s="6" t="s">
        <v>304</v>
      </c>
      <c r="R151" s="6" t="s">
        <v>259</v>
      </c>
    </row>
    <row r="152" spans="2:18" x14ac:dyDescent="0.3">
      <c r="B152" s="6"/>
      <c r="C152" s="6"/>
      <c r="D152" s="6" t="str">
        <f t="shared" si="9"/>
        <v>*</v>
      </c>
      <c r="E152" s="7" t="s">
        <v>607</v>
      </c>
      <c r="F152" s="8"/>
      <c r="G152" s="8" t="str">
        <f>G$36</f>
        <v>BIOWOOY</v>
      </c>
      <c r="H152" s="6" t="str">
        <f>H$36</f>
        <v>IMPBIOWOOY</v>
      </c>
      <c r="I152" s="6"/>
      <c r="J152" s="6" t="str">
        <f t="shared" si="10"/>
        <v>IMPSO2N</v>
      </c>
      <c r="K152" s="19">
        <f>'SUP_IVL (In-direct)'!M42</f>
        <v>0</v>
      </c>
      <c r="L152" s="1"/>
      <c r="M152" s="6" t="s">
        <v>14</v>
      </c>
      <c r="N152" s="6"/>
      <c r="O152" s="3"/>
      <c r="P152" s="3"/>
      <c r="Q152" s="6" t="s">
        <v>305</v>
      </c>
      <c r="R152" s="6" t="s">
        <v>260</v>
      </c>
    </row>
    <row r="153" spans="2:18" x14ac:dyDescent="0.3">
      <c r="B153" s="6"/>
      <c r="C153" s="6"/>
      <c r="D153" s="6" t="str">
        <f t="shared" si="9"/>
        <v>*</v>
      </c>
      <c r="E153" s="7" t="s">
        <v>607</v>
      </c>
      <c r="F153" s="8"/>
      <c r="G153" s="8" t="str">
        <f>G$37</f>
        <v>COAHARY</v>
      </c>
      <c r="H153" s="6" t="str">
        <f>H$37</f>
        <v>IMPCOAHARY</v>
      </c>
      <c r="I153" s="6"/>
      <c r="J153" s="6" t="str">
        <f t="shared" si="10"/>
        <v>IMPSO2N</v>
      </c>
      <c r="K153" s="19">
        <f>'SUP_IVL (In-direct)'!M43</f>
        <v>0</v>
      </c>
      <c r="L153" s="1"/>
      <c r="M153" s="6" t="s">
        <v>14</v>
      </c>
      <c r="N153" s="6"/>
      <c r="O153" s="3"/>
      <c r="P153" s="3"/>
      <c r="Q153" s="6" t="s">
        <v>306</v>
      </c>
      <c r="R153" s="6" t="s">
        <v>261</v>
      </c>
    </row>
    <row r="154" spans="2:18" x14ac:dyDescent="0.3">
      <c r="B154" s="6"/>
      <c r="C154" s="6"/>
      <c r="D154" s="6" t="str">
        <f t="shared" si="9"/>
        <v>*</v>
      </c>
      <c r="E154" s="7" t="s">
        <v>607</v>
      </c>
      <c r="F154" s="8"/>
      <c r="G154" s="8" t="str">
        <f>G$38</f>
        <v>COAPEAY</v>
      </c>
      <c r="H154" s="6" t="str">
        <f>H$38</f>
        <v>IMPCOAPEAY</v>
      </c>
      <c r="I154" s="6"/>
      <c r="J154" s="6" t="str">
        <f t="shared" si="10"/>
        <v>IMPSO2N</v>
      </c>
      <c r="K154" s="19">
        <f>'SUP_IVL (In-direct)'!M44</f>
        <v>0</v>
      </c>
      <c r="L154" s="1"/>
      <c r="M154" s="6" t="s">
        <v>14</v>
      </c>
      <c r="N154" s="6"/>
      <c r="O154" s="3"/>
      <c r="P154" s="3"/>
      <c r="Q154" s="6" t="s">
        <v>307</v>
      </c>
      <c r="R154" s="6" t="s">
        <v>262</v>
      </c>
    </row>
    <row r="155" spans="2:18" x14ac:dyDescent="0.3">
      <c r="B155" s="6"/>
      <c r="C155" s="6"/>
      <c r="D155" s="6" t="str">
        <f t="shared" si="9"/>
        <v>*</v>
      </c>
      <c r="E155" s="7" t="s">
        <v>607</v>
      </c>
      <c r="F155" s="8"/>
      <c r="G155" s="8" t="str">
        <f>G$39</f>
        <v>ELCMED1</v>
      </c>
      <c r="H155" s="6" t="str">
        <f>H$39</f>
        <v>IMPELCMED1</v>
      </c>
      <c r="I155" s="6"/>
      <c r="J155" s="6" t="str">
        <f t="shared" si="10"/>
        <v>IMPSO2N</v>
      </c>
      <c r="K155" s="19">
        <f>'SUP_IVL (In-direct)'!M45</f>
        <v>0</v>
      </c>
      <c r="L155" s="1"/>
      <c r="M155" s="6" t="s">
        <v>14</v>
      </c>
      <c r="N155" s="6"/>
      <c r="O155" s="3"/>
      <c r="P155" s="3"/>
      <c r="Q155" s="6" t="s">
        <v>308</v>
      </c>
      <c r="R155" s="6" t="s">
        <v>133</v>
      </c>
    </row>
    <row r="156" spans="2:18" x14ac:dyDescent="0.3">
      <c r="B156" s="6"/>
      <c r="C156" s="6"/>
      <c r="D156" s="6" t="str">
        <f t="shared" si="9"/>
        <v>*</v>
      </c>
      <c r="E156" s="7" t="s">
        <v>607</v>
      </c>
      <c r="F156" s="8"/>
      <c r="G156" s="8" t="str">
        <f>G$40</f>
        <v>ELCGREEN</v>
      </c>
      <c r="H156" s="6" t="str">
        <f>H$40</f>
        <v>IMPELCGREEN</v>
      </c>
      <c r="I156" s="6"/>
      <c r="J156" s="6" t="str">
        <f t="shared" si="10"/>
        <v>IMPSO2N</v>
      </c>
      <c r="K156" s="19">
        <f>'SUP_IVL (In-direct)'!M46</f>
        <v>0</v>
      </c>
      <c r="L156" s="1"/>
      <c r="M156" s="6" t="s">
        <v>14</v>
      </c>
      <c r="N156" s="6"/>
      <c r="O156" s="3"/>
      <c r="P156" s="3"/>
      <c r="Q156" s="6" t="s">
        <v>309</v>
      </c>
      <c r="R156" s="6" t="s">
        <v>263</v>
      </c>
    </row>
    <row r="157" spans="2:18" x14ac:dyDescent="0.3">
      <c r="B157" s="6"/>
      <c r="C157" s="6"/>
      <c r="D157" s="6" t="str">
        <f t="shared" ref="D157:D174" si="11">IF((OR(K157&lt;=0,K157="NA")),"*","FLO_EMIS+")</f>
        <v>*</v>
      </c>
      <c r="E157" s="7" t="s">
        <v>607</v>
      </c>
      <c r="F157" s="8"/>
      <c r="G157" s="8" t="str">
        <f>G$41</f>
        <v>ELCMED1</v>
      </c>
      <c r="H157" s="6" t="str">
        <f>H$41</f>
        <v>IMPELCMED1</v>
      </c>
      <c r="I157" s="6"/>
      <c r="J157" s="6" t="str">
        <f t="shared" si="10"/>
        <v>IMPSO2N</v>
      </c>
      <c r="K157" s="19">
        <f>'SUP_IVL (In-direct)'!M47</f>
        <v>0</v>
      </c>
      <c r="L157" s="1"/>
      <c r="M157" s="6" t="s">
        <v>14</v>
      </c>
      <c r="N157" s="6"/>
      <c r="O157" s="3"/>
      <c r="P157" s="3"/>
      <c r="Q157" s="6" t="s">
        <v>308</v>
      </c>
      <c r="R157" s="6" t="s">
        <v>133</v>
      </c>
    </row>
    <row r="158" spans="2:18" x14ac:dyDescent="0.3">
      <c r="B158" s="6"/>
      <c r="C158" s="6"/>
      <c r="D158" s="6" t="str">
        <f t="shared" si="11"/>
        <v>*</v>
      </c>
      <c r="E158" s="7" t="s">
        <v>607</v>
      </c>
      <c r="F158" s="8"/>
      <c r="G158" s="8" t="str">
        <f>G$42</f>
        <v>ELCMED1</v>
      </c>
      <c r="H158" s="6" t="str">
        <f>H$42</f>
        <v>IMPELCMEDSE</v>
      </c>
      <c r="I158" s="6"/>
      <c r="J158" s="6" t="str">
        <f t="shared" si="10"/>
        <v>IMPSO2N</v>
      </c>
      <c r="K158" s="19">
        <f>'SUP_IVL (In-direct)'!M48</f>
        <v>0</v>
      </c>
      <c r="L158" s="1"/>
      <c r="M158" s="6" t="s">
        <v>14</v>
      </c>
      <c r="N158" s="6"/>
      <c r="O158" s="3"/>
      <c r="P158" s="3"/>
      <c r="Q158" s="6" t="s">
        <v>308</v>
      </c>
      <c r="R158" s="6" t="s">
        <v>133</v>
      </c>
    </row>
    <row r="159" spans="2:18" x14ac:dyDescent="0.3">
      <c r="B159" s="6"/>
      <c r="C159" s="6"/>
      <c r="D159" s="6" t="str">
        <f t="shared" si="11"/>
        <v>*</v>
      </c>
      <c r="E159" s="7" t="s">
        <v>607</v>
      </c>
      <c r="F159" s="8"/>
      <c r="G159" s="8" t="str">
        <f>G$43</f>
        <v>ELCMED1</v>
      </c>
      <c r="H159" s="6" t="str">
        <f>H$43</f>
        <v>IMPELCMEDEU</v>
      </c>
      <c r="I159" s="6"/>
      <c r="J159" s="6" t="str">
        <f t="shared" si="10"/>
        <v>IMPSO2N</v>
      </c>
      <c r="K159" s="19">
        <f>'SUP_IVL (In-direct)'!M49</f>
        <v>0</v>
      </c>
      <c r="L159" s="1"/>
      <c r="M159" s="6" t="s">
        <v>14</v>
      </c>
      <c r="N159" s="6"/>
      <c r="O159" s="3"/>
      <c r="P159" s="3"/>
      <c r="Q159" s="6" t="s">
        <v>308</v>
      </c>
      <c r="R159" s="6" t="s">
        <v>133</v>
      </c>
    </row>
    <row r="160" spans="2:18" x14ac:dyDescent="0.3">
      <c r="B160" s="6"/>
      <c r="C160" s="6"/>
      <c r="D160" s="6" t="str">
        <f t="shared" si="11"/>
        <v>*</v>
      </c>
      <c r="E160" s="7" t="s">
        <v>607</v>
      </c>
      <c r="F160" s="8"/>
      <c r="G160" s="8" t="str">
        <f>G$44</f>
        <v>GASDGSY</v>
      </c>
      <c r="H160" s="6" t="str">
        <f>H$44</f>
        <v>IMPGASDGSY</v>
      </c>
      <c r="I160" s="6"/>
      <c r="J160" s="6" t="str">
        <f t="shared" si="10"/>
        <v>IMPSO2N</v>
      </c>
      <c r="K160" s="19">
        <f>'SUP_IVL (In-direct)'!M50</f>
        <v>0</v>
      </c>
      <c r="L160" s="1"/>
      <c r="M160" s="6" t="s">
        <v>14</v>
      </c>
      <c r="N160" s="6"/>
      <c r="O160" s="3"/>
      <c r="P160" s="3"/>
      <c r="Q160" s="6" t="s">
        <v>310</v>
      </c>
      <c r="R160" s="6" t="s">
        <v>264</v>
      </c>
    </row>
    <row r="161" spans="2:18" x14ac:dyDescent="0.3">
      <c r="B161" s="6"/>
      <c r="C161" s="6"/>
      <c r="D161" s="6" t="str">
        <f t="shared" si="11"/>
        <v>*</v>
      </c>
      <c r="E161" s="7" t="s">
        <v>607</v>
      </c>
      <c r="F161" s="8"/>
      <c r="G161" s="8" t="str">
        <f>G$45</f>
        <v>GASNATY</v>
      </c>
      <c r="H161" s="6" t="str">
        <f>H$45</f>
        <v>IMPGASNATY</v>
      </c>
      <c r="I161" s="6"/>
      <c r="J161" s="6" t="str">
        <f t="shared" si="10"/>
        <v>IMPSO2N</v>
      </c>
      <c r="K161" s="19">
        <f>'SUP_IVL (In-direct)'!M51</f>
        <v>0</v>
      </c>
      <c r="L161" s="1"/>
      <c r="M161" s="6" t="s">
        <v>14</v>
      </c>
      <c r="N161" s="6"/>
      <c r="O161" s="3"/>
      <c r="P161" s="3"/>
      <c r="Q161" s="6" t="s">
        <v>311</v>
      </c>
      <c r="R161" s="6" t="s">
        <v>265</v>
      </c>
    </row>
    <row r="162" spans="2:18" x14ac:dyDescent="0.3">
      <c r="B162" s="6"/>
      <c r="C162" s="6"/>
      <c r="D162" s="6" t="str">
        <f t="shared" si="11"/>
        <v>*</v>
      </c>
      <c r="E162" s="7" t="s">
        <v>607</v>
      </c>
      <c r="F162" s="8"/>
      <c r="G162" s="8" t="str">
        <f>G$46</f>
        <v>H2GY</v>
      </c>
      <c r="H162" s="6" t="str">
        <f>H$46</f>
        <v>IMPH2GY</v>
      </c>
      <c r="I162" s="6"/>
      <c r="J162" s="6" t="str">
        <f t="shared" si="10"/>
        <v>IMPSO2N</v>
      </c>
      <c r="K162" s="19">
        <f>'SUP_IVL (In-direct)'!M52</f>
        <v>0</v>
      </c>
      <c r="L162" s="1"/>
      <c r="M162" s="6" t="s">
        <v>14</v>
      </c>
      <c r="N162" s="6"/>
      <c r="O162" s="3"/>
      <c r="P162" s="3"/>
      <c r="Q162" s="6" t="s">
        <v>312</v>
      </c>
      <c r="R162" s="6" t="s">
        <v>266</v>
      </c>
    </row>
    <row r="163" spans="2:18" x14ac:dyDescent="0.3">
      <c r="B163" s="6"/>
      <c r="C163" s="6"/>
      <c r="D163" s="6" t="str">
        <f t="shared" si="11"/>
        <v>*</v>
      </c>
      <c r="E163" s="7" t="s">
        <v>607</v>
      </c>
      <c r="F163" s="8"/>
      <c r="G163" s="8" t="str">
        <f>G$47</f>
        <v>H2LY</v>
      </c>
      <c r="H163" s="6" t="str">
        <f>H$47</f>
        <v>IMPH2LY</v>
      </c>
      <c r="I163" s="6"/>
      <c r="J163" s="6" t="str">
        <f t="shared" si="10"/>
        <v>IMPSO2N</v>
      </c>
      <c r="K163" s="19">
        <f>'SUP_IVL (In-direct)'!M53</f>
        <v>0</v>
      </c>
      <c r="L163" s="1"/>
      <c r="M163" s="6" t="s">
        <v>14</v>
      </c>
      <c r="N163" s="6"/>
      <c r="O163" s="3"/>
      <c r="P163" s="3"/>
      <c r="Q163" s="6" t="s">
        <v>313</v>
      </c>
      <c r="R163" s="6" t="s">
        <v>267</v>
      </c>
    </row>
    <row r="164" spans="2:18" x14ac:dyDescent="0.3">
      <c r="B164" s="6"/>
      <c r="C164" s="6"/>
      <c r="D164" s="6" t="str">
        <f t="shared" si="11"/>
        <v>*</v>
      </c>
      <c r="E164" s="7" t="s">
        <v>607</v>
      </c>
      <c r="F164" s="8"/>
      <c r="G164" s="8" t="str">
        <f>G$48</f>
        <v>HETGREEN</v>
      </c>
      <c r="H164" s="6" t="str">
        <f>H$48</f>
        <v>IMPHETGREEN</v>
      </c>
      <c r="I164" s="6"/>
      <c r="J164" s="6" t="str">
        <f t="shared" si="10"/>
        <v>IMPSO2N</v>
      </c>
      <c r="K164" s="19">
        <f>'SUP_IVL (In-direct)'!M54</f>
        <v>0</v>
      </c>
      <c r="L164" s="1"/>
      <c r="M164" s="6" t="s">
        <v>14</v>
      </c>
      <c r="N164" s="6"/>
      <c r="O164" s="3"/>
      <c r="P164" s="3"/>
      <c r="Q164" s="6" t="s">
        <v>314</v>
      </c>
      <c r="R164" s="6" t="s">
        <v>268</v>
      </c>
    </row>
    <row r="165" spans="2:18" x14ac:dyDescent="0.3">
      <c r="B165" s="6"/>
      <c r="C165" s="6"/>
      <c r="D165" s="6" t="str">
        <f t="shared" si="11"/>
        <v>*</v>
      </c>
      <c r="E165" s="7" t="s">
        <v>607</v>
      </c>
      <c r="F165" s="8"/>
      <c r="G165" s="8" t="str">
        <f>G$49</f>
        <v>HETHTH1</v>
      </c>
      <c r="H165" s="6" t="str">
        <f>H$49</f>
        <v>IMPHETHTH1</v>
      </c>
      <c r="I165" s="6"/>
      <c r="J165" s="6" t="str">
        <f t="shared" si="10"/>
        <v>IMPSO2N</v>
      </c>
      <c r="K165" s="19">
        <f>'SUP_IVL (In-direct)'!M55</f>
        <v>0</v>
      </c>
      <c r="L165" s="1"/>
      <c r="M165" s="6" t="s">
        <v>14</v>
      </c>
      <c r="N165" s="6"/>
      <c r="O165" s="3"/>
      <c r="P165" s="3"/>
      <c r="Q165" s="6" t="s">
        <v>315</v>
      </c>
      <c r="R165" s="6" t="s">
        <v>268</v>
      </c>
    </row>
    <row r="166" spans="2:18" x14ac:dyDescent="0.3">
      <c r="B166" s="6"/>
      <c r="C166" s="6"/>
      <c r="D166" s="6" t="str">
        <f t="shared" si="11"/>
        <v>*</v>
      </c>
      <c r="E166" s="7" t="s">
        <v>607</v>
      </c>
      <c r="F166" s="8"/>
      <c r="G166" s="8" t="str">
        <f>G$50</f>
        <v>HETLTII</v>
      </c>
      <c r="H166" s="6" t="str">
        <f>H$50</f>
        <v>IMPHETLTII</v>
      </c>
      <c r="I166" s="6"/>
      <c r="J166" s="6" t="str">
        <f t="shared" si="10"/>
        <v>IMPSO2N</v>
      </c>
      <c r="K166" s="19">
        <f>'SUP_IVL (In-direct)'!M56</f>
        <v>0</v>
      </c>
      <c r="L166" s="1"/>
      <c r="M166" s="6" t="s">
        <v>14</v>
      </c>
      <c r="N166" s="6"/>
      <c r="O166" s="3"/>
      <c r="P166" s="3"/>
      <c r="Q166" s="6" t="s">
        <v>316</v>
      </c>
      <c r="R166" s="6" t="s">
        <v>269</v>
      </c>
    </row>
    <row r="167" spans="2:18" x14ac:dyDescent="0.3">
      <c r="B167" s="6"/>
      <c r="C167" s="6"/>
      <c r="D167" s="6" t="str">
        <f t="shared" si="11"/>
        <v>*</v>
      </c>
      <c r="E167" s="7" t="s">
        <v>607</v>
      </c>
      <c r="F167" s="8"/>
      <c r="G167" s="8" t="str">
        <f>G$51</f>
        <v>NUCRSVY</v>
      </c>
      <c r="H167" s="6" t="str">
        <f>H$51</f>
        <v>IMPNUCRSVY</v>
      </c>
      <c r="I167" s="6"/>
      <c r="J167" s="6" t="str">
        <f t="shared" si="10"/>
        <v>IMPSO2N</v>
      </c>
      <c r="K167" s="19">
        <f>'SUP_IVL (In-direct)'!M57</f>
        <v>0</v>
      </c>
      <c r="L167" s="1"/>
      <c r="M167" s="6" t="s">
        <v>14</v>
      </c>
      <c r="N167" s="6"/>
      <c r="O167" s="3"/>
      <c r="P167" s="3"/>
      <c r="Q167" s="6" t="s">
        <v>317</v>
      </c>
      <c r="R167" s="6" t="s">
        <v>270</v>
      </c>
    </row>
    <row r="168" spans="2:18" x14ac:dyDescent="0.3">
      <c r="B168" s="6"/>
      <c r="C168" s="6"/>
      <c r="D168" s="6" t="str">
        <f t="shared" si="11"/>
        <v>*</v>
      </c>
      <c r="E168" s="7" t="s">
        <v>607</v>
      </c>
      <c r="F168" s="8"/>
      <c r="G168" s="8" t="str">
        <f>G$52</f>
        <v>OILCRDY</v>
      </c>
      <c r="H168" s="6" t="str">
        <f>H$52</f>
        <v>IMPOILCRDY</v>
      </c>
      <c r="I168" s="6"/>
      <c r="J168" s="6" t="str">
        <f t="shared" si="10"/>
        <v>IMPSO2N</v>
      </c>
      <c r="K168" s="19">
        <f>'SUP_IVL (In-direct)'!M58</f>
        <v>0</v>
      </c>
      <c r="L168" s="1"/>
      <c r="M168" s="6" t="s">
        <v>14</v>
      </c>
      <c r="N168" s="6"/>
      <c r="O168" s="3"/>
      <c r="P168" s="3"/>
      <c r="Q168" s="6" t="s">
        <v>318</v>
      </c>
      <c r="R168" s="6" t="s">
        <v>271</v>
      </c>
    </row>
    <row r="169" spans="2:18" x14ac:dyDescent="0.3">
      <c r="B169" s="6"/>
      <c r="C169" s="6"/>
      <c r="D169" s="6" t="str">
        <f t="shared" si="11"/>
        <v>*</v>
      </c>
      <c r="E169" s="7" t="s">
        <v>607</v>
      </c>
      <c r="F169" s="8"/>
      <c r="G169" s="8" t="str">
        <f>G$53</f>
        <v>OILDSTY</v>
      </c>
      <c r="H169" s="6" t="str">
        <f>H$53</f>
        <v>IMPOILDSTY</v>
      </c>
      <c r="I169" s="6"/>
      <c r="J169" s="6" t="str">
        <f t="shared" si="10"/>
        <v>IMPSO2N</v>
      </c>
      <c r="K169" s="19">
        <f>'SUP_IVL (In-direct)'!M59</f>
        <v>0</v>
      </c>
      <c r="L169" s="1"/>
      <c r="M169" s="6" t="s">
        <v>14</v>
      </c>
      <c r="N169" s="6"/>
      <c r="O169" s="3"/>
      <c r="P169" s="3"/>
      <c r="Q169" s="6" t="s">
        <v>319</v>
      </c>
      <c r="R169" s="6" t="s">
        <v>272</v>
      </c>
    </row>
    <row r="170" spans="2:18" x14ac:dyDescent="0.3">
      <c r="B170" s="6"/>
      <c r="C170" s="6"/>
      <c r="D170" s="6" t="str">
        <f t="shared" si="11"/>
        <v>*</v>
      </c>
      <c r="E170" s="7" t="s">
        <v>607</v>
      </c>
      <c r="F170" s="8"/>
      <c r="G170" s="8" t="str">
        <f>G$54</f>
        <v>OILGSLY</v>
      </c>
      <c r="H170" s="6" t="str">
        <f>H$54</f>
        <v>IMPOILGSLY</v>
      </c>
      <c r="I170" s="6"/>
      <c r="J170" s="6" t="str">
        <f t="shared" si="10"/>
        <v>IMPSO2N</v>
      </c>
      <c r="K170" s="19">
        <f>'SUP_IVL (In-direct)'!M60</f>
        <v>0</v>
      </c>
      <c r="L170" s="1"/>
      <c r="M170" s="6" t="s">
        <v>14</v>
      </c>
      <c r="N170" s="6"/>
      <c r="O170" s="3"/>
      <c r="P170" s="3"/>
      <c r="Q170" s="6" t="s">
        <v>320</v>
      </c>
      <c r="R170" s="6" t="s">
        <v>273</v>
      </c>
    </row>
    <row r="171" spans="2:18" x14ac:dyDescent="0.3">
      <c r="B171" s="6"/>
      <c r="C171" s="6"/>
      <c r="D171" s="6" t="str">
        <f t="shared" si="11"/>
        <v>*</v>
      </c>
      <c r="E171" s="7" t="s">
        <v>607</v>
      </c>
      <c r="F171" s="8"/>
      <c r="G171" s="8" t="str">
        <f>G$55</f>
        <v>OILHFOY</v>
      </c>
      <c r="H171" s="6" t="str">
        <f>H$55</f>
        <v>IMPOILHFOY</v>
      </c>
      <c r="I171" s="6"/>
      <c r="J171" s="6" t="str">
        <f t="shared" si="10"/>
        <v>IMPSO2N</v>
      </c>
      <c r="K171" s="19">
        <f>'SUP_IVL (In-direct)'!M61</f>
        <v>0</v>
      </c>
      <c r="L171" s="1"/>
      <c r="M171" s="6" t="s">
        <v>14</v>
      </c>
      <c r="N171" s="6"/>
      <c r="O171" s="3"/>
      <c r="P171" s="3"/>
      <c r="Q171" s="6" t="s">
        <v>321</v>
      </c>
      <c r="R171" s="6" t="s">
        <v>274</v>
      </c>
    </row>
    <row r="172" spans="2:18" x14ac:dyDescent="0.3">
      <c r="B172" s="6"/>
      <c r="C172" s="6"/>
      <c r="D172" s="6" t="str">
        <f t="shared" si="11"/>
        <v>*</v>
      </c>
      <c r="E172" s="7" t="s">
        <v>607</v>
      </c>
      <c r="F172" s="8"/>
      <c r="G172" s="8" t="str">
        <f>G$56</f>
        <v>OILKERY</v>
      </c>
      <c r="H172" s="6" t="str">
        <f>H$56</f>
        <v>IMPOILKERY</v>
      </c>
      <c r="I172" s="6"/>
      <c r="J172" s="6" t="str">
        <f t="shared" si="10"/>
        <v>IMPSO2N</v>
      </c>
      <c r="K172" s="19">
        <f>'SUP_IVL (In-direct)'!M62</f>
        <v>0</v>
      </c>
      <c r="L172" s="1"/>
      <c r="M172" s="6" t="s">
        <v>14</v>
      </c>
      <c r="N172" s="6"/>
      <c r="O172" s="3"/>
      <c r="P172" s="3"/>
      <c r="Q172" s="6" t="s">
        <v>322</v>
      </c>
      <c r="R172" s="6" t="s">
        <v>275</v>
      </c>
    </row>
    <row r="173" spans="2:18" x14ac:dyDescent="0.3">
      <c r="B173" s="6"/>
      <c r="C173" s="6"/>
      <c r="D173" s="6" t="str">
        <f t="shared" si="11"/>
        <v>*</v>
      </c>
      <c r="E173" s="7" t="s">
        <v>607</v>
      </c>
      <c r="F173" s="8"/>
      <c r="G173" s="8" t="str">
        <f>G$57</f>
        <v>OILLFOY</v>
      </c>
      <c r="H173" s="6" t="str">
        <f>H$57</f>
        <v>IMPOILLFOY</v>
      </c>
      <c r="I173" s="6"/>
      <c r="J173" s="6" t="str">
        <f t="shared" si="10"/>
        <v>IMPSO2N</v>
      </c>
      <c r="K173" s="19">
        <f>'SUP_IVL (In-direct)'!M63</f>
        <v>0</v>
      </c>
      <c r="L173" s="1"/>
      <c r="M173" s="6" t="s">
        <v>14</v>
      </c>
      <c r="N173" s="6"/>
      <c r="O173" s="3"/>
      <c r="P173" s="3"/>
      <c r="Q173" s="6" t="s">
        <v>323</v>
      </c>
      <c r="R173" s="6" t="s">
        <v>276</v>
      </c>
    </row>
    <row r="174" spans="2:18" x14ac:dyDescent="0.3">
      <c r="B174" s="6"/>
      <c r="C174" s="6"/>
      <c r="D174" s="6" t="str">
        <f t="shared" si="11"/>
        <v>*</v>
      </c>
      <c r="E174" s="7" t="s">
        <v>607</v>
      </c>
      <c r="F174" s="8"/>
      <c r="G174" s="8" t="str">
        <f>G$58</f>
        <v>OILLPGY</v>
      </c>
      <c r="H174" s="6" t="str">
        <f>H$58</f>
        <v>IMPOILLPGY</v>
      </c>
      <c r="I174" s="6"/>
      <c r="J174" s="6" t="str">
        <f t="shared" si="10"/>
        <v>IMPSO2N</v>
      </c>
      <c r="K174" s="19">
        <f>'SUP_IVL (In-direct)'!M64</f>
        <v>0</v>
      </c>
      <c r="L174" s="1"/>
      <c r="M174" s="6" t="s">
        <v>14</v>
      </c>
      <c r="N174" s="6"/>
      <c r="O174" s="3"/>
      <c r="P174" s="3"/>
      <c r="Q174" s="6" t="s">
        <v>324</v>
      </c>
      <c r="R174" s="6" t="s">
        <v>277</v>
      </c>
    </row>
    <row r="179" spans="2:18" x14ac:dyDescent="0.3">
      <c r="B179" s="1" t="str">
        <f>'SUP_IVL (In-direct)'!N10</f>
        <v>NOX</v>
      </c>
      <c r="C179" s="1"/>
      <c r="D179" s="1"/>
      <c r="E179" s="1"/>
      <c r="F179" s="1"/>
      <c r="G179" s="1"/>
      <c r="H179" s="1"/>
      <c r="I179" s="1"/>
      <c r="J179" s="1"/>
      <c r="K179" s="16"/>
      <c r="L179" s="1"/>
      <c r="M179" s="1"/>
      <c r="N179" s="1"/>
      <c r="O179" s="1"/>
      <c r="P179" s="1"/>
      <c r="Q179" s="1"/>
      <c r="R179" s="1"/>
    </row>
    <row r="180" spans="2:18" x14ac:dyDescent="0.3">
      <c r="B180" s="1"/>
      <c r="C180" s="1"/>
      <c r="D180" s="1"/>
      <c r="E180" s="1"/>
      <c r="F180" s="1"/>
      <c r="G180" s="1"/>
      <c r="H180" s="1"/>
      <c r="I180" s="1"/>
      <c r="J180" s="1"/>
      <c r="K180" s="16"/>
      <c r="L180" s="1"/>
      <c r="M180" s="1"/>
      <c r="N180" s="1"/>
      <c r="O180" s="1"/>
      <c r="P180" s="1"/>
      <c r="Q180" s="1"/>
      <c r="R180" s="1"/>
    </row>
    <row r="181" spans="2:18" x14ac:dyDescent="0.3">
      <c r="B181" s="2" t="s">
        <v>0</v>
      </c>
      <c r="C181" s="3"/>
      <c r="D181" s="3"/>
      <c r="E181" s="3"/>
      <c r="F181" s="3"/>
      <c r="G181" s="3"/>
      <c r="H181" s="3"/>
      <c r="I181" s="3"/>
      <c r="J181" s="3"/>
      <c r="K181" s="17"/>
      <c r="L181" s="1"/>
      <c r="M181" s="1"/>
      <c r="N181" s="1"/>
      <c r="O181" s="1"/>
      <c r="P181" s="1"/>
      <c r="Q181" s="1"/>
      <c r="R181" s="1"/>
    </row>
    <row r="182" spans="2:18" x14ac:dyDescent="0.3">
      <c r="B182" s="4" t="s">
        <v>1</v>
      </c>
      <c r="C182" s="4" t="s">
        <v>2</v>
      </c>
      <c r="D182" s="4" t="s">
        <v>3</v>
      </c>
      <c r="E182" s="4" t="s">
        <v>4</v>
      </c>
      <c r="F182" s="4" t="s">
        <v>5</v>
      </c>
      <c r="G182" s="4" t="s">
        <v>288</v>
      </c>
      <c r="H182" s="4" t="s">
        <v>6</v>
      </c>
      <c r="I182" s="4" t="s">
        <v>7</v>
      </c>
      <c r="J182" s="4" t="s">
        <v>8</v>
      </c>
      <c r="K182" s="18" t="s">
        <v>9</v>
      </c>
      <c r="L182" s="1"/>
      <c r="M182" s="4" t="s">
        <v>10</v>
      </c>
      <c r="N182" s="4" t="s">
        <v>11</v>
      </c>
      <c r="O182" s="5"/>
      <c r="P182" s="5"/>
      <c r="Q182" s="4" t="s">
        <v>12</v>
      </c>
      <c r="R182" s="4" t="s">
        <v>13</v>
      </c>
    </row>
    <row r="183" spans="2:18" x14ac:dyDescent="0.3">
      <c r="B183" s="6"/>
      <c r="C183" s="6"/>
      <c r="D183" s="6" t="str">
        <f t="shared" ref="D183:D214" si="12">IF((OR(K183&lt;=0,K183="NA")),"*","FLO_EMIS+")</f>
        <v>*</v>
      </c>
      <c r="E183" s="7" t="s">
        <v>607</v>
      </c>
      <c r="F183" s="8"/>
      <c r="G183" s="8" t="str">
        <f>G$9</f>
        <v>BFUBJFY</v>
      </c>
      <c r="H183" s="6" t="str">
        <f>H$9</f>
        <v>IMPBFUBJFY</v>
      </c>
      <c r="I183" s="6"/>
      <c r="J183" s="6" t="str">
        <f>$C$3&amp;B$179&amp;"N"</f>
        <v>IMPNOXN</v>
      </c>
      <c r="K183" s="19">
        <f>'SUP_IVL (In-direct)'!M72</f>
        <v>0</v>
      </c>
      <c r="L183" s="1"/>
      <c r="M183" s="6" t="s">
        <v>14</v>
      </c>
      <c r="N183" s="6"/>
      <c r="O183" s="1"/>
      <c r="P183" s="1"/>
      <c r="Q183" s="6" t="s">
        <v>289</v>
      </c>
      <c r="R183" s="6" t="s">
        <v>247</v>
      </c>
    </row>
    <row r="184" spans="2:18" x14ac:dyDescent="0.3">
      <c r="B184" s="6"/>
      <c r="C184" s="6"/>
      <c r="D184" s="6" t="str">
        <f t="shared" si="12"/>
        <v>*</v>
      </c>
      <c r="E184" s="7" t="s">
        <v>607</v>
      </c>
      <c r="F184" s="8"/>
      <c r="G184" s="8" t="str">
        <f>G$10</f>
        <v>BFUDMEY</v>
      </c>
      <c r="H184" s="6" t="str">
        <f>H$10</f>
        <v>IMPBFUDMEY</v>
      </c>
      <c r="I184" s="6"/>
      <c r="J184" s="6" t="str">
        <f t="shared" ref="J184:J232" si="13">$C$3&amp;B$179&amp;"N"</f>
        <v>IMPNOXN</v>
      </c>
      <c r="K184" s="19">
        <f>'SUP_IVL (In-direct)'!M73</f>
        <v>0</v>
      </c>
      <c r="L184" s="1"/>
      <c r="M184" s="6" t="s">
        <v>14</v>
      </c>
      <c r="N184" s="6"/>
      <c r="O184" s="1"/>
      <c r="P184" s="1"/>
      <c r="Q184" s="6" t="s">
        <v>290</v>
      </c>
      <c r="R184" s="6" t="s">
        <v>248</v>
      </c>
    </row>
    <row r="185" spans="2:18" x14ac:dyDescent="0.3">
      <c r="B185" s="6"/>
      <c r="C185" s="6"/>
      <c r="D185" s="6" t="str">
        <f t="shared" si="12"/>
        <v>*</v>
      </c>
      <c r="E185" s="7" t="s">
        <v>607</v>
      </c>
      <c r="F185" s="8"/>
      <c r="G185" s="8" t="str">
        <f>G$11</f>
        <v>BFUDSTY</v>
      </c>
      <c r="H185" s="6" t="str">
        <f>H$11</f>
        <v>IMPBFUDSTY</v>
      </c>
      <c r="I185" s="6"/>
      <c r="J185" s="6" t="str">
        <f t="shared" si="13"/>
        <v>IMPNOXN</v>
      </c>
      <c r="K185" s="19">
        <f>'SUP_IVL (In-direct)'!M74</f>
        <v>0</v>
      </c>
      <c r="L185" s="1"/>
      <c r="M185" s="6" t="s">
        <v>14</v>
      </c>
      <c r="N185" s="6"/>
      <c r="O185" s="1"/>
      <c r="P185" s="1"/>
      <c r="Q185" s="6" t="s">
        <v>291</v>
      </c>
      <c r="R185" s="6" t="s">
        <v>249</v>
      </c>
    </row>
    <row r="186" spans="2:18" x14ac:dyDescent="0.3">
      <c r="B186" s="6"/>
      <c r="C186" s="6"/>
      <c r="D186" s="6" t="str">
        <f t="shared" si="12"/>
        <v>*</v>
      </c>
      <c r="E186" s="7" t="s">
        <v>607</v>
      </c>
      <c r="F186" s="8"/>
      <c r="G186" s="8" t="str">
        <f>G$12</f>
        <v>BFUDSTY</v>
      </c>
      <c r="H186" s="6" t="str">
        <f>H$12</f>
        <v>IMPBFUDST1</v>
      </c>
      <c r="I186" s="6"/>
      <c r="J186" s="6" t="str">
        <f t="shared" si="13"/>
        <v>IMPNOXN</v>
      </c>
      <c r="K186" s="19">
        <f>'SUP_IVL (In-direct)'!M75</f>
        <v>0</v>
      </c>
      <c r="L186" s="1"/>
      <c r="M186" s="6" t="s">
        <v>14</v>
      </c>
      <c r="N186" s="6"/>
      <c r="O186" s="1"/>
      <c r="P186" s="1"/>
      <c r="Q186" s="6" t="s">
        <v>291</v>
      </c>
      <c r="R186" s="6" t="s">
        <v>249</v>
      </c>
    </row>
    <row r="187" spans="2:18" x14ac:dyDescent="0.3">
      <c r="B187" s="6"/>
      <c r="C187" s="6"/>
      <c r="D187" s="6" t="str">
        <f t="shared" si="12"/>
        <v>*</v>
      </c>
      <c r="E187" s="7" t="s">
        <v>607</v>
      </c>
      <c r="F187" s="8"/>
      <c r="G187" s="8" t="str">
        <f>G$13</f>
        <v>BFUDSTY</v>
      </c>
      <c r="H187" s="6" t="str">
        <f>H$13</f>
        <v>IMPBFUDST2</v>
      </c>
      <c r="I187" s="6"/>
      <c r="J187" s="6" t="str">
        <f t="shared" si="13"/>
        <v>IMPNOXN</v>
      </c>
      <c r="K187" s="19">
        <f>'SUP_IVL (In-direct)'!M76</f>
        <v>0</v>
      </c>
      <c r="L187" s="1"/>
      <c r="M187" s="6" t="s">
        <v>14</v>
      </c>
      <c r="N187" s="6"/>
      <c r="O187" s="1"/>
      <c r="P187" s="1"/>
      <c r="Q187" s="6" t="s">
        <v>291</v>
      </c>
      <c r="R187" s="6" t="s">
        <v>249</v>
      </c>
    </row>
    <row r="188" spans="2:18" x14ac:dyDescent="0.3">
      <c r="B188" s="6"/>
      <c r="C188" s="6"/>
      <c r="D188" s="6" t="str">
        <f t="shared" si="12"/>
        <v>*</v>
      </c>
      <c r="E188" s="7" t="s">
        <v>607</v>
      </c>
      <c r="F188" s="8"/>
      <c r="G188" s="8" t="str">
        <f>G$14</f>
        <v>BFUDSTY</v>
      </c>
      <c r="H188" s="6" t="str">
        <f>H$14</f>
        <v>IMPBFUDST3</v>
      </c>
      <c r="I188" s="6"/>
      <c r="J188" s="6" t="str">
        <f t="shared" si="13"/>
        <v>IMPNOXN</v>
      </c>
      <c r="K188" s="19">
        <f>'SUP_IVL (In-direct)'!M77</f>
        <v>0</v>
      </c>
      <c r="L188" s="1"/>
      <c r="M188" s="6" t="s">
        <v>14</v>
      </c>
      <c r="N188" s="6"/>
      <c r="O188" s="1"/>
      <c r="P188" s="1"/>
      <c r="Q188" s="6" t="s">
        <v>291</v>
      </c>
      <c r="R188" s="6" t="s">
        <v>249</v>
      </c>
    </row>
    <row r="189" spans="2:18" x14ac:dyDescent="0.3">
      <c r="B189" s="6"/>
      <c r="C189" s="6"/>
      <c r="D189" s="6" t="str">
        <f t="shared" si="12"/>
        <v>*</v>
      </c>
      <c r="E189" s="7" t="s">
        <v>607</v>
      </c>
      <c r="F189" s="8"/>
      <c r="G189" s="8" t="str">
        <f>G$15</f>
        <v>BFUETHY</v>
      </c>
      <c r="H189" s="6" t="str">
        <f>H$15</f>
        <v>IMPBFUETH4</v>
      </c>
      <c r="I189" s="6"/>
      <c r="J189" s="6" t="str">
        <f t="shared" si="13"/>
        <v>IMPNOXN</v>
      </c>
      <c r="K189" s="19">
        <f>'SUP_IVL (In-direct)'!M78</f>
        <v>0</v>
      </c>
      <c r="L189" s="1"/>
      <c r="M189" s="6" t="s">
        <v>14</v>
      </c>
      <c r="N189" s="6"/>
      <c r="O189" s="1"/>
      <c r="P189" s="1"/>
      <c r="Q189" s="6" t="s">
        <v>292</v>
      </c>
      <c r="R189" s="6" t="s">
        <v>250</v>
      </c>
    </row>
    <row r="190" spans="2:18" x14ac:dyDescent="0.3">
      <c r="B190" s="6"/>
      <c r="C190" s="6"/>
      <c r="D190" s="6" t="str">
        <f t="shared" si="12"/>
        <v>*</v>
      </c>
      <c r="E190" s="7" t="s">
        <v>607</v>
      </c>
      <c r="F190" s="8"/>
      <c r="G190" s="8" t="str">
        <f>G$16</f>
        <v>BFUETHY</v>
      </c>
      <c r="H190" s="6" t="str">
        <f>H$16</f>
        <v>IMPBFUETH5</v>
      </c>
      <c r="I190" s="6"/>
      <c r="J190" s="6" t="str">
        <f t="shared" si="13"/>
        <v>IMPNOXN</v>
      </c>
      <c r="K190" s="19">
        <f>'SUP_IVL (In-direct)'!M79</f>
        <v>0</v>
      </c>
      <c r="L190" s="1"/>
      <c r="M190" s="6" t="s">
        <v>14</v>
      </c>
      <c r="N190" s="6"/>
      <c r="O190" s="1"/>
      <c r="P190" s="1"/>
      <c r="Q190" s="6" t="s">
        <v>292</v>
      </c>
      <c r="R190" s="6" t="s">
        <v>250</v>
      </c>
    </row>
    <row r="191" spans="2:18" x14ac:dyDescent="0.3">
      <c r="B191" s="6"/>
      <c r="C191" s="6"/>
      <c r="D191" s="6" t="str">
        <f t="shared" si="12"/>
        <v>*</v>
      </c>
      <c r="E191" s="7" t="s">
        <v>607</v>
      </c>
      <c r="F191" s="8"/>
      <c r="G191" s="8" t="str">
        <f>G$17</f>
        <v>BFUETHY</v>
      </c>
      <c r="H191" s="6" t="str">
        <f>H$17</f>
        <v>IMPBFUETH6</v>
      </c>
      <c r="I191" s="6"/>
      <c r="J191" s="6" t="str">
        <f t="shared" si="13"/>
        <v>IMPNOXN</v>
      </c>
      <c r="K191" s="19">
        <f>'SUP_IVL (In-direct)'!M80</f>
        <v>0</v>
      </c>
      <c r="L191" s="1"/>
      <c r="M191" s="6" t="s">
        <v>14</v>
      </c>
      <c r="N191" s="6"/>
      <c r="O191" s="1"/>
      <c r="P191" s="1"/>
      <c r="Q191" s="6" t="s">
        <v>292</v>
      </c>
      <c r="R191" s="6" t="s">
        <v>250</v>
      </c>
    </row>
    <row r="192" spans="2:18" x14ac:dyDescent="0.3">
      <c r="B192" s="6"/>
      <c r="C192" s="6"/>
      <c r="D192" s="6" t="str">
        <f t="shared" si="12"/>
        <v>*</v>
      </c>
      <c r="E192" s="7" t="s">
        <v>607</v>
      </c>
      <c r="F192" s="8"/>
      <c r="G192" s="8" t="str">
        <f>G$18</f>
        <v>BFUETHY</v>
      </c>
      <c r="H192" s="6" t="str">
        <f>H$18</f>
        <v>IMPBFUETH7</v>
      </c>
      <c r="I192" s="6"/>
      <c r="J192" s="6" t="str">
        <f t="shared" si="13"/>
        <v>IMPNOXN</v>
      </c>
      <c r="K192" s="19">
        <f>'SUP_IVL (In-direct)'!M81</f>
        <v>0</v>
      </c>
      <c r="L192" s="1"/>
      <c r="M192" s="6" t="s">
        <v>14</v>
      </c>
      <c r="N192" s="6"/>
      <c r="O192" s="1"/>
      <c r="P192" s="1"/>
      <c r="Q192" s="6" t="s">
        <v>292</v>
      </c>
      <c r="R192" s="6" t="s">
        <v>250</v>
      </c>
    </row>
    <row r="193" spans="2:18" x14ac:dyDescent="0.3">
      <c r="B193" s="6"/>
      <c r="C193" s="6"/>
      <c r="D193" s="6" t="str">
        <f t="shared" si="12"/>
        <v>*</v>
      </c>
      <c r="E193" s="7" t="s">
        <v>607</v>
      </c>
      <c r="F193" s="8"/>
      <c r="G193" s="8" t="str">
        <f>G$19</f>
        <v>BFUFTDY</v>
      </c>
      <c r="H193" s="6" t="str">
        <f>H$19</f>
        <v>IMPBFUFTDY</v>
      </c>
      <c r="I193" s="6"/>
      <c r="J193" s="6" t="str">
        <f t="shared" si="13"/>
        <v>IMPNOXN</v>
      </c>
      <c r="K193" s="19">
        <f>'SUP_IVL (In-direct)'!M82</f>
        <v>0</v>
      </c>
      <c r="L193" s="1"/>
      <c r="M193" s="6" t="s">
        <v>14</v>
      </c>
      <c r="N193" s="6"/>
      <c r="O193" s="1"/>
      <c r="P193" s="1"/>
      <c r="Q193" s="6" t="s">
        <v>293</v>
      </c>
      <c r="R193" s="6" t="s">
        <v>251</v>
      </c>
    </row>
    <row r="194" spans="2:18" x14ac:dyDescent="0.3">
      <c r="B194" s="6"/>
      <c r="C194" s="6"/>
      <c r="D194" s="6" t="str">
        <f t="shared" si="12"/>
        <v>*</v>
      </c>
      <c r="E194" s="7" t="s">
        <v>607</v>
      </c>
      <c r="F194" s="8"/>
      <c r="G194" s="8" t="str">
        <f>G$20</f>
        <v>BFUMTHY</v>
      </c>
      <c r="H194" s="6" t="str">
        <f>H$20</f>
        <v>IMPBFUMTHY</v>
      </c>
      <c r="I194" s="6"/>
      <c r="J194" s="6" t="str">
        <f t="shared" si="13"/>
        <v>IMPNOXN</v>
      </c>
      <c r="K194" s="19">
        <f>'SUP_IVL (In-direct)'!M83</f>
        <v>0</v>
      </c>
      <c r="L194" s="1"/>
      <c r="M194" s="6" t="s">
        <v>14</v>
      </c>
      <c r="N194" s="6"/>
      <c r="O194" s="1"/>
      <c r="P194" s="1"/>
      <c r="Q194" s="6" t="s">
        <v>294</v>
      </c>
      <c r="R194" s="6" t="s">
        <v>252</v>
      </c>
    </row>
    <row r="195" spans="2:18" x14ac:dyDescent="0.3">
      <c r="B195" s="6"/>
      <c r="C195" s="6"/>
      <c r="D195" s="6" t="str">
        <f t="shared" si="12"/>
        <v>*</v>
      </c>
      <c r="E195" s="7" t="s">
        <v>607</v>
      </c>
      <c r="F195" s="8"/>
      <c r="G195" s="8" t="str">
        <f>G$21</f>
        <v>BFUPLTY</v>
      </c>
      <c r="H195" s="6" t="str">
        <f>H$21</f>
        <v>IMPBFUPLTY</v>
      </c>
      <c r="I195" s="6"/>
      <c r="J195" s="6" t="str">
        <f t="shared" si="13"/>
        <v>IMPNOXN</v>
      </c>
      <c r="K195" s="19">
        <f>'SUP_IVL (In-direct)'!M84</f>
        <v>0</v>
      </c>
      <c r="L195" s="1"/>
      <c r="M195" s="6" t="s">
        <v>14</v>
      </c>
      <c r="N195" s="6"/>
      <c r="O195" s="1"/>
      <c r="P195" s="1"/>
      <c r="Q195" s="6" t="s">
        <v>295</v>
      </c>
      <c r="R195" s="6" t="s">
        <v>253</v>
      </c>
    </row>
    <row r="196" spans="2:18" x14ac:dyDescent="0.3">
      <c r="B196" s="6"/>
      <c r="C196" s="6"/>
      <c r="D196" s="6" t="str">
        <f t="shared" si="12"/>
        <v>*</v>
      </c>
      <c r="E196" s="7" t="s">
        <v>607</v>
      </c>
      <c r="F196" s="8"/>
      <c r="G196" s="8" t="str">
        <f>G$22</f>
        <v>BFUSNGY</v>
      </c>
      <c r="H196" s="6" t="str">
        <f>H$22</f>
        <v>IMPBFUSNGY</v>
      </c>
      <c r="I196" s="6"/>
      <c r="J196" s="6" t="str">
        <f t="shared" si="13"/>
        <v>IMPNOXN</v>
      </c>
      <c r="K196" s="19">
        <f>'SUP_IVL (In-direct)'!M85</f>
        <v>0</v>
      </c>
      <c r="L196" s="1"/>
      <c r="M196" s="6" t="s">
        <v>14</v>
      </c>
      <c r="N196" s="6"/>
      <c r="O196" s="1"/>
      <c r="P196" s="1"/>
      <c r="Q196" s="6" t="s">
        <v>296</v>
      </c>
      <c r="R196" s="6" t="s">
        <v>254</v>
      </c>
    </row>
    <row r="197" spans="2:18" x14ac:dyDescent="0.3">
      <c r="B197" s="6"/>
      <c r="C197" s="6"/>
      <c r="D197" s="6" t="str">
        <f t="shared" si="12"/>
        <v>*</v>
      </c>
      <c r="E197" s="7" t="s">
        <v>607</v>
      </c>
      <c r="F197" s="8"/>
      <c r="G197" s="8" t="str">
        <f>G$23</f>
        <v>BIOAOWY</v>
      </c>
      <c r="H197" s="6" t="str">
        <f>H$23</f>
        <v>IMPBIOAOWY</v>
      </c>
      <c r="I197" s="6"/>
      <c r="J197" s="6" t="str">
        <f t="shared" si="13"/>
        <v>IMPNOXN</v>
      </c>
      <c r="K197" s="19">
        <f>'SUP_IVL (In-direct)'!M86</f>
        <v>0</v>
      </c>
      <c r="L197" s="1"/>
      <c r="M197" s="6" t="s">
        <v>14</v>
      </c>
      <c r="N197" s="6"/>
      <c r="O197" s="3"/>
      <c r="P197" s="3"/>
      <c r="Q197" s="6" t="s">
        <v>297</v>
      </c>
      <c r="R197" s="6" t="s">
        <v>255</v>
      </c>
    </row>
    <row r="198" spans="2:18" x14ac:dyDescent="0.3">
      <c r="B198" s="6"/>
      <c r="C198" s="6"/>
      <c r="D198" s="6" t="str">
        <f t="shared" si="12"/>
        <v>*</v>
      </c>
      <c r="E198" s="7" t="s">
        <v>607</v>
      </c>
      <c r="F198" s="8"/>
      <c r="G198" s="8" t="str">
        <f>G$24</f>
        <v>BIOCRPY</v>
      </c>
      <c r="H198" s="6" t="str">
        <f>H$24</f>
        <v>IMPBIOCRPY</v>
      </c>
      <c r="I198" s="6"/>
      <c r="J198" s="6" t="str">
        <f t="shared" si="13"/>
        <v>IMPNOXN</v>
      </c>
      <c r="K198" s="19">
        <f>'SUP_IVL (In-direct)'!M87</f>
        <v>0</v>
      </c>
      <c r="L198" s="1"/>
      <c r="M198" s="6" t="s">
        <v>14</v>
      </c>
      <c r="N198" s="6"/>
      <c r="O198" s="3"/>
      <c r="P198" s="3"/>
      <c r="Q198" s="6" t="s">
        <v>298</v>
      </c>
      <c r="R198" s="6" t="s">
        <v>256</v>
      </c>
    </row>
    <row r="199" spans="2:18" x14ac:dyDescent="0.3">
      <c r="B199" s="6"/>
      <c r="C199" s="6"/>
      <c r="D199" s="6" t="str">
        <f t="shared" si="12"/>
        <v>*</v>
      </c>
      <c r="E199" s="7" t="s">
        <v>607</v>
      </c>
      <c r="F199" s="8"/>
      <c r="G199" s="8" t="str">
        <f>G$25</f>
        <v>BIOGASY</v>
      </c>
      <c r="H199" s="6" t="str">
        <f>H$25</f>
        <v>IMPBIOGASY</v>
      </c>
      <c r="I199" s="6"/>
      <c r="J199" s="6" t="str">
        <f t="shared" si="13"/>
        <v>IMPNOXN</v>
      </c>
      <c r="K199" s="19">
        <f>'SUP_IVL (In-direct)'!M88</f>
        <v>0</v>
      </c>
      <c r="L199" s="1"/>
      <c r="M199" s="6" t="s">
        <v>14</v>
      </c>
      <c r="N199" s="6"/>
      <c r="O199" s="3"/>
      <c r="P199" s="3"/>
      <c r="Q199" s="6" t="s">
        <v>299</v>
      </c>
      <c r="R199" s="6" t="s">
        <v>257</v>
      </c>
    </row>
    <row r="200" spans="2:18" x14ac:dyDescent="0.3">
      <c r="B200" s="6"/>
      <c r="C200" s="6"/>
      <c r="D200" s="6" t="str">
        <f t="shared" si="12"/>
        <v>*</v>
      </c>
      <c r="E200" s="7" t="s">
        <v>607</v>
      </c>
      <c r="F200" s="8"/>
      <c r="G200" s="8" t="str">
        <f>G$26</f>
        <v>BIOGASY</v>
      </c>
      <c r="H200" s="6" t="str">
        <f>H$26</f>
        <v>IMPBIOGAS1</v>
      </c>
      <c r="I200" s="6"/>
      <c r="J200" s="6" t="str">
        <f t="shared" si="13"/>
        <v>IMPNOXN</v>
      </c>
      <c r="K200" s="19">
        <f>'SUP_IVL (In-direct)'!M89</f>
        <v>0</v>
      </c>
      <c r="L200" s="1"/>
      <c r="M200" s="6" t="s">
        <v>14</v>
      </c>
      <c r="N200" s="6"/>
      <c r="O200" s="3"/>
      <c r="P200" s="3"/>
      <c r="Q200" s="6" t="s">
        <v>299</v>
      </c>
      <c r="R200" s="6" t="s">
        <v>257</v>
      </c>
    </row>
    <row r="201" spans="2:18" x14ac:dyDescent="0.3">
      <c r="B201" s="6"/>
      <c r="C201" s="6"/>
      <c r="D201" s="6" t="str">
        <f t="shared" si="12"/>
        <v>*</v>
      </c>
      <c r="E201" s="7" t="s">
        <v>607</v>
      </c>
      <c r="F201" s="8"/>
      <c r="G201" s="8" t="str">
        <f>G$27</f>
        <v>BFUDSTY</v>
      </c>
      <c r="H201" s="6" t="str">
        <f>H$27</f>
        <v>IMPBFUDSTY</v>
      </c>
      <c r="I201" s="6"/>
      <c r="J201" s="6" t="str">
        <f t="shared" si="13"/>
        <v>IMPNOXN</v>
      </c>
      <c r="K201" s="19">
        <f>'SUP_IVL (In-direct)'!M90</f>
        <v>0</v>
      </c>
      <c r="L201" s="1"/>
      <c r="M201" s="6" t="s">
        <v>14</v>
      </c>
      <c r="N201" s="6"/>
      <c r="O201" s="3"/>
      <c r="P201" s="3"/>
      <c r="Q201" s="6" t="s">
        <v>291</v>
      </c>
      <c r="R201" s="6" t="s">
        <v>110</v>
      </c>
    </row>
    <row r="202" spans="2:18" x14ac:dyDescent="0.3">
      <c r="B202" s="6"/>
      <c r="C202" s="6"/>
      <c r="D202" s="6" t="str">
        <f t="shared" si="12"/>
        <v>*</v>
      </c>
      <c r="E202" s="7" t="s">
        <v>607</v>
      </c>
      <c r="F202" s="8"/>
      <c r="G202" s="8" t="str">
        <f>G$28</f>
        <v>BFUDSTY</v>
      </c>
      <c r="H202" s="6" t="str">
        <f>H$28</f>
        <v>IMPBFUDST1</v>
      </c>
      <c r="I202" s="6"/>
      <c r="J202" s="6" t="str">
        <f t="shared" si="13"/>
        <v>IMPNOXN</v>
      </c>
      <c r="K202" s="19">
        <f>'SUP_IVL (In-direct)'!M91</f>
        <v>0</v>
      </c>
      <c r="L202" s="1"/>
      <c r="M202" s="6" t="s">
        <v>14</v>
      </c>
      <c r="N202" s="6"/>
      <c r="O202" s="3"/>
      <c r="P202" s="3"/>
      <c r="Q202" s="6" t="s">
        <v>291</v>
      </c>
      <c r="R202" s="6" t="s">
        <v>110</v>
      </c>
    </row>
    <row r="203" spans="2:18" x14ac:dyDescent="0.3">
      <c r="B203" s="6"/>
      <c r="C203" s="6"/>
      <c r="D203" s="6" t="str">
        <f t="shared" si="12"/>
        <v>*</v>
      </c>
      <c r="E203" s="7" t="s">
        <v>607</v>
      </c>
      <c r="F203" s="8"/>
      <c r="G203" s="8" t="str">
        <f>G$29</f>
        <v>BFUDSTY</v>
      </c>
      <c r="H203" s="6" t="str">
        <f>H$29</f>
        <v>IMPBFUDST2</v>
      </c>
      <c r="I203" s="6"/>
      <c r="J203" s="6" t="str">
        <f t="shared" si="13"/>
        <v>IMPNOXN</v>
      </c>
      <c r="K203" s="19">
        <f>'SUP_IVL (In-direct)'!M92</f>
        <v>0</v>
      </c>
      <c r="L203" s="1"/>
      <c r="M203" s="6" t="s">
        <v>14</v>
      </c>
      <c r="N203" s="6"/>
      <c r="O203" s="3"/>
      <c r="P203" s="3"/>
      <c r="Q203" s="6" t="s">
        <v>291</v>
      </c>
      <c r="R203" s="6" t="s">
        <v>110</v>
      </c>
    </row>
    <row r="204" spans="2:18" x14ac:dyDescent="0.3">
      <c r="B204" s="6"/>
      <c r="C204" s="6"/>
      <c r="D204" s="6" t="str">
        <f t="shared" si="12"/>
        <v>*</v>
      </c>
      <c r="E204" s="7" t="s">
        <v>607</v>
      </c>
      <c r="F204" s="8"/>
      <c r="G204" s="8" t="str">
        <f>G$30</f>
        <v>BFUDSTY</v>
      </c>
      <c r="H204" s="6" t="str">
        <f>H$30</f>
        <v>IMPBFUDST3</v>
      </c>
      <c r="I204" s="6"/>
      <c r="J204" s="6" t="str">
        <f t="shared" si="13"/>
        <v>IMPNOXN</v>
      </c>
      <c r="K204" s="19">
        <f>'SUP_IVL (In-direct)'!M93</f>
        <v>0</v>
      </c>
      <c r="L204" s="1"/>
      <c r="M204" s="6" t="s">
        <v>14</v>
      </c>
      <c r="N204" s="6"/>
      <c r="O204" s="3"/>
      <c r="P204" s="3"/>
      <c r="Q204" s="6" t="s">
        <v>291</v>
      </c>
      <c r="R204" s="6" t="s">
        <v>110</v>
      </c>
    </row>
    <row r="205" spans="2:18" x14ac:dyDescent="0.3">
      <c r="B205" s="6"/>
      <c r="C205" s="6"/>
      <c r="D205" s="6" t="str">
        <f t="shared" si="12"/>
        <v>*</v>
      </c>
      <c r="E205" s="7" t="s">
        <v>607</v>
      </c>
      <c r="F205" s="8"/>
      <c r="G205" s="8" t="str">
        <f>G$31</f>
        <v>BIOIOWY</v>
      </c>
      <c r="H205" s="6" t="str">
        <f>H$31</f>
        <v>IMPBIOIOWY</v>
      </c>
      <c r="I205" s="6"/>
      <c r="J205" s="6" t="str">
        <f t="shared" si="13"/>
        <v>IMPNOXN</v>
      </c>
      <c r="K205" s="19">
        <f>'SUP_IVL (In-direct)'!M94</f>
        <v>0</v>
      </c>
      <c r="L205" s="1"/>
      <c r="M205" s="6" t="s">
        <v>14</v>
      </c>
      <c r="N205" s="6"/>
      <c r="O205" s="3"/>
      <c r="P205" s="3"/>
      <c r="Q205" s="6" t="s">
        <v>300</v>
      </c>
      <c r="R205" s="6" t="s">
        <v>193</v>
      </c>
    </row>
    <row r="206" spans="2:18" x14ac:dyDescent="0.3">
      <c r="B206" s="6"/>
      <c r="C206" s="6"/>
      <c r="D206" s="6" t="str">
        <f t="shared" si="12"/>
        <v>*</v>
      </c>
      <c r="E206" s="7" t="s">
        <v>607</v>
      </c>
      <c r="F206" s="8"/>
      <c r="G206" s="8" t="str">
        <f>G$32</f>
        <v>BIOMFWY</v>
      </c>
      <c r="H206" s="6" t="str">
        <f>H$32</f>
        <v>IMPBIOMFWY</v>
      </c>
      <c r="I206" s="6"/>
      <c r="J206" s="6" t="str">
        <f t="shared" si="13"/>
        <v>IMPNOXN</v>
      </c>
      <c r="K206" s="19">
        <f>'SUP_IVL (In-direct)'!M95</f>
        <v>0</v>
      </c>
      <c r="L206" s="1"/>
      <c r="M206" s="6" t="s">
        <v>14</v>
      </c>
      <c r="N206" s="6"/>
      <c r="O206" s="3"/>
      <c r="P206" s="3"/>
      <c r="Q206" s="6" t="s">
        <v>301</v>
      </c>
      <c r="R206" s="6" t="s">
        <v>195</v>
      </c>
    </row>
    <row r="207" spans="2:18" x14ac:dyDescent="0.3">
      <c r="B207" s="6"/>
      <c r="C207" s="6"/>
      <c r="D207" s="6" t="str">
        <f t="shared" si="12"/>
        <v>*</v>
      </c>
      <c r="E207" s="7" t="s">
        <v>607</v>
      </c>
      <c r="F207" s="8"/>
      <c r="G207" s="8" t="str">
        <f>G$33</f>
        <v>BIOMSWY</v>
      </c>
      <c r="H207" s="6" t="str">
        <f>H$33</f>
        <v>IMPBIOMSWY</v>
      </c>
      <c r="I207" s="6"/>
      <c r="J207" s="6" t="str">
        <f t="shared" si="13"/>
        <v>IMPNOXN</v>
      </c>
      <c r="K207" s="19">
        <f>'SUP_IVL (In-direct)'!M96</f>
        <v>0</v>
      </c>
      <c r="L207" s="1"/>
      <c r="M207" s="6" t="s">
        <v>14</v>
      </c>
      <c r="N207" s="6"/>
      <c r="O207" s="3"/>
      <c r="P207" s="3"/>
      <c r="Q207" s="6" t="s">
        <v>302</v>
      </c>
      <c r="R207" s="6" t="s">
        <v>258</v>
      </c>
    </row>
    <row r="208" spans="2:18" x14ac:dyDescent="0.3">
      <c r="B208" s="6"/>
      <c r="C208" s="6"/>
      <c r="D208" s="6" t="str">
        <f t="shared" si="12"/>
        <v>*</v>
      </c>
      <c r="E208" s="7" t="s">
        <v>607</v>
      </c>
      <c r="F208" s="8"/>
      <c r="G208" s="8" t="str">
        <f>G$34</f>
        <v>BIOSLUY</v>
      </c>
      <c r="H208" s="6" t="str">
        <f>H$34</f>
        <v>IMPBIOSLUY</v>
      </c>
      <c r="I208" s="6"/>
      <c r="J208" s="6" t="str">
        <f t="shared" si="13"/>
        <v>IMPNOXN</v>
      </c>
      <c r="K208" s="19">
        <f>'SUP_IVL (In-direct)'!M97</f>
        <v>0</v>
      </c>
      <c r="L208" s="1"/>
      <c r="M208" s="6" t="s">
        <v>14</v>
      </c>
      <c r="N208" s="6"/>
      <c r="O208" s="3"/>
      <c r="P208" s="3"/>
      <c r="Q208" s="6" t="s">
        <v>303</v>
      </c>
      <c r="R208" s="6" t="s">
        <v>201</v>
      </c>
    </row>
    <row r="209" spans="2:18" x14ac:dyDescent="0.3">
      <c r="B209" s="6"/>
      <c r="C209" s="6"/>
      <c r="D209" s="6" t="str">
        <f t="shared" si="12"/>
        <v>*</v>
      </c>
      <c r="E209" s="7" t="s">
        <v>607</v>
      </c>
      <c r="F209" s="8"/>
      <c r="G209" s="8" t="str">
        <f>G$35</f>
        <v>BIOWOFY</v>
      </c>
      <c r="H209" s="6" t="str">
        <f>H$35</f>
        <v>IMPBIOWOFY</v>
      </c>
      <c r="I209" s="6"/>
      <c r="J209" s="6" t="str">
        <f t="shared" si="13"/>
        <v>IMPNOXN</v>
      </c>
      <c r="K209" s="19">
        <f>'SUP_IVL (In-direct)'!M98</f>
        <v>0</v>
      </c>
      <c r="L209" s="1"/>
      <c r="M209" s="6" t="s">
        <v>14</v>
      </c>
      <c r="N209" s="6"/>
      <c r="O209" s="3"/>
      <c r="P209" s="3"/>
      <c r="Q209" s="6" t="s">
        <v>304</v>
      </c>
      <c r="R209" s="6" t="s">
        <v>259</v>
      </c>
    </row>
    <row r="210" spans="2:18" x14ac:dyDescent="0.3">
      <c r="B210" s="6"/>
      <c r="C210" s="6"/>
      <c r="D210" s="6" t="str">
        <f t="shared" si="12"/>
        <v>*</v>
      </c>
      <c r="E210" s="7" t="s">
        <v>607</v>
      </c>
      <c r="F210" s="8"/>
      <c r="G210" s="8" t="str">
        <f>G$36</f>
        <v>BIOWOOY</v>
      </c>
      <c r="H210" s="6" t="str">
        <f>H$36</f>
        <v>IMPBIOWOOY</v>
      </c>
      <c r="I210" s="6"/>
      <c r="J210" s="6" t="str">
        <f t="shared" si="13"/>
        <v>IMPNOXN</v>
      </c>
      <c r="K210" s="19">
        <f>'SUP_IVL (In-direct)'!M99</f>
        <v>0</v>
      </c>
      <c r="L210" s="1"/>
      <c r="M210" s="6" t="s">
        <v>14</v>
      </c>
      <c r="N210" s="6"/>
      <c r="O210" s="3"/>
      <c r="P210" s="3"/>
      <c r="Q210" s="6" t="s">
        <v>305</v>
      </c>
      <c r="R210" s="6" t="s">
        <v>260</v>
      </c>
    </row>
    <row r="211" spans="2:18" x14ac:dyDescent="0.3">
      <c r="B211" s="6"/>
      <c r="C211" s="6"/>
      <c r="D211" s="6" t="str">
        <f t="shared" si="12"/>
        <v>*</v>
      </c>
      <c r="E211" s="7" t="s">
        <v>607</v>
      </c>
      <c r="F211" s="8"/>
      <c r="G211" s="8" t="str">
        <f>G$37</f>
        <v>COAHARY</v>
      </c>
      <c r="H211" s="6" t="str">
        <f>H$37</f>
        <v>IMPCOAHARY</v>
      </c>
      <c r="I211" s="6"/>
      <c r="J211" s="6" t="str">
        <f t="shared" si="13"/>
        <v>IMPNOXN</v>
      </c>
      <c r="K211" s="19">
        <f>'SUP_IVL (In-direct)'!M100</f>
        <v>0</v>
      </c>
      <c r="L211" s="1"/>
      <c r="M211" s="6" t="s">
        <v>14</v>
      </c>
      <c r="N211" s="6"/>
      <c r="O211" s="3"/>
      <c r="P211" s="3"/>
      <c r="Q211" s="6" t="s">
        <v>306</v>
      </c>
      <c r="R211" s="6" t="s">
        <v>261</v>
      </c>
    </row>
    <row r="212" spans="2:18" x14ac:dyDescent="0.3">
      <c r="B212" s="6"/>
      <c r="C212" s="6"/>
      <c r="D212" s="6" t="str">
        <f t="shared" si="12"/>
        <v>*</v>
      </c>
      <c r="E212" s="7" t="s">
        <v>607</v>
      </c>
      <c r="F212" s="8"/>
      <c r="G212" s="8" t="str">
        <f>G$38</f>
        <v>COAPEAY</v>
      </c>
      <c r="H212" s="6" t="str">
        <f>H$38</f>
        <v>IMPCOAPEAY</v>
      </c>
      <c r="I212" s="6"/>
      <c r="J212" s="6" t="str">
        <f t="shared" si="13"/>
        <v>IMPNOXN</v>
      </c>
      <c r="K212" s="19">
        <f>'SUP_IVL (In-direct)'!M101</f>
        <v>0</v>
      </c>
      <c r="L212" s="1"/>
      <c r="M212" s="6" t="s">
        <v>14</v>
      </c>
      <c r="N212" s="6"/>
      <c r="O212" s="3"/>
      <c r="P212" s="3"/>
      <c r="Q212" s="6" t="s">
        <v>307</v>
      </c>
      <c r="R212" s="6" t="s">
        <v>262</v>
      </c>
    </row>
    <row r="213" spans="2:18" x14ac:dyDescent="0.3">
      <c r="B213" s="6"/>
      <c r="C213" s="6"/>
      <c r="D213" s="6" t="str">
        <f t="shared" si="12"/>
        <v>*</v>
      </c>
      <c r="E213" s="7" t="s">
        <v>607</v>
      </c>
      <c r="F213" s="8"/>
      <c r="G213" s="8" t="str">
        <f>G$39</f>
        <v>ELCMED1</v>
      </c>
      <c r="H213" s="6" t="str">
        <f>H$39</f>
        <v>IMPELCMED1</v>
      </c>
      <c r="I213" s="6"/>
      <c r="J213" s="6" t="str">
        <f t="shared" si="13"/>
        <v>IMPNOXN</v>
      </c>
      <c r="K213" s="19">
        <f>'SUP_IVL (In-direct)'!M102</f>
        <v>0</v>
      </c>
      <c r="L213" s="1"/>
      <c r="M213" s="6" t="s">
        <v>14</v>
      </c>
      <c r="N213" s="6"/>
      <c r="O213" s="3"/>
      <c r="P213" s="3"/>
      <c r="Q213" s="6" t="s">
        <v>308</v>
      </c>
      <c r="R213" s="6" t="s">
        <v>133</v>
      </c>
    </row>
    <row r="214" spans="2:18" x14ac:dyDescent="0.3">
      <c r="B214" s="6"/>
      <c r="C214" s="6"/>
      <c r="D214" s="6" t="str">
        <f t="shared" si="12"/>
        <v>*</v>
      </c>
      <c r="E214" s="7" t="s">
        <v>607</v>
      </c>
      <c r="F214" s="8"/>
      <c r="G214" s="8" t="str">
        <f>G$40</f>
        <v>ELCGREEN</v>
      </c>
      <c r="H214" s="6" t="str">
        <f>H$40</f>
        <v>IMPELCGREEN</v>
      </c>
      <c r="I214" s="6"/>
      <c r="J214" s="6" t="str">
        <f t="shared" si="13"/>
        <v>IMPNOXN</v>
      </c>
      <c r="K214" s="19">
        <f>'SUP_IVL (In-direct)'!M103</f>
        <v>0</v>
      </c>
      <c r="L214" s="1"/>
      <c r="M214" s="6" t="s">
        <v>14</v>
      </c>
      <c r="N214" s="6"/>
      <c r="O214" s="3"/>
      <c r="P214" s="3"/>
      <c r="Q214" s="6" t="s">
        <v>309</v>
      </c>
      <c r="R214" s="6" t="s">
        <v>263</v>
      </c>
    </row>
    <row r="215" spans="2:18" x14ac:dyDescent="0.3">
      <c r="B215" s="6"/>
      <c r="C215" s="6"/>
      <c r="D215" s="6" t="str">
        <f t="shared" ref="D215:D232" si="14">IF((OR(K215&lt;=0,K215="NA")),"*","FLO_EMIS+")</f>
        <v>*</v>
      </c>
      <c r="E215" s="7" t="s">
        <v>607</v>
      </c>
      <c r="F215" s="8"/>
      <c r="G215" s="8" t="str">
        <f>G$41</f>
        <v>ELCMED1</v>
      </c>
      <c r="H215" s="6" t="str">
        <f>H$41</f>
        <v>IMPELCMED1</v>
      </c>
      <c r="I215" s="6"/>
      <c r="J215" s="6" t="str">
        <f t="shared" si="13"/>
        <v>IMPNOXN</v>
      </c>
      <c r="K215" s="19">
        <f>'SUP_IVL (In-direct)'!M104</f>
        <v>0</v>
      </c>
      <c r="L215" s="1"/>
      <c r="M215" s="6" t="s">
        <v>14</v>
      </c>
      <c r="N215" s="6"/>
      <c r="O215" s="3"/>
      <c r="P215" s="3"/>
      <c r="Q215" s="6" t="s">
        <v>308</v>
      </c>
      <c r="R215" s="6" t="s">
        <v>133</v>
      </c>
    </row>
    <row r="216" spans="2:18" x14ac:dyDescent="0.3">
      <c r="B216" s="6"/>
      <c r="C216" s="6"/>
      <c r="D216" s="6" t="str">
        <f t="shared" si="14"/>
        <v>*</v>
      </c>
      <c r="E216" s="7" t="s">
        <v>607</v>
      </c>
      <c r="F216" s="8"/>
      <c r="G216" s="8" t="str">
        <f>G$42</f>
        <v>ELCMED1</v>
      </c>
      <c r="H216" s="6" t="str">
        <f>H$42</f>
        <v>IMPELCMEDSE</v>
      </c>
      <c r="I216" s="6"/>
      <c r="J216" s="6" t="str">
        <f t="shared" si="13"/>
        <v>IMPNOXN</v>
      </c>
      <c r="K216" s="19">
        <f>'SUP_IVL (In-direct)'!M105</f>
        <v>0</v>
      </c>
      <c r="L216" s="1"/>
      <c r="M216" s="6" t="s">
        <v>14</v>
      </c>
      <c r="N216" s="6"/>
      <c r="O216" s="3"/>
      <c r="P216" s="3"/>
      <c r="Q216" s="6" t="s">
        <v>308</v>
      </c>
      <c r="R216" s="6" t="s">
        <v>133</v>
      </c>
    </row>
    <row r="217" spans="2:18" x14ac:dyDescent="0.3">
      <c r="B217" s="6"/>
      <c r="C217" s="6"/>
      <c r="D217" s="6" t="str">
        <f t="shared" si="14"/>
        <v>*</v>
      </c>
      <c r="E217" s="7" t="s">
        <v>607</v>
      </c>
      <c r="F217" s="8"/>
      <c r="G217" s="8" t="str">
        <f>G$43</f>
        <v>ELCMED1</v>
      </c>
      <c r="H217" s="6" t="str">
        <f>H$43</f>
        <v>IMPELCMEDEU</v>
      </c>
      <c r="I217" s="6"/>
      <c r="J217" s="6" t="str">
        <f t="shared" si="13"/>
        <v>IMPNOXN</v>
      </c>
      <c r="K217" s="19">
        <f>'SUP_IVL (In-direct)'!M106</f>
        <v>0</v>
      </c>
      <c r="L217" s="1"/>
      <c r="M217" s="6" t="s">
        <v>14</v>
      </c>
      <c r="N217" s="6"/>
      <c r="O217" s="3"/>
      <c r="P217" s="3"/>
      <c r="Q217" s="6" t="s">
        <v>308</v>
      </c>
      <c r="R217" s="6" t="s">
        <v>133</v>
      </c>
    </row>
    <row r="218" spans="2:18" x14ac:dyDescent="0.3">
      <c r="B218" s="6"/>
      <c r="C218" s="6"/>
      <c r="D218" s="6" t="str">
        <f t="shared" si="14"/>
        <v>*</v>
      </c>
      <c r="E218" s="7" t="s">
        <v>607</v>
      </c>
      <c r="F218" s="8"/>
      <c r="G218" s="8" t="str">
        <f>G$44</f>
        <v>GASDGSY</v>
      </c>
      <c r="H218" s="6" t="str">
        <f>H$44</f>
        <v>IMPGASDGSY</v>
      </c>
      <c r="I218" s="6"/>
      <c r="J218" s="6" t="str">
        <f t="shared" si="13"/>
        <v>IMPNOXN</v>
      </c>
      <c r="K218" s="19">
        <f>'SUP_IVL (In-direct)'!M107</f>
        <v>0</v>
      </c>
      <c r="L218" s="1"/>
      <c r="M218" s="6" t="s">
        <v>14</v>
      </c>
      <c r="N218" s="6"/>
      <c r="O218" s="3"/>
      <c r="P218" s="3"/>
      <c r="Q218" s="6" t="s">
        <v>310</v>
      </c>
      <c r="R218" s="6" t="s">
        <v>264</v>
      </c>
    </row>
    <row r="219" spans="2:18" x14ac:dyDescent="0.3">
      <c r="B219" s="6"/>
      <c r="C219" s="6"/>
      <c r="D219" s="6" t="str">
        <f t="shared" si="14"/>
        <v>*</v>
      </c>
      <c r="E219" s="7" t="s">
        <v>607</v>
      </c>
      <c r="F219" s="8"/>
      <c r="G219" s="8" t="str">
        <f>G$45</f>
        <v>GASNATY</v>
      </c>
      <c r="H219" s="6" t="str">
        <f>H$45</f>
        <v>IMPGASNATY</v>
      </c>
      <c r="I219" s="6"/>
      <c r="J219" s="6" t="str">
        <f t="shared" si="13"/>
        <v>IMPNOXN</v>
      </c>
      <c r="K219" s="19">
        <f>'SUP_IVL (In-direct)'!M108</f>
        <v>0</v>
      </c>
      <c r="L219" s="1"/>
      <c r="M219" s="6" t="s">
        <v>14</v>
      </c>
      <c r="N219" s="6"/>
      <c r="O219" s="3"/>
      <c r="P219" s="3"/>
      <c r="Q219" s="6" t="s">
        <v>311</v>
      </c>
      <c r="R219" s="6" t="s">
        <v>265</v>
      </c>
    </row>
    <row r="220" spans="2:18" x14ac:dyDescent="0.3">
      <c r="B220" s="6"/>
      <c r="C220" s="6"/>
      <c r="D220" s="6" t="str">
        <f t="shared" si="14"/>
        <v>*</v>
      </c>
      <c r="E220" s="7" t="s">
        <v>607</v>
      </c>
      <c r="F220" s="8"/>
      <c r="G220" s="8" t="str">
        <f>G$46</f>
        <v>H2GY</v>
      </c>
      <c r="H220" s="6" t="str">
        <f>H$46</f>
        <v>IMPH2GY</v>
      </c>
      <c r="I220" s="6"/>
      <c r="J220" s="6" t="str">
        <f t="shared" si="13"/>
        <v>IMPNOXN</v>
      </c>
      <c r="K220" s="19">
        <f>'SUP_IVL (In-direct)'!M109</f>
        <v>0</v>
      </c>
      <c r="L220" s="1"/>
      <c r="M220" s="6" t="s">
        <v>14</v>
      </c>
      <c r="N220" s="6"/>
      <c r="O220" s="3"/>
      <c r="P220" s="3"/>
      <c r="Q220" s="6" t="s">
        <v>312</v>
      </c>
      <c r="R220" s="6" t="s">
        <v>266</v>
      </c>
    </row>
    <row r="221" spans="2:18" x14ac:dyDescent="0.3">
      <c r="B221" s="6"/>
      <c r="C221" s="6"/>
      <c r="D221" s="6" t="str">
        <f t="shared" si="14"/>
        <v>*</v>
      </c>
      <c r="E221" s="7" t="s">
        <v>607</v>
      </c>
      <c r="F221" s="8"/>
      <c r="G221" s="8" t="str">
        <f>G$47</f>
        <v>H2LY</v>
      </c>
      <c r="H221" s="6" t="str">
        <f>H$47</f>
        <v>IMPH2LY</v>
      </c>
      <c r="I221" s="6"/>
      <c r="J221" s="6" t="str">
        <f t="shared" si="13"/>
        <v>IMPNOXN</v>
      </c>
      <c r="K221" s="19">
        <f>'SUP_IVL (In-direct)'!M110</f>
        <v>0</v>
      </c>
      <c r="L221" s="1"/>
      <c r="M221" s="6" t="s">
        <v>14</v>
      </c>
      <c r="N221" s="6"/>
      <c r="O221" s="3"/>
      <c r="P221" s="3"/>
      <c r="Q221" s="6" t="s">
        <v>313</v>
      </c>
      <c r="R221" s="6" t="s">
        <v>267</v>
      </c>
    </row>
    <row r="222" spans="2:18" x14ac:dyDescent="0.3">
      <c r="B222" s="6"/>
      <c r="C222" s="6"/>
      <c r="D222" s="6" t="str">
        <f t="shared" si="14"/>
        <v>*</v>
      </c>
      <c r="E222" s="7" t="s">
        <v>607</v>
      </c>
      <c r="F222" s="8"/>
      <c r="G222" s="8" t="str">
        <f>G$48</f>
        <v>HETGREEN</v>
      </c>
      <c r="H222" s="6" t="str">
        <f>H$48</f>
        <v>IMPHETGREEN</v>
      </c>
      <c r="I222" s="6"/>
      <c r="J222" s="6" t="str">
        <f t="shared" si="13"/>
        <v>IMPNOXN</v>
      </c>
      <c r="K222" s="19">
        <f>'SUP_IVL (In-direct)'!M111</f>
        <v>0</v>
      </c>
      <c r="L222" s="1"/>
      <c r="M222" s="6" t="s">
        <v>14</v>
      </c>
      <c r="N222" s="6"/>
      <c r="O222" s="3"/>
      <c r="P222" s="3"/>
      <c r="Q222" s="6" t="s">
        <v>314</v>
      </c>
      <c r="R222" s="6" t="s">
        <v>268</v>
      </c>
    </row>
    <row r="223" spans="2:18" x14ac:dyDescent="0.3">
      <c r="B223" s="6"/>
      <c r="C223" s="6"/>
      <c r="D223" s="6" t="str">
        <f t="shared" si="14"/>
        <v>*</v>
      </c>
      <c r="E223" s="7" t="s">
        <v>607</v>
      </c>
      <c r="F223" s="8"/>
      <c r="G223" s="8" t="str">
        <f>G$49</f>
        <v>HETHTH1</v>
      </c>
      <c r="H223" s="6" t="str">
        <f>H$49</f>
        <v>IMPHETHTH1</v>
      </c>
      <c r="I223" s="6"/>
      <c r="J223" s="6" t="str">
        <f t="shared" si="13"/>
        <v>IMPNOXN</v>
      </c>
      <c r="K223" s="19">
        <f>'SUP_IVL (In-direct)'!M112</f>
        <v>0</v>
      </c>
      <c r="L223" s="1"/>
      <c r="M223" s="6" t="s">
        <v>14</v>
      </c>
      <c r="N223" s="6"/>
      <c r="O223" s="3"/>
      <c r="P223" s="3"/>
      <c r="Q223" s="6" t="s">
        <v>315</v>
      </c>
      <c r="R223" s="6" t="s">
        <v>268</v>
      </c>
    </row>
    <row r="224" spans="2:18" x14ac:dyDescent="0.3">
      <c r="B224" s="6"/>
      <c r="C224" s="6"/>
      <c r="D224" s="6" t="str">
        <f t="shared" si="14"/>
        <v>*</v>
      </c>
      <c r="E224" s="7" t="s">
        <v>607</v>
      </c>
      <c r="F224" s="8"/>
      <c r="G224" s="8" t="str">
        <f>G$50</f>
        <v>HETLTII</v>
      </c>
      <c r="H224" s="6" t="str">
        <f>H$50</f>
        <v>IMPHETLTII</v>
      </c>
      <c r="I224" s="6"/>
      <c r="J224" s="6" t="str">
        <f t="shared" si="13"/>
        <v>IMPNOXN</v>
      </c>
      <c r="K224" s="19">
        <f>'SUP_IVL (In-direct)'!M113</f>
        <v>0</v>
      </c>
      <c r="L224" s="1"/>
      <c r="M224" s="6" t="s">
        <v>14</v>
      </c>
      <c r="N224" s="6"/>
      <c r="O224" s="3"/>
      <c r="P224" s="3"/>
      <c r="Q224" s="6" t="s">
        <v>316</v>
      </c>
      <c r="R224" s="6" t="s">
        <v>269</v>
      </c>
    </row>
    <row r="225" spans="2:18" x14ac:dyDescent="0.3">
      <c r="B225" s="6"/>
      <c r="C225" s="6"/>
      <c r="D225" s="6" t="str">
        <f t="shared" si="14"/>
        <v>*</v>
      </c>
      <c r="E225" s="7" t="s">
        <v>607</v>
      </c>
      <c r="F225" s="8"/>
      <c r="G225" s="8" t="str">
        <f>G$51</f>
        <v>NUCRSVY</v>
      </c>
      <c r="H225" s="6" t="str">
        <f>H$51</f>
        <v>IMPNUCRSVY</v>
      </c>
      <c r="I225" s="6"/>
      <c r="J225" s="6" t="str">
        <f t="shared" si="13"/>
        <v>IMPNOXN</v>
      </c>
      <c r="K225" s="19">
        <f>'SUP_IVL (In-direct)'!M114</f>
        <v>0</v>
      </c>
      <c r="L225" s="1"/>
      <c r="M225" s="6" t="s">
        <v>14</v>
      </c>
      <c r="N225" s="6"/>
      <c r="O225" s="3"/>
      <c r="P225" s="3"/>
      <c r="Q225" s="6" t="s">
        <v>317</v>
      </c>
      <c r="R225" s="6" t="s">
        <v>270</v>
      </c>
    </row>
    <row r="226" spans="2:18" x14ac:dyDescent="0.3">
      <c r="B226" s="6"/>
      <c r="C226" s="6"/>
      <c r="D226" s="6" t="str">
        <f t="shared" si="14"/>
        <v>*</v>
      </c>
      <c r="E226" s="7" t="s">
        <v>607</v>
      </c>
      <c r="F226" s="8"/>
      <c r="G226" s="8" t="str">
        <f>G$52</f>
        <v>OILCRDY</v>
      </c>
      <c r="H226" s="6" t="str">
        <f>H$52</f>
        <v>IMPOILCRDY</v>
      </c>
      <c r="I226" s="6"/>
      <c r="J226" s="6" t="str">
        <f t="shared" si="13"/>
        <v>IMPNOXN</v>
      </c>
      <c r="K226" s="19">
        <f>'SUP_IVL (In-direct)'!M115</f>
        <v>0</v>
      </c>
      <c r="L226" s="1"/>
      <c r="M226" s="6" t="s">
        <v>14</v>
      </c>
      <c r="N226" s="6"/>
      <c r="O226" s="3"/>
      <c r="P226" s="3"/>
      <c r="Q226" s="6" t="s">
        <v>318</v>
      </c>
      <c r="R226" s="6" t="s">
        <v>271</v>
      </c>
    </row>
    <row r="227" spans="2:18" x14ac:dyDescent="0.3">
      <c r="B227" s="6"/>
      <c r="C227" s="6"/>
      <c r="D227" s="6" t="str">
        <f t="shared" si="14"/>
        <v>*</v>
      </c>
      <c r="E227" s="7" t="s">
        <v>607</v>
      </c>
      <c r="F227" s="8"/>
      <c r="G227" s="8" t="str">
        <f>G$53</f>
        <v>OILDSTY</v>
      </c>
      <c r="H227" s="6" t="str">
        <f>H$53</f>
        <v>IMPOILDSTY</v>
      </c>
      <c r="I227" s="6"/>
      <c r="J227" s="6" t="str">
        <f t="shared" si="13"/>
        <v>IMPNOXN</v>
      </c>
      <c r="K227" s="19">
        <f>'SUP_IVL (In-direct)'!M116</f>
        <v>0</v>
      </c>
      <c r="L227" s="1"/>
      <c r="M227" s="6" t="s">
        <v>14</v>
      </c>
      <c r="N227" s="6"/>
      <c r="O227" s="3"/>
      <c r="P227" s="3"/>
      <c r="Q227" s="6" t="s">
        <v>319</v>
      </c>
      <c r="R227" s="6" t="s">
        <v>272</v>
      </c>
    </row>
    <row r="228" spans="2:18" x14ac:dyDescent="0.3">
      <c r="B228" s="6"/>
      <c r="C228" s="6"/>
      <c r="D228" s="6" t="str">
        <f t="shared" si="14"/>
        <v>*</v>
      </c>
      <c r="E228" s="7" t="s">
        <v>607</v>
      </c>
      <c r="F228" s="8"/>
      <c r="G228" s="8" t="str">
        <f>G$54</f>
        <v>OILGSLY</v>
      </c>
      <c r="H228" s="6" t="str">
        <f>H$54</f>
        <v>IMPOILGSLY</v>
      </c>
      <c r="I228" s="6"/>
      <c r="J228" s="6" t="str">
        <f t="shared" si="13"/>
        <v>IMPNOXN</v>
      </c>
      <c r="K228" s="19">
        <f>'SUP_IVL (In-direct)'!M117</f>
        <v>0</v>
      </c>
      <c r="L228" s="1"/>
      <c r="M228" s="6" t="s">
        <v>14</v>
      </c>
      <c r="N228" s="6"/>
      <c r="O228" s="3"/>
      <c r="P228" s="3"/>
      <c r="Q228" s="6" t="s">
        <v>320</v>
      </c>
      <c r="R228" s="6" t="s">
        <v>273</v>
      </c>
    </row>
    <row r="229" spans="2:18" x14ac:dyDescent="0.3">
      <c r="B229" s="6"/>
      <c r="C229" s="6"/>
      <c r="D229" s="6" t="str">
        <f t="shared" si="14"/>
        <v>*</v>
      </c>
      <c r="E229" s="7" t="s">
        <v>607</v>
      </c>
      <c r="F229" s="8"/>
      <c r="G229" s="8" t="str">
        <f>G$55</f>
        <v>OILHFOY</v>
      </c>
      <c r="H229" s="6" t="str">
        <f>H$55</f>
        <v>IMPOILHFOY</v>
      </c>
      <c r="I229" s="6"/>
      <c r="J229" s="6" t="str">
        <f t="shared" si="13"/>
        <v>IMPNOXN</v>
      </c>
      <c r="K229" s="19">
        <f>'SUP_IVL (In-direct)'!M118</f>
        <v>0</v>
      </c>
      <c r="L229" s="1"/>
      <c r="M229" s="6" t="s">
        <v>14</v>
      </c>
      <c r="N229" s="6"/>
      <c r="O229" s="3"/>
      <c r="P229" s="3"/>
      <c r="Q229" s="6" t="s">
        <v>321</v>
      </c>
      <c r="R229" s="6" t="s">
        <v>274</v>
      </c>
    </row>
    <row r="230" spans="2:18" x14ac:dyDescent="0.3">
      <c r="B230" s="6"/>
      <c r="C230" s="6"/>
      <c r="D230" s="6" t="str">
        <f t="shared" si="14"/>
        <v>*</v>
      </c>
      <c r="E230" s="7" t="s">
        <v>607</v>
      </c>
      <c r="F230" s="8"/>
      <c r="G230" s="8" t="str">
        <f>G$56</f>
        <v>OILKERY</v>
      </c>
      <c r="H230" s="6" t="str">
        <f>H$56</f>
        <v>IMPOILKERY</v>
      </c>
      <c r="I230" s="6"/>
      <c r="J230" s="6" t="str">
        <f t="shared" si="13"/>
        <v>IMPNOXN</v>
      </c>
      <c r="K230" s="19">
        <f>'SUP_IVL (In-direct)'!M119</f>
        <v>0</v>
      </c>
      <c r="L230" s="1"/>
      <c r="M230" s="6" t="s">
        <v>14</v>
      </c>
      <c r="N230" s="6"/>
      <c r="O230" s="3"/>
      <c r="P230" s="3"/>
      <c r="Q230" s="6" t="s">
        <v>322</v>
      </c>
      <c r="R230" s="6" t="s">
        <v>275</v>
      </c>
    </row>
    <row r="231" spans="2:18" x14ac:dyDescent="0.3">
      <c r="B231" s="6"/>
      <c r="C231" s="6"/>
      <c r="D231" s="6" t="str">
        <f t="shared" si="14"/>
        <v>*</v>
      </c>
      <c r="E231" s="7" t="s">
        <v>607</v>
      </c>
      <c r="F231" s="8"/>
      <c r="G231" s="8" t="str">
        <f>G$57</f>
        <v>OILLFOY</v>
      </c>
      <c r="H231" s="6" t="str">
        <f>H$57</f>
        <v>IMPOILLFOY</v>
      </c>
      <c r="I231" s="6"/>
      <c r="J231" s="6" t="str">
        <f t="shared" si="13"/>
        <v>IMPNOXN</v>
      </c>
      <c r="K231" s="19">
        <f>'SUP_IVL (In-direct)'!M120</f>
        <v>0</v>
      </c>
      <c r="L231" s="1"/>
      <c r="M231" s="6" t="s">
        <v>14</v>
      </c>
      <c r="N231" s="6"/>
      <c r="O231" s="3"/>
      <c r="P231" s="3"/>
      <c r="Q231" s="6" t="s">
        <v>323</v>
      </c>
      <c r="R231" s="6" t="s">
        <v>276</v>
      </c>
    </row>
    <row r="232" spans="2:18" x14ac:dyDescent="0.3">
      <c r="B232" s="6"/>
      <c r="C232" s="6"/>
      <c r="D232" s="6" t="str">
        <f t="shared" si="14"/>
        <v>*</v>
      </c>
      <c r="E232" s="7" t="s">
        <v>607</v>
      </c>
      <c r="F232" s="8"/>
      <c r="G232" s="8" t="str">
        <f>G$58</f>
        <v>OILLPGY</v>
      </c>
      <c r="H232" s="6" t="str">
        <f>H$58</f>
        <v>IMPOILLPGY</v>
      </c>
      <c r="I232" s="6"/>
      <c r="J232" s="6" t="str">
        <f t="shared" si="13"/>
        <v>IMPNOXN</v>
      </c>
      <c r="K232" s="19">
        <f>'SUP_IVL (In-direct)'!M121</f>
        <v>0</v>
      </c>
      <c r="L232" s="1"/>
      <c r="M232" s="6" t="s">
        <v>14</v>
      </c>
      <c r="N232" s="6"/>
      <c r="O232" s="3"/>
      <c r="P232" s="3"/>
      <c r="Q232" s="6" t="s">
        <v>324</v>
      </c>
      <c r="R232" s="6" t="s">
        <v>277</v>
      </c>
    </row>
    <row r="237" spans="2:18" x14ac:dyDescent="0.3">
      <c r="B237" s="1" t="str">
        <f>'SUP_IVL (In-direct)'!O10</f>
        <v>N2O</v>
      </c>
      <c r="C237" s="1"/>
      <c r="D237" s="1"/>
      <c r="E237" s="1"/>
      <c r="F237" s="1"/>
      <c r="G237" s="1"/>
      <c r="H237" s="1"/>
      <c r="I237" s="1"/>
      <c r="J237" s="1"/>
      <c r="K237" s="16"/>
      <c r="L237" s="1"/>
      <c r="M237" s="1"/>
      <c r="N237" s="1"/>
      <c r="O237" s="1"/>
      <c r="P237" s="1"/>
      <c r="Q237" s="1"/>
      <c r="R237" s="1"/>
    </row>
    <row r="238" spans="2:18" x14ac:dyDescent="0.3">
      <c r="B238" s="1"/>
      <c r="C238" s="1"/>
      <c r="D238" s="1"/>
      <c r="E238" s="1"/>
      <c r="F238" s="1"/>
      <c r="G238" s="1"/>
      <c r="H238" s="1"/>
      <c r="I238" s="1"/>
      <c r="J238" s="1"/>
      <c r="K238" s="16"/>
      <c r="L238" s="1"/>
      <c r="M238" s="1"/>
      <c r="N238" s="1"/>
      <c r="O238" s="1"/>
      <c r="P238" s="1"/>
      <c r="Q238" s="1"/>
      <c r="R238" s="1"/>
    </row>
    <row r="239" spans="2:18" x14ac:dyDescent="0.3">
      <c r="B239" s="2" t="s">
        <v>0</v>
      </c>
      <c r="C239" s="3"/>
      <c r="D239" s="3"/>
      <c r="E239" s="3"/>
      <c r="F239" s="3"/>
      <c r="G239" s="3"/>
      <c r="H239" s="3"/>
      <c r="I239" s="3"/>
      <c r="J239" s="3"/>
      <c r="K239" s="17"/>
      <c r="L239" s="1"/>
      <c r="M239" s="1"/>
      <c r="N239" s="1"/>
      <c r="O239" s="1"/>
      <c r="P239" s="1"/>
      <c r="Q239" s="1"/>
      <c r="R239" s="1"/>
    </row>
    <row r="240" spans="2:18" x14ac:dyDescent="0.3">
      <c r="B240" s="4" t="s">
        <v>1</v>
      </c>
      <c r="C240" s="4" t="s">
        <v>2</v>
      </c>
      <c r="D240" s="4" t="s">
        <v>3</v>
      </c>
      <c r="E240" s="4" t="s">
        <v>4</v>
      </c>
      <c r="F240" s="4" t="s">
        <v>5</v>
      </c>
      <c r="G240" s="4" t="s">
        <v>288</v>
      </c>
      <c r="H240" s="4" t="s">
        <v>6</v>
      </c>
      <c r="I240" s="4" t="s">
        <v>7</v>
      </c>
      <c r="J240" s="4" t="s">
        <v>8</v>
      </c>
      <c r="K240" s="18" t="s">
        <v>9</v>
      </c>
      <c r="L240" s="1"/>
      <c r="M240" s="4" t="s">
        <v>10</v>
      </c>
      <c r="N240" s="4" t="s">
        <v>11</v>
      </c>
      <c r="O240" s="5"/>
      <c r="P240" s="5"/>
      <c r="Q240" s="4" t="s">
        <v>12</v>
      </c>
      <c r="R240" s="4" t="s">
        <v>13</v>
      </c>
    </row>
    <row r="241" spans="2:18" x14ac:dyDescent="0.3">
      <c r="B241" s="6"/>
      <c r="C241" s="6"/>
      <c r="D241" s="6" t="str">
        <f t="shared" ref="D241:D272" si="15">IF((OR(K241&lt;=0,K241="NA")),"*","FLO_EMIS+")</f>
        <v>*</v>
      </c>
      <c r="E241" s="7" t="s">
        <v>607</v>
      </c>
      <c r="F241" s="8"/>
      <c r="G241" s="8" t="str">
        <f>G$9</f>
        <v>BFUBJFY</v>
      </c>
      <c r="H241" s="6" t="str">
        <f>H$9</f>
        <v>IMPBFUBJFY</v>
      </c>
      <c r="I241" s="6"/>
      <c r="J241" s="6" t="str">
        <f>$C$3&amp;B$237&amp;"N"</f>
        <v>IMPN2ON</v>
      </c>
      <c r="K241" s="19">
        <f>'SUP_IVL (In-direct)'!O15</f>
        <v>0</v>
      </c>
      <c r="L241" s="1"/>
      <c r="M241" s="6" t="s">
        <v>14</v>
      </c>
      <c r="N241" s="6"/>
      <c r="O241" s="1"/>
      <c r="P241" s="1"/>
      <c r="Q241" s="6" t="s">
        <v>289</v>
      </c>
      <c r="R241" s="6" t="s">
        <v>247</v>
      </c>
    </row>
    <row r="242" spans="2:18" x14ac:dyDescent="0.3">
      <c r="B242" s="6"/>
      <c r="C242" s="6"/>
      <c r="D242" s="6" t="str">
        <f t="shared" si="15"/>
        <v>*</v>
      </c>
      <c r="E242" s="7" t="s">
        <v>607</v>
      </c>
      <c r="F242" s="8"/>
      <c r="G242" s="8" t="str">
        <f>G$10</f>
        <v>BFUDMEY</v>
      </c>
      <c r="H242" s="6" t="str">
        <f>H$10</f>
        <v>IMPBFUDMEY</v>
      </c>
      <c r="I242" s="6"/>
      <c r="J242" s="6" t="str">
        <f t="shared" ref="J242:J290" si="16">$C$3&amp;B$237&amp;"N"</f>
        <v>IMPN2ON</v>
      </c>
      <c r="K242" s="19">
        <f>'SUP_IVL (In-direct)'!O16</f>
        <v>0</v>
      </c>
      <c r="L242" s="1"/>
      <c r="M242" s="6" t="s">
        <v>14</v>
      </c>
      <c r="N242" s="6"/>
      <c r="O242" s="1"/>
      <c r="P242" s="1"/>
      <c r="Q242" s="6" t="s">
        <v>290</v>
      </c>
      <c r="R242" s="6" t="s">
        <v>248</v>
      </c>
    </row>
    <row r="243" spans="2:18" x14ac:dyDescent="0.3">
      <c r="B243" s="6"/>
      <c r="C243" s="6"/>
      <c r="D243" s="6" t="str">
        <f t="shared" si="15"/>
        <v>*</v>
      </c>
      <c r="E243" s="7" t="s">
        <v>607</v>
      </c>
      <c r="F243" s="8"/>
      <c r="G243" s="8" t="str">
        <f>G$11</f>
        <v>BFUDSTY</v>
      </c>
      <c r="H243" s="6" t="str">
        <f>H$11</f>
        <v>IMPBFUDSTY</v>
      </c>
      <c r="I243" s="6"/>
      <c r="J243" s="6" t="str">
        <f t="shared" si="16"/>
        <v>IMPN2ON</v>
      </c>
      <c r="K243" s="19">
        <f>'SUP_IVL (In-direct)'!O17</f>
        <v>0</v>
      </c>
      <c r="L243" s="1"/>
      <c r="M243" s="6" t="s">
        <v>14</v>
      </c>
      <c r="N243" s="6"/>
      <c r="O243" s="1"/>
      <c r="P243" s="1"/>
      <c r="Q243" s="6" t="s">
        <v>291</v>
      </c>
      <c r="R243" s="6" t="s">
        <v>249</v>
      </c>
    </row>
    <row r="244" spans="2:18" x14ac:dyDescent="0.3">
      <c r="B244" s="6"/>
      <c r="C244" s="6"/>
      <c r="D244" s="6" t="str">
        <f t="shared" si="15"/>
        <v>*</v>
      </c>
      <c r="E244" s="7" t="s">
        <v>607</v>
      </c>
      <c r="F244" s="8"/>
      <c r="G244" s="8" t="str">
        <f>G$12</f>
        <v>BFUDSTY</v>
      </c>
      <c r="H244" s="6" t="str">
        <f>H$12</f>
        <v>IMPBFUDST1</v>
      </c>
      <c r="I244" s="6"/>
      <c r="J244" s="6" t="str">
        <f t="shared" si="16"/>
        <v>IMPN2ON</v>
      </c>
      <c r="K244" s="19">
        <f>'SUP_IVL (In-direct)'!O18</f>
        <v>0</v>
      </c>
      <c r="L244" s="1"/>
      <c r="M244" s="6" t="s">
        <v>14</v>
      </c>
      <c r="N244" s="6"/>
      <c r="O244" s="1"/>
      <c r="P244" s="1"/>
      <c r="Q244" s="6" t="s">
        <v>291</v>
      </c>
      <c r="R244" s="6" t="s">
        <v>249</v>
      </c>
    </row>
    <row r="245" spans="2:18" x14ac:dyDescent="0.3">
      <c r="B245" s="6"/>
      <c r="C245" s="6"/>
      <c r="D245" s="6" t="str">
        <f t="shared" si="15"/>
        <v>*</v>
      </c>
      <c r="E245" s="7" t="s">
        <v>607</v>
      </c>
      <c r="F245" s="8"/>
      <c r="G245" s="8" t="str">
        <f>G$13</f>
        <v>BFUDSTY</v>
      </c>
      <c r="H245" s="6" t="str">
        <f>H$13</f>
        <v>IMPBFUDST2</v>
      </c>
      <c r="I245" s="6"/>
      <c r="J245" s="6" t="str">
        <f t="shared" si="16"/>
        <v>IMPN2ON</v>
      </c>
      <c r="K245" s="19">
        <f>'SUP_IVL (In-direct)'!O19</f>
        <v>0</v>
      </c>
      <c r="L245" s="1"/>
      <c r="M245" s="6" t="s">
        <v>14</v>
      </c>
      <c r="N245" s="6"/>
      <c r="O245" s="1"/>
      <c r="P245" s="1"/>
      <c r="Q245" s="6" t="s">
        <v>291</v>
      </c>
      <c r="R245" s="6" t="s">
        <v>249</v>
      </c>
    </row>
    <row r="246" spans="2:18" x14ac:dyDescent="0.3">
      <c r="B246" s="6"/>
      <c r="C246" s="6"/>
      <c r="D246" s="6" t="str">
        <f t="shared" si="15"/>
        <v>*</v>
      </c>
      <c r="E246" s="7" t="s">
        <v>607</v>
      </c>
      <c r="F246" s="8"/>
      <c r="G246" s="8" t="str">
        <f>G$14</f>
        <v>BFUDSTY</v>
      </c>
      <c r="H246" s="6" t="str">
        <f>H$14</f>
        <v>IMPBFUDST3</v>
      </c>
      <c r="I246" s="6"/>
      <c r="J246" s="6" t="str">
        <f t="shared" si="16"/>
        <v>IMPN2ON</v>
      </c>
      <c r="K246" s="19">
        <f>'SUP_IVL (In-direct)'!O20</f>
        <v>0</v>
      </c>
      <c r="L246" s="1"/>
      <c r="M246" s="6" t="s">
        <v>14</v>
      </c>
      <c r="N246" s="6"/>
      <c r="O246" s="1"/>
      <c r="P246" s="1"/>
      <c r="Q246" s="6" t="s">
        <v>291</v>
      </c>
      <c r="R246" s="6" t="s">
        <v>249</v>
      </c>
    </row>
    <row r="247" spans="2:18" x14ac:dyDescent="0.3">
      <c r="B247" s="6"/>
      <c r="C247" s="6"/>
      <c r="D247" s="6" t="str">
        <f t="shared" si="15"/>
        <v>*</v>
      </c>
      <c r="E247" s="7" t="s">
        <v>607</v>
      </c>
      <c r="F247" s="8"/>
      <c r="G247" s="8" t="str">
        <f>G$15</f>
        <v>BFUETHY</v>
      </c>
      <c r="H247" s="6" t="str">
        <f>H$15</f>
        <v>IMPBFUETH4</v>
      </c>
      <c r="I247" s="6"/>
      <c r="J247" s="6" t="str">
        <f t="shared" si="16"/>
        <v>IMPN2ON</v>
      </c>
      <c r="K247" s="19">
        <f>'SUP_IVL (In-direct)'!O21</f>
        <v>0</v>
      </c>
      <c r="L247" s="1"/>
      <c r="M247" s="6" t="s">
        <v>14</v>
      </c>
      <c r="N247" s="6"/>
      <c r="O247" s="1"/>
      <c r="P247" s="1"/>
      <c r="Q247" s="6" t="s">
        <v>292</v>
      </c>
      <c r="R247" s="6" t="s">
        <v>250</v>
      </c>
    </row>
    <row r="248" spans="2:18" x14ac:dyDescent="0.3">
      <c r="B248" s="6"/>
      <c r="C248" s="6"/>
      <c r="D248" s="6" t="str">
        <f t="shared" si="15"/>
        <v>*</v>
      </c>
      <c r="E248" s="7" t="s">
        <v>607</v>
      </c>
      <c r="F248" s="8"/>
      <c r="G248" s="8" t="str">
        <f>G$16</f>
        <v>BFUETHY</v>
      </c>
      <c r="H248" s="6" t="str">
        <f>H$16</f>
        <v>IMPBFUETH5</v>
      </c>
      <c r="I248" s="6"/>
      <c r="J248" s="6" t="str">
        <f t="shared" si="16"/>
        <v>IMPN2ON</v>
      </c>
      <c r="K248" s="19">
        <f>'SUP_IVL (In-direct)'!O22</f>
        <v>0</v>
      </c>
      <c r="L248" s="1"/>
      <c r="M248" s="6" t="s">
        <v>14</v>
      </c>
      <c r="N248" s="6"/>
      <c r="O248" s="1"/>
      <c r="P248" s="1"/>
      <c r="Q248" s="6" t="s">
        <v>292</v>
      </c>
      <c r="R248" s="6" t="s">
        <v>250</v>
      </c>
    </row>
    <row r="249" spans="2:18" x14ac:dyDescent="0.3">
      <c r="B249" s="6"/>
      <c r="C249" s="6"/>
      <c r="D249" s="6" t="str">
        <f t="shared" si="15"/>
        <v>*</v>
      </c>
      <c r="E249" s="7" t="s">
        <v>607</v>
      </c>
      <c r="F249" s="8"/>
      <c r="G249" s="8" t="str">
        <f>G$17</f>
        <v>BFUETHY</v>
      </c>
      <c r="H249" s="6" t="str">
        <f>H$17</f>
        <v>IMPBFUETH6</v>
      </c>
      <c r="I249" s="6"/>
      <c r="J249" s="6" t="str">
        <f t="shared" si="16"/>
        <v>IMPN2ON</v>
      </c>
      <c r="K249" s="19">
        <f>'SUP_IVL (In-direct)'!O23</f>
        <v>0</v>
      </c>
      <c r="L249" s="1"/>
      <c r="M249" s="6" t="s">
        <v>14</v>
      </c>
      <c r="N249" s="6"/>
      <c r="O249" s="1"/>
      <c r="P249" s="1"/>
      <c r="Q249" s="6" t="s">
        <v>292</v>
      </c>
      <c r="R249" s="6" t="s">
        <v>250</v>
      </c>
    </row>
    <row r="250" spans="2:18" x14ac:dyDescent="0.3">
      <c r="B250" s="6"/>
      <c r="C250" s="6"/>
      <c r="D250" s="6" t="str">
        <f t="shared" si="15"/>
        <v>*</v>
      </c>
      <c r="E250" s="7" t="s">
        <v>607</v>
      </c>
      <c r="F250" s="8"/>
      <c r="G250" s="8" t="str">
        <f>G$18</f>
        <v>BFUETHY</v>
      </c>
      <c r="H250" s="6" t="str">
        <f>H$18</f>
        <v>IMPBFUETH7</v>
      </c>
      <c r="I250" s="6"/>
      <c r="J250" s="6" t="str">
        <f t="shared" si="16"/>
        <v>IMPN2ON</v>
      </c>
      <c r="K250" s="19">
        <f>'SUP_IVL (In-direct)'!O24</f>
        <v>0</v>
      </c>
      <c r="L250" s="1"/>
      <c r="M250" s="6" t="s">
        <v>14</v>
      </c>
      <c r="N250" s="6"/>
      <c r="O250" s="1"/>
      <c r="P250" s="1"/>
      <c r="Q250" s="6" t="s">
        <v>292</v>
      </c>
      <c r="R250" s="6" t="s">
        <v>250</v>
      </c>
    </row>
    <row r="251" spans="2:18" x14ac:dyDescent="0.3">
      <c r="B251" s="6"/>
      <c r="C251" s="6"/>
      <c r="D251" s="6" t="str">
        <f t="shared" si="15"/>
        <v>*</v>
      </c>
      <c r="E251" s="7" t="s">
        <v>607</v>
      </c>
      <c r="F251" s="8"/>
      <c r="G251" s="8" t="str">
        <f>G$19</f>
        <v>BFUFTDY</v>
      </c>
      <c r="H251" s="6" t="str">
        <f>H$19</f>
        <v>IMPBFUFTDY</v>
      </c>
      <c r="I251" s="6"/>
      <c r="J251" s="6" t="str">
        <f t="shared" si="16"/>
        <v>IMPN2ON</v>
      </c>
      <c r="K251" s="19">
        <f>'SUP_IVL (In-direct)'!O25</f>
        <v>0</v>
      </c>
      <c r="L251" s="1"/>
      <c r="M251" s="6" t="s">
        <v>14</v>
      </c>
      <c r="N251" s="6"/>
      <c r="O251" s="1"/>
      <c r="P251" s="1"/>
      <c r="Q251" s="6" t="s">
        <v>293</v>
      </c>
      <c r="R251" s="6" t="s">
        <v>251</v>
      </c>
    </row>
    <row r="252" spans="2:18" x14ac:dyDescent="0.3">
      <c r="B252" s="6"/>
      <c r="C252" s="6"/>
      <c r="D252" s="6" t="str">
        <f t="shared" si="15"/>
        <v>*</v>
      </c>
      <c r="E252" s="7" t="s">
        <v>607</v>
      </c>
      <c r="F252" s="8"/>
      <c r="G252" s="8" t="str">
        <f>G$20</f>
        <v>BFUMTHY</v>
      </c>
      <c r="H252" s="6" t="str">
        <f>H$20</f>
        <v>IMPBFUMTHY</v>
      </c>
      <c r="I252" s="6"/>
      <c r="J252" s="6" t="str">
        <f t="shared" si="16"/>
        <v>IMPN2ON</v>
      </c>
      <c r="K252" s="19">
        <f>'SUP_IVL (In-direct)'!O26</f>
        <v>0</v>
      </c>
      <c r="L252" s="1"/>
      <c r="M252" s="6" t="s">
        <v>14</v>
      </c>
      <c r="N252" s="6"/>
      <c r="O252" s="1"/>
      <c r="P252" s="1"/>
      <c r="Q252" s="6" t="s">
        <v>294</v>
      </c>
      <c r="R252" s="6" t="s">
        <v>252</v>
      </c>
    </row>
    <row r="253" spans="2:18" x14ac:dyDescent="0.3">
      <c r="B253" s="6"/>
      <c r="C253" s="6"/>
      <c r="D253" s="6" t="str">
        <f t="shared" si="15"/>
        <v>FLO_EMIS+</v>
      </c>
      <c r="E253" s="7" t="s">
        <v>607</v>
      </c>
      <c r="F253" s="8"/>
      <c r="G253" s="8" t="str">
        <f>G$21</f>
        <v>BFUPLTY</v>
      </c>
      <c r="H253" s="6" t="str">
        <f>H$21</f>
        <v>IMPBFUPLTY</v>
      </c>
      <c r="I253" s="6"/>
      <c r="J253" s="6" t="str">
        <f t="shared" si="16"/>
        <v>IMPN2ON</v>
      </c>
      <c r="K253" s="19">
        <f>'SUP_IVL (In-direct)'!O27</f>
        <v>2.7712430251159158E-4</v>
      </c>
      <c r="L253" s="1"/>
      <c r="M253" s="6" t="s">
        <v>14</v>
      </c>
      <c r="N253" s="6"/>
      <c r="O253" s="1"/>
      <c r="P253" s="1"/>
      <c r="Q253" s="6" t="s">
        <v>295</v>
      </c>
      <c r="R253" s="6" t="s">
        <v>253</v>
      </c>
    </row>
    <row r="254" spans="2:18" x14ac:dyDescent="0.3">
      <c r="B254" s="6"/>
      <c r="C254" s="6"/>
      <c r="D254" s="6" t="str">
        <f t="shared" si="15"/>
        <v>*</v>
      </c>
      <c r="E254" s="7" t="s">
        <v>607</v>
      </c>
      <c r="F254" s="8"/>
      <c r="G254" s="8" t="str">
        <f>G$22</f>
        <v>BFUSNGY</v>
      </c>
      <c r="H254" s="6" t="str">
        <f>H$22</f>
        <v>IMPBFUSNGY</v>
      </c>
      <c r="I254" s="6"/>
      <c r="J254" s="6" t="str">
        <f t="shared" si="16"/>
        <v>IMPN2ON</v>
      </c>
      <c r="K254" s="19">
        <f>'SUP_IVL (In-direct)'!O28</f>
        <v>0</v>
      </c>
      <c r="L254" s="1"/>
      <c r="M254" s="6" t="s">
        <v>14</v>
      </c>
      <c r="N254" s="6"/>
      <c r="O254" s="1"/>
      <c r="P254" s="1"/>
      <c r="Q254" s="6" t="s">
        <v>296</v>
      </c>
      <c r="R254" s="6" t="s">
        <v>254</v>
      </c>
    </row>
    <row r="255" spans="2:18" x14ac:dyDescent="0.3">
      <c r="B255" s="6"/>
      <c r="C255" s="6"/>
      <c r="D255" s="6" t="str">
        <f t="shared" si="15"/>
        <v>*</v>
      </c>
      <c r="E255" s="7" t="s">
        <v>607</v>
      </c>
      <c r="F255" s="8"/>
      <c r="G255" s="8" t="str">
        <f>G$23</f>
        <v>BIOAOWY</v>
      </c>
      <c r="H255" s="6" t="str">
        <f>H$23</f>
        <v>IMPBIOAOWY</v>
      </c>
      <c r="I255" s="6"/>
      <c r="J255" s="6" t="str">
        <f t="shared" si="16"/>
        <v>IMPN2ON</v>
      </c>
      <c r="K255" s="19">
        <f>'SUP_IVL (In-direct)'!O29</f>
        <v>0</v>
      </c>
      <c r="L255" s="1"/>
      <c r="M255" s="6" t="s">
        <v>14</v>
      </c>
      <c r="N255" s="6"/>
      <c r="O255" s="3"/>
      <c r="P255" s="3"/>
      <c r="Q255" s="6" t="s">
        <v>297</v>
      </c>
      <c r="R255" s="6" t="s">
        <v>255</v>
      </c>
    </row>
    <row r="256" spans="2:18" x14ac:dyDescent="0.3">
      <c r="B256" s="6"/>
      <c r="C256" s="6"/>
      <c r="D256" s="6" t="str">
        <f t="shared" si="15"/>
        <v>*</v>
      </c>
      <c r="E256" s="7" t="s">
        <v>607</v>
      </c>
      <c r="F256" s="8"/>
      <c r="G256" s="8" t="str">
        <f>G$24</f>
        <v>BIOCRPY</v>
      </c>
      <c r="H256" s="6" t="str">
        <f>H$24</f>
        <v>IMPBIOCRPY</v>
      </c>
      <c r="I256" s="6"/>
      <c r="J256" s="6" t="str">
        <f t="shared" si="16"/>
        <v>IMPN2ON</v>
      </c>
      <c r="K256" s="19">
        <f>'SUP_IVL (In-direct)'!O30</f>
        <v>0</v>
      </c>
      <c r="L256" s="1"/>
      <c r="M256" s="6" t="s">
        <v>14</v>
      </c>
      <c r="N256" s="6"/>
      <c r="O256" s="3"/>
      <c r="P256" s="3"/>
      <c r="Q256" s="6" t="s">
        <v>298</v>
      </c>
      <c r="R256" s="6" t="s">
        <v>256</v>
      </c>
    </row>
    <row r="257" spans="2:18" x14ac:dyDescent="0.3">
      <c r="B257" s="6"/>
      <c r="C257" s="6"/>
      <c r="D257" s="6" t="str">
        <f t="shared" si="15"/>
        <v>*</v>
      </c>
      <c r="E257" s="7" t="s">
        <v>607</v>
      </c>
      <c r="F257" s="8"/>
      <c r="G257" s="8" t="str">
        <f>G$25</f>
        <v>BIOGASY</v>
      </c>
      <c r="H257" s="6" t="str">
        <f>H$25</f>
        <v>IMPBIOGASY</v>
      </c>
      <c r="I257" s="6"/>
      <c r="J257" s="6" t="str">
        <f t="shared" si="16"/>
        <v>IMPN2ON</v>
      </c>
      <c r="K257" s="19">
        <f>'SUP_IVL (In-direct)'!O31</f>
        <v>0</v>
      </c>
      <c r="L257" s="1"/>
      <c r="M257" s="6" t="s">
        <v>14</v>
      </c>
      <c r="N257" s="6"/>
      <c r="O257" s="3"/>
      <c r="P257" s="3"/>
      <c r="Q257" s="6" t="s">
        <v>299</v>
      </c>
      <c r="R257" s="6" t="s">
        <v>257</v>
      </c>
    </row>
    <row r="258" spans="2:18" x14ac:dyDescent="0.3">
      <c r="B258" s="6"/>
      <c r="C258" s="6"/>
      <c r="D258" s="6" t="str">
        <f t="shared" si="15"/>
        <v>*</v>
      </c>
      <c r="E258" s="7" t="s">
        <v>607</v>
      </c>
      <c r="F258" s="8"/>
      <c r="G258" s="8" t="str">
        <f>G$26</f>
        <v>BIOGASY</v>
      </c>
      <c r="H258" s="6" t="str">
        <f>H$26</f>
        <v>IMPBIOGAS1</v>
      </c>
      <c r="I258" s="6"/>
      <c r="J258" s="6" t="str">
        <f t="shared" si="16"/>
        <v>IMPN2ON</v>
      </c>
      <c r="K258" s="19">
        <f>'SUP_IVL (In-direct)'!O32</f>
        <v>0</v>
      </c>
      <c r="L258" s="1"/>
      <c r="M258" s="6" t="s">
        <v>14</v>
      </c>
      <c r="N258" s="6"/>
      <c r="O258" s="3"/>
      <c r="P258" s="3"/>
      <c r="Q258" s="6" t="s">
        <v>299</v>
      </c>
      <c r="R258" s="6" t="s">
        <v>257</v>
      </c>
    </row>
    <row r="259" spans="2:18" x14ac:dyDescent="0.3">
      <c r="B259" s="6"/>
      <c r="C259" s="6"/>
      <c r="D259" s="6" t="str">
        <f t="shared" si="15"/>
        <v>*</v>
      </c>
      <c r="E259" s="7" t="s">
        <v>607</v>
      </c>
      <c r="F259" s="8"/>
      <c r="G259" s="8" t="str">
        <f>G$27</f>
        <v>BFUDSTY</v>
      </c>
      <c r="H259" s="6" t="str">
        <f>H$27</f>
        <v>IMPBFUDSTY</v>
      </c>
      <c r="I259" s="6"/>
      <c r="J259" s="6" t="str">
        <f t="shared" si="16"/>
        <v>IMPN2ON</v>
      </c>
      <c r="K259" s="19">
        <f>'SUP_IVL (In-direct)'!O33</f>
        <v>0</v>
      </c>
      <c r="L259" s="1"/>
      <c r="M259" s="6" t="s">
        <v>14</v>
      </c>
      <c r="N259" s="6"/>
      <c r="O259" s="3"/>
      <c r="P259" s="3"/>
      <c r="Q259" s="6" t="s">
        <v>291</v>
      </c>
      <c r="R259" s="6" t="s">
        <v>110</v>
      </c>
    </row>
    <row r="260" spans="2:18" x14ac:dyDescent="0.3">
      <c r="B260" s="6"/>
      <c r="C260" s="6"/>
      <c r="D260" s="6" t="str">
        <f t="shared" si="15"/>
        <v>*</v>
      </c>
      <c r="E260" s="7" t="s">
        <v>607</v>
      </c>
      <c r="F260" s="8"/>
      <c r="G260" s="8" t="str">
        <f>G$28</f>
        <v>BFUDSTY</v>
      </c>
      <c r="H260" s="6" t="str">
        <f>H$28</f>
        <v>IMPBFUDST1</v>
      </c>
      <c r="I260" s="6"/>
      <c r="J260" s="6" t="str">
        <f t="shared" si="16"/>
        <v>IMPN2ON</v>
      </c>
      <c r="K260" s="19">
        <f>'SUP_IVL (In-direct)'!O34</f>
        <v>0</v>
      </c>
      <c r="L260" s="1"/>
      <c r="M260" s="6" t="s">
        <v>14</v>
      </c>
      <c r="N260" s="6"/>
      <c r="O260" s="3"/>
      <c r="P260" s="3"/>
      <c r="Q260" s="6" t="s">
        <v>291</v>
      </c>
      <c r="R260" s="6" t="s">
        <v>110</v>
      </c>
    </row>
    <row r="261" spans="2:18" x14ac:dyDescent="0.3">
      <c r="B261" s="6"/>
      <c r="C261" s="6"/>
      <c r="D261" s="6" t="str">
        <f t="shared" si="15"/>
        <v>*</v>
      </c>
      <c r="E261" s="7" t="s">
        <v>607</v>
      </c>
      <c r="F261" s="8"/>
      <c r="G261" s="8" t="str">
        <f>G$29</f>
        <v>BFUDSTY</v>
      </c>
      <c r="H261" s="6" t="str">
        <f>H$29</f>
        <v>IMPBFUDST2</v>
      </c>
      <c r="I261" s="6"/>
      <c r="J261" s="6" t="str">
        <f t="shared" si="16"/>
        <v>IMPN2ON</v>
      </c>
      <c r="K261" s="19">
        <f>'SUP_IVL (In-direct)'!O35</f>
        <v>0</v>
      </c>
      <c r="L261" s="1"/>
      <c r="M261" s="6" t="s">
        <v>14</v>
      </c>
      <c r="N261" s="6"/>
      <c r="O261" s="3"/>
      <c r="P261" s="3"/>
      <c r="Q261" s="6" t="s">
        <v>291</v>
      </c>
      <c r="R261" s="6" t="s">
        <v>110</v>
      </c>
    </row>
    <row r="262" spans="2:18" x14ac:dyDescent="0.3">
      <c r="B262" s="6"/>
      <c r="C262" s="6"/>
      <c r="D262" s="6" t="str">
        <f t="shared" si="15"/>
        <v>*</v>
      </c>
      <c r="E262" s="7" t="s">
        <v>607</v>
      </c>
      <c r="F262" s="8"/>
      <c r="G262" s="8" t="str">
        <f>G$30</f>
        <v>BFUDSTY</v>
      </c>
      <c r="H262" s="6" t="str">
        <f>H$30</f>
        <v>IMPBFUDST3</v>
      </c>
      <c r="I262" s="6"/>
      <c r="J262" s="6" t="str">
        <f t="shared" si="16"/>
        <v>IMPN2ON</v>
      </c>
      <c r="K262" s="19">
        <f>'SUP_IVL (In-direct)'!O36</f>
        <v>0</v>
      </c>
      <c r="L262" s="1"/>
      <c r="M262" s="6" t="s">
        <v>14</v>
      </c>
      <c r="N262" s="6"/>
      <c r="O262" s="3"/>
      <c r="P262" s="3"/>
      <c r="Q262" s="6" t="s">
        <v>291</v>
      </c>
      <c r="R262" s="6" t="s">
        <v>110</v>
      </c>
    </row>
    <row r="263" spans="2:18" x14ac:dyDescent="0.3">
      <c r="B263" s="6"/>
      <c r="C263" s="6"/>
      <c r="D263" s="6" t="str">
        <f t="shared" si="15"/>
        <v>*</v>
      </c>
      <c r="E263" s="7" t="s">
        <v>607</v>
      </c>
      <c r="F263" s="8"/>
      <c r="G263" s="8" t="str">
        <f>G$31</f>
        <v>BIOIOWY</v>
      </c>
      <c r="H263" s="6" t="str">
        <f>H$31</f>
        <v>IMPBIOIOWY</v>
      </c>
      <c r="I263" s="6"/>
      <c r="J263" s="6" t="str">
        <f t="shared" si="16"/>
        <v>IMPN2ON</v>
      </c>
      <c r="K263" s="19">
        <f>'SUP_IVL (In-direct)'!O37</f>
        <v>0</v>
      </c>
      <c r="L263" s="1"/>
      <c r="M263" s="6" t="s">
        <v>14</v>
      </c>
      <c r="N263" s="6"/>
      <c r="O263" s="3"/>
      <c r="P263" s="3"/>
      <c r="Q263" s="6" t="s">
        <v>300</v>
      </c>
      <c r="R263" s="6" t="s">
        <v>193</v>
      </c>
    </row>
    <row r="264" spans="2:18" x14ac:dyDescent="0.3">
      <c r="B264" s="6"/>
      <c r="C264" s="6"/>
      <c r="D264" s="6" t="str">
        <f t="shared" si="15"/>
        <v>*</v>
      </c>
      <c r="E264" s="7" t="s">
        <v>607</v>
      </c>
      <c r="F264" s="8"/>
      <c r="G264" s="8" t="str">
        <f>G$32</f>
        <v>BIOMFWY</v>
      </c>
      <c r="H264" s="6" t="str">
        <f>H$32</f>
        <v>IMPBIOMFWY</v>
      </c>
      <c r="I264" s="6"/>
      <c r="J264" s="6" t="str">
        <f t="shared" si="16"/>
        <v>IMPN2ON</v>
      </c>
      <c r="K264" s="19">
        <f>'SUP_IVL (In-direct)'!O38</f>
        <v>0</v>
      </c>
      <c r="L264" s="1"/>
      <c r="M264" s="6" t="s">
        <v>14</v>
      </c>
      <c r="N264" s="6"/>
      <c r="O264" s="3"/>
      <c r="P264" s="3"/>
      <c r="Q264" s="6" t="s">
        <v>301</v>
      </c>
      <c r="R264" s="6" t="s">
        <v>195</v>
      </c>
    </row>
    <row r="265" spans="2:18" x14ac:dyDescent="0.3">
      <c r="B265" s="6"/>
      <c r="C265" s="6"/>
      <c r="D265" s="6" t="str">
        <f t="shared" si="15"/>
        <v>*</v>
      </c>
      <c r="E265" s="7" t="s">
        <v>607</v>
      </c>
      <c r="F265" s="8"/>
      <c r="G265" s="8" t="str">
        <f>G$33</f>
        <v>BIOMSWY</v>
      </c>
      <c r="H265" s="6" t="str">
        <f>H$33</f>
        <v>IMPBIOMSWY</v>
      </c>
      <c r="I265" s="6"/>
      <c r="J265" s="6" t="str">
        <f t="shared" si="16"/>
        <v>IMPN2ON</v>
      </c>
      <c r="K265" s="19">
        <f>'SUP_IVL (In-direct)'!O39</f>
        <v>0</v>
      </c>
      <c r="L265" s="1"/>
      <c r="M265" s="6" t="s">
        <v>14</v>
      </c>
      <c r="N265" s="6"/>
      <c r="O265" s="3"/>
      <c r="P265" s="3"/>
      <c r="Q265" s="6" t="s">
        <v>302</v>
      </c>
      <c r="R265" s="6" t="s">
        <v>258</v>
      </c>
    </row>
    <row r="266" spans="2:18" x14ac:dyDescent="0.3">
      <c r="B266" s="6"/>
      <c r="C266" s="6"/>
      <c r="D266" s="6" t="str">
        <f t="shared" si="15"/>
        <v>*</v>
      </c>
      <c r="E266" s="7" t="s">
        <v>607</v>
      </c>
      <c r="F266" s="8"/>
      <c r="G266" s="8" t="str">
        <f>G$34</f>
        <v>BIOSLUY</v>
      </c>
      <c r="H266" s="6" t="str">
        <f>H$34</f>
        <v>IMPBIOSLUY</v>
      </c>
      <c r="I266" s="6"/>
      <c r="J266" s="6" t="str">
        <f t="shared" si="16"/>
        <v>IMPN2ON</v>
      </c>
      <c r="K266" s="19">
        <f>'SUP_IVL (In-direct)'!O40</f>
        <v>0</v>
      </c>
      <c r="L266" s="1"/>
      <c r="M266" s="6" t="s">
        <v>14</v>
      </c>
      <c r="N266" s="6"/>
      <c r="O266" s="3"/>
      <c r="P266" s="3"/>
      <c r="Q266" s="6" t="s">
        <v>303</v>
      </c>
      <c r="R266" s="6" t="s">
        <v>201</v>
      </c>
    </row>
    <row r="267" spans="2:18" x14ac:dyDescent="0.3">
      <c r="B267" s="6"/>
      <c r="C267" s="6"/>
      <c r="D267" s="6" t="str">
        <f t="shared" si="15"/>
        <v>*</v>
      </c>
      <c r="E267" s="7" t="s">
        <v>607</v>
      </c>
      <c r="F267" s="8"/>
      <c r="G267" s="8" t="str">
        <f>G$35</f>
        <v>BIOWOFY</v>
      </c>
      <c r="H267" s="6" t="str">
        <f>H$35</f>
        <v>IMPBIOWOFY</v>
      </c>
      <c r="I267" s="6"/>
      <c r="J267" s="6" t="str">
        <f t="shared" si="16"/>
        <v>IMPN2ON</v>
      </c>
      <c r="K267" s="19">
        <f>'SUP_IVL (In-direct)'!O41</f>
        <v>0</v>
      </c>
      <c r="L267" s="1"/>
      <c r="M267" s="6" t="s">
        <v>14</v>
      </c>
      <c r="N267" s="6"/>
      <c r="O267" s="3"/>
      <c r="P267" s="3"/>
      <c r="Q267" s="6" t="s">
        <v>304</v>
      </c>
      <c r="R267" s="6" t="s">
        <v>259</v>
      </c>
    </row>
    <row r="268" spans="2:18" x14ac:dyDescent="0.3">
      <c r="B268" s="6"/>
      <c r="C268" s="6"/>
      <c r="D268" s="6" t="str">
        <f t="shared" si="15"/>
        <v>*</v>
      </c>
      <c r="E268" s="7" t="s">
        <v>607</v>
      </c>
      <c r="F268" s="8"/>
      <c r="G268" s="8" t="str">
        <f>G$36</f>
        <v>BIOWOOY</v>
      </c>
      <c r="H268" s="6" t="str">
        <f>H$36</f>
        <v>IMPBIOWOOY</v>
      </c>
      <c r="I268" s="6"/>
      <c r="J268" s="6" t="str">
        <f t="shared" si="16"/>
        <v>IMPN2ON</v>
      </c>
      <c r="K268" s="19">
        <f>'SUP_IVL (In-direct)'!O42</f>
        <v>0</v>
      </c>
      <c r="L268" s="1"/>
      <c r="M268" s="6" t="s">
        <v>14</v>
      </c>
      <c r="N268" s="6"/>
      <c r="O268" s="3"/>
      <c r="P268" s="3"/>
      <c r="Q268" s="6" t="s">
        <v>305</v>
      </c>
      <c r="R268" s="6" t="s">
        <v>260</v>
      </c>
    </row>
    <row r="269" spans="2:18" x14ac:dyDescent="0.3">
      <c r="B269" s="6"/>
      <c r="C269" s="6"/>
      <c r="D269" s="6" t="str">
        <f t="shared" si="15"/>
        <v>FLO_EMIS+</v>
      </c>
      <c r="E269" s="7" t="s">
        <v>607</v>
      </c>
      <c r="F269" s="8"/>
      <c r="G269" s="8" t="str">
        <f>G$37</f>
        <v>COAHARY</v>
      </c>
      <c r="H269" s="6" t="str">
        <f>H$37</f>
        <v>IMPCOAHARY</v>
      </c>
      <c r="I269" s="6"/>
      <c r="J269" s="6" t="str">
        <f t="shared" si="16"/>
        <v>IMPN2ON</v>
      </c>
      <c r="K269" s="19">
        <f>'SUP_IVL (In-direct)'!O43</f>
        <v>2.1100000000000001E-4</v>
      </c>
      <c r="L269" s="1"/>
      <c r="M269" s="6" t="s">
        <v>14</v>
      </c>
      <c r="N269" s="6"/>
      <c r="O269" s="3"/>
      <c r="P269" s="3"/>
      <c r="Q269" s="6" t="s">
        <v>306</v>
      </c>
      <c r="R269" s="6" t="s">
        <v>261</v>
      </c>
    </row>
    <row r="270" spans="2:18" x14ac:dyDescent="0.3">
      <c r="B270" s="6"/>
      <c r="C270" s="6"/>
      <c r="D270" s="6" t="str">
        <f t="shared" si="15"/>
        <v>FLO_EMIS+</v>
      </c>
      <c r="E270" s="7" t="s">
        <v>607</v>
      </c>
      <c r="F270" s="8"/>
      <c r="G270" s="8" t="str">
        <f>G$38</f>
        <v>COAPEAY</v>
      </c>
      <c r="H270" s="6" t="str">
        <f>H$38</f>
        <v>IMPCOAPEAY</v>
      </c>
      <c r="I270" s="6"/>
      <c r="J270" s="6" t="str">
        <f t="shared" si="16"/>
        <v>IMPN2ON</v>
      </c>
      <c r="K270" s="19">
        <f>'SUP_IVL (In-direct)'!O44</f>
        <v>1.8549999999999997E-5</v>
      </c>
      <c r="L270" s="1"/>
      <c r="M270" s="6" t="s">
        <v>14</v>
      </c>
      <c r="N270" s="6"/>
      <c r="O270" s="3"/>
      <c r="P270" s="3"/>
      <c r="Q270" s="6" t="s">
        <v>307</v>
      </c>
      <c r="R270" s="6" t="s">
        <v>262</v>
      </c>
    </row>
    <row r="271" spans="2:18" x14ac:dyDescent="0.3">
      <c r="B271" s="6"/>
      <c r="C271" s="6"/>
      <c r="D271" s="6" t="str">
        <f t="shared" si="15"/>
        <v>*</v>
      </c>
      <c r="E271" s="7" t="s">
        <v>607</v>
      </c>
      <c r="F271" s="8"/>
      <c r="G271" s="8" t="str">
        <f>G$39</f>
        <v>ELCMED1</v>
      </c>
      <c r="H271" s="6" t="str">
        <f>H$39</f>
        <v>IMPELCMED1</v>
      </c>
      <c r="I271" s="6"/>
      <c r="J271" s="6" t="str">
        <f t="shared" si="16"/>
        <v>IMPN2ON</v>
      </c>
      <c r="K271" s="19">
        <f>'SUP_IVL (In-direct)'!O45</f>
        <v>0</v>
      </c>
      <c r="L271" s="1"/>
      <c r="M271" s="6" t="s">
        <v>14</v>
      </c>
      <c r="N271" s="6"/>
      <c r="O271" s="3"/>
      <c r="P271" s="3"/>
      <c r="Q271" s="6" t="s">
        <v>308</v>
      </c>
      <c r="R271" s="6" t="s">
        <v>133</v>
      </c>
    </row>
    <row r="272" spans="2:18" x14ac:dyDescent="0.3">
      <c r="B272" s="6"/>
      <c r="C272" s="6"/>
      <c r="D272" s="6" t="str">
        <f t="shared" si="15"/>
        <v>*</v>
      </c>
      <c r="E272" s="7" t="s">
        <v>607</v>
      </c>
      <c r="F272" s="8"/>
      <c r="G272" s="8" t="str">
        <f>G$40</f>
        <v>ELCGREEN</v>
      </c>
      <c r="H272" s="6" t="str">
        <f>H$40</f>
        <v>IMPELCGREEN</v>
      </c>
      <c r="I272" s="6"/>
      <c r="J272" s="6" t="str">
        <f t="shared" si="16"/>
        <v>IMPN2ON</v>
      </c>
      <c r="K272" s="19">
        <f>'SUP_IVL (In-direct)'!O46</f>
        <v>0</v>
      </c>
      <c r="L272" s="1"/>
      <c r="M272" s="6" t="s">
        <v>14</v>
      </c>
      <c r="N272" s="6"/>
      <c r="O272" s="3"/>
      <c r="P272" s="3"/>
      <c r="Q272" s="6" t="s">
        <v>309</v>
      </c>
      <c r="R272" s="6" t="s">
        <v>263</v>
      </c>
    </row>
    <row r="273" spans="2:18" x14ac:dyDescent="0.3">
      <c r="B273" s="6"/>
      <c r="C273" s="6"/>
      <c r="D273" s="6" t="str">
        <f t="shared" ref="D273:D290" si="17">IF((OR(K273&lt;=0,K273="NA")),"*","FLO_EMIS+")</f>
        <v>*</v>
      </c>
      <c r="E273" s="7" t="s">
        <v>607</v>
      </c>
      <c r="F273" s="8"/>
      <c r="G273" s="8" t="str">
        <f>G$41</f>
        <v>ELCMED1</v>
      </c>
      <c r="H273" s="6" t="str">
        <f>H$41</f>
        <v>IMPELCMED1</v>
      </c>
      <c r="I273" s="6"/>
      <c r="J273" s="6" t="str">
        <f t="shared" si="16"/>
        <v>IMPN2ON</v>
      </c>
      <c r="K273" s="19">
        <f>'SUP_IVL (In-direct)'!O47</f>
        <v>0</v>
      </c>
      <c r="L273" s="1"/>
      <c r="M273" s="6" t="s">
        <v>14</v>
      </c>
      <c r="N273" s="6"/>
      <c r="O273" s="3"/>
      <c r="P273" s="3"/>
      <c r="Q273" s="6" t="s">
        <v>308</v>
      </c>
      <c r="R273" s="6" t="s">
        <v>133</v>
      </c>
    </row>
    <row r="274" spans="2:18" x14ac:dyDescent="0.3">
      <c r="B274" s="6"/>
      <c r="C274" s="6"/>
      <c r="D274" s="6" t="str">
        <f t="shared" si="17"/>
        <v>*</v>
      </c>
      <c r="E274" s="7" t="s">
        <v>607</v>
      </c>
      <c r="F274" s="8"/>
      <c r="G274" s="8" t="str">
        <f>G$42</f>
        <v>ELCMED1</v>
      </c>
      <c r="H274" s="6" t="str">
        <f>H$42</f>
        <v>IMPELCMEDSE</v>
      </c>
      <c r="I274" s="6"/>
      <c r="J274" s="6" t="str">
        <f t="shared" si="16"/>
        <v>IMPN2ON</v>
      </c>
      <c r="K274" s="19">
        <f>'SUP_IVL (In-direct)'!O48</f>
        <v>0</v>
      </c>
      <c r="L274" s="1"/>
      <c r="M274" s="6" t="s">
        <v>14</v>
      </c>
      <c r="N274" s="6"/>
      <c r="O274" s="3"/>
      <c r="P274" s="3"/>
      <c r="Q274" s="6" t="s">
        <v>308</v>
      </c>
      <c r="R274" s="6" t="s">
        <v>133</v>
      </c>
    </row>
    <row r="275" spans="2:18" x14ac:dyDescent="0.3">
      <c r="B275" s="6"/>
      <c r="C275" s="6"/>
      <c r="D275" s="6" t="str">
        <f t="shared" si="17"/>
        <v>*</v>
      </c>
      <c r="E275" s="7" t="s">
        <v>607</v>
      </c>
      <c r="F275" s="8"/>
      <c r="G275" s="8" t="str">
        <f>G$43</f>
        <v>ELCMED1</v>
      </c>
      <c r="H275" s="6" t="str">
        <f>H$43</f>
        <v>IMPELCMEDEU</v>
      </c>
      <c r="I275" s="6"/>
      <c r="J275" s="6" t="str">
        <f t="shared" si="16"/>
        <v>IMPN2ON</v>
      </c>
      <c r="K275" s="19">
        <f>'SUP_IVL (In-direct)'!O49</f>
        <v>0</v>
      </c>
      <c r="L275" s="1"/>
      <c r="M275" s="6" t="s">
        <v>14</v>
      </c>
      <c r="N275" s="6"/>
      <c r="O275" s="3"/>
      <c r="P275" s="3"/>
      <c r="Q275" s="6" t="s">
        <v>308</v>
      </c>
      <c r="R275" s="6" t="s">
        <v>133</v>
      </c>
    </row>
    <row r="276" spans="2:18" x14ac:dyDescent="0.3">
      <c r="B276" s="6"/>
      <c r="C276" s="6"/>
      <c r="D276" s="6" t="str">
        <f t="shared" si="17"/>
        <v>*</v>
      </c>
      <c r="E276" s="7" t="s">
        <v>607</v>
      </c>
      <c r="F276" s="8"/>
      <c r="G276" s="8" t="str">
        <f>G$44</f>
        <v>GASDGSY</v>
      </c>
      <c r="H276" s="6" t="str">
        <f>H$44</f>
        <v>IMPGASDGSY</v>
      </c>
      <c r="I276" s="6"/>
      <c r="J276" s="6" t="str">
        <f t="shared" si="16"/>
        <v>IMPN2ON</v>
      </c>
      <c r="K276" s="19">
        <f>'SUP_IVL (In-direct)'!O50</f>
        <v>0</v>
      </c>
      <c r="L276" s="1"/>
      <c r="M276" s="6" t="s">
        <v>14</v>
      </c>
      <c r="N276" s="6"/>
      <c r="O276" s="3"/>
      <c r="P276" s="3"/>
      <c r="Q276" s="6" t="s">
        <v>310</v>
      </c>
      <c r="R276" s="6" t="s">
        <v>264</v>
      </c>
    </row>
    <row r="277" spans="2:18" x14ac:dyDescent="0.3">
      <c r="B277" s="6"/>
      <c r="C277" s="6"/>
      <c r="D277" s="6" t="str">
        <f t="shared" si="17"/>
        <v>FLO_EMIS+</v>
      </c>
      <c r="E277" s="7" t="s">
        <v>607</v>
      </c>
      <c r="F277" s="8"/>
      <c r="G277" s="8" t="str">
        <f>G$45</f>
        <v>GASNATY</v>
      </c>
      <c r="H277" s="6" t="str">
        <f>H$45</f>
        <v>IMPGASNATY</v>
      </c>
      <c r="I277" s="6"/>
      <c r="J277" s="6" t="str">
        <f t="shared" si="16"/>
        <v>IMPN2ON</v>
      </c>
      <c r="K277" s="19">
        <f>'SUP_IVL (In-direct)'!O51</f>
        <v>1.2100000000000001E-4</v>
      </c>
      <c r="L277" s="1"/>
      <c r="M277" s="6" t="s">
        <v>14</v>
      </c>
      <c r="N277" s="6"/>
      <c r="O277" s="3"/>
      <c r="P277" s="3"/>
      <c r="Q277" s="6" t="s">
        <v>311</v>
      </c>
      <c r="R277" s="6" t="s">
        <v>265</v>
      </c>
    </row>
    <row r="278" spans="2:18" x14ac:dyDescent="0.3">
      <c r="B278" s="6"/>
      <c r="C278" s="6"/>
      <c r="D278" s="6" t="str">
        <f t="shared" si="17"/>
        <v>*</v>
      </c>
      <c r="E278" s="7" t="s">
        <v>607</v>
      </c>
      <c r="F278" s="8"/>
      <c r="G278" s="8" t="str">
        <f>G$46</f>
        <v>H2GY</v>
      </c>
      <c r="H278" s="6" t="str">
        <f>H$46</f>
        <v>IMPH2GY</v>
      </c>
      <c r="I278" s="6"/>
      <c r="J278" s="6" t="str">
        <f t="shared" si="16"/>
        <v>IMPN2ON</v>
      </c>
      <c r="K278" s="19">
        <f>'SUP_IVL (In-direct)'!O52</f>
        <v>0</v>
      </c>
      <c r="L278" s="1"/>
      <c r="M278" s="6" t="s">
        <v>14</v>
      </c>
      <c r="N278" s="6"/>
      <c r="O278" s="3"/>
      <c r="P278" s="3"/>
      <c r="Q278" s="6" t="s">
        <v>312</v>
      </c>
      <c r="R278" s="6" t="s">
        <v>266</v>
      </c>
    </row>
    <row r="279" spans="2:18" x14ac:dyDescent="0.3">
      <c r="B279" s="6"/>
      <c r="C279" s="6"/>
      <c r="D279" s="6" t="str">
        <f t="shared" si="17"/>
        <v>*</v>
      </c>
      <c r="E279" s="7" t="s">
        <v>607</v>
      </c>
      <c r="F279" s="8"/>
      <c r="G279" s="8" t="str">
        <f>G$47</f>
        <v>H2LY</v>
      </c>
      <c r="H279" s="6" t="str">
        <f>H$47</f>
        <v>IMPH2LY</v>
      </c>
      <c r="I279" s="6"/>
      <c r="J279" s="6" t="str">
        <f t="shared" si="16"/>
        <v>IMPN2ON</v>
      </c>
      <c r="K279" s="19">
        <f>'SUP_IVL (In-direct)'!O53</f>
        <v>0</v>
      </c>
      <c r="L279" s="1"/>
      <c r="M279" s="6" t="s">
        <v>14</v>
      </c>
      <c r="N279" s="6"/>
      <c r="O279" s="3"/>
      <c r="P279" s="3"/>
      <c r="Q279" s="6" t="s">
        <v>313</v>
      </c>
      <c r="R279" s="6" t="s">
        <v>267</v>
      </c>
    </row>
    <row r="280" spans="2:18" x14ac:dyDescent="0.3">
      <c r="B280" s="6"/>
      <c r="C280" s="6"/>
      <c r="D280" s="6" t="str">
        <f t="shared" si="17"/>
        <v>*</v>
      </c>
      <c r="E280" s="7" t="s">
        <v>607</v>
      </c>
      <c r="F280" s="8"/>
      <c r="G280" s="8" t="str">
        <f>G$48</f>
        <v>HETGREEN</v>
      </c>
      <c r="H280" s="6" t="str">
        <f>H$48</f>
        <v>IMPHETGREEN</v>
      </c>
      <c r="I280" s="6"/>
      <c r="J280" s="6" t="str">
        <f t="shared" si="16"/>
        <v>IMPN2ON</v>
      </c>
      <c r="K280" s="19">
        <f>'SUP_IVL (In-direct)'!O54</f>
        <v>0</v>
      </c>
      <c r="L280" s="1"/>
      <c r="M280" s="6" t="s">
        <v>14</v>
      </c>
      <c r="N280" s="6"/>
      <c r="O280" s="3"/>
      <c r="P280" s="3"/>
      <c r="Q280" s="6" t="s">
        <v>314</v>
      </c>
      <c r="R280" s="6" t="s">
        <v>268</v>
      </c>
    </row>
    <row r="281" spans="2:18" x14ac:dyDescent="0.3">
      <c r="B281" s="6"/>
      <c r="C281" s="6"/>
      <c r="D281" s="6" t="str">
        <f t="shared" si="17"/>
        <v>*</v>
      </c>
      <c r="E281" s="7" t="s">
        <v>607</v>
      </c>
      <c r="F281" s="8"/>
      <c r="G281" s="8" t="str">
        <f>G$49</f>
        <v>HETHTH1</v>
      </c>
      <c r="H281" s="6" t="str">
        <f>H$49</f>
        <v>IMPHETHTH1</v>
      </c>
      <c r="I281" s="6"/>
      <c r="J281" s="6" t="str">
        <f t="shared" si="16"/>
        <v>IMPN2ON</v>
      </c>
      <c r="K281" s="19">
        <f>'SUP_IVL (In-direct)'!O55</f>
        <v>0</v>
      </c>
      <c r="L281" s="1"/>
      <c r="M281" s="6" t="s">
        <v>14</v>
      </c>
      <c r="N281" s="6"/>
      <c r="O281" s="3"/>
      <c r="P281" s="3"/>
      <c r="Q281" s="6" t="s">
        <v>315</v>
      </c>
      <c r="R281" s="6" t="s">
        <v>268</v>
      </c>
    </row>
    <row r="282" spans="2:18" x14ac:dyDescent="0.3">
      <c r="B282" s="6"/>
      <c r="C282" s="6"/>
      <c r="D282" s="6" t="str">
        <f t="shared" si="17"/>
        <v>*</v>
      </c>
      <c r="E282" s="7" t="s">
        <v>607</v>
      </c>
      <c r="F282" s="8"/>
      <c r="G282" s="8" t="str">
        <f>G$50</f>
        <v>HETLTII</v>
      </c>
      <c r="H282" s="6" t="str">
        <f>H$50</f>
        <v>IMPHETLTII</v>
      </c>
      <c r="I282" s="6"/>
      <c r="J282" s="6" t="str">
        <f t="shared" si="16"/>
        <v>IMPN2ON</v>
      </c>
      <c r="K282" s="19">
        <f>'SUP_IVL (In-direct)'!O56</f>
        <v>0</v>
      </c>
      <c r="L282" s="1"/>
      <c r="M282" s="6" t="s">
        <v>14</v>
      </c>
      <c r="N282" s="6"/>
      <c r="O282" s="3"/>
      <c r="P282" s="3"/>
      <c r="Q282" s="6" t="s">
        <v>316</v>
      </c>
      <c r="R282" s="6" t="s">
        <v>269</v>
      </c>
    </row>
    <row r="283" spans="2:18" x14ac:dyDescent="0.3">
      <c r="B283" s="6"/>
      <c r="C283" s="6"/>
      <c r="D283" s="6" t="str">
        <f t="shared" si="17"/>
        <v>*</v>
      </c>
      <c r="E283" s="7" t="s">
        <v>607</v>
      </c>
      <c r="F283" s="8"/>
      <c r="G283" s="8" t="str">
        <f>G$51</f>
        <v>NUCRSVY</v>
      </c>
      <c r="H283" s="6" t="str">
        <f>H$51</f>
        <v>IMPNUCRSVY</v>
      </c>
      <c r="I283" s="6"/>
      <c r="J283" s="6" t="str">
        <f t="shared" si="16"/>
        <v>IMPN2ON</v>
      </c>
      <c r="K283" s="19">
        <f>'SUP_IVL (In-direct)'!O57</f>
        <v>0</v>
      </c>
      <c r="L283" s="1"/>
      <c r="M283" s="6" t="s">
        <v>14</v>
      </c>
      <c r="N283" s="6"/>
      <c r="O283" s="3"/>
      <c r="P283" s="3"/>
      <c r="Q283" s="6" t="s">
        <v>317</v>
      </c>
      <c r="R283" s="6" t="s">
        <v>270</v>
      </c>
    </row>
    <row r="284" spans="2:18" x14ac:dyDescent="0.3">
      <c r="B284" s="6"/>
      <c r="C284" s="6"/>
      <c r="D284" s="6" t="str">
        <f t="shared" si="17"/>
        <v>FLO_EMIS+</v>
      </c>
      <c r="E284" s="7" t="s">
        <v>607</v>
      </c>
      <c r="F284" s="8"/>
      <c r="G284" s="8" t="str">
        <f>G$52</f>
        <v>OILCRDY</v>
      </c>
      <c r="H284" s="6" t="str">
        <f>H$52</f>
        <v>IMPOILCRDY</v>
      </c>
      <c r="I284" s="6"/>
      <c r="J284" s="6" t="str">
        <f t="shared" si="16"/>
        <v>IMPN2ON</v>
      </c>
      <c r="K284" s="19">
        <f>'SUP_IVL (In-direct)'!O58</f>
        <v>1.4341938832999109E-4</v>
      </c>
      <c r="L284" s="1"/>
      <c r="M284" s="6" t="s">
        <v>14</v>
      </c>
      <c r="N284" s="6"/>
      <c r="O284" s="3"/>
      <c r="P284" s="3"/>
      <c r="Q284" s="6" t="s">
        <v>318</v>
      </c>
      <c r="R284" s="6" t="s">
        <v>271</v>
      </c>
    </row>
    <row r="285" spans="2:18" x14ac:dyDescent="0.3">
      <c r="B285" s="6"/>
      <c r="C285" s="6"/>
      <c r="D285" s="6" t="str">
        <f t="shared" si="17"/>
        <v>FLO_EMIS+</v>
      </c>
      <c r="E285" s="7" t="s">
        <v>607</v>
      </c>
      <c r="F285" s="8"/>
      <c r="G285" s="8" t="str">
        <f>G$53</f>
        <v>OILDSTY</v>
      </c>
      <c r="H285" s="6" t="str">
        <f>H$53</f>
        <v>IMPOILDSTY</v>
      </c>
      <c r="I285" s="6"/>
      <c r="J285" s="6" t="str">
        <f t="shared" si="16"/>
        <v>IMPN2ON</v>
      </c>
      <c r="K285" s="19">
        <f>'SUP_IVL (In-direct)'!O59</f>
        <v>2.0556844547563803E-4</v>
      </c>
      <c r="L285" s="1"/>
      <c r="M285" s="6" t="s">
        <v>14</v>
      </c>
      <c r="N285" s="6"/>
      <c r="O285" s="3"/>
      <c r="P285" s="3"/>
      <c r="Q285" s="6" t="s">
        <v>319</v>
      </c>
      <c r="R285" s="6" t="s">
        <v>272</v>
      </c>
    </row>
    <row r="286" spans="2:18" x14ac:dyDescent="0.3">
      <c r="B286" s="6"/>
      <c r="C286" s="6"/>
      <c r="D286" s="6" t="str">
        <f t="shared" si="17"/>
        <v>FLO_EMIS+</v>
      </c>
      <c r="E286" s="7" t="s">
        <v>607</v>
      </c>
      <c r="F286" s="8"/>
      <c r="G286" s="8" t="str">
        <f>G$54</f>
        <v>OILGSLY</v>
      </c>
      <c r="H286" s="6" t="str">
        <f>H$54</f>
        <v>IMPOILGSLY</v>
      </c>
      <c r="I286" s="6"/>
      <c r="J286" s="6" t="str">
        <f t="shared" si="16"/>
        <v>IMPN2ON</v>
      </c>
      <c r="K286" s="19">
        <f>'SUP_IVL (In-direct)'!O60</f>
        <v>2.4396980298287607E-4</v>
      </c>
      <c r="L286" s="1"/>
      <c r="M286" s="6" t="s">
        <v>14</v>
      </c>
      <c r="N286" s="6"/>
      <c r="O286" s="3"/>
      <c r="P286" s="3"/>
      <c r="Q286" s="6" t="s">
        <v>320</v>
      </c>
      <c r="R286" s="6" t="s">
        <v>273</v>
      </c>
    </row>
    <row r="287" spans="2:18" x14ac:dyDescent="0.3">
      <c r="B287" s="6"/>
      <c r="C287" s="6"/>
      <c r="D287" s="6" t="str">
        <f t="shared" si="17"/>
        <v>FLO_EMIS+</v>
      </c>
      <c r="E287" s="7" t="s">
        <v>607</v>
      </c>
      <c r="F287" s="8"/>
      <c r="G287" s="8" t="str">
        <f>G$55</f>
        <v>OILHFOY</v>
      </c>
      <c r="H287" s="6" t="str">
        <f>H$55</f>
        <v>IMPOILHFOY</v>
      </c>
      <c r="I287" s="6"/>
      <c r="J287" s="6" t="str">
        <f t="shared" si="16"/>
        <v>IMPN2ON</v>
      </c>
      <c r="K287" s="19">
        <f>'SUP_IVL (In-direct)'!O61</f>
        <v>2.0970149253731344E-4</v>
      </c>
      <c r="L287" s="1"/>
      <c r="M287" s="6" t="s">
        <v>14</v>
      </c>
      <c r="N287" s="6"/>
      <c r="O287" s="3"/>
      <c r="P287" s="3"/>
      <c r="Q287" s="6" t="s">
        <v>321</v>
      </c>
      <c r="R287" s="6" t="s">
        <v>274</v>
      </c>
    </row>
    <row r="288" spans="2:18" x14ac:dyDescent="0.3">
      <c r="B288" s="6"/>
      <c r="C288" s="6"/>
      <c r="D288" s="6" t="str">
        <f t="shared" si="17"/>
        <v>FLO_EMIS+</v>
      </c>
      <c r="E288" s="7" t="s">
        <v>607</v>
      </c>
      <c r="F288" s="8"/>
      <c r="G288" s="8" t="str">
        <f>G$56</f>
        <v>OILKERY</v>
      </c>
      <c r="H288" s="6" t="str">
        <f>H$56</f>
        <v>IMPOILKERY</v>
      </c>
      <c r="I288" s="6"/>
      <c r="J288" s="6" t="str">
        <f t="shared" si="16"/>
        <v>IMPN2ON</v>
      </c>
      <c r="K288" s="19">
        <f>'SUP_IVL (In-direct)'!O62</f>
        <v>2.0162412993039443E-4</v>
      </c>
      <c r="L288" s="1"/>
      <c r="M288" s="6" t="s">
        <v>14</v>
      </c>
      <c r="N288" s="6"/>
      <c r="O288" s="3"/>
      <c r="P288" s="3"/>
      <c r="Q288" s="6" t="s">
        <v>322</v>
      </c>
      <c r="R288" s="6" t="s">
        <v>275</v>
      </c>
    </row>
    <row r="289" spans="2:18" x14ac:dyDescent="0.3">
      <c r="B289" s="6"/>
      <c r="C289" s="6"/>
      <c r="D289" s="6" t="str">
        <f t="shared" si="17"/>
        <v>FLO_EMIS+</v>
      </c>
      <c r="E289" s="7" t="s">
        <v>607</v>
      </c>
      <c r="F289" s="8"/>
      <c r="G289" s="8" t="str">
        <f>G$57</f>
        <v>OILLFOY</v>
      </c>
      <c r="H289" s="6" t="str">
        <f>H$57</f>
        <v>IMPOILLFOY</v>
      </c>
      <c r="I289" s="6"/>
      <c r="J289" s="6" t="str">
        <f t="shared" si="16"/>
        <v>IMPN2ON</v>
      </c>
      <c r="K289" s="19">
        <f>'SUP_IVL (In-direct)'!O63</f>
        <v>2.1262135922330098E-4</v>
      </c>
      <c r="L289" s="1"/>
      <c r="M289" s="6" t="s">
        <v>14</v>
      </c>
      <c r="N289" s="6"/>
      <c r="O289" s="3"/>
      <c r="P289" s="3"/>
      <c r="Q289" s="6" t="s">
        <v>323</v>
      </c>
      <c r="R289" s="6" t="s">
        <v>276</v>
      </c>
    </row>
    <row r="290" spans="2:18" x14ac:dyDescent="0.3">
      <c r="B290" s="6"/>
      <c r="C290" s="6"/>
      <c r="D290" s="6" t="str">
        <f t="shared" si="17"/>
        <v>FLO_EMIS+</v>
      </c>
      <c r="E290" s="7" t="s">
        <v>607</v>
      </c>
      <c r="F290" s="8"/>
      <c r="G290" s="8" t="str">
        <f>G$58</f>
        <v>OILLPGY</v>
      </c>
      <c r="H290" s="6" t="str">
        <f>H$58</f>
        <v>IMPOILLPGY</v>
      </c>
      <c r="I290" s="6"/>
      <c r="J290" s="6" t="str">
        <f t="shared" si="16"/>
        <v>IMPN2ON</v>
      </c>
      <c r="K290" s="19">
        <f>'SUP_IVL (In-direct)'!O64</f>
        <v>1.6092003347136698E-4</v>
      </c>
      <c r="L290" s="1"/>
      <c r="M290" s="6" t="s">
        <v>14</v>
      </c>
      <c r="N290" s="6"/>
      <c r="O290" s="3"/>
      <c r="P290" s="3"/>
      <c r="Q290" s="6" t="s">
        <v>324</v>
      </c>
      <c r="R290" s="6" t="s">
        <v>277</v>
      </c>
    </row>
    <row r="295" spans="2:18" x14ac:dyDescent="0.3">
      <c r="B295" s="1" t="str">
        <f>'SUP_IVL (In-direct)'!P10</f>
        <v>PMA</v>
      </c>
      <c r="C295" s="1"/>
      <c r="D295" s="1"/>
      <c r="E295" s="1"/>
      <c r="F295" s="1"/>
      <c r="G295" s="1"/>
      <c r="H295" s="1"/>
      <c r="I295" s="1"/>
      <c r="J295" s="1"/>
      <c r="K295" s="16"/>
      <c r="L295" s="1"/>
      <c r="M295" s="1"/>
      <c r="N295" s="1"/>
      <c r="O295" s="1"/>
      <c r="P295" s="1"/>
      <c r="Q295" s="1"/>
      <c r="R295" s="1"/>
    </row>
    <row r="296" spans="2:18" x14ac:dyDescent="0.3">
      <c r="B296" s="1"/>
      <c r="C296" s="1"/>
      <c r="D296" s="1"/>
      <c r="E296" s="1"/>
      <c r="F296" s="1"/>
      <c r="G296" s="1"/>
      <c r="H296" s="1"/>
      <c r="I296" s="1"/>
      <c r="J296" s="1"/>
      <c r="K296" s="16"/>
      <c r="L296" s="1"/>
      <c r="M296" s="1"/>
      <c r="N296" s="1"/>
      <c r="O296" s="1"/>
      <c r="P296" s="1"/>
      <c r="Q296" s="1"/>
      <c r="R296" s="1"/>
    </row>
    <row r="297" spans="2:18" x14ac:dyDescent="0.3">
      <c r="B297" s="2" t="s">
        <v>0</v>
      </c>
      <c r="C297" s="3"/>
      <c r="D297" s="3"/>
      <c r="E297" s="3"/>
      <c r="F297" s="3"/>
      <c r="G297" s="3"/>
      <c r="H297" s="3"/>
      <c r="I297" s="3"/>
      <c r="J297" s="3"/>
      <c r="K297" s="17"/>
      <c r="L297" s="1"/>
      <c r="M297" s="1"/>
      <c r="N297" s="1"/>
      <c r="O297" s="1"/>
      <c r="P297" s="1"/>
      <c r="Q297" s="1"/>
      <c r="R297" s="1"/>
    </row>
    <row r="298" spans="2:18" x14ac:dyDescent="0.3">
      <c r="B298" s="4" t="s">
        <v>1</v>
      </c>
      <c r="C298" s="4" t="s">
        <v>2</v>
      </c>
      <c r="D298" s="4" t="s">
        <v>3</v>
      </c>
      <c r="E298" s="4" t="s">
        <v>4</v>
      </c>
      <c r="F298" s="4" t="s">
        <v>5</v>
      </c>
      <c r="G298" s="4" t="s">
        <v>288</v>
      </c>
      <c r="H298" s="4" t="s">
        <v>6</v>
      </c>
      <c r="I298" s="4" t="s">
        <v>7</v>
      </c>
      <c r="J298" s="4" t="s">
        <v>8</v>
      </c>
      <c r="K298" s="18" t="s">
        <v>9</v>
      </c>
      <c r="L298" s="1"/>
      <c r="M298" s="4" t="s">
        <v>10</v>
      </c>
      <c r="N298" s="4" t="s">
        <v>11</v>
      </c>
      <c r="O298" s="5"/>
      <c r="P298" s="5"/>
      <c r="Q298" s="4" t="s">
        <v>12</v>
      </c>
      <c r="R298" s="4" t="s">
        <v>13</v>
      </c>
    </row>
    <row r="299" spans="2:18" x14ac:dyDescent="0.3">
      <c r="B299" s="6"/>
      <c r="C299" s="6"/>
      <c r="D299" s="6" t="str">
        <f t="shared" ref="D299:D330" si="18">IF((OR(K299&lt;=0,K299="NA")),"*","FLO_EMIS+")</f>
        <v>*</v>
      </c>
      <c r="E299" s="7" t="s">
        <v>607</v>
      </c>
      <c r="F299" s="8"/>
      <c r="G299" s="8" t="str">
        <f>G$9</f>
        <v>BFUBJFY</v>
      </c>
      <c r="H299" s="6" t="str">
        <f>H$9</f>
        <v>IMPBFUBJFY</v>
      </c>
      <c r="I299" s="6"/>
      <c r="J299" s="6" t="str">
        <f>$C$3&amp;B$295&amp;"N"</f>
        <v>IMPPMAN</v>
      </c>
      <c r="K299" s="19">
        <f>'SUP_IVL (In-direct)'!P15</f>
        <v>0</v>
      </c>
      <c r="L299" s="1"/>
      <c r="M299" s="6" t="s">
        <v>14</v>
      </c>
      <c r="N299" s="6"/>
      <c r="O299" s="1"/>
      <c r="P299" s="1"/>
      <c r="Q299" s="6" t="s">
        <v>289</v>
      </c>
      <c r="R299" s="6" t="s">
        <v>247</v>
      </c>
    </row>
    <row r="300" spans="2:18" x14ac:dyDescent="0.3">
      <c r="B300" s="6"/>
      <c r="C300" s="6"/>
      <c r="D300" s="6" t="str">
        <f t="shared" si="18"/>
        <v>*</v>
      </c>
      <c r="E300" s="7" t="s">
        <v>607</v>
      </c>
      <c r="F300" s="8"/>
      <c r="G300" s="8" t="str">
        <f>G$10</f>
        <v>BFUDMEY</v>
      </c>
      <c r="H300" s="6" t="str">
        <f>H$10</f>
        <v>IMPBFUDMEY</v>
      </c>
      <c r="I300" s="6"/>
      <c r="J300" s="6" t="str">
        <f t="shared" ref="J300:J348" si="19">$C$3&amp;B$295&amp;"N"</f>
        <v>IMPPMAN</v>
      </c>
      <c r="K300" s="19">
        <f>'SUP_IVL (In-direct)'!P16</f>
        <v>0</v>
      </c>
      <c r="L300" s="1"/>
      <c r="M300" s="6" t="s">
        <v>14</v>
      </c>
      <c r="N300" s="6"/>
      <c r="O300" s="1"/>
      <c r="P300" s="1"/>
      <c r="Q300" s="6" t="s">
        <v>290</v>
      </c>
      <c r="R300" s="6" t="s">
        <v>248</v>
      </c>
    </row>
    <row r="301" spans="2:18" x14ac:dyDescent="0.3">
      <c r="B301" s="6"/>
      <c r="C301" s="6"/>
      <c r="D301" s="6" t="str">
        <f t="shared" si="18"/>
        <v>*</v>
      </c>
      <c r="E301" s="7" t="s">
        <v>607</v>
      </c>
      <c r="F301" s="8"/>
      <c r="G301" s="8" t="str">
        <f>G$11</f>
        <v>BFUDSTY</v>
      </c>
      <c r="H301" s="6" t="str">
        <f>H$11</f>
        <v>IMPBFUDSTY</v>
      </c>
      <c r="I301" s="6"/>
      <c r="J301" s="6" t="str">
        <f t="shared" si="19"/>
        <v>IMPPMAN</v>
      </c>
      <c r="K301" s="19">
        <f>'SUP_IVL (In-direct)'!P17</f>
        <v>0</v>
      </c>
      <c r="L301" s="1"/>
      <c r="M301" s="6" t="s">
        <v>14</v>
      </c>
      <c r="N301" s="6"/>
      <c r="O301" s="1"/>
      <c r="P301" s="1"/>
      <c r="Q301" s="6" t="s">
        <v>291</v>
      </c>
      <c r="R301" s="6" t="s">
        <v>249</v>
      </c>
    </row>
    <row r="302" spans="2:18" x14ac:dyDescent="0.3">
      <c r="B302" s="6"/>
      <c r="C302" s="6"/>
      <c r="D302" s="6" t="str">
        <f t="shared" si="18"/>
        <v>*</v>
      </c>
      <c r="E302" s="7" t="s">
        <v>607</v>
      </c>
      <c r="F302" s="8"/>
      <c r="G302" s="8" t="str">
        <f>G$12</f>
        <v>BFUDSTY</v>
      </c>
      <c r="H302" s="6" t="str">
        <f>H$12</f>
        <v>IMPBFUDST1</v>
      </c>
      <c r="I302" s="6"/>
      <c r="J302" s="6" t="str">
        <f t="shared" si="19"/>
        <v>IMPPMAN</v>
      </c>
      <c r="K302" s="19">
        <f>'SUP_IVL (In-direct)'!P18</f>
        <v>0</v>
      </c>
      <c r="L302" s="1"/>
      <c r="M302" s="6" t="s">
        <v>14</v>
      </c>
      <c r="N302" s="6"/>
      <c r="O302" s="1"/>
      <c r="P302" s="1"/>
      <c r="Q302" s="6" t="s">
        <v>291</v>
      </c>
      <c r="R302" s="6" t="s">
        <v>249</v>
      </c>
    </row>
    <row r="303" spans="2:18" x14ac:dyDescent="0.3">
      <c r="B303" s="6"/>
      <c r="C303" s="6"/>
      <c r="D303" s="6" t="str">
        <f t="shared" si="18"/>
        <v>*</v>
      </c>
      <c r="E303" s="7" t="s">
        <v>607</v>
      </c>
      <c r="F303" s="8"/>
      <c r="G303" s="8" t="str">
        <f>G$13</f>
        <v>BFUDSTY</v>
      </c>
      <c r="H303" s="6" t="str">
        <f>H$13</f>
        <v>IMPBFUDST2</v>
      </c>
      <c r="I303" s="6"/>
      <c r="J303" s="6" t="str">
        <f t="shared" si="19"/>
        <v>IMPPMAN</v>
      </c>
      <c r="K303" s="19">
        <f>'SUP_IVL (In-direct)'!P19</f>
        <v>0</v>
      </c>
      <c r="L303" s="1"/>
      <c r="M303" s="6" t="s">
        <v>14</v>
      </c>
      <c r="N303" s="6"/>
      <c r="O303" s="1"/>
      <c r="P303" s="1"/>
      <c r="Q303" s="6" t="s">
        <v>291</v>
      </c>
      <c r="R303" s="6" t="s">
        <v>249</v>
      </c>
    </row>
    <row r="304" spans="2:18" x14ac:dyDescent="0.3">
      <c r="B304" s="6"/>
      <c r="C304" s="6"/>
      <c r="D304" s="6" t="str">
        <f t="shared" si="18"/>
        <v>*</v>
      </c>
      <c r="E304" s="7" t="s">
        <v>607</v>
      </c>
      <c r="F304" s="8"/>
      <c r="G304" s="8" t="str">
        <f>G$14</f>
        <v>BFUDSTY</v>
      </c>
      <c r="H304" s="6" t="str">
        <f>H$14</f>
        <v>IMPBFUDST3</v>
      </c>
      <c r="I304" s="6"/>
      <c r="J304" s="6" t="str">
        <f t="shared" si="19"/>
        <v>IMPPMAN</v>
      </c>
      <c r="K304" s="19">
        <f>'SUP_IVL (In-direct)'!P20</f>
        <v>0</v>
      </c>
      <c r="L304" s="1"/>
      <c r="M304" s="6" t="s">
        <v>14</v>
      </c>
      <c r="N304" s="6"/>
      <c r="O304" s="1"/>
      <c r="P304" s="1"/>
      <c r="Q304" s="6" t="s">
        <v>291</v>
      </c>
      <c r="R304" s="6" t="s">
        <v>249</v>
      </c>
    </row>
    <row r="305" spans="2:18" x14ac:dyDescent="0.3">
      <c r="B305" s="6"/>
      <c r="C305" s="6"/>
      <c r="D305" s="6" t="str">
        <f t="shared" si="18"/>
        <v>*</v>
      </c>
      <c r="E305" s="7" t="s">
        <v>607</v>
      </c>
      <c r="F305" s="8"/>
      <c r="G305" s="8" t="str">
        <f>G$15</f>
        <v>BFUETHY</v>
      </c>
      <c r="H305" s="6" t="str">
        <f>H$15</f>
        <v>IMPBFUETH4</v>
      </c>
      <c r="I305" s="6"/>
      <c r="J305" s="6" t="str">
        <f t="shared" si="19"/>
        <v>IMPPMAN</v>
      </c>
      <c r="K305" s="19">
        <f>'SUP_IVL (In-direct)'!P21</f>
        <v>0</v>
      </c>
      <c r="L305" s="1"/>
      <c r="M305" s="6" t="s">
        <v>14</v>
      </c>
      <c r="N305" s="6"/>
      <c r="O305" s="1"/>
      <c r="P305" s="1"/>
      <c r="Q305" s="6" t="s">
        <v>292</v>
      </c>
      <c r="R305" s="6" t="s">
        <v>250</v>
      </c>
    </row>
    <row r="306" spans="2:18" x14ac:dyDescent="0.3">
      <c r="B306" s="6"/>
      <c r="C306" s="6"/>
      <c r="D306" s="6" t="str">
        <f t="shared" si="18"/>
        <v>*</v>
      </c>
      <c r="E306" s="7" t="s">
        <v>607</v>
      </c>
      <c r="F306" s="8"/>
      <c r="G306" s="8" t="str">
        <f>G$16</f>
        <v>BFUETHY</v>
      </c>
      <c r="H306" s="6" t="str">
        <f>H$16</f>
        <v>IMPBFUETH5</v>
      </c>
      <c r="I306" s="6"/>
      <c r="J306" s="6" t="str">
        <f t="shared" si="19"/>
        <v>IMPPMAN</v>
      </c>
      <c r="K306" s="19">
        <f>'SUP_IVL (In-direct)'!P22</f>
        <v>0</v>
      </c>
      <c r="L306" s="1"/>
      <c r="M306" s="6" t="s">
        <v>14</v>
      </c>
      <c r="N306" s="6"/>
      <c r="O306" s="1"/>
      <c r="P306" s="1"/>
      <c r="Q306" s="6" t="s">
        <v>292</v>
      </c>
      <c r="R306" s="6" t="s">
        <v>250</v>
      </c>
    </row>
    <row r="307" spans="2:18" x14ac:dyDescent="0.3">
      <c r="B307" s="6"/>
      <c r="C307" s="6"/>
      <c r="D307" s="6" t="str">
        <f t="shared" si="18"/>
        <v>*</v>
      </c>
      <c r="E307" s="7" t="s">
        <v>607</v>
      </c>
      <c r="F307" s="8"/>
      <c r="G307" s="8" t="str">
        <f>G$17</f>
        <v>BFUETHY</v>
      </c>
      <c r="H307" s="6" t="str">
        <f>H$17</f>
        <v>IMPBFUETH6</v>
      </c>
      <c r="I307" s="6"/>
      <c r="J307" s="6" t="str">
        <f t="shared" si="19"/>
        <v>IMPPMAN</v>
      </c>
      <c r="K307" s="19">
        <f>'SUP_IVL (In-direct)'!P23</f>
        <v>0</v>
      </c>
      <c r="L307" s="1"/>
      <c r="M307" s="6" t="s">
        <v>14</v>
      </c>
      <c r="N307" s="6"/>
      <c r="O307" s="1"/>
      <c r="P307" s="1"/>
      <c r="Q307" s="6" t="s">
        <v>292</v>
      </c>
      <c r="R307" s="6" t="s">
        <v>250</v>
      </c>
    </row>
    <row r="308" spans="2:18" x14ac:dyDescent="0.3">
      <c r="B308" s="6"/>
      <c r="C308" s="6"/>
      <c r="D308" s="6" t="str">
        <f t="shared" si="18"/>
        <v>*</v>
      </c>
      <c r="E308" s="7" t="s">
        <v>607</v>
      </c>
      <c r="F308" s="8"/>
      <c r="G308" s="8" t="str">
        <f>G$18</f>
        <v>BFUETHY</v>
      </c>
      <c r="H308" s="6" t="str">
        <f>H$18</f>
        <v>IMPBFUETH7</v>
      </c>
      <c r="I308" s="6"/>
      <c r="J308" s="6" t="str">
        <f t="shared" si="19"/>
        <v>IMPPMAN</v>
      </c>
      <c r="K308" s="19">
        <f>'SUP_IVL (In-direct)'!P24</f>
        <v>0</v>
      </c>
      <c r="L308" s="1"/>
      <c r="M308" s="6" t="s">
        <v>14</v>
      </c>
      <c r="N308" s="6"/>
      <c r="O308" s="1"/>
      <c r="P308" s="1"/>
      <c r="Q308" s="6" t="s">
        <v>292</v>
      </c>
      <c r="R308" s="6" t="s">
        <v>250</v>
      </c>
    </row>
    <row r="309" spans="2:18" x14ac:dyDescent="0.3">
      <c r="B309" s="6"/>
      <c r="C309" s="6"/>
      <c r="D309" s="6" t="str">
        <f t="shared" si="18"/>
        <v>*</v>
      </c>
      <c r="E309" s="7" t="s">
        <v>607</v>
      </c>
      <c r="F309" s="8"/>
      <c r="G309" s="8" t="str">
        <f>G$19</f>
        <v>BFUFTDY</v>
      </c>
      <c r="H309" s="6" t="str">
        <f>H$19</f>
        <v>IMPBFUFTDY</v>
      </c>
      <c r="I309" s="6"/>
      <c r="J309" s="6" t="str">
        <f t="shared" si="19"/>
        <v>IMPPMAN</v>
      </c>
      <c r="K309" s="19">
        <f>'SUP_IVL (In-direct)'!P25</f>
        <v>0</v>
      </c>
      <c r="L309" s="1"/>
      <c r="M309" s="6" t="s">
        <v>14</v>
      </c>
      <c r="N309" s="6"/>
      <c r="O309" s="1"/>
      <c r="P309" s="1"/>
      <c r="Q309" s="6" t="s">
        <v>293</v>
      </c>
      <c r="R309" s="6" t="s">
        <v>251</v>
      </c>
    </row>
    <row r="310" spans="2:18" x14ac:dyDescent="0.3">
      <c r="B310" s="6"/>
      <c r="C310" s="6"/>
      <c r="D310" s="6" t="str">
        <f t="shared" si="18"/>
        <v>*</v>
      </c>
      <c r="E310" s="7" t="s">
        <v>607</v>
      </c>
      <c r="F310" s="8"/>
      <c r="G310" s="8" t="str">
        <f>G$20</f>
        <v>BFUMTHY</v>
      </c>
      <c r="H310" s="6" t="str">
        <f>H$20</f>
        <v>IMPBFUMTHY</v>
      </c>
      <c r="I310" s="6"/>
      <c r="J310" s="6" t="str">
        <f t="shared" si="19"/>
        <v>IMPPMAN</v>
      </c>
      <c r="K310" s="19">
        <f>'SUP_IVL (In-direct)'!P26</f>
        <v>0</v>
      </c>
      <c r="L310" s="1"/>
      <c r="M310" s="6" t="s">
        <v>14</v>
      </c>
      <c r="N310" s="6"/>
      <c r="O310" s="1"/>
      <c r="P310" s="1"/>
      <c r="Q310" s="6" t="s">
        <v>294</v>
      </c>
      <c r="R310" s="6" t="s">
        <v>252</v>
      </c>
    </row>
    <row r="311" spans="2:18" x14ac:dyDescent="0.3">
      <c r="B311" s="6"/>
      <c r="C311" s="6"/>
      <c r="D311" s="6" t="str">
        <f t="shared" si="18"/>
        <v>*</v>
      </c>
      <c r="E311" s="7" t="s">
        <v>607</v>
      </c>
      <c r="F311" s="8"/>
      <c r="G311" s="8" t="str">
        <f>G$21</f>
        <v>BFUPLTY</v>
      </c>
      <c r="H311" s="6" t="str">
        <f>H$21</f>
        <v>IMPBFUPLTY</v>
      </c>
      <c r="I311" s="6"/>
      <c r="J311" s="6" t="str">
        <f t="shared" si="19"/>
        <v>IMPPMAN</v>
      </c>
      <c r="K311" s="19">
        <f>'SUP_IVL (In-direct)'!P27</f>
        <v>0</v>
      </c>
      <c r="L311" s="1"/>
      <c r="M311" s="6" t="s">
        <v>14</v>
      </c>
      <c r="N311" s="6"/>
      <c r="O311" s="1"/>
      <c r="P311" s="1"/>
      <c r="Q311" s="6" t="s">
        <v>295</v>
      </c>
      <c r="R311" s="6" t="s">
        <v>253</v>
      </c>
    </row>
    <row r="312" spans="2:18" x14ac:dyDescent="0.3">
      <c r="B312" s="6"/>
      <c r="C312" s="6"/>
      <c r="D312" s="6" t="str">
        <f t="shared" si="18"/>
        <v>*</v>
      </c>
      <c r="E312" s="7" t="s">
        <v>607</v>
      </c>
      <c r="F312" s="8"/>
      <c r="G312" s="8" t="str">
        <f>G$22</f>
        <v>BFUSNGY</v>
      </c>
      <c r="H312" s="6" t="str">
        <f>H$22</f>
        <v>IMPBFUSNGY</v>
      </c>
      <c r="I312" s="6"/>
      <c r="J312" s="6" t="str">
        <f t="shared" si="19"/>
        <v>IMPPMAN</v>
      </c>
      <c r="K312" s="19">
        <f>'SUP_IVL (In-direct)'!P28</f>
        <v>0</v>
      </c>
      <c r="L312" s="1"/>
      <c r="M312" s="6" t="s">
        <v>14</v>
      </c>
      <c r="N312" s="6"/>
      <c r="O312" s="1"/>
      <c r="P312" s="1"/>
      <c r="Q312" s="6" t="s">
        <v>296</v>
      </c>
      <c r="R312" s="6" t="s">
        <v>254</v>
      </c>
    </row>
    <row r="313" spans="2:18" x14ac:dyDescent="0.3">
      <c r="B313" s="6"/>
      <c r="C313" s="6"/>
      <c r="D313" s="6" t="str">
        <f t="shared" si="18"/>
        <v>*</v>
      </c>
      <c r="E313" s="7" t="s">
        <v>607</v>
      </c>
      <c r="F313" s="8"/>
      <c r="G313" s="8" t="str">
        <f>G$23</f>
        <v>BIOAOWY</v>
      </c>
      <c r="H313" s="6" t="str">
        <f>H$23</f>
        <v>IMPBIOAOWY</v>
      </c>
      <c r="I313" s="6"/>
      <c r="J313" s="6" t="str">
        <f t="shared" si="19"/>
        <v>IMPPMAN</v>
      </c>
      <c r="K313" s="19">
        <f>'SUP_IVL (In-direct)'!P29</f>
        <v>0</v>
      </c>
      <c r="L313" s="1"/>
      <c r="M313" s="6" t="s">
        <v>14</v>
      </c>
      <c r="N313" s="6"/>
      <c r="O313" s="3"/>
      <c r="P313" s="3"/>
      <c r="Q313" s="6" t="s">
        <v>297</v>
      </c>
      <c r="R313" s="6" t="s">
        <v>255</v>
      </c>
    </row>
    <row r="314" spans="2:18" x14ac:dyDescent="0.3">
      <c r="B314" s="6"/>
      <c r="C314" s="6"/>
      <c r="D314" s="6" t="str">
        <f t="shared" si="18"/>
        <v>*</v>
      </c>
      <c r="E314" s="7" t="s">
        <v>607</v>
      </c>
      <c r="F314" s="8"/>
      <c r="G314" s="8" t="str">
        <f>G$24</f>
        <v>BIOCRPY</v>
      </c>
      <c r="H314" s="6" t="str">
        <f>H$24</f>
        <v>IMPBIOCRPY</v>
      </c>
      <c r="I314" s="6"/>
      <c r="J314" s="6" t="str">
        <f t="shared" si="19"/>
        <v>IMPPMAN</v>
      </c>
      <c r="K314" s="19">
        <f>'SUP_IVL (In-direct)'!P30</f>
        <v>0</v>
      </c>
      <c r="L314" s="1"/>
      <c r="M314" s="6" t="s">
        <v>14</v>
      </c>
      <c r="N314" s="6"/>
      <c r="O314" s="3"/>
      <c r="P314" s="3"/>
      <c r="Q314" s="6" t="s">
        <v>298</v>
      </c>
      <c r="R314" s="6" t="s">
        <v>256</v>
      </c>
    </row>
    <row r="315" spans="2:18" x14ac:dyDescent="0.3">
      <c r="B315" s="6"/>
      <c r="C315" s="6"/>
      <c r="D315" s="6" t="str">
        <f t="shared" si="18"/>
        <v>*</v>
      </c>
      <c r="E315" s="7" t="s">
        <v>607</v>
      </c>
      <c r="F315" s="8"/>
      <c r="G315" s="8" t="str">
        <f>G$25</f>
        <v>BIOGASY</v>
      </c>
      <c r="H315" s="6" t="str">
        <f>H$25</f>
        <v>IMPBIOGASY</v>
      </c>
      <c r="I315" s="6"/>
      <c r="J315" s="6" t="str">
        <f t="shared" si="19"/>
        <v>IMPPMAN</v>
      </c>
      <c r="K315" s="19">
        <f>'SUP_IVL (In-direct)'!P31</f>
        <v>0</v>
      </c>
      <c r="L315" s="1"/>
      <c r="M315" s="6" t="s">
        <v>14</v>
      </c>
      <c r="N315" s="6"/>
      <c r="O315" s="3"/>
      <c r="P315" s="3"/>
      <c r="Q315" s="6" t="s">
        <v>299</v>
      </c>
      <c r="R315" s="6" t="s">
        <v>257</v>
      </c>
    </row>
    <row r="316" spans="2:18" x14ac:dyDescent="0.3">
      <c r="B316" s="6"/>
      <c r="C316" s="6"/>
      <c r="D316" s="6" t="str">
        <f t="shared" si="18"/>
        <v>*</v>
      </c>
      <c r="E316" s="7" t="s">
        <v>607</v>
      </c>
      <c r="F316" s="8"/>
      <c r="G316" s="8" t="str">
        <f>G$26</f>
        <v>BIOGASY</v>
      </c>
      <c r="H316" s="6" t="str">
        <f>H$26</f>
        <v>IMPBIOGAS1</v>
      </c>
      <c r="I316" s="6"/>
      <c r="J316" s="6" t="str">
        <f t="shared" si="19"/>
        <v>IMPPMAN</v>
      </c>
      <c r="K316" s="19">
        <f>'SUP_IVL (In-direct)'!P32</f>
        <v>0</v>
      </c>
      <c r="L316" s="1"/>
      <c r="M316" s="6" t="s">
        <v>14</v>
      </c>
      <c r="N316" s="6"/>
      <c r="O316" s="3"/>
      <c r="P316" s="3"/>
      <c r="Q316" s="6" t="s">
        <v>299</v>
      </c>
      <c r="R316" s="6" t="s">
        <v>257</v>
      </c>
    </row>
    <row r="317" spans="2:18" x14ac:dyDescent="0.3">
      <c r="B317" s="6"/>
      <c r="C317" s="6"/>
      <c r="D317" s="6" t="str">
        <f t="shared" si="18"/>
        <v>*</v>
      </c>
      <c r="E317" s="7" t="s">
        <v>607</v>
      </c>
      <c r="F317" s="8"/>
      <c r="G317" s="8" t="str">
        <f>G$27</f>
        <v>BFUDSTY</v>
      </c>
      <c r="H317" s="6" t="str">
        <f>H$27</f>
        <v>IMPBFUDSTY</v>
      </c>
      <c r="I317" s="6"/>
      <c r="J317" s="6" t="str">
        <f t="shared" si="19"/>
        <v>IMPPMAN</v>
      </c>
      <c r="K317" s="19">
        <f>'SUP_IVL (In-direct)'!P33</f>
        <v>0</v>
      </c>
      <c r="L317" s="1"/>
      <c r="M317" s="6" t="s">
        <v>14</v>
      </c>
      <c r="N317" s="6"/>
      <c r="O317" s="3"/>
      <c r="P317" s="3"/>
      <c r="Q317" s="6" t="s">
        <v>291</v>
      </c>
      <c r="R317" s="6" t="s">
        <v>110</v>
      </c>
    </row>
    <row r="318" spans="2:18" x14ac:dyDescent="0.3">
      <c r="B318" s="6"/>
      <c r="C318" s="6"/>
      <c r="D318" s="6" t="str">
        <f t="shared" si="18"/>
        <v>*</v>
      </c>
      <c r="E318" s="7" t="s">
        <v>607</v>
      </c>
      <c r="F318" s="8"/>
      <c r="G318" s="8" t="str">
        <f>G$28</f>
        <v>BFUDSTY</v>
      </c>
      <c r="H318" s="6" t="str">
        <f>H$28</f>
        <v>IMPBFUDST1</v>
      </c>
      <c r="I318" s="6"/>
      <c r="J318" s="6" t="str">
        <f t="shared" si="19"/>
        <v>IMPPMAN</v>
      </c>
      <c r="K318" s="19">
        <f>'SUP_IVL (In-direct)'!P34</f>
        <v>0</v>
      </c>
      <c r="L318" s="1"/>
      <c r="M318" s="6" t="s">
        <v>14</v>
      </c>
      <c r="N318" s="6"/>
      <c r="O318" s="3"/>
      <c r="P318" s="3"/>
      <c r="Q318" s="6" t="s">
        <v>291</v>
      </c>
      <c r="R318" s="6" t="s">
        <v>110</v>
      </c>
    </row>
    <row r="319" spans="2:18" x14ac:dyDescent="0.3">
      <c r="B319" s="6"/>
      <c r="C319" s="6"/>
      <c r="D319" s="6" t="str">
        <f t="shared" si="18"/>
        <v>*</v>
      </c>
      <c r="E319" s="7" t="s">
        <v>607</v>
      </c>
      <c r="F319" s="8"/>
      <c r="G319" s="8" t="str">
        <f>G$29</f>
        <v>BFUDSTY</v>
      </c>
      <c r="H319" s="6" t="str">
        <f>H$29</f>
        <v>IMPBFUDST2</v>
      </c>
      <c r="I319" s="6"/>
      <c r="J319" s="6" t="str">
        <f t="shared" si="19"/>
        <v>IMPPMAN</v>
      </c>
      <c r="K319" s="19">
        <f>'SUP_IVL (In-direct)'!P35</f>
        <v>0</v>
      </c>
      <c r="L319" s="1"/>
      <c r="M319" s="6" t="s">
        <v>14</v>
      </c>
      <c r="N319" s="6"/>
      <c r="O319" s="3"/>
      <c r="P319" s="3"/>
      <c r="Q319" s="6" t="s">
        <v>291</v>
      </c>
      <c r="R319" s="6" t="s">
        <v>110</v>
      </c>
    </row>
    <row r="320" spans="2:18" x14ac:dyDescent="0.3">
      <c r="B320" s="6"/>
      <c r="C320" s="6"/>
      <c r="D320" s="6" t="str">
        <f t="shared" si="18"/>
        <v>*</v>
      </c>
      <c r="E320" s="7" t="s">
        <v>607</v>
      </c>
      <c r="F320" s="8"/>
      <c r="G320" s="8" t="str">
        <f>G$30</f>
        <v>BFUDSTY</v>
      </c>
      <c r="H320" s="6" t="str">
        <f>H$30</f>
        <v>IMPBFUDST3</v>
      </c>
      <c r="I320" s="6"/>
      <c r="J320" s="6" t="str">
        <f t="shared" si="19"/>
        <v>IMPPMAN</v>
      </c>
      <c r="K320" s="19">
        <f>'SUP_IVL (In-direct)'!P36</f>
        <v>0</v>
      </c>
      <c r="L320" s="1"/>
      <c r="M320" s="6" t="s">
        <v>14</v>
      </c>
      <c r="N320" s="6"/>
      <c r="O320" s="3"/>
      <c r="P320" s="3"/>
      <c r="Q320" s="6" t="s">
        <v>291</v>
      </c>
      <c r="R320" s="6" t="s">
        <v>110</v>
      </c>
    </row>
    <row r="321" spans="2:18" x14ac:dyDescent="0.3">
      <c r="B321" s="6"/>
      <c r="C321" s="6"/>
      <c r="D321" s="6" t="str">
        <f t="shared" si="18"/>
        <v>*</v>
      </c>
      <c r="E321" s="7" t="s">
        <v>607</v>
      </c>
      <c r="F321" s="8"/>
      <c r="G321" s="8" t="str">
        <f>G$31</f>
        <v>BIOIOWY</v>
      </c>
      <c r="H321" s="6" t="str">
        <f>H$31</f>
        <v>IMPBIOIOWY</v>
      </c>
      <c r="I321" s="6"/>
      <c r="J321" s="6" t="str">
        <f t="shared" si="19"/>
        <v>IMPPMAN</v>
      </c>
      <c r="K321" s="19">
        <f>'SUP_IVL (In-direct)'!P37</f>
        <v>0</v>
      </c>
      <c r="L321" s="1"/>
      <c r="M321" s="6" t="s">
        <v>14</v>
      </c>
      <c r="N321" s="6"/>
      <c r="O321" s="3"/>
      <c r="P321" s="3"/>
      <c r="Q321" s="6" t="s">
        <v>300</v>
      </c>
      <c r="R321" s="6" t="s">
        <v>193</v>
      </c>
    </row>
    <row r="322" spans="2:18" x14ac:dyDescent="0.3">
      <c r="B322" s="6"/>
      <c r="C322" s="6"/>
      <c r="D322" s="6" t="str">
        <f t="shared" si="18"/>
        <v>*</v>
      </c>
      <c r="E322" s="7" t="s">
        <v>607</v>
      </c>
      <c r="F322" s="8"/>
      <c r="G322" s="8" t="str">
        <f>G$32</f>
        <v>BIOMFWY</v>
      </c>
      <c r="H322" s="6" t="str">
        <f>H$32</f>
        <v>IMPBIOMFWY</v>
      </c>
      <c r="I322" s="6"/>
      <c r="J322" s="6" t="str">
        <f t="shared" si="19"/>
        <v>IMPPMAN</v>
      </c>
      <c r="K322" s="19">
        <f>'SUP_IVL (In-direct)'!P38</f>
        <v>0</v>
      </c>
      <c r="L322" s="1"/>
      <c r="M322" s="6" t="s">
        <v>14</v>
      </c>
      <c r="N322" s="6"/>
      <c r="O322" s="3"/>
      <c r="P322" s="3"/>
      <c r="Q322" s="6" t="s">
        <v>301</v>
      </c>
      <c r="R322" s="6" t="s">
        <v>195</v>
      </c>
    </row>
    <row r="323" spans="2:18" x14ac:dyDescent="0.3">
      <c r="B323" s="6"/>
      <c r="C323" s="6"/>
      <c r="D323" s="6" t="str">
        <f t="shared" si="18"/>
        <v>*</v>
      </c>
      <c r="E323" s="7" t="s">
        <v>607</v>
      </c>
      <c r="F323" s="8"/>
      <c r="G323" s="8" t="str">
        <f>G$33</f>
        <v>BIOMSWY</v>
      </c>
      <c r="H323" s="6" t="str">
        <f>H$33</f>
        <v>IMPBIOMSWY</v>
      </c>
      <c r="I323" s="6"/>
      <c r="J323" s="6" t="str">
        <f t="shared" si="19"/>
        <v>IMPPMAN</v>
      </c>
      <c r="K323" s="19">
        <f>'SUP_IVL (In-direct)'!P39</f>
        <v>0</v>
      </c>
      <c r="L323" s="1"/>
      <c r="M323" s="6" t="s">
        <v>14</v>
      </c>
      <c r="N323" s="6"/>
      <c r="O323" s="3"/>
      <c r="P323" s="3"/>
      <c r="Q323" s="6" t="s">
        <v>302</v>
      </c>
      <c r="R323" s="6" t="s">
        <v>258</v>
      </c>
    </row>
    <row r="324" spans="2:18" x14ac:dyDescent="0.3">
      <c r="B324" s="6"/>
      <c r="C324" s="6"/>
      <c r="D324" s="6" t="str">
        <f t="shared" si="18"/>
        <v>*</v>
      </c>
      <c r="E324" s="7" t="s">
        <v>607</v>
      </c>
      <c r="F324" s="8"/>
      <c r="G324" s="8" t="str">
        <f>G$34</f>
        <v>BIOSLUY</v>
      </c>
      <c r="H324" s="6" t="str">
        <f>H$34</f>
        <v>IMPBIOSLUY</v>
      </c>
      <c r="I324" s="6"/>
      <c r="J324" s="6" t="str">
        <f t="shared" si="19"/>
        <v>IMPPMAN</v>
      </c>
      <c r="K324" s="19">
        <f>'SUP_IVL (In-direct)'!P40</f>
        <v>0</v>
      </c>
      <c r="L324" s="1"/>
      <c r="M324" s="6" t="s">
        <v>14</v>
      </c>
      <c r="N324" s="6"/>
      <c r="O324" s="3"/>
      <c r="P324" s="3"/>
      <c r="Q324" s="6" t="s">
        <v>303</v>
      </c>
      <c r="R324" s="6" t="s">
        <v>201</v>
      </c>
    </row>
    <row r="325" spans="2:18" x14ac:dyDescent="0.3">
      <c r="B325" s="6"/>
      <c r="C325" s="6"/>
      <c r="D325" s="6" t="str">
        <f t="shared" si="18"/>
        <v>*</v>
      </c>
      <c r="E325" s="7" t="s">
        <v>607</v>
      </c>
      <c r="F325" s="8"/>
      <c r="G325" s="8" t="str">
        <f>G$35</f>
        <v>BIOWOFY</v>
      </c>
      <c r="H325" s="6" t="str">
        <f>H$35</f>
        <v>IMPBIOWOFY</v>
      </c>
      <c r="I325" s="6"/>
      <c r="J325" s="6" t="str">
        <f t="shared" si="19"/>
        <v>IMPPMAN</v>
      </c>
      <c r="K325" s="19">
        <f>'SUP_IVL (In-direct)'!P41</f>
        <v>0</v>
      </c>
      <c r="L325" s="1"/>
      <c r="M325" s="6" t="s">
        <v>14</v>
      </c>
      <c r="N325" s="6"/>
      <c r="O325" s="3"/>
      <c r="P325" s="3"/>
      <c r="Q325" s="6" t="s">
        <v>304</v>
      </c>
      <c r="R325" s="6" t="s">
        <v>259</v>
      </c>
    </row>
    <row r="326" spans="2:18" x14ac:dyDescent="0.3">
      <c r="B326" s="6"/>
      <c r="C326" s="6"/>
      <c r="D326" s="6" t="str">
        <f t="shared" si="18"/>
        <v>*</v>
      </c>
      <c r="E326" s="7" t="s">
        <v>607</v>
      </c>
      <c r="F326" s="8"/>
      <c r="G326" s="8" t="str">
        <f>G$36</f>
        <v>BIOWOOY</v>
      </c>
      <c r="H326" s="6" t="str">
        <f>H$36</f>
        <v>IMPBIOWOOY</v>
      </c>
      <c r="I326" s="6"/>
      <c r="J326" s="6" t="str">
        <f t="shared" si="19"/>
        <v>IMPPMAN</v>
      </c>
      <c r="K326" s="19">
        <f>'SUP_IVL (In-direct)'!P42</f>
        <v>0</v>
      </c>
      <c r="L326" s="1"/>
      <c r="M326" s="6" t="s">
        <v>14</v>
      </c>
      <c r="N326" s="6"/>
      <c r="O326" s="3"/>
      <c r="P326" s="3"/>
      <c r="Q326" s="6" t="s">
        <v>305</v>
      </c>
      <c r="R326" s="6" t="s">
        <v>260</v>
      </c>
    </row>
    <row r="327" spans="2:18" x14ac:dyDescent="0.3">
      <c r="B327" s="6"/>
      <c r="C327" s="6"/>
      <c r="D327" s="6" t="str">
        <f t="shared" si="18"/>
        <v>*</v>
      </c>
      <c r="E327" s="7" t="s">
        <v>607</v>
      </c>
      <c r="F327" s="8"/>
      <c r="G327" s="8" t="str">
        <f>G$37</f>
        <v>COAHARY</v>
      </c>
      <c r="H327" s="6" t="str">
        <f>H$37</f>
        <v>IMPCOAHARY</v>
      </c>
      <c r="I327" s="6"/>
      <c r="J327" s="6" t="str">
        <f t="shared" si="19"/>
        <v>IMPPMAN</v>
      </c>
      <c r="K327" s="19">
        <f>'SUP_IVL (In-direct)'!P43</f>
        <v>0</v>
      </c>
      <c r="L327" s="1"/>
      <c r="M327" s="6" t="s">
        <v>14</v>
      </c>
      <c r="N327" s="6"/>
      <c r="O327" s="3"/>
      <c r="P327" s="3"/>
      <c r="Q327" s="6" t="s">
        <v>306</v>
      </c>
      <c r="R327" s="6" t="s">
        <v>261</v>
      </c>
    </row>
    <row r="328" spans="2:18" x14ac:dyDescent="0.3">
      <c r="B328" s="6"/>
      <c r="C328" s="6"/>
      <c r="D328" s="6" t="str">
        <f t="shared" si="18"/>
        <v>*</v>
      </c>
      <c r="E328" s="7" t="s">
        <v>607</v>
      </c>
      <c r="F328" s="8"/>
      <c r="G328" s="8" t="str">
        <f>G$38</f>
        <v>COAPEAY</v>
      </c>
      <c r="H328" s="6" t="str">
        <f>H$38</f>
        <v>IMPCOAPEAY</v>
      </c>
      <c r="I328" s="6"/>
      <c r="J328" s="6" t="str">
        <f t="shared" si="19"/>
        <v>IMPPMAN</v>
      </c>
      <c r="K328" s="19">
        <f>'SUP_IVL (In-direct)'!P44</f>
        <v>0</v>
      </c>
      <c r="L328" s="1"/>
      <c r="M328" s="6" t="s">
        <v>14</v>
      </c>
      <c r="N328" s="6"/>
      <c r="O328" s="3"/>
      <c r="P328" s="3"/>
      <c r="Q328" s="6" t="s">
        <v>307</v>
      </c>
      <c r="R328" s="6" t="s">
        <v>262</v>
      </c>
    </row>
    <row r="329" spans="2:18" x14ac:dyDescent="0.3">
      <c r="B329" s="6"/>
      <c r="C329" s="6"/>
      <c r="D329" s="6" t="str">
        <f t="shared" si="18"/>
        <v>*</v>
      </c>
      <c r="E329" s="7" t="s">
        <v>607</v>
      </c>
      <c r="F329" s="8"/>
      <c r="G329" s="8" t="str">
        <f>G$39</f>
        <v>ELCMED1</v>
      </c>
      <c r="H329" s="6" t="str">
        <f>H$39</f>
        <v>IMPELCMED1</v>
      </c>
      <c r="I329" s="6"/>
      <c r="J329" s="6" t="str">
        <f t="shared" si="19"/>
        <v>IMPPMAN</v>
      </c>
      <c r="K329" s="19">
        <f>'SUP_IVL (In-direct)'!P45</f>
        <v>0</v>
      </c>
      <c r="L329" s="1"/>
      <c r="M329" s="6" t="s">
        <v>14</v>
      </c>
      <c r="N329" s="6"/>
      <c r="O329" s="3"/>
      <c r="P329" s="3"/>
      <c r="Q329" s="6" t="s">
        <v>308</v>
      </c>
      <c r="R329" s="6" t="s">
        <v>133</v>
      </c>
    </row>
    <row r="330" spans="2:18" x14ac:dyDescent="0.3">
      <c r="B330" s="6"/>
      <c r="C330" s="6"/>
      <c r="D330" s="6" t="str">
        <f t="shared" si="18"/>
        <v>*</v>
      </c>
      <c r="E330" s="7" t="s">
        <v>607</v>
      </c>
      <c r="F330" s="8"/>
      <c r="G330" s="8" t="str">
        <f>G$40</f>
        <v>ELCGREEN</v>
      </c>
      <c r="H330" s="6" t="str">
        <f>H$40</f>
        <v>IMPELCGREEN</v>
      </c>
      <c r="I330" s="6"/>
      <c r="J330" s="6" t="str">
        <f t="shared" si="19"/>
        <v>IMPPMAN</v>
      </c>
      <c r="K330" s="19">
        <f>'SUP_IVL (In-direct)'!P46</f>
        <v>0</v>
      </c>
      <c r="L330" s="1"/>
      <c r="M330" s="6" t="s">
        <v>14</v>
      </c>
      <c r="N330" s="6"/>
      <c r="O330" s="3"/>
      <c r="P330" s="3"/>
      <c r="Q330" s="6" t="s">
        <v>309</v>
      </c>
      <c r="R330" s="6" t="s">
        <v>263</v>
      </c>
    </row>
    <row r="331" spans="2:18" x14ac:dyDescent="0.3">
      <c r="B331" s="6"/>
      <c r="C331" s="6"/>
      <c r="D331" s="6" t="str">
        <f t="shared" ref="D331:D348" si="20">IF((OR(K331&lt;=0,K331="NA")),"*","FLO_EMIS+")</f>
        <v>*</v>
      </c>
      <c r="E331" s="7" t="s">
        <v>607</v>
      </c>
      <c r="F331" s="8"/>
      <c r="G331" s="8" t="str">
        <f>G$41</f>
        <v>ELCMED1</v>
      </c>
      <c r="H331" s="6" t="str">
        <f>H$41</f>
        <v>IMPELCMED1</v>
      </c>
      <c r="I331" s="6"/>
      <c r="J331" s="6" t="str">
        <f t="shared" si="19"/>
        <v>IMPPMAN</v>
      </c>
      <c r="K331" s="19">
        <f>'SUP_IVL (In-direct)'!P47</f>
        <v>0</v>
      </c>
      <c r="L331" s="1"/>
      <c r="M331" s="6" t="s">
        <v>14</v>
      </c>
      <c r="N331" s="6"/>
      <c r="O331" s="3"/>
      <c r="P331" s="3"/>
      <c r="Q331" s="6" t="s">
        <v>308</v>
      </c>
      <c r="R331" s="6" t="s">
        <v>133</v>
      </c>
    </row>
    <row r="332" spans="2:18" x14ac:dyDescent="0.3">
      <c r="B332" s="6"/>
      <c r="C332" s="6"/>
      <c r="D332" s="6" t="str">
        <f t="shared" si="20"/>
        <v>*</v>
      </c>
      <c r="E332" s="7" t="s">
        <v>607</v>
      </c>
      <c r="F332" s="8"/>
      <c r="G332" s="8" t="str">
        <f>G$42</f>
        <v>ELCMED1</v>
      </c>
      <c r="H332" s="6" t="str">
        <f>H$42</f>
        <v>IMPELCMEDSE</v>
      </c>
      <c r="I332" s="6"/>
      <c r="J332" s="6" t="str">
        <f t="shared" si="19"/>
        <v>IMPPMAN</v>
      </c>
      <c r="K332" s="19">
        <f>'SUP_IVL (In-direct)'!P48</f>
        <v>0</v>
      </c>
      <c r="L332" s="1"/>
      <c r="M332" s="6" t="s">
        <v>14</v>
      </c>
      <c r="N332" s="6"/>
      <c r="O332" s="3"/>
      <c r="P332" s="3"/>
      <c r="Q332" s="6" t="s">
        <v>308</v>
      </c>
      <c r="R332" s="6" t="s">
        <v>133</v>
      </c>
    </row>
    <row r="333" spans="2:18" x14ac:dyDescent="0.3">
      <c r="B333" s="6"/>
      <c r="C333" s="6"/>
      <c r="D333" s="6" t="str">
        <f t="shared" si="20"/>
        <v>*</v>
      </c>
      <c r="E333" s="7" t="s">
        <v>607</v>
      </c>
      <c r="F333" s="8"/>
      <c r="G333" s="8" t="str">
        <f>G$43</f>
        <v>ELCMED1</v>
      </c>
      <c r="H333" s="6" t="str">
        <f>H$43</f>
        <v>IMPELCMEDEU</v>
      </c>
      <c r="I333" s="6"/>
      <c r="J333" s="6" t="str">
        <f t="shared" si="19"/>
        <v>IMPPMAN</v>
      </c>
      <c r="K333" s="19">
        <f>'SUP_IVL (In-direct)'!P49</f>
        <v>0</v>
      </c>
      <c r="L333" s="1"/>
      <c r="M333" s="6" t="s">
        <v>14</v>
      </c>
      <c r="N333" s="6"/>
      <c r="O333" s="3"/>
      <c r="P333" s="3"/>
      <c r="Q333" s="6" t="s">
        <v>308</v>
      </c>
      <c r="R333" s="6" t="s">
        <v>133</v>
      </c>
    </row>
    <row r="334" spans="2:18" x14ac:dyDescent="0.3">
      <c r="B334" s="6"/>
      <c r="C334" s="6"/>
      <c r="D334" s="6" t="str">
        <f t="shared" si="20"/>
        <v>*</v>
      </c>
      <c r="E334" s="7" t="s">
        <v>607</v>
      </c>
      <c r="F334" s="8"/>
      <c r="G334" s="8" t="str">
        <f>G$44</f>
        <v>GASDGSY</v>
      </c>
      <c r="H334" s="6" t="str">
        <f>H$44</f>
        <v>IMPGASDGSY</v>
      </c>
      <c r="I334" s="6"/>
      <c r="J334" s="6" t="str">
        <f t="shared" si="19"/>
        <v>IMPPMAN</v>
      </c>
      <c r="K334" s="19">
        <f>'SUP_IVL (In-direct)'!P50</f>
        <v>0</v>
      </c>
      <c r="L334" s="1"/>
      <c r="M334" s="6" t="s">
        <v>14</v>
      </c>
      <c r="N334" s="6"/>
      <c r="O334" s="3"/>
      <c r="P334" s="3"/>
      <c r="Q334" s="6" t="s">
        <v>310</v>
      </c>
      <c r="R334" s="6" t="s">
        <v>264</v>
      </c>
    </row>
    <row r="335" spans="2:18" x14ac:dyDescent="0.3">
      <c r="B335" s="6"/>
      <c r="C335" s="6"/>
      <c r="D335" s="6" t="str">
        <f t="shared" si="20"/>
        <v>*</v>
      </c>
      <c r="E335" s="7" t="s">
        <v>607</v>
      </c>
      <c r="F335" s="8"/>
      <c r="G335" s="8" t="str">
        <f>G$45</f>
        <v>GASNATY</v>
      </c>
      <c r="H335" s="6" t="str">
        <f>H$45</f>
        <v>IMPGASNATY</v>
      </c>
      <c r="I335" s="6"/>
      <c r="J335" s="6" t="str">
        <f t="shared" si="19"/>
        <v>IMPPMAN</v>
      </c>
      <c r="K335" s="19">
        <f>'SUP_IVL (In-direct)'!P51</f>
        <v>0</v>
      </c>
      <c r="L335" s="1"/>
      <c r="M335" s="6" t="s">
        <v>14</v>
      </c>
      <c r="N335" s="6"/>
      <c r="O335" s="3"/>
      <c r="P335" s="3"/>
      <c r="Q335" s="6" t="s">
        <v>311</v>
      </c>
      <c r="R335" s="6" t="s">
        <v>265</v>
      </c>
    </row>
    <row r="336" spans="2:18" x14ac:dyDescent="0.3">
      <c r="B336" s="6"/>
      <c r="C336" s="6"/>
      <c r="D336" s="6" t="str">
        <f t="shared" si="20"/>
        <v>*</v>
      </c>
      <c r="E336" s="7" t="s">
        <v>607</v>
      </c>
      <c r="F336" s="8"/>
      <c r="G336" s="8" t="str">
        <f>G$46</f>
        <v>H2GY</v>
      </c>
      <c r="H336" s="6" t="str">
        <f>H$46</f>
        <v>IMPH2GY</v>
      </c>
      <c r="I336" s="6"/>
      <c r="J336" s="6" t="str">
        <f t="shared" si="19"/>
        <v>IMPPMAN</v>
      </c>
      <c r="K336" s="19">
        <f>'SUP_IVL (In-direct)'!P52</f>
        <v>0</v>
      </c>
      <c r="L336" s="1"/>
      <c r="M336" s="6" t="s">
        <v>14</v>
      </c>
      <c r="N336" s="6"/>
      <c r="O336" s="3"/>
      <c r="P336" s="3"/>
      <c r="Q336" s="6" t="s">
        <v>312</v>
      </c>
      <c r="R336" s="6" t="s">
        <v>266</v>
      </c>
    </row>
    <row r="337" spans="2:18" x14ac:dyDescent="0.3">
      <c r="B337" s="6"/>
      <c r="C337" s="6"/>
      <c r="D337" s="6" t="str">
        <f t="shared" si="20"/>
        <v>*</v>
      </c>
      <c r="E337" s="7" t="s">
        <v>607</v>
      </c>
      <c r="F337" s="8"/>
      <c r="G337" s="8" t="str">
        <f>G$47</f>
        <v>H2LY</v>
      </c>
      <c r="H337" s="6" t="str">
        <f>H$47</f>
        <v>IMPH2LY</v>
      </c>
      <c r="I337" s="6"/>
      <c r="J337" s="6" t="str">
        <f t="shared" si="19"/>
        <v>IMPPMAN</v>
      </c>
      <c r="K337" s="19">
        <f>'SUP_IVL (In-direct)'!P53</f>
        <v>0</v>
      </c>
      <c r="L337" s="1"/>
      <c r="M337" s="6" t="s">
        <v>14</v>
      </c>
      <c r="N337" s="6"/>
      <c r="O337" s="3"/>
      <c r="P337" s="3"/>
      <c r="Q337" s="6" t="s">
        <v>313</v>
      </c>
      <c r="R337" s="6" t="s">
        <v>267</v>
      </c>
    </row>
    <row r="338" spans="2:18" x14ac:dyDescent="0.3">
      <c r="B338" s="6"/>
      <c r="C338" s="6"/>
      <c r="D338" s="6" t="str">
        <f t="shared" si="20"/>
        <v>*</v>
      </c>
      <c r="E338" s="7" t="s">
        <v>607</v>
      </c>
      <c r="F338" s="8"/>
      <c r="G338" s="8" t="str">
        <f>G$48</f>
        <v>HETGREEN</v>
      </c>
      <c r="H338" s="6" t="str">
        <f>H$48</f>
        <v>IMPHETGREEN</v>
      </c>
      <c r="I338" s="6"/>
      <c r="J338" s="6" t="str">
        <f t="shared" si="19"/>
        <v>IMPPMAN</v>
      </c>
      <c r="K338" s="19">
        <f>'SUP_IVL (In-direct)'!P54</f>
        <v>0</v>
      </c>
      <c r="L338" s="1"/>
      <c r="M338" s="6" t="s">
        <v>14</v>
      </c>
      <c r="N338" s="6"/>
      <c r="O338" s="3"/>
      <c r="P338" s="3"/>
      <c r="Q338" s="6" t="s">
        <v>314</v>
      </c>
      <c r="R338" s="6" t="s">
        <v>268</v>
      </c>
    </row>
    <row r="339" spans="2:18" x14ac:dyDescent="0.3">
      <c r="B339" s="6"/>
      <c r="C339" s="6"/>
      <c r="D339" s="6" t="str">
        <f t="shared" si="20"/>
        <v>*</v>
      </c>
      <c r="E339" s="7" t="s">
        <v>607</v>
      </c>
      <c r="F339" s="8"/>
      <c r="G339" s="8" t="str">
        <f>G$49</f>
        <v>HETHTH1</v>
      </c>
      <c r="H339" s="6" t="str">
        <f>H$49</f>
        <v>IMPHETHTH1</v>
      </c>
      <c r="I339" s="6"/>
      <c r="J339" s="6" t="str">
        <f t="shared" si="19"/>
        <v>IMPPMAN</v>
      </c>
      <c r="K339" s="19">
        <f>'SUP_IVL (In-direct)'!P55</f>
        <v>0</v>
      </c>
      <c r="L339" s="1"/>
      <c r="M339" s="6" t="s">
        <v>14</v>
      </c>
      <c r="N339" s="6"/>
      <c r="O339" s="3"/>
      <c r="P339" s="3"/>
      <c r="Q339" s="6" t="s">
        <v>315</v>
      </c>
      <c r="R339" s="6" t="s">
        <v>268</v>
      </c>
    </row>
    <row r="340" spans="2:18" x14ac:dyDescent="0.3">
      <c r="B340" s="6"/>
      <c r="C340" s="6"/>
      <c r="D340" s="6" t="str">
        <f t="shared" si="20"/>
        <v>*</v>
      </c>
      <c r="E340" s="7" t="s">
        <v>607</v>
      </c>
      <c r="F340" s="8"/>
      <c r="G340" s="8" t="str">
        <f>G$50</f>
        <v>HETLTII</v>
      </c>
      <c r="H340" s="6" t="str">
        <f>H$50</f>
        <v>IMPHETLTII</v>
      </c>
      <c r="I340" s="6"/>
      <c r="J340" s="6" t="str">
        <f t="shared" si="19"/>
        <v>IMPPMAN</v>
      </c>
      <c r="K340" s="19">
        <f>'SUP_IVL (In-direct)'!P56</f>
        <v>0</v>
      </c>
      <c r="L340" s="1"/>
      <c r="M340" s="6" t="s">
        <v>14</v>
      </c>
      <c r="N340" s="6"/>
      <c r="O340" s="3"/>
      <c r="P340" s="3"/>
      <c r="Q340" s="6" t="s">
        <v>316</v>
      </c>
      <c r="R340" s="6" t="s">
        <v>269</v>
      </c>
    </row>
    <row r="341" spans="2:18" x14ac:dyDescent="0.3">
      <c r="B341" s="6"/>
      <c r="C341" s="6"/>
      <c r="D341" s="6" t="str">
        <f t="shared" si="20"/>
        <v>*</v>
      </c>
      <c r="E341" s="7" t="s">
        <v>607</v>
      </c>
      <c r="F341" s="8"/>
      <c r="G341" s="8" t="str">
        <f>G$51</f>
        <v>NUCRSVY</v>
      </c>
      <c r="H341" s="6" t="str">
        <f>H$51</f>
        <v>IMPNUCRSVY</v>
      </c>
      <c r="I341" s="6"/>
      <c r="J341" s="6" t="str">
        <f t="shared" si="19"/>
        <v>IMPPMAN</v>
      </c>
      <c r="K341" s="19">
        <f>'SUP_IVL (In-direct)'!P57</f>
        <v>0</v>
      </c>
      <c r="L341" s="1"/>
      <c r="M341" s="6" t="s">
        <v>14</v>
      </c>
      <c r="N341" s="6"/>
      <c r="O341" s="3"/>
      <c r="P341" s="3"/>
      <c r="Q341" s="6" t="s">
        <v>317</v>
      </c>
      <c r="R341" s="6" t="s">
        <v>270</v>
      </c>
    </row>
    <row r="342" spans="2:18" x14ac:dyDescent="0.3">
      <c r="B342" s="6"/>
      <c r="C342" s="6"/>
      <c r="D342" s="6" t="str">
        <f t="shared" si="20"/>
        <v>*</v>
      </c>
      <c r="E342" s="7" t="s">
        <v>607</v>
      </c>
      <c r="F342" s="8"/>
      <c r="G342" s="8" t="str">
        <f>G$52</f>
        <v>OILCRDY</v>
      </c>
      <c r="H342" s="6" t="str">
        <f>H$52</f>
        <v>IMPOILCRDY</v>
      </c>
      <c r="I342" s="6"/>
      <c r="J342" s="6" t="str">
        <f t="shared" si="19"/>
        <v>IMPPMAN</v>
      </c>
      <c r="K342" s="19">
        <f>'SUP_IVL (In-direct)'!P58</f>
        <v>0</v>
      </c>
      <c r="L342" s="1"/>
      <c r="M342" s="6" t="s">
        <v>14</v>
      </c>
      <c r="N342" s="6"/>
      <c r="O342" s="3"/>
      <c r="P342" s="3"/>
      <c r="Q342" s="6" t="s">
        <v>318</v>
      </c>
      <c r="R342" s="6" t="s">
        <v>271</v>
      </c>
    </row>
    <row r="343" spans="2:18" x14ac:dyDescent="0.3">
      <c r="B343" s="6"/>
      <c r="C343" s="6"/>
      <c r="D343" s="6" t="str">
        <f t="shared" si="20"/>
        <v>*</v>
      </c>
      <c r="E343" s="7" t="s">
        <v>607</v>
      </c>
      <c r="F343" s="8"/>
      <c r="G343" s="8" t="str">
        <f>G$53</f>
        <v>OILDSTY</v>
      </c>
      <c r="H343" s="6" t="str">
        <f>H$53</f>
        <v>IMPOILDSTY</v>
      </c>
      <c r="I343" s="6"/>
      <c r="J343" s="6" t="str">
        <f t="shared" si="19"/>
        <v>IMPPMAN</v>
      </c>
      <c r="K343" s="19">
        <f>'SUP_IVL (In-direct)'!P59</f>
        <v>0</v>
      </c>
      <c r="L343" s="1"/>
      <c r="M343" s="6" t="s">
        <v>14</v>
      </c>
      <c r="N343" s="6"/>
      <c r="O343" s="3"/>
      <c r="P343" s="3"/>
      <c r="Q343" s="6" t="s">
        <v>319</v>
      </c>
      <c r="R343" s="6" t="s">
        <v>272</v>
      </c>
    </row>
    <row r="344" spans="2:18" x14ac:dyDescent="0.3">
      <c r="B344" s="6"/>
      <c r="C344" s="6"/>
      <c r="D344" s="6" t="str">
        <f t="shared" si="20"/>
        <v>*</v>
      </c>
      <c r="E344" s="7" t="s">
        <v>607</v>
      </c>
      <c r="F344" s="8"/>
      <c r="G344" s="8" t="str">
        <f>G$54</f>
        <v>OILGSLY</v>
      </c>
      <c r="H344" s="6" t="str">
        <f>H$54</f>
        <v>IMPOILGSLY</v>
      </c>
      <c r="I344" s="6"/>
      <c r="J344" s="6" t="str">
        <f t="shared" si="19"/>
        <v>IMPPMAN</v>
      </c>
      <c r="K344" s="19">
        <f>'SUP_IVL (In-direct)'!P60</f>
        <v>0</v>
      </c>
      <c r="L344" s="1"/>
      <c r="M344" s="6" t="s">
        <v>14</v>
      </c>
      <c r="N344" s="6"/>
      <c r="O344" s="3"/>
      <c r="P344" s="3"/>
      <c r="Q344" s="6" t="s">
        <v>320</v>
      </c>
      <c r="R344" s="6" t="s">
        <v>273</v>
      </c>
    </row>
    <row r="345" spans="2:18" x14ac:dyDescent="0.3">
      <c r="B345" s="6"/>
      <c r="C345" s="6"/>
      <c r="D345" s="6" t="str">
        <f t="shared" si="20"/>
        <v>*</v>
      </c>
      <c r="E345" s="7" t="s">
        <v>607</v>
      </c>
      <c r="F345" s="8"/>
      <c r="G345" s="8" t="str">
        <f>G$55</f>
        <v>OILHFOY</v>
      </c>
      <c r="H345" s="6" t="str">
        <f>H$55</f>
        <v>IMPOILHFOY</v>
      </c>
      <c r="I345" s="6"/>
      <c r="J345" s="6" t="str">
        <f t="shared" si="19"/>
        <v>IMPPMAN</v>
      </c>
      <c r="K345" s="19">
        <f>'SUP_IVL (In-direct)'!P61</f>
        <v>0</v>
      </c>
      <c r="L345" s="1"/>
      <c r="M345" s="6" t="s">
        <v>14</v>
      </c>
      <c r="N345" s="6"/>
      <c r="O345" s="3"/>
      <c r="P345" s="3"/>
      <c r="Q345" s="6" t="s">
        <v>321</v>
      </c>
      <c r="R345" s="6" t="s">
        <v>274</v>
      </c>
    </row>
    <row r="346" spans="2:18" x14ac:dyDescent="0.3">
      <c r="B346" s="6"/>
      <c r="C346" s="6"/>
      <c r="D346" s="6" t="str">
        <f t="shared" si="20"/>
        <v>*</v>
      </c>
      <c r="E346" s="7" t="s">
        <v>607</v>
      </c>
      <c r="F346" s="8"/>
      <c r="G346" s="8" t="str">
        <f>G$56</f>
        <v>OILKERY</v>
      </c>
      <c r="H346" s="6" t="str">
        <f>H$56</f>
        <v>IMPOILKERY</v>
      </c>
      <c r="I346" s="6"/>
      <c r="J346" s="6" t="str">
        <f t="shared" si="19"/>
        <v>IMPPMAN</v>
      </c>
      <c r="K346" s="19">
        <f>'SUP_IVL (In-direct)'!P62</f>
        <v>0</v>
      </c>
      <c r="L346" s="1"/>
      <c r="M346" s="6" t="s">
        <v>14</v>
      </c>
      <c r="N346" s="6"/>
      <c r="O346" s="3"/>
      <c r="P346" s="3"/>
      <c r="Q346" s="6" t="s">
        <v>322</v>
      </c>
      <c r="R346" s="6" t="s">
        <v>275</v>
      </c>
    </row>
    <row r="347" spans="2:18" x14ac:dyDescent="0.3">
      <c r="B347" s="6"/>
      <c r="C347" s="6"/>
      <c r="D347" s="6" t="str">
        <f t="shared" si="20"/>
        <v>*</v>
      </c>
      <c r="E347" s="7" t="s">
        <v>607</v>
      </c>
      <c r="F347" s="8"/>
      <c r="G347" s="8" t="str">
        <f>G$57</f>
        <v>OILLFOY</v>
      </c>
      <c r="H347" s="6" t="str">
        <f>H$57</f>
        <v>IMPOILLFOY</v>
      </c>
      <c r="I347" s="6"/>
      <c r="J347" s="6" t="str">
        <f t="shared" si="19"/>
        <v>IMPPMAN</v>
      </c>
      <c r="K347" s="19">
        <f>'SUP_IVL (In-direct)'!P63</f>
        <v>0</v>
      </c>
      <c r="L347" s="1"/>
      <c r="M347" s="6" t="s">
        <v>14</v>
      </c>
      <c r="N347" s="6"/>
      <c r="O347" s="3"/>
      <c r="P347" s="3"/>
      <c r="Q347" s="6" t="s">
        <v>323</v>
      </c>
      <c r="R347" s="6" t="s">
        <v>276</v>
      </c>
    </row>
    <row r="348" spans="2:18" x14ac:dyDescent="0.3">
      <c r="B348" s="6"/>
      <c r="C348" s="6"/>
      <c r="D348" s="6" t="str">
        <f t="shared" si="20"/>
        <v>*</v>
      </c>
      <c r="E348" s="7" t="s">
        <v>607</v>
      </c>
      <c r="F348" s="8"/>
      <c r="G348" s="8" t="str">
        <f>G$58</f>
        <v>OILLPGY</v>
      </c>
      <c r="H348" s="6" t="str">
        <f>H$58</f>
        <v>IMPOILLPGY</v>
      </c>
      <c r="I348" s="6"/>
      <c r="J348" s="6" t="str">
        <f t="shared" si="19"/>
        <v>IMPPMAN</v>
      </c>
      <c r="K348" s="19">
        <f>'SUP_IVL (In-direct)'!P64</f>
        <v>0</v>
      </c>
      <c r="L348" s="1"/>
      <c r="M348" s="6" t="s">
        <v>14</v>
      </c>
      <c r="N348" s="6"/>
      <c r="O348" s="3"/>
      <c r="P348" s="3"/>
      <c r="Q348" s="6" t="s">
        <v>324</v>
      </c>
      <c r="R348" s="6" t="s">
        <v>277</v>
      </c>
    </row>
    <row r="353" spans="2:18" x14ac:dyDescent="0.3">
      <c r="B353" s="1" t="str">
        <f>'SUP_IVL (In-direct)'!Q10</f>
        <v>PMB</v>
      </c>
      <c r="C353" s="1"/>
      <c r="D353" s="1"/>
      <c r="E353" s="1"/>
      <c r="F353" s="1"/>
      <c r="G353" s="1"/>
      <c r="H353" s="1"/>
      <c r="I353" s="1"/>
      <c r="J353" s="1"/>
      <c r="K353" s="16"/>
      <c r="L353" s="1"/>
      <c r="M353" s="1"/>
      <c r="N353" s="1"/>
      <c r="O353" s="1"/>
      <c r="P353" s="1"/>
      <c r="Q353" s="1"/>
      <c r="R353" s="1"/>
    </row>
    <row r="354" spans="2:18" x14ac:dyDescent="0.3">
      <c r="B354" s="1"/>
      <c r="C354" s="1"/>
      <c r="D354" s="1"/>
      <c r="E354" s="1"/>
      <c r="F354" s="1"/>
      <c r="G354" s="1"/>
      <c r="H354" s="1"/>
      <c r="I354" s="1"/>
      <c r="J354" s="1"/>
      <c r="K354" s="16"/>
      <c r="L354" s="1"/>
      <c r="M354" s="1"/>
      <c r="N354" s="1"/>
      <c r="O354" s="1"/>
      <c r="P354" s="1"/>
      <c r="Q354" s="1"/>
      <c r="R354" s="1"/>
    </row>
    <row r="355" spans="2:18" x14ac:dyDescent="0.3">
      <c r="B355" s="2" t="s">
        <v>0</v>
      </c>
      <c r="C355" s="3"/>
      <c r="D355" s="3"/>
      <c r="E355" s="3"/>
      <c r="F355" s="3"/>
      <c r="G355" s="3"/>
      <c r="H355" s="3"/>
      <c r="I355" s="3"/>
      <c r="J355" s="3"/>
      <c r="K355" s="17"/>
      <c r="L355" s="1"/>
      <c r="M355" s="1"/>
      <c r="N355" s="1"/>
      <c r="O355" s="1"/>
      <c r="P355" s="1"/>
      <c r="Q355" s="1"/>
      <c r="R355" s="1"/>
    </row>
    <row r="356" spans="2:18" x14ac:dyDescent="0.3">
      <c r="B356" s="4" t="s">
        <v>1</v>
      </c>
      <c r="C356" s="4" t="s">
        <v>2</v>
      </c>
      <c r="D356" s="4" t="s">
        <v>3</v>
      </c>
      <c r="E356" s="4" t="s">
        <v>4</v>
      </c>
      <c r="F356" s="4" t="s">
        <v>5</v>
      </c>
      <c r="G356" s="4" t="s">
        <v>288</v>
      </c>
      <c r="H356" s="4" t="s">
        <v>6</v>
      </c>
      <c r="I356" s="4" t="s">
        <v>7</v>
      </c>
      <c r="J356" s="4" t="s">
        <v>8</v>
      </c>
      <c r="K356" s="18" t="s">
        <v>9</v>
      </c>
      <c r="L356" s="1"/>
      <c r="M356" s="4" t="s">
        <v>10</v>
      </c>
      <c r="N356" s="4" t="s">
        <v>11</v>
      </c>
      <c r="O356" s="5"/>
      <c r="P356" s="5"/>
      <c r="Q356" s="4" t="s">
        <v>12</v>
      </c>
      <c r="R356" s="4" t="s">
        <v>13</v>
      </c>
    </row>
    <row r="357" spans="2:18" x14ac:dyDescent="0.3">
      <c r="B357" s="6"/>
      <c r="C357" s="6"/>
      <c r="D357" s="6" t="str">
        <f t="shared" ref="D357:D388" si="21">IF((OR(K357&lt;=0,K357="NA")),"*","FLO_EMIS+")</f>
        <v>*</v>
      </c>
      <c r="E357" s="7" t="s">
        <v>607</v>
      </c>
      <c r="F357" s="8"/>
      <c r="G357" s="8" t="str">
        <f>G$9</f>
        <v>BFUBJFY</v>
      </c>
      <c r="H357" s="6" t="str">
        <f>H$9</f>
        <v>IMPBFUBJFY</v>
      </c>
      <c r="I357" s="6"/>
      <c r="J357" s="6" t="str">
        <f>$C$3&amp;B$353&amp;"N"</f>
        <v>IMPPMBN</v>
      </c>
      <c r="K357" s="19">
        <f>'SUP_IVL (In-direct)'!Q15</f>
        <v>0</v>
      </c>
      <c r="L357" s="1"/>
      <c r="M357" s="6" t="s">
        <v>14</v>
      </c>
      <c r="N357" s="6"/>
      <c r="O357" s="1"/>
      <c r="P357" s="1"/>
      <c r="Q357" s="6" t="s">
        <v>289</v>
      </c>
      <c r="R357" s="6" t="s">
        <v>247</v>
      </c>
    </row>
    <row r="358" spans="2:18" x14ac:dyDescent="0.3">
      <c r="B358" s="6"/>
      <c r="C358" s="6"/>
      <c r="D358" s="6" t="str">
        <f t="shared" si="21"/>
        <v>*</v>
      </c>
      <c r="E358" s="7" t="s">
        <v>607</v>
      </c>
      <c r="F358" s="8"/>
      <c r="G358" s="8" t="str">
        <f>G$10</f>
        <v>BFUDMEY</v>
      </c>
      <c r="H358" s="6" t="str">
        <f>H$10</f>
        <v>IMPBFUDMEY</v>
      </c>
      <c r="I358" s="6"/>
      <c r="J358" s="6" t="str">
        <f t="shared" ref="J358:J406" si="22">$C$3&amp;B$353&amp;"N"</f>
        <v>IMPPMBN</v>
      </c>
      <c r="K358" s="19">
        <f>'SUP_IVL (In-direct)'!Q16</f>
        <v>0</v>
      </c>
      <c r="L358" s="1"/>
      <c r="M358" s="6" t="s">
        <v>14</v>
      </c>
      <c r="N358" s="6"/>
      <c r="O358" s="1"/>
      <c r="P358" s="1"/>
      <c r="Q358" s="6" t="s">
        <v>290</v>
      </c>
      <c r="R358" s="6" t="s">
        <v>248</v>
      </c>
    </row>
    <row r="359" spans="2:18" x14ac:dyDescent="0.3">
      <c r="B359" s="6"/>
      <c r="C359" s="6"/>
      <c r="D359" s="6" t="str">
        <f t="shared" si="21"/>
        <v>*</v>
      </c>
      <c r="E359" s="7" t="s">
        <v>607</v>
      </c>
      <c r="F359" s="8"/>
      <c r="G359" s="8" t="str">
        <f>G$11</f>
        <v>BFUDSTY</v>
      </c>
      <c r="H359" s="6" t="str">
        <f>H$11</f>
        <v>IMPBFUDSTY</v>
      </c>
      <c r="I359" s="6"/>
      <c r="J359" s="6" t="str">
        <f t="shared" si="22"/>
        <v>IMPPMBN</v>
      </c>
      <c r="K359" s="19">
        <f>'SUP_IVL (In-direct)'!Q17</f>
        <v>0</v>
      </c>
      <c r="L359" s="1"/>
      <c r="M359" s="6" t="s">
        <v>14</v>
      </c>
      <c r="N359" s="6"/>
      <c r="O359" s="1"/>
      <c r="P359" s="1"/>
      <c r="Q359" s="6" t="s">
        <v>291</v>
      </c>
      <c r="R359" s="6" t="s">
        <v>249</v>
      </c>
    </row>
    <row r="360" spans="2:18" x14ac:dyDescent="0.3">
      <c r="B360" s="6"/>
      <c r="C360" s="6"/>
      <c r="D360" s="6" t="str">
        <f t="shared" si="21"/>
        <v>*</v>
      </c>
      <c r="E360" s="7" t="s">
        <v>607</v>
      </c>
      <c r="F360" s="8"/>
      <c r="G360" s="8" t="str">
        <f>G$12</f>
        <v>BFUDSTY</v>
      </c>
      <c r="H360" s="6" t="str">
        <f>H$12</f>
        <v>IMPBFUDST1</v>
      </c>
      <c r="I360" s="6"/>
      <c r="J360" s="6" t="str">
        <f t="shared" si="22"/>
        <v>IMPPMBN</v>
      </c>
      <c r="K360" s="19">
        <f>'SUP_IVL (In-direct)'!Q18</f>
        <v>0</v>
      </c>
      <c r="L360" s="1"/>
      <c r="M360" s="6" t="s">
        <v>14</v>
      </c>
      <c r="N360" s="6"/>
      <c r="O360" s="1"/>
      <c r="P360" s="1"/>
      <c r="Q360" s="6" t="s">
        <v>291</v>
      </c>
      <c r="R360" s="6" t="s">
        <v>249</v>
      </c>
    </row>
    <row r="361" spans="2:18" x14ac:dyDescent="0.3">
      <c r="B361" s="6"/>
      <c r="C361" s="6"/>
      <c r="D361" s="6" t="str">
        <f t="shared" si="21"/>
        <v>*</v>
      </c>
      <c r="E361" s="7" t="s">
        <v>607</v>
      </c>
      <c r="F361" s="8"/>
      <c r="G361" s="8" t="str">
        <f>G$13</f>
        <v>BFUDSTY</v>
      </c>
      <c r="H361" s="6" t="str">
        <f>H$13</f>
        <v>IMPBFUDST2</v>
      </c>
      <c r="I361" s="6"/>
      <c r="J361" s="6" t="str">
        <f t="shared" si="22"/>
        <v>IMPPMBN</v>
      </c>
      <c r="K361" s="19">
        <f>'SUP_IVL (In-direct)'!Q19</f>
        <v>0</v>
      </c>
      <c r="L361" s="1"/>
      <c r="M361" s="6" t="s">
        <v>14</v>
      </c>
      <c r="N361" s="6"/>
      <c r="O361" s="1"/>
      <c r="P361" s="1"/>
      <c r="Q361" s="6" t="s">
        <v>291</v>
      </c>
      <c r="R361" s="6" t="s">
        <v>249</v>
      </c>
    </row>
    <row r="362" spans="2:18" x14ac:dyDescent="0.3">
      <c r="B362" s="6"/>
      <c r="C362" s="6"/>
      <c r="D362" s="6" t="str">
        <f t="shared" si="21"/>
        <v>*</v>
      </c>
      <c r="E362" s="7" t="s">
        <v>607</v>
      </c>
      <c r="F362" s="8"/>
      <c r="G362" s="8" t="str">
        <f>G$14</f>
        <v>BFUDSTY</v>
      </c>
      <c r="H362" s="6" t="str">
        <f>H$14</f>
        <v>IMPBFUDST3</v>
      </c>
      <c r="I362" s="6"/>
      <c r="J362" s="6" t="str">
        <f t="shared" si="22"/>
        <v>IMPPMBN</v>
      </c>
      <c r="K362" s="19">
        <f>'SUP_IVL (In-direct)'!Q20</f>
        <v>0</v>
      </c>
      <c r="L362" s="1"/>
      <c r="M362" s="6" t="s">
        <v>14</v>
      </c>
      <c r="N362" s="6"/>
      <c r="O362" s="1"/>
      <c r="P362" s="1"/>
      <c r="Q362" s="6" t="s">
        <v>291</v>
      </c>
      <c r="R362" s="6" t="s">
        <v>249</v>
      </c>
    </row>
    <row r="363" spans="2:18" x14ac:dyDescent="0.3">
      <c r="B363" s="6"/>
      <c r="C363" s="6"/>
      <c r="D363" s="6" t="str">
        <f t="shared" si="21"/>
        <v>*</v>
      </c>
      <c r="E363" s="7" t="s">
        <v>607</v>
      </c>
      <c r="F363" s="8"/>
      <c r="G363" s="8" t="str">
        <f>G$15</f>
        <v>BFUETHY</v>
      </c>
      <c r="H363" s="6" t="str">
        <f>H$15</f>
        <v>IMPBFUETH4</v>
      </c>
      <c r="I363" s="6"/>
      <c r="J363" s="6" t="str">
        <f t="shared" si="22"/>
        <v>IMPPMBN</v>
      </c>
      <c r="K363" s="19">
        <f>'SUP_IVL (In-direct)'!Q21</f>
        <v>0</v>
      </c>
      <c r="L363" s="1"/>
      <c r="M363" s="6" t="s">
        <v>14</v>
      </c>
      <c r="N363" s="6"/>
      <c r="O363" s="1"/>
      <c r="P363" s="1"/>
      <c r="Q363" s="6" t="s">
        <v>292</v>
      </c>
      <c r="R363" s="6" t="s">
        <v>250</v>
      </c>
    </row>
    <row r="364" spans="2:18" x14ac:dyDescent="0.3">
      <c r="B364" s="6"/>
      <c r="C364" s="6"/>
      <c r="D364" s="6" t="str">
        <f t="shared" si="21"/>
        <v>*</v>
      </c>
      <c r="E364" s="7" t="s">
        <v>607</v>
      </c>
      <c r="F364" s="8"/>
      <c r="G364" s="8" t="str">
        <f>G$16</f>
        <v>BFUETHY</v>
      </c>
      <c r="H364" s="6" t="str">
        <f>H$16</f>
        <v>IMPBFUETH5</v>
      </c>
      <c r="I364" s="6"/>
      <c r="J364" s="6" t="str">
        <f t="shared" si="22"/>
        <v>IMPPMBN</v>
      </c>
      <c r="K364" s="19">
        <f>'SUP_IVL (In-direct)'!Q22</f>
        <v>0</v>
      </c>
      <c r="L364" s="1"/>
      <c r="M364" s="6" t="s">
        <v>14</v>
      </c>
      <c r="N364" s="6"/>
      <c r="O364" s="1"/>
      <c r="P364" s="1"/>
      <c r="Q364" s="6" t="s">
        <v>292</v>
      </c>
      <c r="R364" s="6" t="s">
        <v>250</v>
      </c>
    </row>
    <row r="365" spans="2:18" x14ac:dyDescent="0.3">
      <c r="B365" s="6"/>
      <c r="C365" s="6"/>
      <c r="D365" s="6" t="str">
        <f t="shared" si="21"/>
        <v>*</v>
      </c>
      <c r="E365" s="7" t="s">
        <v>607</v>
      </c>
      <c r="F365" s="8"/>
      <c r="G365" s="8" t="str">
        <f>G$17</f>
        <v>BFUETHY</v>
      </c>
      <c r="H365" s="6" t="str">
        <f>H$17</f>
        <v>IMPBFUETH6</v>
      </c>
      <c r="I365" s="6"/>
      <c r="J365" s="6" t="str">
        <f t="shared" si="22"/>
        <v>IMPPMBN</v>
      </c>
      <c r="K365" s="19">
        <f>'SUP_IVL (In-direct)'!Q23</f>
        <v>0</v>
      </c>
      <c r="L365" s="1"/>
      <c r="M365" s="6" t="s">
        <v>14</v>
      </c>
      <c r="N365" s="6"/>
      <c r="O365" s="1"/>
      <c r="P365" s="1"/>
      <c r="Q365" s="6" t="s">
        <v>292</v>
      </c>
      <c r="R365" s="6" t="s">
        <v>250</v>
      </c>
    </row>
    <row r="366" spans="2:18" x14ac:dyDescent="0.3">
      <c r="B366" s="6"/>
      <c r="C366" s="6"/>
      <c r="D366" s="6" t="str">
        <f t="shared" si="21"/>
        <v>*</v>
      </c>
      <c r="E366" s="7" t="s">
        <v>607</v>
      </c>
      <c r="F366" s="8"/>
      <c r="G366" s="8" t="str">
        <f>G$18</f>
        <v>BFUETHY</v>
      </c>
      <c r="H366" s="6" t="str">
        <f>H$18</f>
        <v>IMPBFUETH7</v>
      </c>
      <c r="I366" s="6"/>
      <c r="J366" s="6" t="str">
        <f t="shared" si="22"/>
        <v>IMPPMBN</v>
      </c>
      <c r="K366" s="19">
        <f>'SUP_IVL (In-direct)'!Q24</f>
        <v>0</v>
      </c>
      <c r="L366" s="1"/>
      <c r="M366" s="6" t="s">
        <v>14</v>
      </c>
      <c r="N366" s="6"/>
      <c r="O366" s="1"/>
      <c r="P366" s="1"/>
      <c r="Q366" s="6" t="s">
        <v>292</v>
      </c>
      <c r="R366" s="6" t="s">
        <v>250</v>
      </c>
    </row>
    <row r="367" spans="2:18" x14ac:dyDescent="0.3">
      <c r="B367" s="6"/>
      <c r="C367" s="6"/>
      <c r="D367" s="6" t="str">
        <f t="shared" si="21"/>
        <v>*</v>
      </c>
      <c r="E367" s="7" t="s">
        <v>607</v>
      </c>
      <c r="F367" s="8"/>
      <c r="G367" s="8" t="str">
        <f>G$19</f>
        <v>BFUFTDY</v>
      </c>
      <c r="H367" s="6" t="str">
        <f>H$19</f>
        <v>IMPBFUFTDY</v>
      </c>
      <c r="I367" s="6"/>
      <c r="J367" s="6" t="str">
        <f t="shared" si="22"/>
        <v>IMPPMBN</v>
      </c>
      <c r="K367" s="19">
        <f>'SUP_IVL (In-direct)'!Q25</f>
        <v>0</v>
      </c>
      <c r="L367" s="1"/>
      <c r="M367" s="6" t="s">
        <v>14</v>
      </c>
      <c r="N367" s="6"/>
      <c r="O367" s="1"/>
      <c r="P367" s="1"/>
      <c r="Q367" s="6" t="s">
        <v>293</v>
      </c>
      <c r="R367" s="6" t="s">
        <v>251</v>
      </c>
    </row>
    <row r="368" spans="2:18" x14ac:dyDescent="0.3">
      <c r="B368" s="6"/>
      <c r="C368" s="6"/>
      <c r="D368" s="6" t="str">
        <f t="shared" si="21"/>
        <v>*</v>
      </c>
      <c r="E368" s="7" t="s">
        <v>607</v>
      </c>
      <c r="F368" s="8"/>
      <c r="G368" s="8" t="str">
        <f>G$20</f>
        <v>BFUMTHY</v>
      </c>
      <c r="H368" s="6" t="str">
        <f>H$20</f>
        <v>IMPBFUMTHY</v>
      </c>
      <c r="I368" s="6"/>
      <c r="J368" s="6" t="str">
        <f t="shared" si="22"/>
        <v>IMPPMBN</v>
      </c>
      <c r="K368" s="19">
        <f>'SUP_IVL (In-direct)'!Q26</f>
        <v>0</v>
      </c>
      <c r="L368" s="1"/>
      <c r="M368" s="6" t="s">
        <v>14</v>
      </c>
      <c r="N368" s="6"/>
      <c r="O368" s="1"/>
      <c r="P368" s="1"/>
      <c r="Q368" s="6" t="s">
        <v>294</v>
      </c>
      <c r="R368" s="6" t="s">
        <v>252</v>
      </c>
    </row>
    <row r="369" spans="2:18" x14ac:dyDescent="0.3">
      <c r="B369" s="6"/>
      <c r="C369" s="6"/>
      <c r="D369" s="6" t="str">
        <f t="shared" si="21"/>
        <v>*</v>
      </c>
      <c r="E369" s="7" t="s">
        <v>607</v>
      </c>
      <c r="F369" s="8"/>
      <c r="G369" s="8" t="str">
        <f>G$21</f>
        <v>BFUPLTY</v>
      </c>
      <c r="H369" s="6" t="str">
        <f>H$21</f>
        <v>IMPBFUPLTY</v>
      </c>
      <c r="I369" s="6"/>
      <c r="J369" s="6" t="str">
        <f t="shared" si="22"/>
        <v>IMPPMBN</v>
      </c>
      <c r="K369" s="19">
        <f>'SUP_IVL (In-direct)'!Q27</f>
        <v>0</v>
      </c>
      <c r="L369" s="1"/>
      <c r="M369" s="6" t="s">
        <v>14</v>
      </c>
      <c r="N369" s="6"/>
      <c r="O369" s="1"/>
      <c r="P369" s="1"/>
      <c r="Q369" s="6" t="s">
        <v>295</v>
      </c>
      <c r="R369" s="6" t="s">
        <v>253</v>
      </c>
    </row>
    <row r="370" spans="2:18" x14ac:dyDescent="0.3">
      <c r="B370" s="6"/>
      <c r="C370" s="6"/>
      <c r="D370" s="6" t="str">
        <f t="shared" si="21"/>
        <v>*</v>
      </c>
      <c r="E370" s="7" t="s">
        <v>607</v>
      </c>
      <c r="F370" s="8"/>
      <c r="G370" s="8" t="str">
        <f>G$22</f>
        <v>BFUSNGY</v>
      </c>
      <c r="H370" s="6" t="str">
        <f>H$22</f>
        <v>IMPBFUSNGY</v>
      </c>
      <c r="I370" s="6"/>
      <c r="J370" s="6" t="str">
        <f t="shared" si="22"/>
        <v>IMPPMBN</v>
      </c>
      <c r="K370" s="19">
        <f>'SUP_IVL (In-direct)'!Q28</f>
        <v>0</v>
      </c>
      <c r="L370" s="1"/>
      <c r="M370" s="6" t="s">
        <v>14</v>
      </c>
      <c r="N370" s="6"/>
      <c r="O370" s="1"/>
      <c r="P370" s="1"/>
      <c r="Q370" s="6" t="s">
        <v>296</v>
      </c>
      <c r="R370" s="6" t="s">
        <v>254</v>
      </c>
    </row>
    <row r="371" spans="2:18" x14ac:dyDescent="0.3">
      <c r="B371" s="6"/>
      <c r="C371" s="6"/>
      <c r="D371" s="6" t="str">
        <f t="shared" si="21"/>
        <v>*</v>
      </c>
      <c r="E371" s="7" t="s">
        <v>607</v>
      </c>
      <c r="F371" s="8"/>
      <c r="G371" s="8" t="str">
        <f>G$23</f>
        <v>BIOAOWY</v>
      </c>
      <c r="H371" s="6" t="str">
        <f>H$23</f>
        <v>IMPBIOAOWY</v>
      </c>
      <c r="I371" s="6"/>
      <c r="J371" s="6" t="str">
        <f t="shared" si="22"/>
        <v>IMPPMBN</v>
      </c>
      <c r="K371" s="19">
        <f>'SUP_IVL (In-direct)'!Q29</f>
        <v>0</v>
      </c>
      <c r="L371" s="1"/>
      <c r="M371" s="6" t="s">
        <v>14</v>
      </c>
      <c r="N371" s="6"/>
      <c r="O371" s="3"/>
      <c r="P371" s="3"/>
      <c r="Q371" s="6" t="s">
        <v>297</v>
      </c>
      <c r="R371" s="6" t="s">
        <v>255</v>
      </c>
    </row>
    <row r="372" spans="2:18" x14ac:dyDescent="0.3">
      <c r="B372" s="6"/>
      <c r="C372" s="6"/>
      <c r="D372" s="6" t="str">
        <f t="shared" si="21"/>
        <v>*</v>
      </c>
      <c r="E372" s="7" t="s">
        <v>607</v>
      </c>
      <c r="F372" s="8"/>
      <c r="G372" s="8" t="str">
        <f>G$24</f>
        <v>BIOCRPY</v>
      </c>
      <c r="H372" s="6" t="str">
        <f>H$24</f>
        <v>IMPBIOCRPY</v>
      </c>
      <c r="I372" s="6"/>
      <c r="J372" s="6" t="str">
        <f t="shared" si="22"/>
        <v>IMPPMBN</v>
      </c>
      <c r="K372" s="19">
        <f>'SUP_IVL (In-direct)'!Q30</f>
        <v>0</v>
      </c>
      <c r="L372" s="1"/>
      <c r="M372" s="6" t="s">
        <v>14</v>
      </c>
      <c r="N372" s="6"/>
      <c r="O372" s="3"/>
      <c r="P372" s="3"/>
      <c r="Q372" s="6" t="s">
        <v>298</v>
      </c>
      <c r="R372" s="6" t="s">
        <v>256</v>
      </c>
    </row>
    <row r="373" spans="2:18" x14ac:dyDescent="0.3">
      <c r="B373" s="6"/>
      <c r="C373" s="6"/>
      <c r="D373" s="6" t="str">
        <f t="shared" si="21"/>
        <v>*</v>
      </c>
      <c r="E373" s="7" t="s">
        <v>607</v>
      </c>
      <c r="F373" s="8"/>
      <c r="G373" s="8" t="str">
        <f>G$25</f>
        <v>BIOGASY</v>
      </c>
      <c r="H373" s="6" t="str">
        <f>H$25</f>
        <v>IMPBIOGASY</v>
      </c>
      <c r="I373" s="6"/>
      <c r="J373" s="6" t="str">
        <f t="shared" si="22"/>
        <v>IMPPMBN</v>
      </c>
      <c r="K373" s="19">
        <f>'SUP_IVL (In-direct)'!Q31</f>
        <v>0</v>
      </c>
      <c r="L373" s="1"/>
      <c r="M373" s="6" t="s">
        <v>14</v>
      </c>
      <c r="N373" s="6"/>
      <c r="O373" s="3"/>
      <c r="P373" s="3"/>
      <c r="Q373" s="6" t="s">
        <v>299</v>
      </c>
      <c r="R373" s="6" t="s">
        <v>257</v>
      </c>
    </row>
    <row r="374" spans="2:18" x14ac:dyDescent="0.3">
      <c r="B374" s="6"/>
      <c r="C374" s="6"/>
      <c r="D374" s="6" t="str">
        <f t="shared" si="21"/>
        <v>*</v>
      </c>
      <c r="E374" s="7" t="s">
        <v>607</v>
      </c>
      <c r="F374" s="8"/>
      <c r="G374" s="8" t="str">
        <f>G$26</f>
        <v>BIOGASY</v>
      </c>
      <c r="H374" s="6" t="str">
        <f>H$26</f>
        <v>IMPBIOGAS1</v>
      </c>
      <c r="I374" s="6"/>
      <c r="J374" s="6" t="str">
        <f t="shared" si="22"/>
        <v>IMPPMBN</v>
      </c>
      <c r="K374" s="19">
        <f>'SUP_IVL (In-direct)'!Q32</f>
        <v>0</v>
      </c>
      <c r="L374" s="1"/>
      <c r="M374" s="6" t="s">
        <v>14</v>
      </c>
      <c r="N374" s="6"/>
      <c r="O374" s="3"/>
      <c r="P374" s="3"/>
      <c r="Q374" s="6" t="s">
        <v>299</v>
      </c>
      <c r="R374" s="6" t="s">
        <v>257</v>
      </c>
    </row>
    <row r="375" spans="2:18" x14ac:dyDescent="0.3">
      <c r="B375" s="6"/>
      <c r="C375" s="6"/>
      <c r="D375" s="6" t="str">
        <f t="shared" si="21"/>
        <v>*</v>
      </c>
      <c r="E375" s="7" t="s">
        <v>607</v>
      </c>
      <c r="F375" s="8"/>
      <c r="G375" s="8" t="str">
        <f>G$27</f>
        <v>BFUDSTY</v>
      </c>
      <c r="H375" s="6" t="str">
        <f>H$27</f>
        <v>IMPBFUDSTY</v>
      </c>
      <c r="I375" s="6"/>
      <c r="J375" s="6" t="str">
        <f t="shared" si="22"/>
        <v>IMPPMBN</v>
      </c>
      <c r="K375" s="19">
        <f>'SUP_IVL (In-direct)'!Q33</f>
        <v>0</v>
      </c>
      <c r="L375" s="1"/>
      <c r="M375" s="6" t="s">
        <v>14</v>
      </c>
      <c r="N375" s="6"/>
      <c r="O375" s="3"/>
      <c r="P375" s="3"/>
      <c r="Q375" s="6" t="s">
        <v>291</v>
      </c>
      <c r="R375" s="6" t="s">
        <v>110</v>
      </c>
    </row>
    <row r="376" spans="2:18" x14ac:dyDescent="0.3">
      <c r="B376" s="6"/>
      <c r="C376" s="6"/>
      <c r="D376" s="6" t="str">
        <f t="shared" si="21"/>
        <v>*</v>
      </c>
      <c r="E376" s="7" t="s">
        <v>607</v>
      </c>
      <c r="F376" s="8"/>
      <c r="G376" s="8" t="str">
        <f>G$28</f>
        <v>BFUDSTY</v>
      </c>
      <c r="H376" s="6" t="str">
        <f>H$28</f>
        <v>IMPBFUDST1</v>
      </c>
      <c r="I376" s="6"/>
      <c r="J376" s="6" t="str">
        <f t="shared" si="22"/>
        <v>IMPPMBN</v>
      </c>
      <c r="K376" s="19">
        <f>'SUP_IVL (In-direct)'!Q34</f>
        <v>0</v>
      </c>
      <c r="L376" s="1"/>
      <c r="M376" s="6" t="s">
        <v>14</v>
      </c>
      <c r="N376" s="6"/>
      <c r="O376" s="3"/>
      <c r="P376" s="3"/>
      <c r="Q376" s="6" t="s">
        <v>291</v>
      </c>
      <c r="R376" s="6" t="s">
        <v>110</v>
      </c>
    </row>
    <row r="377" spans="2:18" x14ac:dyDescent="0.3">
      <c r="B377" s="6"/>
      <c r="C377" s="6"/>
      <c r="D377" s="6" t="str">
        <f t="shared" si="21"/>
        <v>*</v>
      </c>
      <c r="E377" s="7" t="s">
        <v>607</v>
      </c>
      <c r="F377" s="8"/>
      <c r="G377" s="8" t="str">
        <f>G$29</f>
        <v>BFUDSTY</v>
      </c>
      <c r="H377" s="6" t="str">
        <f>H$29</f>
        <v>IMPBFUDST2</v>
      </c>
      <c r="I377" s="6"/>
      <c r="J377" s="6" t="str">
        <f t="shared" si="22"/>
        <v>IMPPMBN</v>
      </c>
      <c r="K377" s="19">
        <f>'SUP_IVL (In-direct)'!Q35</f>
        <v>0</v>
      </c>
      <c r="L377" s="1"/>
      <c r="M377" s="6" t="s">
        <v>14</v>
      </c>
      <c r="N377" s="6"/>
      <c r="O377" s="3"/>
      <c r="P377" s="3"/>
      <c r="Q377" s="6" t="s">
        <v>291</v>
      </c>
      <c r="R377" s="6" t="s">
        <v>110</v>
      </c>
    </row>
    <row r="378" spans="2:18" x14ac:dyDescent="0.3">
      <c r="B378" s="6"/>
      <c r="C378" s="6"/>
      <c r="D378" s="6" t="str">
        <f t="shared" si="21"/>
        <v>*</v>
      </c>
      <c r="E378" s="7" t="s">
        <v>607</v>
      </c>
      <c r="F378" s="8"/>
      <c r="G378" s="8" t="str">
        <f>G$30</f>
        <v>BFUDSTY</v>
      </c>
      <c r="H378" s="6" t="str">
        <f>H$30</f>
        <v>IMPBFUDST3</v>
      </c>
      <c r="I378" s="6"/>
      <c r="J378" s="6" t="str">
        <f t="shared" si="22"/>
        <v>IMPPMBN</v>
      </c>
      <c r="K378" s="19">
        <f>'SUP_IVL (In-direct)'!Q36</f>
        <v>0</v>
      </c>
      <c r="L378" s="1"/>
      <c r="M378" s="6" t="s">
        <v>14</v>
      </c>
      <c r="N378" s="6"/>
      <c r="O378" s="3"/>
      <c r="P378" s="3"/>
      <c r="Q378" s="6" t="s">
        <v>291</v>
      </c>
      <c r="R378" s="6" t="s">
        <v>110</v>
      </c>
    </row>
    <row r="379" spans="2:18" x14ac:dyDescent="0.3">
      <c r="B379" s="6"/>
      <c r="C379" s="6"/>
      <c r="D379" s="6" t="str">
        <f t="shared" si="21"/>
        <v>*</v>
      </c>
      <c r="E379" s="7" t="s">
        <v>607</v>
      </c>
      <c r="F379" s="8"/>
      <c r="G379" s="8" t="str">
        <f>G$31</f>
        <v>BIOIOWY</v>
      </c>
      <c r="H379" s="6" t="str">
        <f>H$31</f>
        <v>IMPBIOIOWY</v>
      </c>
      <c r="I379" s="6"/>
      <c r="J379" s="6" t="str">
        <f t="shared" si="22"/>
        <v>IMPPMBN</v>
      </c>
      <c r="K379" s="19">
        <f>'SUP_IVL (In-direct)'!Q37</f>
        <v>0</v>
      </c>
      <c r="L379" s="1"/>
      <c r="M379" s="6" t="s">
        <v>14</v>
      </c>
      <c r="N379" s="6"/>
      <c r="O379" s="3"/>
      <c r="P379" s="3"/>
      <c r="Q379" s="6" t="s">
        <v>300</v>
      </c>
      <c r="R379" s="6" t="s">
        <v>193</v>
      </c>
    </row>
    <row r="380" spans="2:18" x14ac:dyDescent="0.3">
      <c r="B380" s="6"/>
      <c r="C380" s="6"/>
      <c r="D380" s="6" t="str">
        <f t="shared" si="21"/>
        <v>*</v>
      </c>
      <c r="E380" s="7" t="s">
        <v>607</v>
      </c>
      <c r="F380" s="8"/>
      <c r="G380" s="8" t="str">
        <f>G$32</f>
        <v>BIOMFWY</v>
      </c>
      <c r="H380" s="6" t="str">
        <f>H$32</f>
        <v>IMPBIOMFWY</v>
      </c>
      <c r="I380" s="6"/>
      <c r="J380" s="6" t="str">
        <f t="shared" si="22"/>
        <v>IMPPMBN</v>
      </c>
      <c r="K380" s="19">
        <f>'SUP_IVL (In-direct)'!Q38</f>
        <v>0</v>
      </c>
      <c r="L380" s="1"/>
      <c r="M380" s="6" t="s">
        <v>14</v>
      </c>
      <c r="N380" s="6"/>
      <c r="O380" s="3"/>
      <c r="P380" s="3"/>
      <c r="Q380" s="6" t="s">
        <v>301</v>
      </c>
      <c r="R380" s="6" t="s">
        <v>195</v>
      </c>
    </row>
    <row r="381" spans="2:18" x14ac:dyDescent="0.3">
      <c r="B381" s="6"/>
      <c r="C381" s="6"/>
      <c r="D381" s="6" t="str">
        <f t="shared" si="21"/>
        <v>*</v>
      </c>
      <c r="E381" s="7" t="s">
        <v>607</v>
      </c>
      <c r="F381" s="8"/>
      <c r="G381" s="8" t="str">
        <f>G$33</f>
        <v>BIOMSWY</v>
      </c>
      <c r="H381" s="6" t="str">
        <f>H$33</f>
        <v>IMPBIOMSWY</v>
      </c>
      <c r="I381" s="6"/>
      <c r="J381" s="6" t="str">
        <f t="shared" si="22"/>
        <v>IMPPMBN</v>
      </c>
      <c r="K381" s="19">
        <f>'SUP_IVL (In-direct)'!Q39</f>
        <v>0</v>
      </c>
      <c r="L381" s="1"/>
      <c r="M381" s="6" t="s">
        <v>14</v>
      </c>
      <c r="N381" s="6"/>
      <c r="O381" s="3"/>
      <c r="P381" s="3"/>
      <c r="Q381" s="6" t="s">
        <v>302</v>
      </c>
      <c r="R381" s="6" t="s">
        <v>258</v>
      </c>
    </row>
    <row r="382" spans="2:18" x14ac:dyDescent="0.3">
      <c r="B382" s="6"/>
      <c r="C382" s="6"/>
      <c r="D382" s="6" t="str">
        <f t="shared" si="21"/>
        <v>*</v>
      </c>
      <c r="E382" s="7" t="s">
        <v>607</v>
      </c>
      <c r="F382" s="8"/>
      <c r="G382" s="8" t="str">
        <f>G$34</f>
        <v>BIOSLUY</v>
      </c>
      <c r="H382" s="6" t="str">
        <f>H$34</f>
        <v>IMPBIOSLUY</v>
      </c>
      <c r="I382" s="6"/>
      <c r="J382" s="6" t="str">
        <f t="shared" si="22"/>
        <v>IMPPMBN</v>
      </c>
      <c r="K382" s="19">
        <f>'SUP_IVL (In-direct)'!Q40</f>
        <v>0</v>
      </c>
      <c r="L382" s="1"/>
      <c r="M382" s="6" t="s">
        <v>14</v>
      </c>
      <c r="N382" s="6"/>
      <c r="O382" s="3"/>
      <c r="P382" s="3"/>
      <c r="Q382" s="6" t="s">
        <v>303</v>
      </c>
      <c r="R382" s="6" t="s">
        <v>201</v>
      </c>
    </row>
    <row r="383" spans="2:18" x14ac:dyDescent="0.3">
      <c r="B383" s="6"/>
      <c r="C383" s="6"/>
      <c r="D383" s="6" t="str">
        <f t="shared" si="21"/>
        <v>*</v>
      </c>
      <c r="E383" s="7" t="s">
        <v>607</v>
      </c>
      <c r="F383" s="8"/>
      <c r="G383" s="8" t="str">
        <f>G$35</f>
        <v>BIOWOFY</v>
      </c>
      <c r="H383" s="6" t="str">
        <f>H$35</f>
        <v>IMPBIOWOFY</v>
      </c>
      <c r="I383" s="6"/>
      <c r="J383" s="6" t="str">
        <f t="shared" si="22"/>
        <v>IMPPMBN</v>
      </c>
      <c r="K383" s="19">
        <f>'SUP_IVL (In-direct)'!Q41</f>
        <v>0</v>
      </c>
      <c r="L383" s="1"/>
      <c r="M383" s="6" t="s">
        <v>14</v>
      </c>
      <c r="N383" s="6"/>
      <c r="O383" s="3"/>
      <c r="P383" s="3"/>
      <c r="Q383" s="6" t="s">
        <v>304</v>
      </c>
      <c r="R383" s="6" t="s">
        <v>259</v>
      </c>
    </row>
    <row r="384" spans="2:18" x14ac:dyDescent="0.3">
      <c r="B384" s="6"/>
      <c r="C384" s="6"/>
      <c r="D384" s="6" t="str">
        <f t="shared" si="21"/>
        <v>*</v>
      </c>
      <c r="E384" s="7" t="s">
        <v>607</v>
      </c>
      <c r="F384" s="8"/>
      <c r="G384" s="8" t="str">
        <f>G$36</f>
        <v>BIOWOOY</v>
      </c>
      <c r="H384" s="6" t="str">
        <f>H$36</f>
        <v>IMPBIOWOOY</v>
      </c>
      <c r="I384" s="6"/>
      <c r="J384" s="6" t="str">
        <f t="shared" si="22"/>
        <v>IMPPMBN</v>
      </c>
      <c r="K384" s="19">
        <f>'SUP_IVL (In-direct)'!Q42</f>
        <v>0</v>
      </c>
      <c r="L384" s="1"/>
      <c r="M384" s="6" t="s">
        <v>14</v>
      </c>
      <c r="N384" s="6"/>
      <c r="O384" s="3"/>
      <c r="P384" s="3"/>
      <c r="Q384" s="6" t="s">
        <v>305</v>
      </c>
      <c r="R384" s="6" t="s">
        <v>260</v>
      </c>
    </row>
    <row r="385" spans="2:18" x14ac:dyDescent="0.3">
      <c r="B385" s="6"/>
      <c r="C385" s="6"/>
      <c r="D385" s="6" t="str">
        <f t="shared" si="21"/>
        <v>*</v>
      </c>
      <c r="E385" s="7" t="s">
        <v>607</v>
      </c>
      <c r="F385" s="8"/>
      <c r="G385" s="8" t="str">
        <f>G$37</f>
        <v>COAHARY</v>
      </c>
      <c r="H385" s="6" t="str">
        <f>H$37</f>
        <v>IMPCOAHARY</v>
      </c>
      <c r="I385" s="6"/>
      <c r="J385" s="6" t="str">
        <f t="shared" si="22"/>
        <v>IMPPMBN</v>
      </c>
      <c r="K385" s="19">
        <f>'SUP_IVL (In-direct)'!Q43</f>
        <v>0</v>
      </c>
      <c r="L385" s="1"/>
      <c r="M385" s="6" t="s">
        <v>14</v>
      </c>
      <c r="N385" s="6"/>
      <c r="O385" s="3"/>
      <c r="P385" s="3"/>
      <c r="Q385" s="6" t="s">
        <v>306</v>
      </c>
      <c r="R385" s="6" t="s">
        <v>261</v>
      </c>
    </row>
    <row r="386" spans="2:18" x14ac:dyDescent="0.3">
      <c r="B386" s="6"/>
      <c r="C386" s="6"/>
      <c r="D386" s="6" t="str">
        <f t="shared" si="21"/>
        <v>*</v>
      </c>
      <c r="E386" s="7" t="s">
        <v>607</v>
      </c>
      <c r="F386" s="8"/>
      <c r="G386" s="8" t="str">
        <f>G$38</f>
        <v>COAPEAY</v>
      </c>
      <c r="H386" s="6" t="str">
        <f>H$38</f>
        <v>IMPCOAPEAY</v>
      </c>
      <c r="I386" s="6"/>
      <c r="J386" s="6" t="str">
        <f t="shared" si="22"/>
        <v>IMPPMBN</v>
      </c>
      <c r="K386" s="19">
        <f>'SUP_IVL (In-direct)'!Q44</f>
        <v>0</v>
      </c>
      <c r="L386" s="1"/>
      <c r="M386" s="6" t="s">
        <v>14</v>
      </c>
      <c r="N386" s="6"/>
      <c r="O386" s="3"/>
      <c r="P386" s="3"/>
      <c r="Q386" s="6" t="s">
        <v>307</v>
      </c>
      <c r="R386" s="6" t="s">
        <v>262</v>
      </c>
    </row>
    <row r="387" spans="2:18" x14ac:dyDescent="0.3">
      <c r="B387" s="6"/>
      <c r="C387" s="6"/>
      <c r="D387" s="6" t="str">
        <f t="shared" si="21"/>
        <v>*</v>
      </c>
      <c r="E387" s="7" t="s">
        <v>607</v>
      </c>
      <c r="F387" s="8"/>
      <c r="G387" s="8" t="str">
        <f>G$39</f>
        <v>ELCMED1</v>
      </c>
      <c r="H387" s="6" t="str">
        <f>H$39</f>
        <v>IMPELCMED1</v>
      </c>
      <c r="I387" s="6"/>
      <c r="J387" s="6" t="str">
        <f t="shared" si="22"/>
        <v>IMPPMBN</v>
      </c>
      <c r="K387" s="19">
        <f>'SUP_IVL (In-direct)'!Q45</f>
        <v>0</v>
      </c>
      <c r="L387" s="1"/>
      <c r="M387" s="6" t="s">
        <v>14</v>
      </c>
      <c r="N387" s="6"/>
      <c r="O387" s="3"/>
      <c r="P387" s="3"/>
      <c r="Q387" s="6" t="s">
        <v>308</v>
      </c>
      <c r="R387" s="6" t="s">
        <v>133</v>
      </c>
    </row>
    <row r="388" spans="2:18" x14ac:dyDescent="0.3">
      <c r="B388" s="6"/>
      <c r="C388" s="6"/>
      <c r="D388" s="6" t="str">
        <f t="shared" si="21"/>
        <v>*</v>
      </c>
      <c r="E388" s="7" t="s">
        <v>607</v>
      </c>
      <c r="F388" s="8"/>
      <c r="G388" s="8" t="str">
        <f>G$40</f>
        <v>ELCGREEN</v>
      </c>
      <c r="H388" s="6" t="str">
        <f>H$40</f>
        <v>IMPELCGREEN</v>
      </c>
      <c r="I388" s="6"/>
      <c r="J388" s="6" t="str">
        <f t="shared" si="22"/>
        <v>IMPPMBN</v>
      </c>
      <c r="K388" s="19">
        <f>'SUP_IVL (In-direct)'!Q46</f>
        <v>0</v>
      </c>
      <c r="L388" s="1"/>
      <c r="M388" s="6" t="s">
        <v>14</v>
      </c>
      <c r="N388" s="6"/>
      <c r="O388" s="3"/>
      <c r="P388" s="3"/>
      <c r="Q388" s="6" t="s">
        <v>309</v>
      </c>
      <c r="R388" s="6" t="s">
        <v>263</v>
      </c>
    </row>
    <row r="389" spans="2:18" x14ac:dyDescent="0.3">
      <c r="B389" s="6"/>
      <c r="C389" s="6"/>
      <c r="D389" s="6" t="str">
        <f t="shared" ref="D389:D406" si="23">IF((OR(K389&lt;=0,K389="NA")),"*","FLO_EMIS+")</f>
        <v>*</v>
      </c>
      <c r="E389" s="7" t="s">
        <v>607</v>
      </c>
      <c r="F389" s="8"/>
      <c r="G389" s="8" t="str">
        <f>G$41</f>
        <v>ELCMED1</v>
      </c>
      <c r="H389" s="6" t="str">
        <f>H$41</f>
        <v>IMPELCMED1</v>
      </c>
      <c r="I389" s="6"/>
      <c r="J389" s="6" t="str">
        <f t="shared" si="22"/>
        <v>IMPPMBN</v>
      </c>
      <c r="K389" s="19">
        <f>'SUP_IVL (In-direct)'!Q47</f>
        <v>0</v>
      </c>
      <c r="L389" s="1"/>
      <c r="M389" s="6" t="s">
        <v>14</v>
      </c>
      <c r="N389" s="6"/>
      <c r="O389" s="3"/>
      <c r="P389" s="3"/>
      <c r="Q389" s="6" t="s">
        <v>308</v>
      </c>
      <c r="R389" s="6" t="s">
        <v>133</v>
      </c>
    </row>
    <row r="390" spans="2:18" x14ac:dyDescent="0.3">
      <c r="B390" s="6"/>
      <c r="C390" s="6"/>
      <c r="D390" s="6" t="str">
        <f t="shared" si="23"/>
        <v>*</v>
      </c>
      <c r="E390" s="7" t="s">
        <v>607</v>
      </c>
      <c r="F390" s="8"/>
      <c r="G390" s="8" t="str">
        <f>G$42</f>
        <v>ELCMED1</v>
      </c>
      <c r="H390" s="6" t="str">
        <f>H$42</f>
        <v>IMPELCMEDSE</v>
      </c>
      <c r="I390" s="6"/>
      <c r="J390" s="6" t="str">
        <f t="shared" si="22"/>
        <v>IMPPMBN</v>
      </c>
      <c r="K390" s="19">
        <f>'SUP_IVL (In-direct)'!Q48</f>
        <v>0</v>
      </c>
      <c r="L390" s="1"/>
      <c r="M390" s="6" t="s">
        <v>14</v>
      </c>
      <c r="N390" s="6"/>
      <c r="O390" s="3"/>
      <c r="P390" s="3"/>
      <c r="Q390" s="6" t="s">
        <v>308</v>
      </c>
      <c r="R390" s="6" t="s">
        <v>133</v>
      </c>
    </row>
    <row r="391" spans="2:18" x14ac:dyDescent="0.3">
      <c r="B391" s="6"/>
      <c r="C391" s="6"/>
      <c r="D391" s="6" t="str">
        <f t="shared" si="23"/>
        <v>*</v>
      </c>
      <c r="E391" s="7" t="s">
        <v>607</v>
      </c>
      <c r="F391" s="8"/>
      <c r="G391" s="8" t="str">
        <f>G$43</f>
        <v>ELCMED1</v>
      </c>
      <c r="H391" s="6" t="str">
        <f>H$43</f>
        <v>IMPELCMEDEU</v>
      </c>
      <c r="I391" s="6"/>
      <c r="J391" s="6" t="str">
        <f t="shared" si="22"/>
        <v>IMPPMBN</v>
      </c>
      <c r="K391" s="19">
        <f>'SUP_IVL (In-direct)'!Q49</f>
        <v>0</v>
      </c>
      <c r="L391" s="1"/>
      <c r="M391" s="6" t="s">
        <v>14</v>
      </c>
      <c r="N391" s="6"/>
      <c r="O391" s="3"/>
      <c r="P391" s="3"/>
      <c r="Q391" s="6" t="s">
        <v>308</v>
      </c>
      <c r="R391" s="6" t="s">
        <v>133</v>
      </c>
    </row>
    <row r="392" spans="2:18" x14ac:dyDescent="0.3">
      <c r="B392" s="6"/>
      <c r="C392" s="6"/>
      <c r="D392" s="6" t="str">
        <f t="shared" si="23"/>
        <v>*</v>
      </c>
      <c r="E392" s="7" t="s">
        <v>607</v>
      </c>
      <c r="F392" s="8"/>
      <c r="G392" s="8" t="str">
        <f>G$44</f>
        <v>GASDGSY</v>
      </c>
      <c r="H392" s="6" t="str">
        <f>H$44</f>
        <v>IMPGASDGSY</v>
      </c>
      <c r="I392" s="6"/>
      <c r="J392" s="6" t="str">
        <f t="shared" si="22"/>
        <v>IMPPMBN</v>
      </c>
      <c r="K392" s="19">
        <f>'SUP_IVL (In-direct)'!Q50</f>
        <v>0</v>
      </c>
      <c r="L392" s="1"/>
      <c r="M392" s="6" t="s">
        <v>14</v>
      </c>
      <c r="N392" s="6"/>
      <c r="O392" s="3"/>
      <c r="P392" s="3"/>
      <c r="Q392" s="6" t="s">
        <v>310</v>
      </c>
      <c r="R392" s="6" t="s">
        <v>264</v>
      </c>
    </row>
    <row r="393" spans="2:18" x14ac:dyDescent="0.3">
      <c r="B393" s="6"/>
      <c r="C393" s="6"/>
      <c r="D393" s="6" t="str">
        <f t="shared" si="23"/>
        <v>*</v>
      </c>
      <c r="E393" s="7" t="s">
        <v>607</v>
      </c>
      <c r="F393" s="8"/>
      <c r="G393" s="8" t="str">
        <f>G$45</f>
        <v>GASNATY</v>
      </c>
      <c r="H393" s="6" t="str">
        <f>H$45</f>
        <v>IMPGASNATY</v>
      </c>
      <c r="I393" s="6"/>
      <c r="J393" s="6" t="str">
        <f t="shared" si="22"/>
        <v>IMPPMBN</v>
      </c>
      <c r="K393" s="19">
        <f>'SUP_IVL (In-direct)'!Q51</f>
        <v>0</v>
      </c>
      <c r="L393" s="1"/>
      <c r="M393" s="6" t="s">
        <v>14</v>
      </c>
      <c r="N393" s="6"/>
      <c r="O393" s="3"/>
      <c r="P393" s="3"/>
      <c r="Q393" s="6" t="s">
        <v>311</v>
      </c>
      <c r="R393" s="6" t="s">
        <v>265</v>
      </c>
    </row>
    <row r="394" spans="2:18" x14ac:dyDescent="0.3">
      <c r="B394" s="6"/>
      <c r="C394" s="6"/>
      <c r="D394" s="6" t="str">
        <f t="shared" si="23"/>
        <v>*</v>
      </c>
      <c r="E394" s="7" t="s">
        <v>607</v>
      </c>
      <c r="F394" s="8"/>
      <c r="G394" s="8" t="str">
        <f>G$46</f>
        <v>H2GY</v>
      </c>
      <c r="H394" s="6" t="str">
        <f>H$46</f>
        <v>IMPH2GY</v>
      </c>
      <c r="I394" s="6"/>
      <c r="J394" s="6" t="str">
        <f t="shared" si="22"/>
        <v>IMPPMBN</v>
      </c>
      <c r="K394" s="19">
        <f>'SUP_IVL (In-direct)'!Q52</f>
        <v>0</v>
      </c>
      <c r="L394" s="1"/>
      <c r="M394" s="6" t="s">
        <v>14</v>
      </c>
      <c r="N394" s="6"/>
      <c r="O394" s="3"/>
      <c r="P394" s="3"/>
      <c r="Q394" s="6" t="s">
        <v>312</v>
      </c>
      <c r="R394" s="6" t="s">
        <v>266</v>
      </c>
    </row>
    <row r="395" spans="2:18" x14ac:dyDescent="0.3">
      <c r="B395" s="6"/>
      <c r="C395" s="6"/>
      <c r="D395" s="6" t="str">
        <f t="shared" si="23"/>
        <v>*</v>
      </c>
      <c r="E395" s="7" t="s">
        <v>607</v>
      </c>
      <c r="F395" s="8"/>
      <c r="G395" s="8" t="str">
        <f>G$47</f>
        <v>H2LY</v>
      </c>
      <c r="H395" s="6" t="str">
        <f>H$47</f>
        <v>IMPH2LY</v>
      </c>
      <c r="I395" s="6"/>
      <c r="J395" s="6" t="str">
        <f t="shared" si="22"/>
        <v>IMPPMBN</v>
      </c>
      <c r="K395" s="19">
        <f>'SUP_IVL (In-direct)'!Q53</f>
        <v>0</v>
      </c>
      <c r="L395" s="1"/>
      <c r="M395" s="6" t="s">
        <v>14</v>
      </c>
      <c r="N395" s="6"/>
      <c r="O395" s="3"/>
      <c r="P395" s="3"/>
      <c r="Q395" s="6" t="s">
        <v>313</v>
      </c>
      <c r="R395" s="6" t="s">
        <v>267</v>
      </c>
    </row>
    <row r="396" spans="2:18" x14ac:dyDescent="0.3">
      <c r="B396" s="6"/>
      <c r="C396" s="6"/>
      <c r="D396" s="6" t="str">
        <f t="shared" si="23"/>
        <v>*</v>
      </c>
      <c r="E396" s="7" t="s">
        <v>607</v>
      </c>
      <c r="F396" s="8"/>
      <c r="G396" s="8" t="str">
        <f>G$48</f>
        <v>HETGREEN</v>
      </c>
      <c r="H396" s="6" t="str">
        <f>H$48</f>
        <v>IMPHETGREEN</v>
      </c>
      <c r="I396" s="6"/>
      <c r="J396" s="6" t="str">
        <f t="shared" si="22"/>
        <v>IMPPMBN</v>
      </c>
      <c r="K396" s="19">
        <f>'SUP_IVL (In-direct)'!Q54</f>
        <v>0</v>
      </c>
      <c r="L396" s="1"/>
      <c r="M396" s="6" t="s">
        <v>14</v>
      </c>
      <c r="N396" s="6"/>
      <c r="O396" s="3"/>
      <c r="P396" s="3"/>
      <c r="Q396" s="6" t="s">
        <v>314</v>
      </c>
      <c r="R396" s="6" t="s">
        <v>268</v>
      </c>
    </row>
    <row r="397" spans="2:18" x14ac:dyDescent="0.3">
      <c r="B397" s="6"/>
      <c r="C397" s="6"/>
      <c r="D397" s="6" t="str">
        <f t="shared" si="23"/>
        <v>*</v>
      </c>
      <c r="E397" s="7" t="s">
        <v>607</v>
      </c>
      <c r="F397" s="8"/>
      <c r="G397" s="8" t="str">
        <f>G$49</f>
        <v>HETHTH1</v>
      </c>
      <c r="H397" s="6" t="str">
        <f>H$49</f>
        <v>IMPHETHTH1</v>
      </c>
      <c r="I397" s="6"/>
      <c r="J397" s="6" t="str">
        <f t="shared" si="22"/>
        <v>IMPPMBN</v>
      </c>
      <c r="K397" s="19">
        <f>'SUP_IVL (In-direct)'!Q55</f>
        <v>0</v>
      </c>
      <c r="L397" s="1"/>
      <c r="M397" s="6" t="s">
        <v>14</v>
      </c>
      <c r="N397" s="6"/>
      <c r="O397" s="3"/>
      <c r="P397" s="3"/>
      <c r="Q397" s="6" t="s">
        <v>315</v>
      </c>
      <c r="R397" s="6" t="s">
        <v>268</v>
      </c>
    </row>
    <row r="398" spans="2:18" x14ac:dyDescent="0.3">
      <c r="B398" s="6"/>
      <c r="C398" s="6"/>
      <c r="D398" s="6" t="str">
        <f t="shared" si="23"/>
        <v>*</v>
      </c>
      <c r="E398" s="7" t="s">
        <v>607</v>
      </c>
      <c r="F398" s="8"/>
      <c r="G398" s="8" t="str">
        <f>G$50</f>
        <v>HETLTII</v>
      </c>
      <c r="H398" s="6" t="str">
        <f>H$50</f>
        <v>IMPHETLTII</v>
      </c>
      <c r="I398" s="6"/>
      <c r="J398" s="6" t="str">
        <f t="shared" si="22"/>
        <v>IMPPMBN</v>
      </c>
      <c r="K398" s="19">
        <f>'SUP_IVL (In-direct)'!Q56</f>
        <v>0</v>
      </c>
      <c r="L398" s="1"/>
      <c r="M398" s="6" t="s">
        <v>14</v>
      </c>
      <c r="N398" s="6"/>
      <c r="O398" s="3"/>
      <c r="P398" s="3"/>
      <c r="Q398" s="6" t="s">
        <v>316</v>
      </c>
      <c r="R398" s="6" t="s">
        <v>269</v>
      </c>
    </row>
    <row r="399" spans="2:18" x14ac:dyDescent="0.3">
      <c r="B399" s="6"/>
      <c r="C399" s="6"/>
      <c r="D399" s="6" t="str">
        <f t="shared" si="23"/>
        <v>*</v>
      </c>
      <c r="E399" s="7" t="s">
        <v>607</v>
      </c>
      <c r="F399" s="8"/>
      <c r="G399" s="8" t="str">
        <f>G$51</f>
        <v>NUCRSVY</v>
      </c>
      <c r="H399" s="6" t="str">
        <f>H$51</f>
        <v>IMPNUCRSVY</v>
      </c>
      <c r="I399" s="6"/>
      <c r="J399" s="6" t="str">
        <f t="shared" si="22"/>
        <v>IMPPMBN</v>
      </c>
      <c r="K399" s="19">
        <f>'SUP_IVL (In-direct)'!Q57</f>
        <v>0</v>
      </c>
      <c r="L399" s="1"/>
      <c r="M399" s="6" t="s">
        <v>14</v>
      </c>
      <c r="N399" s="6"/>
      <c r="O399" s="3"/>
      <c r="P399" s="3"/>
      <c r="Q399" s="6" t="s">
        <v>317</v>
      </c>
      <c r="R399" s="6" t="s">
        <v>270</v>
      </c>
    </row>
    <row r="400" spans="2:18" x14ac:dyDescent="0.3">
      <c r="B400" s="6"/>
      <c r="C400" s="6"/>
      <c r="D400" s="6" t="str">
        <f t="shared" si="23"/>
        <v>*</v>
      </c>
      <c r="E400" s="7" t="s">
        <v>607</v>
      </c>
      <c r="F400" s="8"/>
      <c r="G400" s="8" t="str">
        <f>G$52</f>
        <v>OILCRDY</v>
      </c>
      <c r="H400" s="6" t="str">
        <f>H$52</f>
        <v>IMPOILCRDY</v>
      </c>
      <c r="I400" s="6"/>
      <c r="J400" s="6" t="str">
        <f t="shared" si="22"/>
        <v>IMPPMBN</v>
      </c>
      <c r="K400" s="19">
        <f>'SUP_IVL (In-direct)'!Q58</f>
        <v>0</v>
      </c>
      <c r="L400" s="1"/>
      <c r="M400" s="6" t="s">
        <v>14</v>
      </c>
      <c r="N400" s="6"/>
      <c r="O400" s="3"/>
      <c r="P400" s="3"/>
      <c r="Q400" s="6" t="s">
        <v>318</v>
      </c>
      <c r="R400" s="6" t="s">
        <v>271</v>
      </c>
    </row>
    <row r="401" spans="2:18" x14ac:dyDescent="0.3">
      <c r="B401" s="6"/>
      <c r="C401" s="6"/>
      <c r="D401" s="6" t="str">
        <f t="shared" si="23"/>
        <v>*</v>
      </c>
      <c r="E401" s="7" t="s">
        <v>607</v>
      </c>
      <c r="F401" s="8"/>
      <c r="G401" s="8" t="str">
        <f>G$53</f>
        <v>OILDSTY</v>
      </c>
      <c r="H401" s="6" t="str">
        <f>H$53</f>
        <v>IMPOILDSTY</v>
      </c>
      <c r="I401" s="6"/>
      <c r="J401" s="6" t="str">
        <f t="shared" si="22"/>
        <v>IMPPMBN</v>
      </c>
      <c r="K401" s="19">
        <f>'SUP_IVL (In-direct)'!Q59</f>
        <v>0</v>
      </c>
      <c r="L401" s="1"/>
      <c r="M401" s="6" t="s">
        <v>14</v>
      </c>
      <c r="N401" s="6"/>
      <c r="O401" s="3"/>
      <c r="P401" s="3"/>
      <c r="Q401" s="6" t="s">
        <v>319</v>
      </c>
      <c r="R401" s="6" t="s">
        <v>272</v>
      </c>
    </row>
    <row r="402" spans="2:18" x14ac:dyDescent="0.3">
      <c r="B402" s="6"/>
      <c r="C402" s="6"/>
      <c r="D402" s="6" t="str">
        <f t="shared" si="23"/>
        <v>*</v>
      </c>
      <c r="E402" s="7" t="s">
        <v>607</v>
      </c>
      <c r="F402" s="8"/>
      <c r="G402" s="8" t="str">
        <f>G$54</f>
        <v>OILGSLY</v>
      </c>
      <c r="H402" s="6" t="str">
        <f>H$54</f>
        <v>IMPOILGSLY</v>
      </c>
      <c r="I402" s="6"/>
      <c r="J402" s="6" t="str">
        <f t="shared" si="22"/>
        <v>IMPPMBN</v>
      </c>
      <c r="K402" s="19">
        <f>'SUP_IVL (In-direct)'!Q60</f>
        <v>0</v>
      </c>
      <c r="L402" s="1"/>
      <c r="M402" s="6" t="s">
        <v>14</v>
      </c>
      <c r="N402" s="6"/>
      <c r="O402" s="3"/>
      <c r="P402" s="3"/>
      <c r="Q402" s="6" t="s">
        <v>320</v>
      </c>
      <c r="R402" s="6" t="s">
        <v>273</v>
      </c>
    </row>
    <row r="403" spans="2:18" x14ac:dyDescent="0.3">
      <c r="B403" s="6"/>
      <c r="C403" s="6"/>
      <c r="D403" s="6" t="str">
        <f t="shared" si="23"/>
        <v>*</v>
      </c>
      <c r="E403" s="7" t="s">
        <v>607</v>
      </c>
      <c r="F403" s="8"/>
      <c r="G403" s="8" t="str">
        <f>G$55</f>
        <v>OILHFOY</v>
      </c>
      <c r="H403" s="6" t="str">
        <f>H$55</f>
        <v>IMPOILHFOY</v>
      </c>
      <c r="I403" s="6"/>
      <c r="J403" s="6" t="str">
        <f t="shared" si="22"/>
        <v>IMPPMBN</v>
      </c>
      <c r="K403" s="19">
        <f>'SUP_IVL (In-direct)'!Q61</f>
        <v>0</v>
      </c>
      <c r="L403" s="1"/>
      <c r="M403" s="6" t="s">
        <v>14</v>
      </c>
      <c r="N403" s="6"/>
      <c r="O403" s="3"/>
      <c r="P403" s="3"/>
      <c r="Q403" s="6" t="s">
        <v>321</v>
      </c>
      <c r="R403" s="6" t="s">
        <v>274</v>
      </c>
    </row>
    <row r="404" spans="2:18" x14ac:dyDescent="0.3">
      <c r="B404" s="6"/>
      <c r="C404" s="6"/>
      <c r="D404" s="6" t="str">
        <f t="shared" si="23"/>
        <v>*</v>
      </c>
      <c r="E404" s="7" t="s">
        <v>607</v>
      </c>
      <c r="F404" s="8"/>
      <c r="G404" s="8" t="str">
        <f>G$56</f>
        <v>OILKERY</v>
      </c>
      <c r="H404" s="6" t="str">
        <f>H$56</f>
        <v>IMPOILKERY</v>
      </c>
      <c r="I404" s="6"/>
      <c r="J404" s="6" t="str">
        <f t="shared" si="22"/>
        <v>IMPPMBN</v>
      </c>
      <c r="K404" s="19">
        <f>'SUP_IVL (In-direct)'!Q62</f>
        <v>0</v>
      </c>
      <c r="L404" s="1"/>
      <c r="M404" s="6" t="s">
        <v>14</v>
      </c>
      <c r="N404" s="6"/>
      <c r="O404" s="3"/>
      <c r="P404" s="3"/>
      <c r="Q404" s="6" t="s">
        <v>322</v>
      </c>
      <c r="R404" s="6" t="s">
        <v>275</v>
      </c>
    </row>
    <row r="405" spans="2:18" x14ac:dyDescent="0.3">
      <c r="B405" s="6"/>
      <c r="C405" s="6"/>
      <c r="D405" s="6" t="str">
        <f t="shared" si="23"/>
        <v>*</v>
      </c>
      <c r="E405" s="7" t="s">
        <v>607</v>
      </c>
      <c r="F405" s="8"/>
      <c r="G405" s="8" t="str">
        <f>G$57</f>
        <v>OILLFOY</v>
      </c>
      <c r="H405" s="6" t="str">
        <f>H$57</f>
        <v>IMPOILLFOY</v>
      </c>
      <c r="I405" s="6"/>
      <c r="J405" s="6" t="str">
        <f t="shared" si="22"/>
        <v>IMPPMBN</v>
      </c>
      <c r="K405" s="19">
        <f>'SUP_IVL (In-direct)'!Q63</f>
        <v>0</v>
      </c>
      <c r="L405" s="1"/>
      <c r="M405" s="6" t="s">
        <v>14</v>
      </c>
      <c r="N405" s="6"/>
      <c r="O405" s="3"/>
      <c r="P405" s="3"/>
      <c r="Q405" s="6" t="s">
        <v>323</v>
      </c>
      <c r="R405" s="6" t="s">
        <v>276</v>
      </c>
    </row>
    <row r="406" spans="2:18" x14ac:dyDescent="0.3">
      <c r="B406" s="6"/>
      <c r="C406" s="6"/>
      <c r="D406" s="6" t="str">
        <f t="shared" si="23"/>
        <v>*</v>
      </c>
      <c r="E406" s="7" t="s">
        <v>607</v>
      </c>
      <c r="F406" s="8"/>
      <c r="G406" s="8" t="str">
        <f>G$58</f>
        <v>OILLPGY</v>
      </c>
      <c r="H406" s="6" t="str">
        <f>H$58</f>
        <v>IMPOILLPGY</v>
      </c>
      <c r="I406" s="6"/>
      <c r="J406" s="6" t="str">
        <f t="shared" si="22"/>
        <v>IMPPMBN</v>
      </c>
      <c r="K406" s="19">
        <f>'SUP_IVL (In-direct)'!Q64</f>
        <v>0</v>
      </c>
      <c r="L406" s="1"/>
      <c r="M406" s="6" t="s">
        <v>14</v>
      </c>
      <c r="N406" s="6"/>
      <c r="O406" s="3"/>
      <c r="P406" s="3"/>
      <c r="Q406" s="6" t="s">
        <v>324</v>
      </c>
      <c r="R406" s="6" t="s">
        <v>277</v>
      </c>
    </row>
    <row r="411" spans="2:18" x14ac:dyDescent="0.3">
      <c r="B411" s="1" t="str">
        <f>'SUP_IVL (In-direct)'!R10</f>
        <v>VOC</v>
      </c>
      <c r="C411" s="1"/>
      <c r="D411" s="1"/>
      <c r="E411" s="1"/>
      <c r="F411" s="1"/>
      <c r="G411" s="1"/>
      <c r="H411" s="1"/>
      <c r="I411" s="1"/>
      <c r="J411" s="1"/>
      <c r="K411" s="16"/>
      <c r="L411" s="1"/>
      <c r="M411" s="1"/>
      <c r="N411" s="1"/>
      <c r="O411" s="1"/>
      <c r="P411" s="1"/>
      <c r="Q411" s="1"/>
      <c r="R411" s="1"/>
    </row>
    <row r="412" spans="2:18" x14ac:dyDescent="0.3">
      <c r="B412" s="1"/>
      <c r="C412" s="1"/>
      <c r="D412" s="1"/>
      <c r="E412" s="1"/>
      <c r="F412" s="1"/>
      <c r="G412" s="1"/>
      <c r="H412" s="1"/>
      <c r="I412" s="1"/>
      <c r="J412" s="1"/>
      <c r="K412" s="16"/>
      <c r="L412" s="1"/>
      <c r="M412" s="1"/>
      <c r="N412" s="1"/>
      <c r="O412" s="1"/>
      <c r="P412" s="1"/>
      <c r="Q412" s="1"/>
      <c r="R412" s="1"/>
    </row>
    <row r="413" spans="2:18" x14ac:dyDescent="0.3">
      <c r="B413" s="2" t="s">
        <v>0</v>
      </c>
      <c r="C413" s="3"/>
      <c r="D413" s="3"/>
      <c r="E413" s="3"/>
      <c r="F413" s="3"/>
      <c r="G413" s="3"/>
      <c r="H413" s="3"/>
      <c r="I413" s="3"/>
      <c r="J413" s="3"/>
      <c r="K413" s="17"/>
      <c r="L413" s="1"/>
      <c r="M413" s="1"/>
      <c r="N413" s="1"/>
      <c r="O413" s="1"/>
      <c r="P413" s="1"/>
      <c r="Q413" s="1"/>
      <c r="R413" s="1"/>
    </row>
    <row r="414" spans="2:18" x14ac:dyDescent="0.3">
      <c r="B414" s="4" t="s">
        <v>1</v>
      </c>
      <c r="C414" s="4" t="s">
        <v>2</v>
      </c>
      <c r="D414" s="4" t="s">
        <v>3</v>
      </c>
      <c r="E414" s="4" t="s">
        <v>4</v>
      </c>
      <c r="F414" s="4" t="s">
        <v>5</v>
      </c>
      <c r="G414" s="4" t="s">
        <v>288</v>
      </c>
      <c r="H414" s="4" t="s">
        <v>6</v>
      </c>
      <c r="I414" s="4" t="s">
        <v>7</v>
      </c>
      <c r="J414" s="4" t="s">
        <v>8</v>
      </c>
      <c r="K414" s="18" t="s">
        <v>9</v>
      </c>
      <c r="L414" s="1"/>
      <c r="M414" s="4" t="s">
        <v>10</v>
      </c>
      <c r="N414" s="4" t="s">
        <v>11</v>
      </c>
      <c r="O414" s="5"/>
      <c r="P414" s="5"/>
      <c r="Q414" s="4" t="s">
        <v>12</v>
      </c>
      <c r="R414" s="4" t="s">
        <v>13</v>
      </c>
    </row>
    <row r="415" spans="2:18" x14ac:dyDescent="0.3">
      <c r="B415" s="6"/>
      <c r="C415" s="6"/>
      <c r="D415" s="6" t="str">
        <f t="shared" ref="D415:D446" si="24">IF((OR(K415&lt;=0,K415="NA")),"*","FLO_EMIS+")</f>
        <v>*</v>
      </c>
      <c r="E415" s="7" t="s">
        <v>607</v>
      </c>
      <c r="F415" s="8"/>
      <c r="G415" s="8" t="str">
        <f>G$9</f>
        <v>BFUBJFY</v>
      </c>
      <c r="H415" s="6" t="str">
        <f>H$9</f>
        <v>IMPBFUBJFY</v>
      </c>
      <c r="I415" s="6"/>
      <c r="J415" s="6" t="str">
        <f>$C$3&amp;B$411&amp;"N"</f>
        <v>IMPVOCN</v>
      </c>
      <c r="K415" s="19">
        <f>'SUP_IVL (In-direct)'!R15</f>
        <v>0</v>
      </c>
      <c r="L415" s="1"/>
      <c r="M415" s="6" t="s">
        <v>14</v>
      </c>
      <c r="N415" s="6"/>
      <c r="O415" s="1"/>
      <c r="P415" s="1"/>
      <c r="Q415" s="6" t="s">
        <v>289</v>
      </c>
      <c r="R415" s="6" t="s">
        <v>247</v>
      </c>
    </row>
    <row r="416" spans="2:18" x14ac:dyDescent="0.3">
      <c r="B416" s="6"/>
      <c r="C416" s="6"/>
      <c r="D416" s="6" t="str">
        <f t="shared" si="24"/>
        <v>*</v>
      </c>
      <c r="E416" s="7" t="s">
        <v>607</v>
      </c>
      <c r="F416" s="8"/>
      <c r="G416" s="8" t="str">
        <f>G$10</f>
        <v>BFUDMEY</v>
      </c>
      <c r="H416" s="6" t="str">
        <f>H$10</f>
        <v>IMPBFUDMEY</v>
      </c>
      <c r="I416" s="6"/>
      <c r="J416" s="6" t="str">
        <f t="shared" ref="J416:J464" si="25">$C$3&amp;B$411&amp;"N"</f>
        <v>IMPVOCN</v>
      </c>
      <c r="K416" s="19">
        <f>'SUP_IVL (In-direct)'!R16</f>
        <v>0</v>
      </c>
      <c r="L416" s="1"/>
      <c r="M416" s="6" t="s">
        <v>14</v>
      </c>
      <c r="N416" s="6"/>
      <c r="O416" s="1"/>
      <c r="P416" s="1"/>
      <c r="Q416" s="6" t="s">
        <v>290</v>
      </c>
      <c r="R416" s="6" t="s">
        <v>248</v>
      </c>
    </row>
    <row r="417" spans="2:18" x14ac:dyDescent="0.3">
      <c r="B417" s="6"/>
      <c r="C417" s="6"/>
      <c r="D417" s="6" t="str">
        <f t="shared" si="24"/>
        <v>*</v>
      </c>
      <c r="E417" s="7" t="s">
        <v>607</v>
      </c>
      <c r="F417" s="8"/>
      <c r="G417" s="8" t="str">
        <f>G$11</f>
        <v>BFUDSTY</v>
      </c>
      <c r="H417" s="6" t="str">
        <f>H$11</f>
        <v>IMPBFUDSTY</v>
      </c>
      <c r="I417" s="6"/>
      <c r="J417" s="6" t="str">
        <f t="shared" si="25"/>
        <v>IMPVOCN</v>
      </c>
      <c r="K417" s="19">
        <f>'SUP_IVL (In-direct)'!R17</f>
        <v>0</v>
      </c>
      <c r="L417" s="1"/>
      <c r="M417" s="6" t="s">
        <v>14</v>
      </c>
      <c r="N417" s="6"/>
      <c r="O417" s="1"/>
      <c r="P417" s="1"/>
      <c r="Q417" s="6" t="s">
        <v>291</v>
      </c>
      <c r="R417" s="6" t="s">
        <v>249</v>
      </c>
    </row>
    <row r="418" spans="2:18" x14ac:dyDescent="0.3">
      <c r="B418" s="6"/>
      <c r="C418" s="6"/>
      <c r="D418" s="6" t="str">
        <f t="shared" si="24"/>
        <v>*</v>
      </c>
      <c r="E418" s="7" t="s">
        <v>607</v>
      </c>
      <c r="F418" s="8"/>
      <c r="G418" s="8" t="str">
        <f>G$12</f>
        <v>BFUDSTY</v>
      </c>
      <c r="H418" s="6" t="str">
        <f>H$12</f>
        <v>IMPBFUDST1</v>
      </c>
      <c r="I418" s="6"/>
      <c r="J418" s="6" t="str">
        <f t="shared" si="25"/>
        <v>IMPVOCN</v>
      </c>
      <c r="K418" s="19">
        <f>'SUP_IVL (In-direct)'!R18</f>
        <v>0</v>
      </c>
      <c r="L418" s="1"/>
      <c r="M418" s="6" t="s">
        <v>14</v>
      </c>
      <c r="N418" s="6"/>
      <c r="O418" s="1"/>
      <c r="P418" s="1"/>
      <c r="Q418" s="6" t="s">
        <v>291</v>
      </c>
      <c r="R418" s="6" t="s">
        <v>249</v>
      </c>
    </row>
    <row r="419" spans="2:18" x14ac:dyDescent="0.3">
      <c r="B419" s="6"/>
      <c r="C419" s="6"/>
      <c r="D419" s="6" t="str">
        <f t="shared" si="24"/>
        <v>*</v>
      </c>
      <c r="E419" s="7" t="s">
        <v>607</v>
      </c>
      <c r="F419" s="8"/>
      <c r="G419" s="8" t="str">
        <f>G$13</f>
        <v>BFUDSTY</v>
      </c>
      <c r="H419" s="6" t="str">
        <f>H$13</f>
        <v>IMPBFUDST2</v>
      </c>
      <c r="I419" s="6"/>
      <c r="J419" s="6" t="str">
        <f t="shared" si="25"/>
        <v>IMPVOCN</v>
      </c>
      <c r="K419" s="19">
        <f>'SUP_IVL (In-direct)'!R19</f>
        <v>0</v>
      </c>
      <c r="L419" s="1"/>
      <c r="M419" s="6" t="s">
        <v>14</v>
      </c>
      <c r="N419" s="6"/>
      <c r="O419" s="1"/>
      <c r="P419" s="1"/>
      <c r="Q419" s="6" t="s">
        <v>291</v>
      </c>
      <c r="R419" s="6" t="s">
        <v>249</v>
      </c>
    </row>
    <row r="420" spans="2:18" x14ac:dyDescent="0.3">
      <c r="B420" s="6"/>
      <c r="C420" s="6"/>
      <c r="D420" s="6" t="str">
        <f t="shared" si="24"/>
        <v>*</v>
      </c>
      <c r="E420" s="7" t="s">
        <v>607</v>
      </c>
      <c r="F420" s="8"/>
      <c r="G420" s="8" t="str">
        <f>G$14</f>
        <v>BFUDSTY</v>
      </c>
      <c r="H420" s="6" t="str">
        <f>H$14</f>
        <v>IMPBFUDST3</v>
      </c>
      <c r="I420" s="6"/>
      <c r="J420" s="6" t="str">
        <f t="shared" si="25"/>
        <v>IMPVOCN</v>
      </c>
      <c r="K420" s="19">
        <f>'SUP_IVL (In-direct)'!R20</f>
        <v>0</v>
      </c>
      <c r="L420" s="1"/>
      <c r="M420" s="6" t="s">
        <v>14</v>
      </c>
      <c r="N420" s="6"/>
      <c r="O420" s="1"/>
      <c r="P420" s="1"/>
      <c r="Q420" s="6" t="s">
        <v>291</v>
      </c>
      <c r="R420" s="6" t="s">
        <v>249</v>
      </c>
    </row>
    <row r="421" spans="2:18" x14ac:dyDescent="0.3">
      <c r="B421" s="6"/>
      <c r="C421" s="6"/>
      <c r="D421" s="6" t="str">
        <f t="shared" si="24"/>
        <v>*</v>
      </c>
      <c r="E421" s="7" t="s">
        <v>607</v>
      </c>
      <c r="F421" s="8"/>
      <c r="G421" s="8" t="str">
        <f>G$15</f>
        <v>BFUETHY</v>
      </c>
      <c r="H421" s="6" t="str">
        <f>H$15</f>
        <v>IMPBFUETH4</v>
      </c>
      <c r="I421" s="6"/>
      <c r="J421" s="6" t="str">
        <f t="shared" si="25"/>
        <v>IMPVOCN</v>
      </c>
      <c r="K421" s="19">
        <f>'SUP_IVL (In-direct)'!R21</f>
        <v>0</v>
      </c>
      <c r="L421" s="1"/>
      <c r="M421" s="6" t="s">
        <v>14</v>
      </c>
      <c r="N421" s="6"/>
      <c r="O421" s="1"/>
      <c r="P421" s="1"/>
      <c r="Q421" s="6" t="s">
        <v>292</v>
      </c>
      <c r="R421" s="6" t="s">
        <v>250</v>
      </c>
    </row>
    <row r="422" spans="2:18" x14ac:dyDescent="0.3">
      <c r="B422" s="6"/>
      <c r="C422" s="6"/>
      <c r="D422" s="6" t="str">
        <f t="shared" si="24"/>
        <v>*</v>
      </c>
      <c r="E422" s="7" t="s">
        <v>607</v>
      </c>
      <c r="F422" s="8"/>
      <c r="G422" s="8" t="str">
        <f>G$16</f>
        <v>BFUETHY</v>
      </c>
      <c r="H422" s="6" t="str">
        <f>H$16</f>
        <v>IMPBFUETH5</v>
      </c>
      <c r="I422" s="6"/>
      <c r="J422" s="6" t="str">
        <f t="shared" si="25"/>
        <v>IMPVOCN</v>
      </c>
      <c r="K422" s="19">
        <f>'SUP_IVL (In-direct)'!R22</f>
        <v>0</v>
      </c>
      <c r="L422" s="1"/>
      <c r="M422" s="6" t="s">
        <v>14</v>
      </c>
      <c r="N422" s="6"/>
      <c r="O422" s="1"/>
      <c r="P422" s="1"/>
      <c r="Q422" s="6" t="s">
        <v>292</v>
      </c>
      <c r="R422" s="6" t="s">
        <v>250</v>
      </c>
    </row>
    <row r="423" spans="2:18" x14ac:dyDescent="0.3">
      <c r="B423" s="6"/>
      <c r="C423" s="6"/>
      <c r="D423" s="6" t="str">
        <f t="shared" si="24"/>
        <v>*</v>
      </c>
      <c r="E423" s="7" t="s">
        <v>607</v>
      </c>
      <c r="F423" s="8"/>
      <c r="G423" s="8" t="str">
        <f>G$17</f>
        <v>BFUETHY</v>
      </c>
      <c r="H423" s="6" t="str">
        <f>H$17</f>
        <v>IMPBFUETH6</v>
      </c>
      <c r="I423" s="6"/>
      <c r="J423" s="6" t="str">
        <f t="shared" si="25"/>
        <v>IMPVOCN</v>
      </c>
      <c r="K423" s="19">
        <f>'SUP_IVL (In-direct)'!R23</f>
        <v>0</v>
      </c>
      <c r="L423" s="1"/>
      <c r="M423" s="6" t="s">
        <v>14</v>
      </c>
      <c r="N423" s="6"/>
      <c r="O423" s="1"/>
      <c r="P423" s="1"/>
      <c r="Q423" s="6" t="s">
        <v>292</v>
      </c>
      <c r="R423" s="6" t="s">
        <v>250</v>
      </c>
    </row>
    <row r="424" spans="2:18" x14ac:dyDescent="0.3">
      <c r="B424" s="6"/>
      <c r="C424" s="6"/>
      <c r="D424" s="6" t="str">
        <f t="shared" si="24"/>
        <v>*</v>
      </c>
      <c r="E424" s="7" t="s">
        <v>607</v>
      </c>
      <c r="F424" s="8"/>
      <c r="G424" s="8" t="str">
        <f>G$18</f>
        <v>BFUETHY</v>
      </c>
      <c r="H424" s="6" t="str">
        <f>H$18</f>
        <v>IMPBFUETH7</v>
      </c>
      <c r="I424" s="6"/>
      <c r="J424" s="6" t="str">
        <f t="shared" si="25"/>
        <v>IMPVOCN</v>
      </c>
      <c r="K424" s="19">
        <f>'SUP_IVL (In-direct)'!R24</f>
        <v>0</v>
      </c>
      <c r="L424" s="1"/>
      <c r="M424" s="6" t="s">
        <v>14</v>
      </c>
      <c r="N424" s="6"/>
      <c r="O424" s="1"/>
      <c r="P424" s="1"/>
      <c r="Q424" s="6" t="s">
        <v>292</v>
      </c>
      <c r="R424" s="6" t="s">
        <v>250</v>
      </c>
    </row>
    <row r="425" spans="2:18" x14ac:dyDescent="0.3">
      <c r="B425" s="6"/>
      <c r="C425" s="6"/>
      <c r="D425" s="6" t="str">
        <f t="shared" si="24"/>
        <v>*</v>
      </c>
      <c r="E425" s="7" t="s">
        <v>607</v>
      </c>
      <c r="F425" s="8"/>
      <c r="G425" s="8" t="str">
        <f>G$19</f>
        <v>BFUFTDY</v>
      </c>
      <c r="H425" s="6" t="str">
        <f>H$19</f>
        <v>IMPBFUFTDY</v>
      </c>
      <c r="I425" s="6"/>
      <c r="J425" s="6" t="str">
        <f t="shared" si="25"/>
        <v>IMPVOCN</v>
      </c>
      <c r="K425" s="19">
        <f>'SUP_IVL (In-direct)'!R25</f>
        <v>0</v>
      </c>
      <c r="L425" s="1"/>
      <c r="M425" s="6" t="s">
        <v>14</v>
      </c>
      <c r="N425" s="6"/>
      <c r="O425" s="1"/>
      <c r="P425" s="1"/>
      <c r="Q425" s="6" t="s">
        <v>293</v>
      </c>
      <c r="R425" s="6" t="s">
        <v>251</v>
      </c>
    </row>
    <row r="426" spans="2:18" x14ac:dyDescent="0.3">
      <c r="B426" s="6"/>
      <c r="C426" s="6"/>
      <c r="D426" s="6" t="str">
        <f t="shared" si="24"/>
        <v>*</v>
      </c>
      <c r="E426" s="7" t="s">
        <v>607</v>
      </c>
      <c r="F426" s="8"/>
      <c r="G426" s="8" t="str">
        <f>G$20</f>
        <v>BFUMTHY</v>
      </c>
      <c r="H426" s="6" t="str">
        <f>H$20</f>
        <v>IMPBFUMTHY</v>
      </c>
      <c r="I426" s="6"/>
      <c r="J426" s="6" t="str">
        <f t="shared" si="25"/>
        <v>IMPVOCN</v>
      </c>
      <c r="K426" s="19">
        <f>'SUP_IVL (In-direct)'!R26</f>
        <v>0</v>
      </c>
      <c r="L426" s="1"/>
      <c r="M426" s="6" t="s">
        <v>14</v>
      </c>
      <c r="N426" s="6"/>
      <c r="O426" s="1"/>
      <c r="P426" s="1"/>
      <c r="Q426" s="6" t="s">
        <v>294</v>
      </c>
      <c r="R426" s="6" t="s">
        <v>252</v>
      </c>
    </row>
    <row r="427" spans="2:18" x14ac:dyDescent="0.3">
      <c r="B427" s="6"/>
      <c r="C427" s="6"/>
      <c r="D427" s="6" t="str">
        <f t="shared" si="24"/>
        <v>*</v>
      </c>
      <c r="E427" s="7" t="s">
        <v>607</v>
      </c>
      <c r="F427" s="8"/>
      <c r="G427" s="8" t="str">
        <f>G$21</f>
        <v>BFUPLTY</v>
      </c>
      <c r="H427" s="6" t="str">
        <f>H$21</f>
        <v>IMPBFUPLTY</v>
      </c>
      <c r="I427" s="6"/>
      <c r="J427" s="6" t="str">
        <f t="shared" si="25"/>
        <v>IMPVOCN</v>
      </c>
      <c r="K427" s="19">
        <f>'SUP_IVL (In-direct)'!R27</f>
        <v>0</v>
      </c>
      <c r="L427" s="1"/>
      <c r="M427" s="6" t="s">
        <v>14</v>
      </c>
      <c r="N427" s="6"/>
      <c r="O427" s="1"/>
      <c r="P427" s="1"/>
      <c r="Q427" s="6" t="s">
        <v>295</v>
      </c>
      <c r="R427" s="6" t="s">
        <v>253</v>
      </c>
    </row>
    <row r="428" spans="2:18" x14ac:dyDescent="0.3">
      <c r="B428" s="6"/>
      <c r="C428" s="6"/>
      <c r="D428" s="6" t="str">
        <f t="shared" si="24"/>
        <v>*</v>
      </c>
      <c r="E428" s="7" t="s">
        <v>607</v>
      </c>
      <c r="F428" s="8"/>
      <c r="G428" s="8" t="str">
        <f>G$22</f>
        <v>BFUSNGY</v>
      </c>
      <c r="H428" s="6" t="str">
        <f>H$22</f>
        <v>IMPBFUSNGY</v>
      </c>
      <c r="I428" s="6"/>
      <c r="J428" s="6" t="str">
        <f t="shared" si="25"/>
        <v>IMPVOCN</v>
      </c>
      <c r="K428" s="19">
        <f>'SUP_IVL (In-direct)'!R28</f>
        <v>0</v>
      </c>
      <c r="L428" s="1"/>
      <c r="M428" s="6" t="s">
        <v>14</v>
      </c>
      <c r="N428" s="6"/>
      <c r="O428" s="1"/>
      <c r="P428" s="1"/>
      <c r="Q428" s="6" t="s">
        <v>296</v>
      </c>
      <c r="R428" s="6" t="s">
        <v>254</v>
      </c>
    </row>
    <row r="429" spans="2:18" x14ac:dyDescent="0.3">
      <c r="B429" s="6"/>
      <c r="C429" s="6"/>
      <c r="D429" s="6" t="str">
        <f t="shared" si="24"/>
        <v>*</v>
      </c>
      <c r="E429" s="7" t="s">
        <v>607</v>
      </c>
      <c r="F429" s="8"/>
      <c r="G429" s="8" t="str">
        <f>G$23</f>
        <v>BIOAOWY</v>
      </c>
      <c r="H429" s="6" t="str">
        <f>H$23</f>
        <v>IMPBIOAOWY</v>
      </c>
      <c r="I429" s="6"/>
      <c r="J429" s="6" t="str">
        <f t="shared" si="25"/>
        <v>IMPVOCN</v>
      </c>
      <c r="K429" s="19">
        <f>'SUP_IVL (In-direct)'!R29</f>
        <v>0</v>
      </c>
      <c r="L429" s="1"/>
      <c r="M429" s="6" t="s">
        <v>14</v>
      </c>
      <c r="N429" s="6"/>
      <c r="O429" s="3"/>
      <c r="P429" s="3"/>
      <c r="Q429" s="6" t="s">
        <v>297</v>
      </c>
      <c r="R429" s="6" t="s">
        <v>255</v>
      </c>
    </row>
    <row r="430" spans="2:18" x14ac:dyDescent="0.3">
      <c r="B430" s="6"/>
      <c r="C430" s="6"/>
      <c r="D430" s="6" t="str">
        <f t="shared" si="24"/>
        <v>*</v>
      </c>
      <c r="E430" s="7" t="s">
        <v>607</v>
      </c>
      <c r="F430" s="8"/>
      <c r="G430" s="8" t="str">
        <f>G$24</f>
        <v>BIOCRPY</v>
      </c>
      <c r="H430" s="6" t="str">
        <f>H$24</f>
        <v>IMPBIOCRPY</v>
      </c>
      <c r="I430" s="6"/>
      <c r="J430" s="6" t="str">
        <f t="shared" si="25"/>
        <v>IMPVOCN</v>
      </c>
      <c r="K430" s="19">
        <f>'SUP_IVL (In-direct)'!R30</f>
        <v>0</v>
      </c>
      <c r="L430" s="1"/>
      <c r="M430" s="6" t="s">
        <v>14</v>
      </c>
      <c r="N430" s="6"/>
      <c r="O430" s="3"/>
      <c r="P430" s="3"/>
      <c r="Q430" s="6" t="s">
        <v>298</v>
      </c>
      <c r="R430" s="6" t="s">
        <v>256</v>
      </c>
    </row>
    <row r="431" spans="2:18" x14ac:dyDescent="0.3">
      <c r="B431" s="6"/>
      <c r="C431" s="6"/>
      <c r="D431" s="6" t="str">
        <f t="shared" si="24"/>
        <v>*</v>
      </c>
      <c r="E431" s="7" t="s">
        <v>607</v>
      </c>
      <c r="F431" s="8"/>
      <c r="G431" s="8" t="str">
        <f>G$25</f>
        <v>BIOGASY</v>
      </c>
      <c r="H431" s="6" t="str">
        <f>H$25</f>
        <v>IMPBIOGASY</v>
      </c>
      <c r="I431" s="6"/>
      <c r="J431" s="6" t="str">
        <f t="shared" si="25"/>
        <v>IMPVOCN</v>
      </c>
      <c r="K431" s="19">
        <f>'SUP_IVL (In-direct)'!R31</f>
        <v>0</v>
      </c>
      <c r="L431" s="1"/>
      <c r="M431" s="6" t="s">
        <v>14</v>
      </c>
      <c r="N431" s="6"/>
      <c r="O431" s="3"/>
      <c r="P431" s="3"/>
      <c r="Q431" s="6" t="s">
        <v>299</v>
      </c>
      <c r="R431" s="6" t="s">
        <v>257</v>
      </c>
    </row>
    <row r="432" spans="2:18" x14ac:dyDescent="0.3">
      <c r="B432" s="6"/>
      <c r="C432" s="6"/>
      <c r="D432" s="6" t="str">
        <f t="shared" si="24"/>
        <v>*</v>
      </c>
      <c r="E432" s="7" t="s">
        <v>607</v>
      </c>
      <c r="F432" s="8"/>
      <c r="G432" s="8" t="str">
        <f>G$26</f>
        <v>BIOGASY</v>
      </c>
      <c r="H432" s="6" t="str">
        <f>H$26</f>
        <v>IMPBIOGAS1</v>
      </c>
      <c r="I432" s="6"/>
      <c r="J432" s="6" t="str">
        <f t="shared" si="25"/>
        <v>IMPVOCN</v>
      </c>
      <c r="K432" s="19">
        <f>'SUP_IVL (In-direct)'!R32</f>
        <v>0</v>
      </c>
      <c r="L432" s="1"/>
      <c r="M432" s="6" t="s">
        <v>14</v>
      </c>
      <c r="N432" s="6"/>
      <c r="O432" s="3"/>
      <c r="P432" s="3"/>
      <c r="Q432" s="6" t="s">
        <v>299</v>
      </c>
      <c r="R432" s="6" t="s">
        <v>257</v>
      </c>
    </row>
    <row r="433" spans="2:18" x14ac:dyDescent="0.3">
      <c r="B433" s="6"/>
      <c r="C433" s="6"/>
      <c r="D433" s="6" t="str">
        <f t="shared" si="24"/>
        <v>*</v>
      </c>
      <c r="E433" s="7" t="s">
        <v>607</v>
      </c>
      <c r="F433" s="8"/>
      <c r="G433" s="8" t="str">
        <f>G$27</f>
        <v>BFUDSTY</v>
      </c>
      <c r="H433" s="6" t="str">
        <f>H$27</f>
        <v>IMPBFUDSTY</v>
      </c>
      <c r="I433" s="6"/>
      <c r="J433" s="6" t="str">
        <f t="shared" si="25"/>
        <v>IMPVOCN</v>
      </c>
      <c r="K433" s="19">
        <f>'SUP_IVL (In-direct)'!R33</f>
        <v>0</v>
      </c>
      <c r="L433" s="1"/>
      <c r="M433" s="6" t="s">
        <v>14</v>
      </c>
      <c r="N433" s="6"/>
      <c r="O433" s="3"/>
      <c r="P433" s="3"/>
      <c r="Q433" s="6" t="s">
        <v>291</v>
      </c>
      <c r="R433" s="6" t="s">
        <v>110</v>
      </c>
    </row>
    <row r="434" spans="2:18" x14ac:dyDescent="0.3">
      <c r="B434" s="6"/>
      <c r="C434" s="6"/>
      <c r="D434" s="6" t="str">
        <f t="shared" si="24"/>
        <v>*</v>
      </c>
      <c r="E434" s="7" t="s">
        <v>607</v>
      </c>
      <c r="F434" s="8"/>
      <c r="G434" s="8" t="str">
        <f>G$28</f>
        <v>BFUDSTY</v>
      </c>
      <c r="H434" s="6" t="str">
        <f>H$28</f>
        <v>IMPBFUDST1</v>
      </c>
      <c r="I434" s="6"/>
      <c r="J434" s="6" t="str">
        <f t="shared" si="25"/>
        <v>IMPVOCN</v>
      </c>
      <c r="K434" s="19">
        <f>'SUP_IVL (In-direct)'!R34</f>
        <v>0</v>
      </c>
      <c r="L434" s="1"/>
      <c r="M434" s="6" t="s">
        <v>14</v>
      </c>
      <c r="N434" s="6"/>
      <c r="O434" s="3"/>
      <c r="P434" s="3"/>
      <c r="Q434" s="6" t="s">
        <v>291</v>
      </c>
      <c r="R434" s="6" t="s">
        <v>110</v>
      </c>
    </row>
    <row r="435" spans="2:18" x14ac:dyDescent="0.3">
      <c r="B435" s="6"/>
      <c r="C435" s="6"/>
      <c r="D435" s="6" t="str">
        <f t="shared" si="24"/>
        <v>*</v>
      </c>
      <c r="E435" s="7" t="s">
        <v>607</v>
      </c>
      <c r="F435" s="8"/>
      <c r="G435" s="8" t="str">
        <f>G$29</f>
        <v>BFUDSTY</v>
      </c>
      <c r="H435" s="6" t="str">
        <f>H$29</f>
        <v>IMPBFUDST2</v>
      </c>
      <c r="I435" s="6"/>
      <c r="J435" s="6" t="str">
        <f t="shared" si="25"/>
        <v>IMPVOCN</v>
      </c>
      <c r="K435" s="19">
        <f>'SUP_IVL (In-direct)'!R35</f>
        <v>0</v>
      </c>
      <c r="L435" s="1"/>
      <c r="M435" s="6" t="s">
        <v>14</v>
      </c>
      <c r="N435" s="6"/>
      <c r="O435" s="3"/>
      <c r="P435" s="3"/>
      <c r="Q435" s="6" t="s">
        <v>291</v>
      </c>
      <c r="R435" s="6" t="s">
        <v>110</v>
      </c>
    </row>
    <row r="436" spans="2:18" x14ac:dyDescent="0.3">
      <c r="B436" s="6"/>
      <c r="C436" s="6"/>
      <c r="D436" s="6" t="str">
        <f t="shared" si="24"/>
        <v>*</v>
      </c>
      <c r="E436" s="7" t="s">
        <v>607</v>
      </c>
      <c r="F436" s="8"/>
      <c r="G436" s="8" t="str">
        <f>G$30</f>
        <v>BFUDSTY</v>
      </c>
      <c r="H436" s="6" t="str">
        <f>H$30</f>
        <v>IMPBFUDST3</v>
      </c>
      <c r="I436" s="6"/>
      <c r="J436" s="6" t="str">
        <f t="shared" si="25"/>
        <v>IMPVOCN</v>
      </c>
      <c r="K436" s="19">
        <f>'SUP_IVL (In-direct)'!R36</f>
        <v>0</v>
      </c>
      <c r="L436" s="1"/>
      <c r="M436" s="6" t="s">
        <v>14</v>
      </c>
      <c r="N436" s="6"/>
      <c r="O436" s="3"/>
      <c r="P436" s="3"/>
      <c r="Q436" s="6" t="s">
        <v>291</v>
      </c>
      <c r="R436" s="6" t="s">
        <v>110</v>
      </c>
    </row>
    <row r="437" spans="2:18" x14ac:dyDescent="0.3">
      <c r="B437" s="6"/>
      <c r="C437" s="6"/>
      <c r="D437" s="6" t="str">
        <f t="shared" si="24"/>
        <v>*</v>
      </c>
      <c r="E437" s="7" t="s">
        <v>607</v>
      </c>
      <c r="F437" s="8"/>
      <c r="G437" s="8" t="str">
        <f>G$31</f>
        <v>BIOIOWY</v>
      </c>
      <c r="H437" s="6" t="str">
        <f>H$31</f>
        <v>IMPBIOIOWY</v>
      </c>
      <c r="I437" s="6"/>
      <c r="J437" s="6" t="str">
        <f t="shared" si="25"/>
        <v>IMPVOCN</v>
      </c>
      <c r="K437" s="19">
        <f>'SUP_IVL (In-direct)'!R37</f>
        <v>0</v>
      </c>
      <c r="L437" s="1"/>
      <c r="M437" s="6" t="s">
        <v>14</v>
      </c>
      <c r="N437" s="6"/>
      <c r="O437" s="3"/>
      <c r="P437" s="3"/>
      <c r="Q437" s="6" t="s">
        <v>300</v>
      </c>
      <c r="R437" s="6" t="s">
        <v>193</v>
      </c>
    </row>
    <row r="438" spans="2:18" x14ac:dyDescent="0.3">
      <c r="B438" s="6"/>
      <c r="C438" s="6"/>
      <c r="D438" s="6" t="str">
        <f t="shared" si="24"/>
        <v>*</v>
      </c>
      <c r="E438" s="7" t="s">
        <v>607</v>
      </c>
      <c r="F438" s="8"/>
      <c r="G438" s="8" t="str">
        <f>G$32</f>
        <v>BIOMFWY</v>
      </c>
      <c r="H438" s="6" t="str">
        <f>H$32</f>
        <v>IMPBIOMFWY</v>
      </c>
      <c r="I438" s="6"/>
      <c r="J438" s="6" t="str">
        <f t="shared" si="25"/>
        <v>IMPVOCN</v>
      </c>
      <c r="K438" s="19">
        <f>'SUP_IVL (In-direct)'!R38</f>
        <v>0</v>
      </c>
      <c r="L438" s="1"/>
      <c r="M438" s="6" t="s">
        <v>14</v>
      </c>
      <c r="N438" s="6"/>
      <c r="O438" s="3"/>
      <c r="P438" s="3"/>
      <c r="Q438" s="6" t="s">
        <v>301</v>
      </c>
      <c r="R438" s="6" t="s">
        <v>195</v>
      </c>
    </row>
    <row r="439" spans="2:18" x14ac:dyDescent="0.3">
      <c r="B439" s="6"/>
      <c r="C439" s="6"/>
      <c r="D439" s="6" t="str">
        <f t="shared" si="24"/>
        <v>*</v>
      </c>
      <c r="E439" s="7" t="s">
        <v>607</v>
      </c>
      <c r="F439" s="8"/>
      <c r="G439" s="8" t="str">
        <f>G$33</f>
        <v>BIOMSWY</v>
      </c>
      <c r="H439" s="6" t="str">
        <f>H$33</f>
        <v>IMPBIOMSWY</v>
      </c>
      <c r="I439" s="6"/>
      <c r="J439" s="6" t="str">
        <f t="shared" si="25"/>
        <v>IMPVOCN</v>
      </c>
      <c r="K439" s="19">
        <f>'SUP_IVL (In-direct)'!R39</f>
        <v>0</v>
      </c>
      <c r="L439" s="1"/>
      <c r="M439" s="6" t="s">
        <v>14</v>
      </c>
      <c r="N439" s="6"/>
      <c r="O439" s="3"/>
      <c r="P439" s="3"/>
      <c r="Q439" s="6" t="s">
        <v>302</v>
      </c>
      <c r="R439" s="6" t="s">
        <v>258</v>
      </c>
    </row>
    <row r="440" spans="2:18" x14ac:dyDescent="0.3">
      <c r="B440" s="6"/>
      <c r="C440" s="6"/>
      <c r="D440" s="6" t="str">
        <f t="shared" si="24"/>
        <v>*</v>
      </c>
      <c r="E440" s="7" t="s">
        <v>607</v>
      </c>
      <c r="F440" s="8"/>
      <c r="G440" s="8" t="str">
        <f>G$34</f>
        <v>BIOSLUY</v>
      </c>
      <c r="H440" s="6" t="str">
        <f>H$34</f>
        <v>IMPBIOSLUY</v>
      </c>
      <c r="I440" s="6"/>
      <c r="J440" s="6" t="str">
        <f t="shared" si="25"/>
        <v>IMPVOCN</v>
      </c>
      <c r="K440" s="19">
        <f>'SUP_IVL (In-direct)'!R40</f>
        <v>0</v>
      </c>
      <c r="L440" s="1"/>
      <c r="M440" s="6" t="s">
        <v>14</v>
      </c>
      <c r="N440" s="6"/>
      <c r="O440" s="3"/>
      <c r="P440" s="3"/>
      <c r="Q440" s="6" t="s">
        <v>303</v>
      </c>
      <c r="R440" s="6" t="s">
        <v>201</v>
      </c>
    </row>
    <row r="441" spans="2:18" x14ac:dyDescent="0.3">
      <c r="B441" s="6"/>
      <c r="C441" s="6"/>
      <c r="D441" s="6" t="str">
        <f t="shared" si="24"/>
        <v>*</v>
      </c>
      <c r="E441" s="7" t="s">
        <v>607</v>
      </c>
      <c r="F441" s="8"/>
      <c r="G441" s="8" t="str">
        <f>G$35</f>
        <v>BIOWOFY</v>
      </c>
      <c r="H441" s="6" t="str">
        <f>H$35</f>
        <v>IMPBIOWOFY</v>
      </c>
      <c r="I441" s="6"/>
      <c r="J441" s="6" t="str">
        <f t="shared" si="25"/>
        <v>IMPVOCN</v>
      </c>
      <c r="K441" s="19">
        <f>'SUP_IVL (In-direct)'!R41</f>
        <v>0</v>
      </c>
      <c r="L441" s="1"/>
      <c r="M441" s="6" t="s">
        <v>14</v>
      </c>
      <c r="N441" s="6"/>
      <c r="O441" s="3"/>
      <c r="P441" s="3"/>
      <c r="Q441" s="6" t="s">
        <v>304</v>
      </c>
      <c r="R441" s="6" t="s">
        <v>259</v>
      </c>
    </row>
    <row r="442" spans="2:18" x14ac:dyDescent="0.3">
      <c r="B442" s="6"/>
      <c r="C442" s="6"/>
      <c r="D442" s="6" t="str">
        <f t="shared" si="24"/>
        <v>*</v>
      </c>
      <c r="E442" s="7" t="s">
        <v>607</v>
      </c>
      <c r="F442" s="8"/>
      <c r="G442" s="8" t="str">
        <f>G$36</f>
        <v>BIOWOOY</v>
      </c>
      <c r="H442" s="6" t="str">
        <f>H$36</f>
        <v>IMPBIOWOOY</v>
      </c>
      <c r="I442" s="6"/>
      <c r="J442" s="6" t="str">
        <f t="shared" si="25"/>
        <v>IMPVOCN</v>
      </c>
      <c r="K442" s="19">
        <f>'SUP_IVL (In-direct)'!R42</f>
        <v>0</v>
      </c>
      <c r="L442" s="1"/>
      <c r="M442" s="6" t="s">
        <v>14</v>
      </c>
      <c r="N442" s="6"/>
      <c r="O442" s="3"/>
      <c r="P442" s="3"/>
      <c r="Q442" s="6" t="s">
        <v>305</v>
      </c>
      <c r="R442" s="6" t="s">
        <v>260</v>
      </c>
    </row>
    <row r="443" spans="2:18" x14ac:dyDescent="0.3">
      <c r="B443" s="6"/>
      <c r="C443" s="6"/>
      <c r="D443" s="6" t="str">
        <f t="shared" si="24"/>
        <v>*</v>
      </c>
      <c r="E443" s="7" t="s">
        <v>607</v>
      </c>
      <c r="F443" s="8"/>
      <c r="G443" s="8" t="str">
        <f>G$37</f>
        <v>COAHARY</v>
      </c>
      <c r="H443" s="6" t="str">
        <f>H$37</f>
        <v>IMPCOAHARY</v>
      </c>
      <c r="I443" s="6"/>
      <c r="J443" s="6" t="str">
        <f t="shared" si="25"/>
        <v>IMPVOCN</v>
      </c>
      <c r="K443" s="19">
        <f>'SUP_IVL (In-direct)'!R43</f>
        <v>0</v>
      </c>
      <c r="L443" s="1"/>
      <c r="M443" s="6" t="s">
        <v>14</v>
      </c>
      <c r="N443" s="6"/>
      <c r="O443" s="3"/>
      <c r="P443" s="3"/>
      <c r="Q443" s="6" t="s">
        <v>306</v>
      </c>
      <c r="R443" s="6" t="s">
        <v>261</v>
      </c>
    </row>
    <row r="444" spans="2:18" x14ac:dyDescent="0.3">
      <c r="B444" s="6"/>
      <c r="C444" s="6"/>
      <c r="D444" s="6" t="str">
        <f t="shared" si="24"/>
        <v>*</v>
      </c>
      <c r="E444" s="7" t="s">
        <v>607</v>
      </c>
      <c r="F444" s="8"/>
      <c r="G444" s="8" t="str">
        <f>G$38</f>
        <v>COAPEAY</v>
      </c>
      <c r="H444" s="6" t="str">
        <f>H$38</f>
        <v>IMPCOAPEAY</v>
      </c>
      <c r="I444" s="6"/>
      <c r="J444" s="6" t="str">
        <f t="shared" si="25"/>
        <v>IMPVOCN</v>
      </c>
      <c r="K444" s="19">
        <f>'SUP_IVL (In-direct)'!R44</f>
        <v>0</v>
      </c>
      <c r="L444" s="1"/>
      <c r="M444" s="6" t="s">
        <v>14</v>
      </c>
      <c r="N444" s="6"/>
      <c r="O444" s="3"/>
      <c r="P444" s="3"/>
      <c r="Q444" s="6" t="s">
        <v>307</v>
      </c>
      <c r="R444" s="6" t="s">
        <v>262</v>
      </c>
    </row>
    <row r="445" spans="2:18" x14ac:dyDescent="0.3">
      <c r="B445" s="6"/>
      <c r="C445" s="6"/>
      <c r="D445" s="6" t="str">
        <f t="shared" si="24"/>
        <v>*</v>
      </c>
      <c r="E445" s="7" t="s">
        <v>607</v>
      </c>
      <c r="F445" s="8"/>
      <c r="G445" s="8" t="str">
        <f>G$39</f>
        <v>ELCMED1</v>
      </c>
      <c r="H445" s="6" t="str">
        <f>H$39</f>
        <v>IMPELCMED1</v>
      </c>
      <c r="I445" s="6"/>
      <c r="J445" s="6" t="str">
        <f t="shared" si="25"/>
        <v>IMPVOCN</v>
      </c>
      <c r="K445" s="19">
        <f>'SUP_IVL (In-direct)'!R45</f>
        <v>0</v>
      </c>
      <c r="L445" s="1"/>
      <c r="M445" s="6" t="s">
        <v>14</v>
      </c>
      <c r="N445" s="6"/>
      <c r="O445" s="3"/>
      <c r="P445" s="3"/>
      <c r="Q445" s="6" t="s">
        <v>308</v>
      </c>
      <c r="R445" s="6" t="s">
        <v>133</v>
      </c>
    </row>
    <row r="446" spans="2:18" x14ac:dyDescent="0.3">
      <c r="B446" s="6"/>
      <c r="C446" s="6"/>
      <c r="D446" s="6" t="str">
        <f t="shared" si="24"/>
        <v>*</v>
      </c>
      <c r="E446" s="7" t="s">
        <v>607</v>
      </c>
      <c r="F446" s="8"/>
      <c r="G446" s="8" t="str">
        <f>G$40</f>
        <v>ELCGREEN</v>
      </c>
      <c r="H446" s="6" t="str">
        <f>H$40</f>
        <v>IMPELCGREEN</v>
      </c>
      <c r="I446" s="6"/>
      <c r="J446" s="6" t="str">
        <f t="shared" si="25"/>
        <v>IMPVOCN</v>
      </c>
      <c r="K446" s="19">
        <f>'SUP_IVL (In-direct)'!R46</f>
        <v>0</v>
      </c>
      <c r="L446" s="1"/>
      <c r="M446" s="6" t="s">
        <v>14</v>
      </c>
      <c r="N446" s="6"/>
      <c r="O446" s="3"/>
      <c r="P446" s="3"/>
      <c r="Q446" s="6" t="s">
        <v>309</v>
      </c>
      <c r="R446" s="6" t="s">
        <v>263</v>
      </c>
    </row>
    <row r="447" spans="2:18" x14ac:dyDescent="0.3">
      <c r="B447" s="6"/>
      <c r="C447" s="6"/>
      <c r="D447" s="6" t="str">
        <f t="shared" ref="D447:D464" si="26">IF((OR(K447&lt;=0,K447="NA")),"*","FLO_EMIS+")</f>
        <v>*</v>
      </c>
      <c r="E447" s="7" t="s">
        <v>607</v>
      </c>
      <c r="F447" s="8"/>
      <c r="G447" s="8" t="str">
        <f>G$41</f>
        <v>ELCMED1</v>
      </c>
      <c r="H447" s="6" t="str">
        <f>H$41</f>
        <v>IMPELCMED1</v>
      </c>
      <c r="I447" s="6"/>
      <c r="J447" s="6" t="str">
        <f t="shared" si="25"/>
        <v>IMPVOCN</v>
      </c>
      <c r="K447" s="19">
        <f>'SUP_IVL (In-direct)'!R47</f>
        <v>0</v>
      </c>
      <c r="L447" s="1"/>
      <c r="M447" s="6" t="s">
        <v>14</v>
      </c>
      <c r="N447" s="6"/>
      <c r="O447" s="3"/>
      <c r="P447" s="3"/>
      <c r="Q447" s="6" t="s">
        <v>308</v>
      </c>
      <c r="R447" s="6" t="s">
        <v>133</v>
      </c>
    </row>
    <row r="448" spans="2:18" x14ac:dyDescent="0.3">
      <c r="B448" s="6"/>
      <c r="C448" s="6"/>
      <c r="D448" s="6" t="str">
        <f t="shared" si="26"/>
        <v>*</v>
      </c>
      <c r="E448" s="7" t="s">
        <v>607</v>
      </c>
      <c r="F448" s="8"/>
      <c r="G448" s="8" t="str">
        <f>G$42</f>
        <v>ELCMED1</v>
      </c>
      <c r="H448" s="6" t="str">
        <f>H$42</f>
        <v>IMPELCMEDSE</v>
      </c>
      <c r="I448" s="6"/>
      <c r="J448" s="6" t="str">
        <f t="shared" si="25"/>
        <v>IMPVOCN</v>
      </c>
      <c r="K448" s="19">
        <f>'SUP_IVL (In-direct)'!R48</f>
        <v>0</v>
      </c>
      <c r="L448" s="1"/>
      <c r="M448" s="6" t="s">
        <v>14</v>
      </c>
      <c r="N448" s="6"/>
      <c r="O448" s="3"/>
      <c r="P448" s="3"/>
      <c r="Q448" s="6" t="s">
        <v>308</v>
      </c>
      <c r="R448" s="6" t="s">
        <v>133</v>
      </c>
    </row>
    <row r="449" spans="2:18" x14ac:dyDescent="0.3">
      <c r="B449" s="6"/>
      <c r="C449" s="6"/>
      <c r="D449" s="6" t="str">
        <f t="shared" si="26"/>
        <v>*</v>
      </c>
      <c r="E449" s="7" t="s">
        <v>607</v>
      </c>
      <c r="F449" s="8"/>
      <c r="G449" s="8" t="str">
        <f>G$43</f>
        <v>ELCMED1</v>
      </c>
      <c r="H449" s="6" t="str">
        <f>H$43</f>
        <v>IMPELCMEDEU</v>
      </c>
      <c r="I449" s="6"/>
      <c r="J449" s="6" t="str">
        <f t="shared" si="25"/>
        <v>IMPVOCN</v>
      </c>
      <c r="K449" s="19">
        <f>'SUP_IVL (In-direct)'!R49</f>
        <v>0</v>
      </c>
      <c r="L449" s="1"/>
      <c r="M449" s="6" t="s">
        <v>14</v>
      </c>
      <c r="N449" s="6"/>
      <c r="O449" s="3"/>
      <c r="P449" s="3"/>
      <c r="Q449" s="6" t="s">
        <v>308</v>
      </c>
      <c r="R449" s="6" t="s">
        <v>133</v>
      </c>
    </row>
    <row r="450" spans="2:18" x14ac:dyDescent="0.3">
      <c r="B450" s="6"/>
      <c r="C450" s="6"/>
      <c r="D450" s="6" t="str">
        <f t="shared" si="26"/>
        <v>*</v>
      </c>
      <c r="E450" s="7" t="s">
        <v>607</v>
      </c>
      <c r="F450" s="8"/>
      <c r="G450" s="8" t="str">
        <f>G$44</f>
        <v>GASDGSY</v>
      </c>
      <c r="H450" s="6" t="str">
        <f>H$44</f>
        <v>IMPGASDGSY</v>
      </c>
      <c r="I450" s="6"/>
      <c r="J450" s="6" t="str">
        <f t="shared" si="25"/>
        <v>IMPVOCN</v>
      </c>
      <c r="K450" s="19">
        <f>'SUP_IVL (In-direct)'!R50</f>
        <v>0</v>
      </c>
      <c r="L450" s="1"/>
      <c r="M450" s="6" t="s">
        <v>14</v>
      </c>
      <c r="N450" s="6"/>
      <c r="O450" s="3"/>
      <c r="P450" s="3"/>
      <c r="Q450" s="6" t="s">
        <v>310</v>
      </c>
      <c r="R450" s="6" t="s">
        <v>264</v>
      </c>
    </row>
    <row r="451" spans="2:18" x14ac:dyDescent="0.3">
      <c r="B451" s="6"/>
      <c r="C451" s="6"/>
      <c r="D451" s="6" t="str">
        <f t="shared" si="26"/>
        <v>*</v>
      </c>
      <c r="E451" s="7" t="s">
        <v>607</v>
      </c>
      <c r="F451" s="8"/>
      <c r="G451" s="8" t="str">
        <f>G$45</f>
        <v>GASNATY</v>
      </c>
      <c r="H451" s="6" t="str">
        <f>H$45</f>
        <v>IMPGASNATY</v>
      </c>
      <c r="I451" s="6"/>
      <c r="J451" s="6" t="str">
        <f t="shared" si="25"/>
        <v>IMPVOCN</v>
      </c>
      <c r="K451" s="19">
        <f>'SUP_IVL (In-direct)'!R51</f>
        <v>0</v>
      </c>
      <c r="L451" s="1"/>
      <c r="M451" s="6" t="s">
        <v>14</v>
      </c>
      <c r="N451" s="6"/>
      <c r="O451" s="3"/>
      <c r="P451" s="3"/>
      <c r="Q451" s="6" t="s">
        <v>311</v>
      </c>
      <c r="R451" s="6" t="s">
        <v>265</v>
      </c>
    </row>
    <row r="452" spans="2:18" x14ac:dyDescent="0.3">
      <c r="B452" s="6"/>
      <c r="C452" s="6"/>
      <c r="D452" s="6" t="str">
        <f t="shared" si="26"/>
        <v>*</v>
      </c>
      <c r="E452" s="7" t="s">
        <v>607</v>
      </c>
      <c r="F452" s="8"/>
      <c r="G452" s="8" t="str">
        <f>G$46</f>
        <v>H2GY</v>
      </c>
      <c r="H452" s="6" t="str">
        <f>H$46</f>
        <v>IMPH2GY</v>
      </c>
      <c r="I452" s="6"/>
      <c r="J452" s="6" t="str">
        <f t="shared" si="25"/>
        <v>IMPVOCN</v>
      </c>
      <c r="K452" s="19">
        <f>'SUP_IVL (In-direct)'!R52</f>
        <v>0</v>
      </c>
      <c r="L452" s="1"/>
      <c r="M452" s="6" t="s">
        <v>14</v>
      </c>
      <c r="N452" s="6"/>
      <c r="O452" s="3"/>
      <c r="P452" s="3"/>
      <c r="Q452" s="6" t="s">
        <v>312</v>
      </c>
      <c r="R452" s="6" t="s">
        <v>266</v>
      </c>
    </row>
    <row r="453" spans="2:18" x14ac:dyDescent="0.3">
      <c r="B453" s="6"/>
      <c r="C453" s="6"/>
      <c r="D453" s="6" t="str">
        <f t="shared" si="26"/>
        <v>*</v>
      </c>
      <c r="E453" s="7" t="s">
        <v>607</v>
      </c>
      <c r="F453" s="8"/>
      <c r="G453" s="8" t="str">
        <f>G$47</f>
        <v>H2LY</v>
      </c>
      <c r="H453" s="6" t="str">
        <f>H$47</f>
        <v>IMPH2LY</v>
      </c>
      <c r="I453" s="6"/>
      <c r="J453" s="6" t="str">
        <f t="shared" si="25"/>
        <v>IMPVOCN</v>
      </c>
      <c r="K453" s="19">
        <f>'SUP_IVL (In-direct)'!R53</f>
        <v>0</v>
      </c>
      <c r="L453" s="1"/>
      <c r="M453" s="6" t="s">
        <v>14</v>
      </c>
      <c r="N453" s="6"/>
      <c r="O453" s="3"/>
      <c r="P453" s="3"/>
      <c r="Q453" s="6" t="s">
        <v>313</v>
      </c>
      <c r="R453" s="6" t="s">
        <v>267</v>
      </c>
    </row>
    <row r="454" spans="2:18" x14ac:dyDescent="0.3">
      <c r="B454" s="6"/>
      <c r="C454" s="6"/>
      <c r="D454" s="6" t="str">
        <f t="shared" si="26"/>
        <v>*</v>
      </c>
      <c r="E454" s="7" t="s">
        <v>607</v>
      </c>
      <c r="F454" s="8"/>
      <c r="G454" s="8" t="str">
        <f>G$48</f>
        <v>HETGREEN</v>
      </c>
      <c r="H454" s="6" t="str">
        <f>H$48</f>
        <v>IMPHETGREEN</v>
      </c>
      <c r="I454" s="6"/>
      <c r="J454" s="6" t="str">
        <f t="shared" si="25"/>
        <v>IMPVOCN</v>
      </c>
      <c r="K454" s="19">
        <f>'SUP_IVL (In-direct)'!R54</f>
        <v>0</v>
      </c>
      <c r="L454" s="1"/>
      <c r="M454" s="6" t="s">
        <v>14</v>
      </c>
      <c r="N454" s="6"/>
      <c r="O454" s="3"/>
      <c r="P454" s="3"/>
      <c r="Q454" s="6" t="s">
        <v>314</v>
      </c>
      <c r="R454" s="6" t="s">
        <v>268</v>
      </c>
    </row>
    <row r="455" spans="2:18" x14ac:dyDescent="0.3">
      <c r="B455" s="6"/>
      <c r="C455" s="6"/>
      <c r="D455" s="6" t="str">
        <f t="shared" si="26"/>
        <v>*</v>
      </c>
      <c r="E455" s="7" t="s">
        <v>607</v>
      </c>
      <c r="F455" s="8"/>
      <c r="G455" s="8" t="str">
        <f>G$49</f>
        <v>HETHTH1</v>
      </c>
      <c r="H455" s="6" t="str">
        <f>H$49</f>
        <v>IMPHETHTH1</v>
      </c>
      <c r="I455" s="6"/>
      <c r="J455" s="6" t="str">
        <f t="shared" si="25"/>
        <v>IMPVOCN</v>
      </c>
      <c r="K455" s="19">
        <f>'SUP_IVL (In-direct)'!R55</f>
        <v>0</v>
      </c>
      <c r="L455" s="1"/>
      <c r="M455" s="6" t="s">
        <v>14</v>
      </c>
      <c r="N455" s="6"/>
      <c r="O455" s="3"/>
      <c r="P455" s="3"/>
      <c r="Q455" s="6" t="s">
        <v>315</v>
      </c>
      <c r="R455" s="6" t="s">
        <v>268</v>
      </c>
    </row>
    <row r="456" spans="2:18" x14ac:dyDescent="0.3">
      <c r="B456" s="6"/>
      <c r="C456" s="6"/>
      <c r="D456" s="6" t="str">
        <f t="shared" si="26"/>
        <v>*</v>
      </c>
      <c r="E456" s="7" t="s">
        <v>607</v>
      </c>
      <c r="F456" s="8"/>
      <c r="G456" s="8" t="str">
        <f>G$50</f>
        <v>HETLTII</v>
      </c>
      <c r="H456" s="6" t="str">
        <f>H$50</f>
        <v>IMPHETLTII</v>
      </c>
      <c r="I456" s="6"/>
      <c r="J456" s="6" t="str">
        <f t="shared" si="25"/>
        <v>IMPVOCN</v>
      </c>
      <c r="K456" s="19">
        <f>'SUP_IVL (In-direct)'!R56</f>
        <v>0</v>
      </c>
      <c r="L456" s="1"/>
      <c r="M456" s="6" t="s">
        <v>14</v>
      </c>
      <c r="N456" s="6"/>
      <c r="O456" s="3"/>
      <c r="P456" s="3"/>
      <c r="Q456" s="6" t="s">
        <v>316</v>
      </c>
      <c r="R456" s="6" t="s">
        <v>269</v>
      </c>
    </row>
    <row r="457" spans="2:18" x14ac:dyDescent="0.3">
      <c r="B457" s="6"/>
      <c r="C457" s="6"/>
      <c r="D457" s="6" t="str">
        <f t="shared" si="26"/>
        <v>*</v>
      </c>
      <c r="E457" s="7" t="s">
        <v>607</v>
      </c>
      <c r="F457" s="8"/>
      <c r="G457" s="8" t="str">
        <f>G$51</f>
        <v>NUCRSVY</v>
      </c>
      <c r="H457" s="6" t="str">
        <f>H$51</f>
        <v>IMPNUCRSVY</v>
      </c>
      <c r="I457" s="6"/>
      <c r="J457" s="6" t="str">
        <f t="shared" si="25"/>
        <v>IMPVOCN</v>
      </c>
      <c r="K457" s="19">
        <f>'SUP_IVL (In-direct)'!R57</f>
        <v>0</v>
      </c>
      <c r="L457" s="1"/>
      <c r="M457" s="6" t="s">
        <v>14</v>
      </c>
      <c r="N457" s="6"/>
      <c r="O457" s="3"/>
      <c r="P457" s="3"/>
      <c r="Q457" s="6" t="s">
        <v>317</v>
      </c>
      <c r="R457" s="6" t="s">
        <v>270</v>
      </c>
    </row>
    <row r="458" spans="2:18" x14ac:dyDescent="0.3">
      <c r="B458" s="6"/>
      <c r="C458" s="6"/>
      <c r="D458" s="6" t="str">
        <f t="shared" si="26"/>
        <v>*</v>
      </c>
      <c r="E458" s="7" t="s">
        <v>607</v>
      </c>
      <c r="F458" s="8"/>
      <c r="G458" s="8" t="str">
        <f>G$52</f>
        <v>OILCRDY</v>
      </c>
      <c r="H458" s="6" t="str">
        <f>H$52</f>
        <v>IMPOILCRDY</v>
      </c>
      <c r="I458" s="6"/>
      <c r="J458" s="6" t="str">
        <f t="shared" si="25"/>
        <v>IMPVOCN</v>
      </c>
      <c r="K458" s="19">
        <f>'SUP_IVL (In-direct)'!R58</f>
        <v>0</v>
      </c>
      <c r="L458" s="1"/>
      <c r="M458" s="6" t="s">
        <v>14</v>
      </c>
      <c r="N458" s="6"/>
      <c r="O458" s="3"/>
      <c r="P458" s="3"/>
      <c r="Q458" s="6" t="s">
        <v>318</v>
      </c>
      <c r="R458" s="6" t="s">
        <v>271</v>
      </c>
    </row>
    <row r="459" spans="2:18" x14ac:dyDescent="0.3">
      <c r="B459" s="6"/>
      <c r="C459" s="6"/>
      <c r="D459" s="6" t="str">
        <f t="shared" si="26"/>
        <v>*</v>
      </c>
      <c r="E459" s="7" t="s">
        <v>607</v>
      </c>
      <c r="F459" s="8"/>
      <c r="G459" s="8" t="str">
        <f>G$53</f>
        <v>OILDSTY</v>
      </c>
      <c r="H459" s="6" t="str">
        <f>H$53</f>
        <v>IMPOILDSTY</v>
      </c>
      <c r="I459" s="6"/>
      <c r="J459" s="6" t="str">
        <f t="shared" si="25"/>
        <v>IMPVOCN</v>
      </c>
      <c r="K459" s="19">
        <f>'SUP_IVL (In-direct)'!R59</f>
        <v>0</v>
      </c>
      <c r="L459" s="1"/>
      <c r="M459" s="6" t="s">
        <v>14</v>
      </c>
      <c r="N459" s="6"/>
      <c r="O459" s="3"/>
      <c r="P459" s="3"/>
      <c r="Q459" s="6" t="s">
        <v>319</v>
      </c>
      <c r="R459" s="6" t="s">
        <v>272</v>
      </c>
    </row>
    <row r="460" spans="2:18" x14ac:dyDescent="0.3">
      <c r="B460" s="6"/>
      <c r="C460" s="6"/>
      <c r="D460" s="6" t="str">
        <f t="shared" si="26"/>
        <v>*</v>
      </c>
      <c r="E460" s="7" t="s">
        <v>607</v>
      </c>
      <c r="F460" s="8"/>
      <c r="G460" s="8" t="str">
        <f>G$54</f>
        <v>OILGSLY</v>
      </c>
      <c r="H460" s="6" t="str">
        <f>H$54</f>
        <v>IMPOILGSLY</v>
      </c>
      <c r="I460" s="6"/>
      <c r="J460" s="6" t="str">
        <f t="shared" si="25"/>
        <v>IMPVOCN</v>
      </c>
      <c r="K460" s="19">
        <f>'SUP_IVL (In-direct)'!R60</f>
        <v>0</v>
      </c>
      <c r="L460" s="1"/>
      <c r="M460" s="6" t="s">
        <v>14</v>
      </c>
      <c r="N460" s="6"/>
      <c r="O460" s="3"/>
      <c r="P460" s="3"/>
      <c r="Q460" s="6" t="s">
        <v>320</v>
      </c>
      <c r="R460" s="6" t="s">
        <v>273</v>
      </c>
    </row>
    <row r="461" spans="2:18" x14ac:dyDescent="0.3">
      <c r="B461" s="6"/>
      <c r="C461" s="6"/>
      <c r="D461" s="6" t="str">
        <f t="shared" si="26"/>
        <v>*</v>
      </c>
      <c r="E461" s="7" t="s">
        <v>607</v>
      </c>
      <c r="F461" s="8"/>
      <c r="G461" s="8" t="str">
        <f>G$55</f>
        <v>OILHFOY</v>
      </c>
      <c r="H461" s="6" t="str">
        <f>H$55</f>
        <v>IMPOILHFOY</v>
      </c>
      <c r="I461" s="6"/>
      <c r="J461" s="6" t="str">
        <f t="shared" si="25"/>
        <v>IMPVOCN</v>
      </c>
      <c r="K461" s="19">
        <f>'SUP_IVL (In-direct)'!R61</f>
        <v>0</v>
      </c>
      <c r="L461" s="1"/>
      <c r="M461" s="6" t="s">
        <v>14</v>
      </c>
      <c r="N461" s="6"/>
      <c r="O461" s="3"/>
      <c r="P461" s="3"/>
      <c r="Q461" s="6" t="s">
        <v>321</v>
      </c>
      <c r="R461" s="6" t="s">
        <v>274</v>
      </c>
    </row>
    <row r="462" spans="2:18" x14ac:dyDescent="0.3">
      <c r="B462" s="6"/>
      <c r="C462" s="6"/>
      <c r="D462" s="6" t="str">
        <f t="shared" si="26"/>
        <v>*</v>
      </c>
      <c r="E462" s="7" t="s">
        <v>607</v>
      </c>
      <c r="F462" s="8"/>
      <c r="G462" s="8" t="str">
        <f>G$56</f>
        <v>OILKERY</v>
      </c>
      <c r="H462" s="6" t="str">
        <f>H$56</f>
        <v>IMPOILKERY</v>
      </c>
      <c r="I462" s="6"/>
      <c r="J462" s="6" t="str">
        <f t="shared" si="25"/>
        <v>IMPVOCN</v>
      </c>
      <c r="K462" s="19">
        <f>'SUP_IVL (In-direct)'!R62</f>
        <v>0</v>
      </c>
      <c r="L462" s="1"/>
      <c r="M462" s="6" t="s">
        <v>14</v>
      </c>
      <c r="N462" s="6"/>
      <c r="O462" s="3"/>
      <c r="P462" s="3"/>
      <c r="Q462" s="6" t="s">
        <v>322</v>
      </c>
      <c r="R462" s="6" t="s">
        <v>275</v>
      </c>
    </row>
    <row r="463" spans="2:18" x14ac:dyDescent="0.3">
      <c r="B463" s="6"/>
      <c r="C463" s="6"/>
      <c r="D463" s="6" t="str">
        <f t="shared" si="26"/>
        <v>*</v>
      </c>
      <c r="E463" s="7" t="s">
        <v>607</v>
      </c>
      <c r="F463" s="8"/>
      <c r="G463" s="8" t="str">
        <f>G$57</f>
        <v>OILLFOY</v>
      </c>
      <c r="H463" s="6" t="str">
        <f>H$57</f>
        <v>IMPOILLFOY</v>
      </c>
      <c r="I463" s="6"/>
      <c r="J463" s="6" t="str">
        <f t="shared" si="25"/>
        <v>IMPVOCN</v>
      </c>
      <c r="K463" s="19">
        <f>'SUP_IVL (In-direct)'!R63</f>
        <v>0</v>
      </c>
      <c r="L463" s="1"/>
      <c r="M463" s="6" t="s">
        <v>14</v>
      </c>
      <c r="N463" s="6"/>
      <c r="O463" s="3"/>
      <c r="P463" s="3"/>
      <c r="Q463" s="6" t="s">
        <v>323</v>
      </c>
      <c r="R463" s="6" t="s">
        <v>276</v>
      </c>
    </row>
    <row r="464" spans="2:18" x14ac:dyDescent="0.3">
      <c r="B464" s="6"/>
      <c r="C464" s="6"/>
      <c r="D464" s="6" t="str">
        <f t="shared" si="26"/>
        <v>*</v>
      </c>
      <c r="E464" s="7" t="s">
        <v>607</v>
      </c>
      <c r="F464" s="8"/>
      <c r="G464" s="8" t="str">
        <f>G$58</f>
        <v>OILLPGY</v>
      </c>
      <c r="H464" s="6" t="str">
        <f>H$58</f>
        <v>IMPOILLPGY</v>
      </c>
      <c r="I464" s="6"/>
      <c r="J464" s="6" t="str">
        <f t="shared" si="25"/>
        <v>IMPVOCN</v>
      </c>
      <c r="K464" s="19">
        <f>'SUP_IVL (In-direct)'!R64</f>
        <v>0</v>
      </c>
      <c r="L464" s="1"/>
      <c r="M464" s="6" t="s">
        <v>14</v>
      </c>
      <c r="N464" s="6"/>
      <c r="O464" s="3"/>
      <c r="P464" s="3"/>
      <c r="Q464" s="6" t="s">
        <v>324</v>
      </c>
      <c r="R464" s="6" t="s">
        <v>277</v>
      </c>
    </row>
    <row r="469" spans="2:18" x14ac:dyDescent="0.3">
      <c r="B469" s="1" t="str">
        <f>'SUP_IVL (In-direct)'!S10</f>
        <v>NH3</v>
      </c>
      <c r="C469" s="1"/>
      <c r="D469" s="1"/>
      <c r="E469" s="1"/>
      <c r="F469" s="1"/>
      <c r="G469" s="1"/>
      <c r="H469" s="1"/>
      <c r="I469" s="1"/>
      <c r="J469" s="1"/>
      <c r="K469" s="16"/>
      <c r="L469" s="1"/>
      <c r="M469" s="1"/>
      <c r="N469" s="1"/>
      <c r="O469" s="1"/>
      <c r="P469" s="1"/>
      <c r="Q469" s="1"/>
      <c r="R469" s="1"/>
    </row>
    <row r="470" spans="2:18" x14ac:dyDescent="0.3">
      <c r="B470" s="1"/>
      <c r="C470" s="1"/>
      <c r="D470" s="1"/>
      <c r="E470" s="1"/>
      <c r="F470" s="1"/>
      <c r="G470" s="1"/>
      <c r="H470" s="1"/>
      <c r="I470" s="1"/>
      <c r="J470" s="1"/>
      <c r="K470" s="16"/>
      <c r="L470" s="1"/>
      <c r="M470" s="1"/>
      <c r="N470" s="1"/>
      <c r="O470" s="1"/>
      <c r="P470" s="1"/>
      <c r="Q470" s="1"/>
      <c r="R470" s="1"/>
    </row>
    <row r="471" spans="2:18" x14ac:dyDescent="0.3">
      <c r="B471" s="2" t="s">
        <v>0</v>
      </c>
      <c r="C471" s="3"/>
      <c r="D471" s="3"/>
      <c r="E471" s="3"/>
      <c r="F471" s="3"/>
      <c r="G471" s="3"/>
      <c r="H471" s="3"/>
      <c r="I471" s="3"/>
      <c r="J471" s="3"/>
      <c r="K471" s="17"/>
      <c r="L471" s="1"/>
      <c r="M471" s="1"/>
      <c r="N471" s="1"/>
      <c r="O471" s="1"/>
      <c r="P471" s="1"/>
      <c r="Q471" s="1"/>
      <c r="R471" s="1"/>
    </row>
    <row r="472" spans="2:18" x14ac:dyDescent="0.3">
      <c r="B472" s="4" t="s">
        <v>1</v>
      </c>
      <c r="C472" s="4" t="s">
        <v>2</v>
      </c>
      <c r="D472" s="4" t="s">
        <v>3</v>
      </c>
      <c r="E472" s="4" t="s">
        <v>4</v>
      </c>
      <c r="F472" s="4" t="s">
        <v>5</v>
      </c>
      <c r="G472" s="4" t="s">
        <v>288</v>
      </c>
      <c r="H472" s="4" t="s">
        <v>6</v>
      </c>
      <c r="I472" s="4" t="s">
        <v>7</v>
      </c>
      <c r="J472" s="4" t="s">
        <v>8</v>
      </c>
      <c r="K472" s="18" t="s">
        <v>9</v>
      </c>
      <c r="L472" s="1"/>
      <c r="M472" s="4" t="s">
        <v>10</v>
      </c>
      <c r="N472" s="4" t="s">
        <v>11</v>
      </c>
      <c r="O472" s="5"/>
      <c r="P472" s="5"/>
      <c r="Q472" s="4" t="s">
        <v>12</v>
      </c>
      <c r="R472" s="4" t="s">
        <v>13</v>
      </c>
    </row>
    <row r="473" spans="2:18" x14ac:dyDescent="0.3">
      <c r="B473" s="6"/>
      <c r="C473" s="6"/>
      <c r="D473" s="6" t="str">
        <f t="shared" ref="D473:D504" si="27">IF((OR(K473&lt;=0,K473="NA")),"*","FLO_EMIS+")</f>
        <v>*</v>
      </c>
      <c r="E473" s="7" t="s">
        <v>607</v>
      </c>
      <c r="F473" s="8"/>
      <c r="G473" s="8" t="str">
        <f>G$9</f>
        <v>BFUBJFY</v>
      </c>
      <c r="H473" s="6" t="str">
        <f>H$9</f>
        <v>IMPBFUBJFY</v>
      </c>
      <c r="I473" s="6"/>
      <c r="J473" s="6" t="str">
        <f>$C$3&amp;B$469&amp;"N"</f>
        <v>IMPNH3N</v>
      </c>
      <c r="K473" s="19">
        <f>'SUP_IVL (In-direct)'!S15</f>
        <v>0</v>
      </c>
      <c r="L473" s="1"/>
      <c r="M473" s="6" t="s">
        <v>14</v>
      </c>
      <c r="N473" s="6"/>
      <c r="O473" s="1"/>
      <c r="P473" s="1"/>
      <c r="Q473" s="6" t="s">
        <v>289</v>
      </c>
      <c r="R473" s="6" t="s">
        <v>247</v>
      </c>
    </row>
    <row r="474" spans="2:18" x14ac:dyDescent="0.3">
      <c r="B474" s="6"/>
      <c r="C474" s="6"/>
      <c r="D474" s="6" t="str">
        <f t="shared" si="27"/>
        <v>*</v>
      </c>
      <c r="E474" s="7" t="s">
        <v>607</v>
      </c>
      <c r="F474" s="8"/>
      <c r="G474" s="8" t="str">
        <f>G$10</f>
        <v>BFUDMEY</v>
      </c>
      <c r="H474" s="6" t="str">
        <f>H$10</f>
        <v>IMPBFUDMEY</v>
      </c>
      <c r="I474" s="6"/>
      <c r="J474" s="6" t="str">
        <f t="shared" ref="J474:J521" si="28">$C$3&amp;B$469&amp;"N"</f>
        <v>IMPNH3N</v>
      </c>
      <c r="K474" s="19">
        <f>'SUP_IVL (In-direct)'!S16</f>
        <v>0</v>
      </c>
      <c r="L474" s="1"/>
      <c r="M474" s="6" t="s">
        <v>14</v>
      </c>
      <c r="N474" s="6"/>
      <c r="O474" s="1"/>
      <c r="P474" s="1"/>
      <c r="Q474" s="6" t="s">
        <v>290</v>
      </c>
      <c r="R474" s="6" t="s">
        <v>248</v>
      </c>
    </row>
    <row r="475" spans="2:18" x14ac:dyDescent="0.3">
      <c r="B475" s="6"/>
      <c r="C475" s="6"/>
      <c r="D475" s="6" t="str">
        <f t="shared" si="27"/>
        <v>*</v>
      </c>
      <c r="E475" s="7" t="s">
        <v>607</v>
      </c>
      <c r="F475" s="8"/>
      <c r="G475" s="8" t="str">
        <f>G$11</f>
        <v>BFUDSTY</v>
      </c>
      <c r="H475" s="6" t="str">
        <f>H$11</f>
        <v>IMPBFUDSTY</v>
      </c>
      <c r="I475" s="6"/>
      <c r="J475" s="6" t="str">
        <f t="shared" si="28"/>
        <v>IMPNH3N</v>
      </c>
      <c r="K475" s="19">
        <f>'SUP_IVL (In-direct)'!S17</f>
        <v>0</v>
      </c>
      <c r="L475" s="1"/>
      <c r="M475" s="6" t="s">
        <v>14</v>
      </c>
      <c r="N475" s="6"/>
      <c r="O475" s="1"/>
      <c r="P475" s="1"/>
      <c r="Q475" s="6" t="s">
        <v>291</v>
      </c>
      <c r="R475" s="6" t="s">
        <v>249</v>
      </c>
    </row>
    <row r="476" spans="2:18" x14ac:dyDescent="0.3">
      <c r="B476" s="6"/>
      <c r="C476" s="6"/>
      <c r="D476" s="6" t="str">
        <f t="shared" si="27"/>
        <v>*</v>
      </c>
      <c r="E476" s="7" t="s">
        <v>607</v>
      </c>
      <c r="F476" s="8"/>
      <c r="G476" s="8" t="str">
        <f>G$12</f>
        <v>BFUDSTY</v>
      </c>
      <c r="H476" s="6" t="str">
        <f>H$12</f>
        <v>IMPBFUDST1</v>
      </c>
      <c r="I476" s="6"/>
      <c r="J476" s="6" t="str">
        <f t="shared" si="28"/>
        <v>IMPNH3N</v>
      </c>
      <c r="K476" s="19">
        <f>'SUP_IVL (In-direct)'!S18</f>
        <v>0</v>
      </c>
      <c r="L476" s="1"/>
      <c r="M476" s="6" t="s">
        <v>14</v>
      </c>
      <c r="N476" s="6"/>
      <c r="O476" s="1"/>
      <c r="P476" s="1"/>
      <c r="Q476" s="6" t="s">
        <v>291</v>
      </c>
      <c r="R476" s="6" t="s">
        <v>249</v>
      </c>
    </row>
    <row r="477" spans="2:18" x14ac:dyDescent="0.3">
      <c r="B477" s="6"/>
      <c r="C477" s="6"/>
      <c r="D477" s="6" t="str">
        <f t="shared" si="27"/>
        <v>*</v>
      </c>
      <c r="E477" s="7" t="s">
        <v>607</v>
      </c>
      <c r="F477" s="8"/>
      <c r="G477" s="8" t="str">
        <f>G$13</f>
        <v>BFUDSTY</v>
      </c>
      <c r="H477" s="6" t="str">
        <f>H$13</f>
        <v>IMPBFUDST2</v>
      </c>
      <c r="I477" s="6"/>
      <c r="J477" s="6" t="str">
        <f t="shared" si="28"/>
        <v>IMPNH3N</v>
      </c>
      <c r="K477" s="19">
        <f>'SUP_IVL (In-direct)'!S19</f>
        <v>0</v>
      </c>
      <c r="L477" s="1"/>
      <c r="M477" s="6" t="s">
        <v>14</v>
      </c>
      <c r="N477" s="6"/>
      <c r="O477" s="1"/>
      <c r="P477" s="1"/>
      <c r="Q477" s="6" t="s">
        <v>291</v>
      </c>
      <c r="R477" s="6" t="s">
        <v>249</v>
      </c>
    </row>
    <row r="478" spans="2:18" x14ac:dyDescent="0.3">
      <c r="B478" s="6"/>
      <c r="C478" s="6"/>
      <c r="D478" s="6" t="str">
        <f t="shared" si="27"/>
        <v>*</v>
      </c>
      <c r="E478" s="7" t="s">
        <v>607</v>
      </c>
      <c r="F478" s="8"/>
      <c r="G478" s="8" t="str">
        <f>G$14</f>
        <v>BFUDSTY</v>
      </c>
      <c r="H478" s="6" t="str">
        <f>H$14</f>
        <v>IMPBFUDST3</v>
      </c>
      <c r="I478" s="6"/>
      <c r="J478" s="6" t="str">
        <f t="shared" si="28"/>
        <v>IMPNH3N</v>
      </c>
      <c r="K478" s="19">
        <f>'SUP_IVL (In-direct)'!S20</f>
        <v>0</v>
      </c>
      <c r="L478" s="1"/>
      <c r="M478" s="6" t="s">
        <v>14</v>
      </c>
      <c r="N478" s="6"/>
      <c r="O478" s="1"/>
      <c r="P478" s="1"/>
      <c r="Q478" s="6" t="s">
        <v>291</v>
      </c>
      <c r="R478" s="6" t="s">
        <v>249</v>
      </c>
    </row>
    <row r="479" spans="2:18" x14ac:dyDescent="0.3">
      <c r="B479" s="6"/>
      <c r="C479" s="6"/>
      <c r="D479" s="6" t="str">
        <f t="shared" si="27"/>
        <v>*</v>
      </c>
      <c r="E479" s="7" t="s">
        <v>607</v>
      </c>
      <c r="F479" s="8"/>
      <c r="G479" s="8" t="str">
        <f>G$15</f>
        <v>BFUETHY</v>
      </c>
      <c r="H479" s="6" t="str">
        <f>H$15</f>
        <v>IMPBFUETH4</v>
      </c>
      <c r="I479" s="6"/>
      <c r="J479" s="6" t="str">
        <f t="shared" si="28"/>
        <v>IMPNH3N</v>
      </c>
      <c r="K479" s="19">
        <f>'SUP_IVL (In-direct)'!S21</f>
        <v>0</v>
      </c>
      <c r="L479" s="1"/>
      <c r="M479" s="6" t="s">
        <v>14</v>
      </c>
      <c r="N479" s="6"/>
      <c r="O479" s="1"/>
      <c r="P479" s="1"/>
      <c r="Q479" s="6" t="s">
        <v>292</v>
      </c>
      <c r="R479" s="6" t="s">
        <v>250</v>
      </c>
    </row>
    <row r="480" spans="2:18" x14ac:dyDescent="0.3">
      <c r="B480" s="6"/>
      <c r="C480" s="6"/>
      <c r="D480" s="6" t="str">
        <f t="shared" si="27"/>
        <v>*</v>
      </c>
      <c r="E480" s="7" t="s">
        <v>607</v>
      </c>
      <c r="F480" s="8"/>
      <c r="G480" s="8" t="str">
        <f>G$16</f>
        <v>BFUETHY</v>
      </c>
      <c r="H480" s="6" t="str">
        <f>H$16</f>
        <v>IMPBFUETH5</v>
      </c>
      <c r="I480" s="6"/>
      <c r="J480" s="6" t="str">
        <f t="shared" si="28"/>
        <v>IMPNH3N</v>
      </c>
      <c r="K480" s="19">
        <f>'SUP_IVL (In-direct)'!S22</f>
        <v>0</v>
      </c>
      <c r="L480" s="1"/>
      <c r="M480" s="6" t="s">
        <v>14</v>
      </c>
      <c r="N480" s="6"/>
      <c r="O480" s="1"/>
      <c r="P480" s="1"/>
      <c r="Q480" s="6" t="s">
        <v>292</v>
      </c>
      <c r="R480" s="6" t="s">
        <v>250</v>
      </c>
    </row>
    <row r="481" spans="2:18" x14ac:dyDescent="0.3">
      <c r="B481" s="6"/>
      <c r="C481" s="6"/>
      <c r="D481" s="6" t="str">
        <f t="shared" si="27"/>
        <v>*</v>
      </c>
      <c r="E481" s="7" t="s">
        <v>607</v>
      </c>
      <c r="F481" s="8"/>
      <c r="G481" s="8" t="str">
        <f>G$17</f>
        <v>BFUETHY</v>
      </c>
      <c r="H481" s="6" t="str">
        <f>H$17</f>
        <v>IMPBFUETH6</v>
      </c>
      <c r="I481" s="6"/>
      <c r="J481" s="6" t="str">
        <f t="shared" si="28"/>
        <v>IMPNH3N</v>
      </c>
      <c r="K481" s="19">
        <f>'SUP_IVL (In-direct)'!S23</f>
        <v>0</v>
      </c>
      <c r="L481" s="1"/>
      <c r="M481" s="6" t="s">
        <v>14</v>
      </c>
      <c r="N481" s="6"/>
      <c r="O481" s="1"/>
      <c r="P481" s="1"/>
      <c r="Q481" s="6" t="s">
        <v>292</v>
      </c>
      <c r="R481" s="6" t="s">
        <v>250</v>
      </c>
    </row>
    <row r="482" spans="2:18" x14ac:dyDescent="0.3">
      <c r="B482" s="6"/>
      <c r="C482" s="6"/>
      <c r="D482" s="6" t="str">
        <f t="shared" si="27"/>
        <v>*</v>
      </c>
      <c r="E482" s="7" t="s">
        <v>607</v>
      </c>
      <c r="F482" s="8"/>
      <c r="G482" s="8" t="str">
        <f>G$18</f>
        <v>BFUETHY</v>
      </c>
      <c r="H482" s="6" t="str">
        <f>H$18</f>
        <v>IMPBFUETH7</v>
      </c>
      <c r="I482" s="6"/>
      <c r="J482" s="6" t="str">
        <f t="shared" si="28"/>
        <v>IMPNH3N</v>
      </c>
      <c r="K482" s="19">
        <f>'SUP_IVL (In-direct)'!S24</f>
        <v>0</v>
      </c>
      <c r="L482" s="1"/>
      <c r="M482" s="6" t="s">
        <v>14</v>
      </c>
      <c r="N482" s="6"/>
      <c r="O482" s="1"/>
      <c r="P482" s="1"/>
      <c r="Q482" s="6" t="s">
        <v>292</v>
      </c>
      <c r="R482" s="6" t="s">
        <v>250</v>
      </c>
    </row>
    <row r="483" spans="2:18" x14ac:dyDescent="0.3">
      <c r="B483" s="6"/>
      <c r="C483" s="6"/>
      <c r="D483" s="6" t="str">
        <f t="shared" si="27"/>
        <v>*</v>
      </c>
      <c r="E483" s="7" t="s">
        <v>607</v>
      </c>
      <c r="F483" s="8"/>
      <c r="G483" s="8" t="str">
        <f>G$19</f>
        <v>BFUFTDY</v>
      </c>
      <c r="H483" s="6" t="str">
        <f>H$19</f>
        <v>IMPBFUFTDY</v>
      </c>
      <c r="I483" s="6"/>
      <c r="J483" s="6" t="str">
        <f t="shared" si="28"/>
        <v>IMPNH3N</v>
      </c>
      <c r="K483" s="19">
        <f>'SUP_IVL (In-direct)'!S25</f>
        <v>0</v>
      </c>
      <c r="L483" s="1"/>
      <c r="M483" s="6" t="s">
        <v>14</v>
      </c>
      <c r="N483" s="6"/>
      <c r="O483" s="1"/>
      <c r="P483" s="1"/>
      <c r="Q483" s="6" t="s">
        <v>293</v>
      </c>
      <c r="R483" s="6" t="s">
        <v>251</v>
      </c>
    </row>
    <row r="484" spans="2:18" x14ac:dyDescent="0.3">
      <c r="B484" s="6"/>
      <c r="C484" s="6"/>
      <c r="D484" s="6" t="str">
        <f t="shared" si="27"/>
        <v>*</v>
      </c>
      <c r="E484" s="7" t="s">
        <v>607</v>
      </c>
      <c r="F484" s="8"/>
      <c r="G484" s="8" t="str">
        <f>G$20</f>
        <v>BFUMTHY</v>
      </c>
      <c r="H484" s="6" t="str">
        <f>H$20</f>
        <v>IMPBFUMTHY</v>
      </c>
      <c r="I484" s="6"/>
      <c r="J484" s="6" t="str">
        <f t="shared" si="28"/>
        <v>IMPNH3N</v>
      </c>
      <c r="K484" s="19">
        <f>'SUP_IVL (In-direct)'!S26</f>
        <v>0</v>
      </c>
      <c r="L484" s="1"/>
      <c r="M484" s="6" t="s">
        <v>14</v>
      </c>
      <c r="N484" s="6"/>
      <c r="O484" s="1"/>
      <c r="P484" s="1"/>
      <c r="Q484" s="6" t="s">
        <v>294</v>
      </c>
      <c r="R484" s="6" t="s">
        <v>252</v>
      </c>
    </row>
    <row r="485" spans="2:18" x14ac:dyDescent="0.3">
      <c r="B485" s="6"/>
      <c r="C485" s="6"/>
      <c r="D485" s="6" t="str">
        <f t="shared" si="27"/>
        <v>*</v>
      </c>
      <c r="E485" s="7" t="s">
        <v>607</v>
      </c>
      <c r="F485" s="8"/>
      <c r="G485" s="8" t="str">
        <f>G$21</f>
        <v>BFUPLTY</v>
      </c>
      <c r="H485" s="6" t="str">
        <f>H$21</f>
        <v>IMPBFUPLTY</v>
      </c>
      <c r="I485" s="6"/>
      <c r="J485" s="6" t="str">
        <f t="shared" si="28"/>
        <v>IMPNH3N</v>
      </c>
      <c r="K485" s="19">
        <f>'SUP_IVL (In-direct)'!S27</f>
        <v>0</v>
      </c>
      <c r="L485" s="1"/>
      <c r="M485" s="6" t="s">
        <v>14</v>
      </c>
      <c r="N485" s="6"/>
      <c r="O485" s="1"/>
      <c r="P485" s="1"/>
      <c r="Q485" s="6" t="s">
        <v>295</v>
      </c>
      <c r="R485" s="6" t="s">
        <v>253</v>
      </c>
    </row>
    <row r="486" spans="2:18" x14ac:dyDescent="0.3">
      <c r="B486" s="6"/>
      <c r="C486" s="6"/>
      <c r="D486" s="6" t="str">
        <f t="shared" si="27"/>
        <v>*</v>
      </c>
      <c r="E486" s="7" t="s">
        <v>607</v>
      </c>
      <c r="F486" s="8"/>
      <c r="G486" s="8" t="str">
        <f>G$22</f>
        <v>BFUSNGY</v>
      </c>
      <c r="H486" s="6" t="str">
        <f>H$22</f>
        <v>IMPBFUSNGY</v>
      </c>
      <c r="I486" s="6"/>
      <c r="J486" s="6" t="str">
        <f t="shared" si="28"/>
        <v>IMPNH3N</v>
      </c>
      <c r="K486" s="19">
        <f>'SUP_IVL (In-direct)'!S28</f>
        <v>0</v>
      </c>
      <c r="L486" s="1"/>
      <c r="M486" s="6" t="s">
        <v>14</v>
      </c>
      <c r="N486" s="6"/>
      <c r="O486" s="1"/>
      <c r="P486" s="1"/>
      <c r="Q486" s="6" t="s">
        <v>296</v>
      </c>
      <c r="R486" s="6" t="s">
        <v>254</v>
      </c>
    </row>
    <row r="487" spans="2:18" x14ac:dyDescent="0.3">
      <c r="B487" s="6"/>
      <c r="C487" s="6"/>
      <c r="D487" s="6" t="str">
        <f t="shared" si="27"/>
        <v>*</v>
      </c>
      <c r="E487" s="7" t="s">
        <v>607</v>
      </c>
      <c r="F487" s="8"/>
      <c r="G487" s="8" t="str">
        <f>G$23</f>
        <v>BIOAOWY</v>
      </c>
      <c r="H487" s="6" t="str">
        <f>H$23</f>
        <v>IMPBIOAOWY</v>
      </c>
      <c r="I487" s="6"/>
      <c r="J487" s="6" t="str">
        <f t="shared" si="28"/>
        <v>IMPNH3N</v>
      </c>
      <c r="K487" s="19">
        <f>'SUP_IVL (In-direct)'!S29</f>
        <v>0</v>
      </c>
      <c r="L487" s="1"/>
      <c r="M487" s="6" t="s">
        <v>14</v>
      </c>
      <c r="N487" s="6"/>
      <c r="O487" s="3"/>
      <c r="P487" s="3"/>
      <c r="Q487" s="6" t="s">
        <v>297</v>
      </c>
      <c r="R487" s="6" t="s">
        <v>255</v>
      </c>
    </row>
    <row r="488" spans="2:18" x14ac:dyDescent="0.3">
      <c r="B488" s="6"/>
      <c r="C488" s="6"/>
      <c r="D488" s="6" t="str">
        <f t="shared" si="27"/>
        <v>*</v>
      </c>
      <c r="E488" s="7" t="s">
        <v>607</v>
      </c>
      <c r="F488" s="8"/>
      <c r="G488" s="8" t="str">
        <f>G$24</f>
        <v>BIOCRPY</v>
      </c>
      <c r="H488" s="6" t="str">
        <f>H$24</f>
        <v>IMPBIOCRPY</v>
      </c>
      <c r="I488" s="6"/>
      <c r="J488" s="6" t="str">
        <f t="shared" si="28"/>
        <v>IMPNH3N</v>
      </c>
      <c r="K488" s="19">
        <f>'SUP_IVL (In-direct)'!S30</f>
        <v>0</v>
      </c>
      <c r="L488" s="1"/>
      <c r="M488" s="6" t="s">
        <v>14</v>
      </c>
      <c r="N488" s="6"/>
      <c r="O488" s="3"/>
      <c r="P488" s="3"/>
      <c r="Q488" s="6" t="s">
        <v>298</v>
      </c>
      <c r="R488" s="6" t="s">
        <v>256</v>
      </c>
    </row>
    <row r="489" spans="2:18" x14ac:dyDescent="0.3">
      <c r="B489" s="6"/>
      <c r="C489" s="6"/>
      <c r="D489" s="6" t="str">
        <f t="shared" si="27"/>
        <v>*</v>
      </c>
      <c r="E489" s="7" t="s">
        <v>607</v>
      </c>
      <c r="F489" s="8"/>
      <c r="G489" s="8" t="str">
        <f>G$25</f>
        <v>BIOGASY</v>
      </c>
      <c r="H489" s="6" t="str">
        <f>H$25</f>
        <v>IMPBIOGASY</v>
      </c>
      <c r="I489" s="6"/>
      <c r="J489" s="6" t="str">
        <f t="shared" si="28"/>
        <v>IMPNH3N</v>
      </c>
      <c r="K489" s="19">
        <f>'SUP_IVL (In-direct)'!S31</f>
        <v>0</v>
      </c>
      <c r="L489" s="1"/>
      <c r="M489" s="6" t="s">
        <v>14</v>
      </c>
      <c r="N489" s="6"/>
      <c r="O489" s="3"/>
      <c r="P489" s="3"/>
      <c r="Q489" s="6" t="s">
        <v>299</v>
      </c>
      <c r="R489" s="6" t="s">
        <v>257</v>
      </c>
    </row>
    <row r="490" spans="2:18" x14ac:dyDescent="0.3">
      <c r="B490" s="6"/>
      <c r="C490" s="6"/>
      <c r="D490" s="6" t="str">
        <f t="shared" si="27"/>
        <v>*</v>
      </c>
      <c r="E490" s="7" t="s">
        <v>607</v>
      </c>
      <c r="F490" s="8"/>
      <c r="G490" s="8" t="str">
        <f>G$26</f>
        <v>BIOGASY</v>
      </c>
      <c r="H490" s="6" t="str">
        <f>H$26</f>
        <v>IMPBIOGAS1</v>
      </c>
      <c r="I490" s="6"/>
      <c r="J490" s="6" t="str">
        <f t="shared" si="28"/>
        <v>IMPNH3N</v>
      </c>
      <c r="K490" s="19">
        <f>'SUP_IVL (In-direct)'!S32</f>
        <v>0</v>
      </c>
      <c r="L490" s="1"/>
      <c r="M490" s="6" t="s">
        <v>14</v>
      </c>
      <c r="N490" s="6"/>
      <c r="O490" s="3"/>
      <c r="P490" s="3"/>
      <c r="Q490" s="6" t="s">
        <v>299</v>
      </c>
      <c r="R490" s="6" t="s">
        <v>257</v>
      </c>
    </row>
    <row r="491" spans="2:18" x14ac:dyDescent="0.3">
      <c r="B491" s="6"/>
      <c r="C491" s="6"/>
      <c r="D491" s="6" t="str">
        <f t="shared" si="27"/>
        <v>*</v>
      </c>
      <c r="E491" s="7" t="s">
        <v>607</v>
      </c>
      <c r="F491" s="8"/>
      <c r="G491" s="8" t="str">
        <f>G$27</f>
        <v>BFUDSTY</v>
      </c>
      <c r="H491" s="6" t="str">
        <f>H$27</f>
        <v>IMPBFUDSTY</v>
      </c>
      <c r="I491" s="6"/>
      <c r="J491" s="6" t="str">
        <f t="shared" si="28"/>
        <v>IMPNH3N</v>
      </c>
      <c r="K491" s="19">
        <f>'SUP_IVL (In-direct)'!S33</f>
        <v>0</v>
      </c>
      <c r="L491" s="1"/>
      <c r="M491" s="6" t="s">
        <v>14</v>
      </c>
      <c r="N491" s="6"/>
      <c r="O491" s="3"/>
      <c r="P491" s="3"/>
      <c r="Q491" s="6" t="s">
        <v>291</v>
      </c>
      <c r="R491" s="6" t="s">
        <v>110</v>
      </c>
    </row>
    <row r="492" spans="2:18" x14ac:dyDescent="0.3">
      <c r="B492" s="6"/>
      <c r="C492" s="6"/>
      <c r="D492" s="6" t="str">
        <f t="shared" si="27"/>
        <v>*</v>
      </c>
      <c r="E492" s="7" t="s">
        <v>607</v>
      </c>
      <c r="F492" s="8"/>
      <c r="G492" s="8" t="str">
        <f>G$28</f>
        <v>BFUDSTY</v>
      </c>
      <c r="H492" s="6" t="str">
        <f>H$28</f>
        <v>IMPBFUDST1</v>
      </c>
      <c r="I492" s="6"/>
      <c r="J492" s="6" t="str">
        <f t="shared" si="28"/>
        <v>IMPNH3N</v>
      </c>
      <c r="K492" s="19">
        <f>'SUP_IVL (In-direct)'!S34</f>
        <v>0</v>
      </c>
      <c r="L492" s="1"/>
      <c r="M492" s="6" t="s">
        <v>14</v>
      </c>
      <c r="N492" s="6"/>
      <c r="O492" s="3"/>
      <c r="P492" s="3"/>
      <c r="Q492" s="6" t="s">
        <v>291</v>
      </c>
      <c r="R492" s="6" t="s">
        <v>110</v>
      </c>
    </row>
    <row r="493" spans="2:18" x14ac:dyDescent="0.3">
      <c r="B493" s="6"/>
      <c r="C493" s="6"/>
      <c r="D493" s="6" t="str">
        <f t="shared" si="27"/>
        <v>*</v>
      </c>
      <c r="E493" s="7" t="s">
        <v>607</v>
      </c>
      <c r="F493" s="8"/>
      <c r="G493" s="8" t="str">
        <f>G$29</f>
        <v>BFUDSTY</v>
      </c>
      <c r="H493" s="6" t="str">
        <f>H$29</f>
        <v>IMPBFUDST2</v>
      </c>
      <c r="I493" s="6"/>
      <c r="J493" s="6" t="str">
        <f t="shared" si="28"/>
        <v>IMPNH3N</v>
      </c>
      <c r="K493" s="19">
        <f>'SUP_IVL (In-direct)'!S35</f>
        <v>0</v>
      </c>
      <c r="L493" s="1"/>
      <c r="M493" s="6" t="s">
        <v>14</v>
      </c>
      <c r="N493" s="6"/>
      <c r="O493" s="3"/>
      <c r="P493" s="3"/>
      <c r="Q493" s="6" t="s">
        <v>291</v>
      </c>
      <c r="R493" s="6" t="s">
        <v>110</v>
      </c>
    </row>
    <row r="494" spans="2:18" x14ac:dyDescent="0.3">
      <c r="B494" s="6"/>
      <c r="C494" s="6"/>
      <c r="D494" s="6" t="str">
        <f t="shared" si="27"/>
        <v>*</v>
      </c>
      <c r="E494" s="7" t="s">
        <v>607</v>
      </c>
      <c r="F494" s="8"/>
      <c r="G494" s="8" t="str">
        <f>G$30</f>
        <v>BFUDSTY</v>
      </c>
      <c r="H494" s="6" t="str">
        <f>H$30</f>
        <v>IMPBFUDST3</v>
      </c>
      <c r="I494" s="6"/>
      <c r="J494" s="6" t="str">
        <f t="shared" si="28"/>
        <v>IMPNH3N</v>
      </c>
      <c r="K494" s="19">
        <f>'SUP_IVL (In-direct)'!S36</f>
        <v>0</v>
      </c>
      <c r="L494" s="1"/>
      <c r="M494" s="6" t="s">
        <v>14</v>
      </c>
      <c r="N494" s="6"/>
      <c r="O494" s="3"/>
      <c r="P494" s="3"/>
      <c r="Q494" s="6" t="s">
        <v>291</v>
      </c>
      <c r="R494" s="6" t="s">
        <v>110</v>
      </c>
    </row>
    <row r="495" spans="2:18" x14ac:dyDescent="0.3">
      <c r="B495" s="6"/>
      <c r="C495" s="6"/>
      <c r="D495" s="6" t="str">
        <f t="shared" si="27"/>
        <v>*</v>
      </c>
      <c r="E495" s="7" t="s">
        <v>607</v>
      </c>
      <c r="F495" s="8"/>
      <c r="G495" s="8" t="str">
        <f>G$31</f>
        <v>BIOIOWY</v>
      </c>
      <c r="H495" s="6" t="str">
        <f>H$31</f>
        <v>IMPBIOIOWY</v>
      </c>
      <c r="I495" s="6"/>
      <c r="J495" s="6" t="str">
        <f t="shared" si="28"/>
        <v>IMPNH3N</v>
      </c>
      <c r="K495" s="19">
        <f>'SUP_IVL (In-direct)'!S37</f>
        <v>0</v>
      </c>
      <c r="L495" s="1"/>
      <c r="M495" s="6" t="s">
        <v>14</v>
      </c>
      <c r="N495" s="6"/>
      <c r="O495" s="3"/>
      <c r="P495" s="3"/>
      <c r="Q495" s="6" t="s">
        <v>300</v>
      </c>
      <c r="R495" s="6" t="s">
        <v>193</v>
      </c>
    </row>
    <row r="496" spans="2:18" x14ac:dyDescent="0.3">
      <c r="B496" s="6"/>
      <c r="C496" s="6"/>
      <c r="D496" s="6" t="str">
        <f t="shared" si="27"/>
        <v>*</v>
      </c>
      <c r="E496" s="7" t="s">
        <v>607</v>
      </c>
      <c r="F496" s="8"/>
      <c r="G496" s="8" t="str">
        <f>G$32</f>
        <v>BIOMFWY</v>
      </c>
      <c r="H496" s="6" t="str">
        <f>H$32</f>
        <v>IMPBIOMFWY</v>
      </c>
      <c r="I496" s="6"/>
      <c r="J496" s="6" t="str">
        <f t="shared" si="28"/>
        <v>IMPNH3N</v>
      </c>
      <c r="K496" s="19">
        <f>'SUP_IVL (In-direct)'!S38</f>
        <v>0</v>
      </c>
      <c r="L496" s="1"/>
      <c r="M496" s="6" t="s">
        <v>14</v>
      </c>
      <c r="N496" s="6"/>
      <c r="O496" s="3"/>
      <c r="P496" s="3"/>
      <c r="Q496" s="6" t="s">
        <v>301</v>
      </c>
      <c r="R496" s="6" t="s">
        <v>195</v>
      </c>
    </row>
    <row r="497" spans="2:18" x14ac:dyDescent="0.3">
      <c r="B497" s="6"/>
      <c r="C497" s="6"/>
      <c r="D497" s="6" t="str">
        <f t="shared" si="27"/>
        <v>*</v>
      </c>
      <c r="E497" s="7" t="s">
        <v>607</v>
      </c>
      <c r="F497" s="8"/>
      <c r="G497" s="8" t="str">
        <f>G$33</f>
        <v>BIOMSWY</v>
      </c>
      <c r="H497" s="6" t="str">
        <f>H$33</f>
        <v>IMPBIOMSWY</v>
      </c>
      <c r="I497" s="6"/>
      <c r="J497" s="6" t="str">
        <f t="shared" si="28"/>
        <v>IMPNH3N</v>
      </c>
      <c r="K497" s="19">
        <f>'SUP_IVL (In-direct)'!S39</f>
        <v>0</v>
      </c>
      <c r="L497" s="1"/>
      <c r="M497" s="6" t="s">
        <v>14</v>
      </c>
      <c r="N497" s="6"/>
      <c r="O497" s="3"/>
      <c r="P497" s="3"/>
      <c r="Q497" s="6" t="s">
        <v>302</v>
      </c>
      <c r="R497" s="6" t="s">
        <v>258</v>
      </c>
    </row>
    <row r="498" spans="2:18" x14ac:dyDescent="0.3">
      <c r="B498" s="6"/>
      <c r="C498" s="6"/>
      <c r="D498" s="6" t="str">
        <f t="shared" si="27"/>
        <v>*</v>
      </c>
      <c r="E498" s="7" t="s">
        <v>607</v>
      </c>
      <c r="F498" s="8"/>
      <c r="G498" s="8" t="str">
        <f>G$34</f>
        <v>BIOSLUY</v>
      </c>
      <c r="H498" s="6" t="str">
        <f>H$34</f>
        <v>IMPBIOSLUY</v>
      </c>
      <c r="I498" s="6"/>
      <c r="J498" s="6" t="str">
        <f t="shared" si="28"/>
        <v>IMPNH3N</v>
      </c>
      <c r="K498" s="19">
        <f>'SUP_IVL (In-direct)'!S40</f>
        <v>0</v>
      </c>
      <c r="L498" s="1"/>
      <c r="M498" s="6" t="s">
        <v>14</v>
      </c>
      <c r="N498" s="6"/>
      <c r="O498" s="3"/>
      <c r="P498" s="3"/>
      <c r="Q498" s="6" t="s">
        <v>303</v>
      </c>
      <c r="R498" s="6" t="s">
        <v>201</v>
      </c>
    </row>
    <row r="499" spans="2:18" x14ac:dyDescent="0.3">
      <c r="B499" s="6"/>
      <c r="C499" s="6"/>
      <c r="D499" s="6" t="str">
        <f t="shared" si="27"/>
        <v>*</v>
      </c>
      <c r="E499" s="7" t="s">
        <v>607</v>
      </c>
      <c r="F499" s="8"/>
      <c r="G499" s="8" t="str">
        <f>G$35</f>
        <v>BIOWOFY</v>
      </c>
      <c r="H499" s="6" t="str">
        <f>H$35</f>
        <v>IMPBIOWOFY</v>
      </c>
      <c r="I499" s="6"/>
      <c r="J499" s="6" t="str">
        <f t="shared" si="28"/>
        <v>IMPNH3N</v>
      </c>
      <c r="K499" s="19">
        <f>'SUP_IVL (In-direct)'!S41</f>
        <v>0</v>
      </c>
      <c r="L499" s="1"/>
      <c r="M499" s="6" t="s">
        <v>14</v>
      </c>
      <c r="N499" s="6"/>
      <c r="O499" s="3"/>
      <c r="P499" s="3"/>
      <c r="Q499" s="6" t="s">
        <v>304</v>
      </c>
      <c r="R499" s="6" t="s">
        <v>259</v>
      </c>
    </row>
    <row r="500" spans="2:18" x14ac:dyDescent="0.3">
      <c r="B500" s="6"/>
      <c r="C500" s="6"/>
      <c r="D500" s="6" t="str">
        <f t="shared" si="27"/>
        <v>*</v>
      </c>
      <c r="E500" s="7" t="s">
        <v>607</v>
      </c>
      <c r="F500" s="8"/>
      <c r="G500" s="8" t="str">
        <f>G$36</f>
        <v>BIOWOOY</v>
      </c>
      <c r="H500" s="6" t="str">
        <f>H$36</f>
        <v>IMPBIOWOOY</v>
      </c>
      <c r="I500" s="6"/>
      <c r="J500" s="6" t="str">
        <f t="shared" si="28"/>
        <v>IMPNH3N</v>
      </c>
      <c r="K500" s="19">
        <f>'SUP_IVL (In-direct)'!S42</f>
        <v>0</v>
      </c>
      <c r="L500" s="1"/>
      <c r="M500" s="6" t="s">
        <v>14</v>
      </c>
      <c r="N500" s="6"/>
      <c r="O500" s="3"/>
      <c r="P500" s="3"/>
      <c r="Q500" s="6" t="s">
        <v>305</v>
      </c>
      <c r="R500" s="6" t="s">
        <v>260</v>
      </c>
    </row>
    <row r="501" spans="2:18" x14ac:dyDescent="0.3">
      <c r="B501" s="6"/>
      <c r="C501" s="6"/>
      <c r="D501" s="6" t="str">
        <f t="shared" si="27"/>
        <v>*</v>
      </c>
      <c r="E501" s="7" t="s">
        <v>607</v>
      </c>
      <c r="F501" s="8"/>
      <c r="G501" s="8" t="str">
        <f>G$37</f>
        <v>COAHARY</v>
      </c>
      <c r="H501" s="6" t="str">
        <f>H$37</f>
        <v>IMPCOAHARY</v>
      </c>
      <c r="I501" s="6"/>
      <c r="J501" s="6" t="str">
        <f t="shared" si="28"/>
        <v>IMPNH3N</v>
      </c>
      <c r="K501" s="19">
        <f>'SUP_IVL (In-direct)'!S43</f>
        <v>0</v>
      </c>
      <c r="L501" s="1"/>
      <c r="M501" s="6" t="s">
        <v>14</v>
      </c>
      <c r="N501" s="6"/>
      <c r="O501" s="3"/>
      <c r="P501" s="3"/>
      <c r="Q501" s="6" t="s">
        <v>306</v>
      </c>
      <c r="R501" s="6" t="s">
        <v>261</v>
      </c>
    </row>
    <row r="502" spans="2:18" x14ac:dyDescent="0.3">
      <c r="B502" s="6"/>
      <c r="C502" s="6"/>
      <c r="D502" s="6" t="str">
        <f t="shared" si="27"/>
        <v>*</v>
      </c>
      <c r="E502" s="7" t="s">
        <v>607</v>
      </c>
      <c r="F502" s="8"/>
      <c r="G502" s="8" t="str">
        <f>G$38</f>
        <v>COAPEAY</v>
      </c>
      <c r="H502" s="6" t="str">
        <f>H$38</f>
        <v>IMPCOAPEAY</v>
      </c>
      <c r="I502" s="6"/>
      <c r="J502" s="6" t="str">
        <f t="shared" si="28"/>
        <v>IMPNH3N</v>
      </c>
      <c r="K502" s="19">
        <f>'SUP_IVL (In-direct)'!S44</f>
        <v>0</v>
      </c>
      <c r="L502" s="1"/>
      <c r="M502" s="6" t="s">
        <v>14</v>
      </c>
      <c r="N502" s="6"/>
      <c r="O502" s="3"/>
      <c r="P502" s="3"/>
      <c r="Q502" s="6" t="s">
        <v>307</v>
      </c>
      <c r="R502" s="6" t="s">
        <v>262</v>
      </c>
    </row>
    <row r="503" spans="2:18" x14ac:dyDescent="0.3">
      <c r="B503" s="6"/>
      <c r="C503" s="6"/>
      <c r="D503" s="6" t="str">
        <f t="shared" si="27"/>
        <v>*</v>
      </c>
      <c r="E503" s="7" t="s">
        <v>607</v>
      </c>
      <c r="F503" s="8"/>
      <c r="G503" s="8" t="str">
        <f>G$39</f>
        <v>ELCMED1</v>
      </c>
      <c r="H503" s="6" t="str">
        <f>H$39</f>
        <v>IMPELCMED1</v>
      </c>
      <c r="I503" s="6"/>
      <c r="J503" s="6" t="str">
        <f t="shared" si="28"/>
        <v>IMPNH3N</v>
      </c>
      <c r="K503" s="19">
        <f>'SUP_IVL (In-direct)'!S45</f>
        <v>0</v>
      </c>
      <c r="L503" s="1"/>
      <c r="M503" s="6" t="s">
        <v>14</v>
      </c>
      <c r="N503" s="6"/>
      <c r="O503" s="3"/>
      <c r="P503" s="3"/>
      <c r="Q503" s="6" t="s">
        <v>308</v>
      </c>
      <c r="R503" s="6" t="s">
        <v>133</v>
      </c>
    </row>
    <row r="504" spans="2:18" x14ac:dyDescent="0.3">
      <c r="B504" s="6"/>
      <c r="C504" s="6"/>
      <c r="D504" s="6" t="str">
        <f t="shared" si="27"/>
        <v>*</v>
      </c>
      <c r="E504" s="7" t="s">
        <v>607</v>
      </c>
      <c r="F504" s="8"/>
      <c r="G504" s="8" t="str">
        <f>G$40</f>
        <v>ELCGREEN</v>
      </c>
      <c r="H504" s="6" t="str">
        <f>H$40</f>
        <v>IMPELCGREEN</v>
      </c>
      <c r="I504" s="6"/>
      <c r="J504" s="6" t="str">
        <f t="shared" si="28"/>
        <v>IMPNH3N</v>
      </c>
      <c r="K504" s="19">
        <f>'SUP_IVL (In-direct)'!S46</f>
        <v>0</v>
      </c>
      <c r="L504" s="1"/>
      <c r="M504" s="6" t="s">
        <v>14</v>
      </c>
      <c r="N504" s="6"/>
      <c r="O504" s="3"/>
      <c r="P504" s="3"/>
      <c r="Q504" s="6" t="s">
        <v>309</v>
      </c>
      <c r="R504" s="6" t="s">
        <v>263</v>
      </c>
    </row>
    <row r="505" spans="2:18" x14ac:dyDescent="0.3">
      <c r="B505" s="6"/>
      <c r="C505" s="6"/>
      <c r="D505" s="6" t="str">
        <f t="shared" ref="D505:D522" si="29">IF((OR(K505&lt;=0,K505="NA")),"*","FLO_EMIS+")</f>
        <v>*</v>
      </c>
      <c r="E505" s="7" t="s">
        <v>607</v>
      </c>
      <c r="F505" s="8"/>
      <c r="G505" s="8" t="str">
        <f>G$41</f>
        <v>ELCMED1</v>
      </c>
      <c r="H505" s="6" t="str">
        <f>H$41</f>
        <v>IMPELCMED1</v>
      </c>
      <c r="I505" s="6"/>
      <c r="J505" s="6" t="str">
        <f t="shared" si="28"/>
        <v>IMPNH3N</v>
      </c>
      <c r="K505" s="19">
        <f>'SUP_IVL (In-direct)'!S47</f>
        <v>0</v>
      </c>
      <c r="L505" s="1"/>
      <c r="M505" s="6" t="s">
        <v>14</v>
      </c>
      <c r="N505" s="6"/>
      <c r="O505" s="3"/>
      <c r="P505" s="3"/>
      <c r="Q505" s="6" t="s">
        <v>308</v>
      </c>
      <c r="R505" s="6" t="s">
        <v>133</v>
      </c>
    </row>
    <row r="506" spans="2:18" x14ac:dyDescent="0.3">
      <c r="B506" s="6"/>
      <c r="C506" s="6"/>
      <c r="D506" s="6" t="str">
        <f t="shared" si="29"/>
        <v>*</v>
      </c>
      <c r="E506" s="7" t="s">
        <v>607</v>
      </c>
      <c r="F506" s="8"/>
      <c r="G506" s="8" t="str">
        <f>G$42</f>
        <v>ELCMED1</v>
      </c>
      <c r="H506" s="6" t="str">
        <f>H$42</f>
        <v>IMPELCMEDSE</v>
      </c>
      <c r="I506" s="6"/>
      <c r="J506" s="6" t="str">
        <f t="shared" si="28"/>
        <v>IMPNH3N</v>
      </c>
      <c r="K506" s="19">
        <f>'SUP_IVL (In-direct)'!S48</f>
        <v>0</v>
      </c>
      <c r="L506" s="1"/>
      <c r="M506" s="6" t="s">
        <v>14</v>
      </c>
      <c r="N506" s="6"/>
      <c r="O506" s="3"/>
      <c r="P506" s="3"/>
      <c r="Q506" s="6" t="s">
        <v>308</v>
      </c>
      <c r="R506" s="6" t="s">
        <v>133</v>
      </c>
    </row>
    <row r="507" spans="2:18" x14ac:dyDescent="0.3">
      <c r="B507" s="6"/>
      <c r="C507" s="6"/>
      <c r="D507" s="6" t="str">
        <f t="shared" si="29"/>
        <v>*</v>
      </c>
      <c r="E507" s="7" t="s">
        <v>607</v>
      </c>
      <c r="F507" s="8"/>
      <c r="G507" s="8" t="str">
        <f>G$43</f>
        <v>ELCMED1</v>
      </c>
      <c r="H507" s="6" t="str">
        <f>H$43</f>
        <v>IMPELCMEDEU</v>
      </c>
      <c r="I507" s="6"/>
      <c r="J507" s="6" t="str">
        <f t="shared" si="28"/>
        <v>IMPNH3N</v>
      </c>
      <c r="K507" s="19">
        <f>'SUP_IVL (In-direct)'!S49</f>
        <v>0</v>
      </c>
      <c r="L507" s="1"/>
      <c r="M507" s="6" t="s">
        <v>14</v>
      </c>
      <c r="N507" s="6"/>
      <c r="O507" s="3"/>
      <c r="P507" s="3"/>
      <c r="Q507" s="6" t="s">
        <v>308</v>
      </c>
      <c r="R507" s="6" t="s">
        <v>133</v>
      </c>
    </row>
    <row r="508" spans="2:18" x14ac:dyDescent="0.3">
      <c r="B508" s="6"/>
      <c r="C508" s="6"/>
      <c r="D508" s="6" t="str">
        <f t="shared" si="29"/>
        <v>*</v>
      </c>
      <c r="E508" s="7" t="s">
        <v>607</v>
      </c>
      <c r="F508" s="8"/>
      <c r="G508" s="8" t="str">
        <f>G$44</f>
        <v>GASDGSY</v>
      </c>
      <c r="H508" s="6" t="str">
        <f>H$44</f>
        <v>IMPGASDGSY</v>
      </c>
      <c r="I508" s="6"/>
      <c r="J508" s="6" t="str">
        <f t="shared" si="28"/>
        <v>IMPNH3N</v>
      </c>
      <c r="K508" s="19">
        <f>'SUP_IVL (In-direct)'!S50</f>
        <v>0</v>
      </c>
      <c r="L508" s="1"/>
      <c r="M508" s="6" t="s">
        <v>14</v>
      </c>
      <c r="N508" s="6"/>
      <c r="O508" s="3"/>
      <c r="P508" s="3"/>
      <c r="Q508" s="6" t="s">
        <v>310</v>
      </c>
      <c r="R508" s="6" t="s">
        <v>264</v>
      </c>
    </row>
    <row r="509" spans="2:18" x14ac:dyDescent="0.3">
      <c r="B509" s="6"/>
      <c r="C509" s="6"/>
      <c r="D509" s="6" t="str">
        <f t="shared" si="29"/>
        <v>*</v>
      </c>
      <c r="E509" s="7" t="s">
        <v>607</v>
      </c>
      <c r="F509" s="8"/>
      <c r="G509" s="8" t="str">
        <f>G$45</f>
        <v>GASNATY</v>
      </c>
      <c r="H509" s="6" t="str">
        <f>H$45</f>
        <v>IMPGASNATY</v>
      </c>
      <c r="I509" s="6"/>
      <c r="J509" s="6" t="str">
        <f t="shared" si="28"/>
        <v>IMPNH3N</v>
      </c>
      <c r="K509" s="19">
        <f>'SUP_IVL (In-direct)'!S51</f>
        <v>0</v>
      </c>
      <c r="L509" s="1"/>
      <c r="M509" s="6" t="s">
        <v>14</v>
      </c>
      <c r="N509" s="6"/>
      <c r="O509" s="3"/>
      <c r="P509" s="3"/>
      <c r="Q509" s="6" t="s">
        <v>311</v>
      </c>
      <c r="R509" s="6" t="s">
        <v>265</v>
      </c>
    </row>
    <row r="510" spans="2:18" x14ac:dyDescent="0.3">
      <c r="B510" s="6"/>
      <c r="C510" s="6"/>
      <c r="D510" s="6" t="str">
        <f t="shared" si="29"/>
        <v>*</v>
      </c>
      <c r="E510" s="7" t="s">
        <v>607</v>
      </c>
      <c r="F510" s="8"/>
      <c r="G510" s="8" t="str">
        <f>G$46</f>
        <v>H2GY</v>
      </c>
      <c r="H510" s="6" t="str">
        <f>H$46</f>
        <v>IMPH2GY</v>
      </c>
      <c r="I510" s="6"/>
      <c r="J510" s="6" t="str">
        <f t="shared" si="28"/>
        <v>IMPNH3N</v>
      </c>
      <c r="K510" s="19">
        <f>'SUP_IVL (In-direct)'!S52</f>
        <v>0</v>
      </c>
      <c r="L510" s="1"/>
      <c r="M510" s="6" t="s">
        <v>14</v>
      </c>
      <c r="N510" s="6"/>
      <c r="O510" s="3"/>
      <c r="P510" s="3"/>
      <c r="Q510" s="6" t="s">
        <v>312</v>
      </c>
      <c r="R510" s="6" t="s">
        <v>266</v>
      </c>
    </row>
    <row r="511" spans="2:18" x14ac:dyDescent="0.3">
      <c r="B511" s="6"/>
      <c r="C511" s="6"/>
      <c r="D511" s="6" t="str">
        <f t="shared" si="29"/>
        <v>*</v>
      </c>
      <c r="E511" s="7" t="s">
        <v>607</v>
      </c>
      <c r="F511" s="8"/>
      <c r="G511" s="8" t="str">
        <f>G$47</f>
        <v>H2LY</v>
      </c>
      <c r="H511" s="6" t="str">
        <f>H$47</f>
        <v>IMPH2LY</v>
      </c>
      <c r="I511" s="6"/>
      <c r="J511" s="6" t="str">
        <f t="shared" si="28"/>
        <v>IMPNH3N</v>
      </c>
      <c r="K511" s="19">
        <f>'SUP_IVL (In-direct)'!S53</f>
        <v>0</v>
      </c>
      <c r="L511" s="1"/>
      <c r="M511" s="6" t="s">
        <v>14</v>
      </c>
      <c r="N511" s="6"/>
      <c r="O511" s="3"/>
      <c r="P511" s="3"/>
      <c r="Q511" s="6" t="s">
        <v>313</v>
      </c>
      <c r="R511" s="6" t="s">
        <v>267</v>
      </c>
    </row>
    <row r="512" spans="2:18" x14ac:dyDescent="0.3">
      <c r="B512" s="6"/>
      <c r="C512" s="6"/>
      <c r="D512" s="6" t="str">
        <f t="shared" si="29"/>
        <v>*</v>
      </c>
      <c r="E512" s="7" t="s">
        <v>607</v>
      </c>
      <c r="F512" s="8"/>
      <c r="G512" s="8" t="str">
        <f>G$48</f>
        <v>HETGREEN</v>
      </c>
      <c r="H512" s="6" t="str">
        <f>H$48</f>
        <v>IMPHETGREEN</v>
      </c>
      <c r="I512" s="6"/>
      <c r="J512" s="6" t="str">
        <f t="shared" si="28"/>
        <v>IMPNH3N</v>
      </c>
      <c r="K512" s="19">
        <f>'SUP_IVL (In-direct)'!S54</f>
        <v>0</v>
      </c>
      <c r="L512" s="1"/>
      <c r="M512" s="6" t="s">
        <v>14</v>
      </c>
      <c r="N512" s="6"/>
      <c r="O512" s="3"/>
      <c r="P512" s="3"/>
      <c r="Q512" s="6" t="s">
        <v>314</v>
      </c>
      <c r="R512" s="6" t="s">
        <v>268</v>
      </c>
    </row>
    <row r="513" spans="2:18" x14ac:dyDescent="0.3">
      <c r="B513" s="6"/>
      <c r="C513" s="6"/>
      <c r="D513" s="6" t="str">
        <f t="shared" si="29"/>
        <v>*</v>
      </c>
      <c r="E513" s="7" t="s">
        <v>607</v>
      </c>
      <c r="F513" s="8"/>
      <c r="G513" s="8" t="str">
        <f>G$49</f>
        <v>HETHTH1</v>
      </c>
      <c r="H513" s="6" t="str">
        <f>H$49</f>
        <v>IMPHETHTH1</v>
      </c>
      <c r="I513" s="6"/>
      <c r="J513" s="6" t="str">
        <f t="shared" si="28"/>
        <v>IMPNH3N</v>
      </c>
      <c r="K513" s="19">
        <f>'SUP_IVL (In-direct)'!S55</f>
        <v>0</v>
      </c>
      <c r="L513" s="1"/>
      <c r="M513" s="6" t="s">
        <v>14</v>
      </c>
      <c r="N513" s="6"/>
      <c r="O513" s="3"/>
      <c r="P513" s="3"/>
      <c r="Q513" s="6" t="s">
        <v>315</v>
      </c>
      <c r="R513" s="6" t="s">
        <v>268</v>
      </c>
    </row>
    <row r="514" spans="2:18" x14ac:dyDescent="0.3">
      <c r="B514" s="6"/>
      <c r="C514" s="6"/>
      <c r="D514" s="6" t="str">
        <f t="shared" si="29"/>
        <v>*</v>
      </c>
      <c r="E514" s="7" t="s">
        <v>607</v>
      </c>
      <c r="F514" s="8"/>
      <c r="G514" s="8" t="str">
        <f>G$50</f>
        <v>HETLTII</v>
      </c>
      <c r="H514" s="6" t="str">
        <f>H$50</f>
        <v>IMPHETLTII</v>
      </c>
      <c r="I514" s="6"/>
      <c r="J514" s="6" t="str">
        <f t="shared" si="28"/>
        <v>IMPNH3N</v>
      </c>
      <c r="K514" s="19">
        <f>'SUP_IVL (In-direct)'!S56</f>
        <v>0</v>
      </c>
      <c r="L514" s="1"/>
      <c r="M514" s="6" t="s">
        <v>14</v>
      </c>
      <c r="N514" s="6"/>
      <c r="O514" s="3"/>
      <c r="P514" s="3"/>
      <c r="Q514" s="6" t="s">
        <v>316</v>
      </c>
      <c r="R514" s="6" t="s">
        <v>269</v>
      </c>
    </row>
    <row r="515" spans="2:18" x14ac:dyDescent="0.3">
      <c r="B515" s="6"/>
      <c r="C515" s="6"/>
      <c r="D515" s="6" t="str">
        <f t="shared" si="29"/>
        <v>*</v>
      </c>
      <c r="E515" s="7" t="s">
        <v>607</v>
      </c>
      <c r="F515" s="8"/>
      <c r="G515" s="8" t="str">
        <f>G$51</f>
        <v>NUCRSVY</v>
      </c>
      <c r="H515" s="6" t="str">
        <f>H$51</f>
        <v>IMPNUCRSVY</v>
      </c>
      <c r="I515" s="6"/>
      <c r="J515" s="6" t="str">
        <f t="shared" si="28"/>
        <v>IMPNH3N</v>
      </c>
      <c r="K515" s="19">
        <f>'SUP_IVL (In-direct)'!S57</f>
        <v>0</v>
      </c>
      <c r="L515" s="1"/>
      <c r="M515" s="6" t="s">
        <v>14</v>
      </c>
      <c r="N515" s="6"/>
      <c r="O515" s="3"/>
      <c r="P515" s="3"/>
      <c r="Q515" s="6" t="s">
        <v>317</v>
      </c>
      <c r="R515" s="6" t="s">
        <v>270</v>
      </c>
    </row>
    <row r="516" spans="2:18" x14ac:dyDescent="0.3">
      <c r="B516" s="6"/>
      <c r="C516" s="6"/>
      <c r="D516" s="6" t="str">
        <f t="shared" si="29"/>
        <v>*</v>
      </c>
      <c r="E516" s="7" t="s">
        <v>607</v>
      </c>
      <c r="F516" s="8"/>
      <c r="G516" s="8" t="str">
        <f>G$52</f>
        <v>OILCRDY</v>
      </c>
      <c r="H516" s="6" t="str">
        <f>H$52</f>
        <v>IMPOILCRDY</v>
      </c>
      <c r="I516" s="6"/>
      <c r="J516" s="6" t="str">
        <f t="shared" si="28"/>
        <v>IMPNH3N</v>
      </c>
      <c r="K516" s="19">
        <f>'SUP_IVL (In-direct)'!S58</f>
        <v>0</v>
      </c>
      <c r="L516" s="1"/>
      <c r="M516" s="6" t="s">
        <v>14</v>
      </c>
      <c r="N516" s="6"/>
      <c r="O516" s="3"/>
      <c r="P516" s="3"/>
      <c r="Q516" s="6" t="s">
        <v>318</v>
      </c>
      <c r="R516" s="6" t="s">
        <v>271</v>
      </c>
    </row>
    <row r="517" spans="2:18" x14ac:dyDescent="0.3">
      <c r="B517" s="6"/>
      <c r="C517" s="6"/>
      <c r="D517" s="6" t="str">
        <f t="shared" si="29"/>
        <v>*</v>
      </c>
      <c r="E517" s="7" t="s">
        <v>607</v>
      </c>
      <c r="F517" s="8"/>
      <c r="G517" s="8" t="str">
        <f>G$53</f>
        <v>OILDSTY</v>
      </c>
      <c r="H517" s="6" t="str">
        <f>H$53</f>
        <v>IMPOILDSTY</v>
      </c>
      <c r="I517" s="6"/>
      <c r="J517" s="6" t="str">
        <f t="shared" si="28"/>
        <v>IMPNH3N</v>
      </c>
      <c r="K517" s="19">
        <f>'SUP_IVL (In-direct)'!S59</f>
        <v>0</v>
      </c>
      <c r="L517" s="1"/>
      <c r="M517" s="6" t="s">
        <v>14</v>
      </c>
      <c r="N517" s="6"/>
      <c r="O517" s="3"/>
      <c r="P517" s="3"/>
      <c r="Q517" s="6" t="s">
        <v>319</v>
      </c>
      <c r="R517" s="6" t="s">
        <v>272</v>
      </c>
    </row>
    <row r="518" spans="2:18" x14ac:dyDescent="0.3">
      <c r="B518" s="6"/>
      <c r="C518" s="6"/>
      <c r="D518" s="6" t="str">
        <f t="shared" si="29"/>
        <v>*</v>
      </c>
      <c r="E518" s="7" t="s">
        <v>607</v>
      </c>
      <c r="F518" s="8"/>
      <c r="G518" s="8" t="str">
        <f>G$54</f>
        <v>OILGSLY</v>
      </c>
      <c r="H518" s="6" t="str">
        <f>H$54</f>
        <v>IMPOILGSLY</v>
      </c>
      <c r="I518" s="6"/>
      <c r="J518" s="6" t="str">
        <f t="shared" si="28"/>
        <v>IMPNH3N</v>
      </c>
      <c r="K518" s="19">
        <f>'SUP_IVL (In-direct)'!S60</f>
        <v>0</v>
      </c>
      <c r="L518" s="1"/>
      <c r="M518" s="6" t="s">
        <v>14</v>
      </c>
      <c r="N518" s="6"/>
      <c r="O518" s="3"/>
      <c r="P518" s="3"/>
      <c r="Q518" s="6" t="s">
        <v>320</v>
      </c>
      <c r="R518" s="6" t="s">
        <v>273</v>
      </c>
    </row>
    <row r="519" spans="2:18" x14ac:dyDescent="0.3">
      <c r="B519" s="6"/>
      <c r="C519" s="6"/>
      <c r="D519" s="6" t="str">
        <f t="shared" si="29"/>
        <v>*</v>
      </c>
      <c r="E519" s="7" t="s">
        <v>607</v>
      </c>
      <c r="F519" s="8"/>
      <c r="G519" s="8" t="str">
        <f>G$55</f>
        <v>OILHFOY</v>
      </c>
      <c r="H519" s="6" t="str">
        <f>H$55</f>
        <v>IMPOILHFOY</v>
      </c>
      <c r="I519" s="6"/>
      <c r="J519" s="6" t="str">
        <f t="shared" si="28"/>
        <v>IMPNH3N</v>
      </c>
      <c r="K519" s="19">
        <f>'SUP_IVL (In-direct)'!S61</f>
        <v>0</v>
      </c>
      <c r="L519" s="1"/>
      <c r="M519" s="6" t="s">
        <v>14</v>
      </c>
      <c r="N519" s="6"/>
      <c r="O519" s="3"/>
      <c r="P519" s="3"/>
      <c r="Q519" s="6" t="s">
        <v>321</v>
      </c>
      <c r="R519" s="6" t="s">
        <v>274</v>
      </c>
    </row>
    <row r="520" spans="2:18" x14ac:dyDescent="0.3">
      <c r="B520" s="6"/>
      <c r="C520" s="6"/>
      <c r="D520" s="6" t="str">
        <f t="shared" si="29"/>
        <v>*</v>
      </c>
      <c r="E520" s="7" t="s">
        <v>607</v>
      </c>
      <c r="F520" s="8"/>
      <c r="G520" s="8" t="str">
        <f>G$56</f>
        <v>OILKERY</v>
      </c>
      <c r="H520" s="6" t="str">
        <f>H$56</f>
        <v>IMPOILKERY</v>
      </c>
      <c r="I520" s="6"/>
      <c r="J520" s="6" t="str">
        <f t="shared" si="28"/>
        <v>IMPNH3N</v>
      </c>
      <c r="K520" s="19">
        <f>'SUP_IVL (In-direct)'!S62</f>
        <v>0</v>
      </c>
      <c r="L520" s="1"/>
      <c r="M520" s="6" t="s">
        <v>14</v>
      </c>
      <c r="N520" s="6"/>
      <c r="O520" s="3"/>
      <c r="P520" s="3"/>
      <c r="Q520" s="6" t="s">
        <v>322</v>
      </c>
      <c r="R520" s="6" t="s">
        <v>275</v>
      </c>
    </row>
    <row r="521" spans="2:18" x14ac:dyDescent="0.3">
      <c r="B521" s="6"/>
      <c r="C521" s="6"/>
      <c r="D521" s="6" t="str">
        <f t="shared" si="29"/>
        <v>*</v>
      </c>
      <c r="E521" s="7" t="s">
        <v>607</v>
      </c>
      <c r="F521" s="8"/>
      <c r="G521" s="8" t="str">
        <f>G$57</f>
        <v>OILLFOY</v>
      </c>
      <c r="H521" s="6" t="str">
        <f>H$57</f>
        <v>IMPOILLFOY</v>
      </c>
      <c r="I521" s="6"/>
      <c r="J521" s="6" t="str">
        <f t="shared" si="28"/>
        <v>IMPNH3N</v>
      </c>
      <c r="K521" s="19">
        <f>'SUP_IVL (In-direct)'!S63</f>
        <v>0</v>
      </c>
      <c r="L521" s="1"/>
      <c r="M521" s="6" t="s">
        <v>14</v>
      </c>
      <c r="N521" s="6"/>
      <c r="O521" s="3"/>
      <c r="P521" s="3"/>
      <c r="Q521" s="6" t="s">
        <v>323</v>
      </c>
      <c r="R521" s="6" t="s">
        <v>276</v>
      </c>
    </row>
    <row r="522" spans="2:18" x14ac:dyDescent="0.3">
      <c r="B522" s="6"/>
      <c r="C522" s="6"/>
      <c r="D522" s="6" t="str">
        <f t="shared" si="29"/>
        <v>*</v>
      </c>
      <c r="E522" s="7" t="s">
        <v>607</v>
      </c>
      <c r="F522" s="8"/>
      <c r="G522" s="8" t="str">
        <f>G$58</f>
        <v>OILLPGY</v>
      </c>
      <c r="H522" s="6" t="str">
        <f>H$58</f>
        <v>IMPOILLPGY</v>
      </c>
      <c r="I522" s="6"/>
      <c r="J522" s="6" t="str">
        <f>$C$3&amp;B$469&amp;"N"</f>
        <v>IMPNH3N</v>
      </c>
      <c r="K522" s="19">
        <f>'SUP_IVL (In-direct)'!S64</f>
        <v>0</v>
      </c>
      <c r="L522" s="1"/>
      <c r="M522" s="6" t="s">
        <v>14</v>
      </c>
      <c r="N522" s="6"/>
      <c r="O522" s="3"/>
      <c r="P522" s="3"/>
      <c r="Q522" s="6" t="s">
        <v>324</v>
      </c>
      <c r="R522" s="6" t="s">
        <v>277</v>
      </c>
    </row>
    <row r="527" spans="2:18" x14ac:dyDescent="0.3">
      <c r="B527" s="1" t="str">
        <f>'SUP_IVL (In-direct)'!T10</f>
        <v>LAND</v>
      </c>
      <c r="C527" s="1"/>
      <c r="D527" s="1"/>
      <c r="E527" s="1"/>
      <c r="F527" s="1"/>
      <c r="G527" s="1"/>
      <c r="H527" s="1"/>
      <c r="I527" s="1"/>
      <c r="J527" s="1"/>
      <c r="K527" s="16"/>
      <c r="L527" s="1"/>
      <c r="M527" s="1"/>
      <c r="N527" s="1"/>
      <c r="O527" s="1"/>
      <c r="P527" s="1"/>
      <c r="Q527" s="1"/>
      <c r="R527" s="1"/>
    </row>
    <row r="528" spans="2:18" x14ac:dyDescent="0.3">
      <c r="B528" s="1"/>
      <c r="C528" s="1"/>
      <c r="D528" s="1"/>
      <c r="E528" s="1"/>
      <c r="F528" s="1"/>
      <c r="G528" s="1"/>
      <c r="H528" s="1"/>
      <c r="I528" s="1"/>
      <c r="J528" s="1"/>
      <c r="K528" s="16"/>
      <c r="L528" s="1"/>
      <c r="M528" s="1"/>
      <c r="N528" s="1"/>
      <c r="O528" s="1"/>
      <c r="P528" s="1"/>
      <c r="Q528" s="1"/>
      <c r="R528" s="1"/>
    </row>
    <row r="529" spans="2:18" x14ac:dyDescent="0.3">
      <c r="B529" s="2" t="s">
        <v>0</v>
      </c>
      <c r="C529" s="3"/>
      <c r="D529" s="3"/>
      <c r="E529" s="3"/>
      <c r="F529" s="3"/>
      <c r="G529" s="3"/>
      <c r="H529" s="3"/>
      <c r="I529" s="3"/>
      <c r="J529" s="3"/>
      <c r="K529" s="17"/>
      <c r="L529" s="1"/>
      <c r="M529" s="1"/>
      <c r="N529" s="1"/>
      <c r="O529" s="1"/>
      <c r="P529" s="1"/>
      <c r="Q529" s="1"/>
      <c r="R529" s="1"/>
    </row>
    <row r="530" spans="2:18" x14ac:dyDescent="0.3">
      <c r="B530" s="4" t="s">
        <v>1</v>
      </c>
      <c r="C530" s="4" t="s">
        <v>2</v>
      </c>
      <c r="D530" s="4" t="s">
        <v>3</v>
      </c>
      <c r="E530" s="4" t="s">
        <v>4</v>
      </c>
      <c r="F530" s="4" t="s">
        <v>5</v>
      </c>
      <c r="G530" s="4" t="s">
        <v>288</v>
      </c>
      <c r="H530" s="4" t="s">
        <v>6</v>
      </c>
      <c r="I530" s="4" t="s">
        <v>7</v>
      </c>
      <c r="J530" s="4" t="s">
        <v>8</v>
      </c>
      <c r="K530" s="18" t="s">
        <v>9</v>
      </c>
      <c r="L530" s="1"/>
      <c r="M530" s="4" t="s">
        <v>10</v>
      </c>
      <c r="N530" s="4" t="s">
        <v>11</v>
      </c>
      <c r="O530" s="5"/>
      <c r="P530" s="5"/>
      <c r="Q530" s="4" t="s">
        <v>12</v>
      </c>
      <c r="R530" s="4" t="s">
        <v>13</v>
      </c>
    </row>
    <row r="531" spans="2:18" x14ac:dyDescent="0.3">
      <c r="B531" s="6"/>
      <c r="C531" s="6"/>
      <c r="D531" s="6" t="str">
        <f t="shared" ref="D531:D562" si="30">IF((OR(K531&lt;=0,K531="NA")),"*","FLO_EMIS+")</f>
        <v>*</v>
      </c>
      <c r="E531" s="7" t="s">
        <v>607</v>
      </c>
      <c r="F531" s="8"/>
      <c r="G531" s="8" t="str">
        <f>G$9</f>
        <v>BFUBJFY</v>
      </c>
      <c r="H531" s="6" t="str">
        <f>H$9</f>
        <v>IMPBFUBJFY</v>
      </c>
      <c r="I531" s="6"/>
      <c r="J531" s="6" t="str">
        <f>$C$3&amp;B$527&amp;"N"</f>
        <v>IMPLANDN</v>
      </c>
      <c r="K531" s="19">
        <f>'SUP_IVL (In-direct)'!T15</f>
        <v>0</v>
      </c>
      <c r="L531" s="1"/>
      <c r="M531" s="6" t="s">
        <v>62</v>
      </c>
      <c r="N531" s="6"/>
      <c r="O531" s="1"/>
      <c r="P531" s="1"/>
      <c r="Q531" s="6" t="s">
        <v>289</v>
      </c>
      <c r="R531" s="6" t="s">
        <v>247</v>
      </c>
    </row>
    <row r="532" spans="2:18" x14ac:dyDescent="0.3">
      <c r="B532" s="6"/>
      <c r="C532" s="6"/>
      <c r="D532" s="6" t="str">
        <f t="shared" si="30"/>
        <v>*</v>
      </c>
      <c r="E532" s="7" t="s">
        <v>607</v>
      </c>
      <c r="F532" s="8"/>
      <c r="G532" s="8" t="str">
        <f>G$10</f>
        <v>BFUDMEY</v>
      </c>
      <c r="H532" s="6" t="str">
        <f>H$10</f>
        <v>IMPBFUDMEY</v>
      </c>
      <c r="I532" s="6"/>
      <c r="J532" s="6" t="str">
        <f t="shared" ref="J532:J580" si="31">$C$3&amp;B$527&amp;"N"</f>
        <v>IMPLANDN</v>
      </c>
      <c r="K532" s="19">
        <f>'SUP_IVL (In-direct)'!T16</f>
        <v>0</v>
      </c>
      <c r="L532" s="1"/>
      <c r="M532" s="6" t="s">
        <v>62</v>
      </c>
      <c r="N532" s="6"/>
      <c r="O532" s="1"/>
      <c r="P532" s="1"/>
      <c r="Q532" s="6" t="s">
        <v>290</v>
      </c>
      <c r="R532" s="6" t="s">
        <v>248</v>
      </c>
    </row>
    <row r="533" spans="2:18" x14ac:dyDescent="0.3">
      <c r="B533" s="6"/>
      <c r="C533" s="6"/>
      <c r="D533" s="6" t="str">
        <f t="shared" si="30"/>
        <v>FLO_EMIS+</v>
      </c>
      <c r="E533" s="7" t="s">
        <v>607</v>
      </c>
      <c r="F533" s="8"/>
      <c r="G533" s="8" t="str">
        <f>G$11</f>
        <v>BFUDSTY</v>
      </c>
      <c r="H533" s="6" t="str">
        <f>H$11</f>
        <v>IMPBFUDSTY</v>
      </c>
      <c r="I533" s="6"/>
      <c r="J533" s="6" t="str">
        <f t="shared" si="31"/>
        <v>IMPLANDN</v>
      </c>
      <c r="K533" s="19">
        <f>'SUP_IVL (In-direct)'!T17</f>
        <v>78.160398731309456</v>
      </c>
      <c r="L533" s="1"/>
      <c r="M533" s="6" t="s">
        <v>62</v>
      </c>
      <c r="N533" s="6"/>
      <c r="O533" s="1"/>
      <c r="P533" s="1"/>
      <c r="Q533" s="6" t="s">
        <v>291</v>
      </c>
      <c r="R533" s="6" t="s">
        <v>249</v>
      </c>
    </row>
    <row r="534" spans="2:18" x14ac:dyDescent="0.3">
      <c r="B534" s="6"/>
      <c r="C534" s="6"/>
      <c r="D534" s="6" t="str">
        <f t="shared" si="30"/>
        <v>FLO_EMIS+</v>
      </c>
      <c r="E534" s="7" t="s">
        <v>607</v>
      </c>
      <c r="F534" s="8"/>
      <c r="G534" s="8" t="str">
        <f>G$12</f>
        <v>BFUDSTY</v>
      </c>
      <c r="H534" s="6" t="str">
        <f>H$12</f>
        <v>IMPBFUDST1</v>
      </c>
      <c r="I534" s="6"/>
      <c r="J534" s="6" t="str">
        <f t="shared" si="31"/>
        <v>IMPLANDN</v>
      </c>
      <c r="K534" s="19">
        <f>'SUP_IVL (In-direct)'!T18</f>
        <v>335.29651874744889</v>
      </c>
      <c r="L534" s="1"/>
      <c r="M534" s="6" t="s">
        <v>62</v>
      </c>
      <c r="N534" s="6"/>
      <c r="O534" s="1"/>
      <c r="P534" s="1"/>
      <c r="Q534" s="6" t="s">
        <v>291</v>
      </c>
      <c r="R534" s="6" t="s">
        <v>249</v>
      </c>
    </row>
    <row r="535" spans="2:18" x14ac:dyDescent="0.3">
      <c r="B535" s="6"/>
      <c r="C535" s="6"/>
      <c r="D535" s="6" t="str">
        <f t="shared" si="30"/>
        <v>FLO_EMIS+</v>
      </c>
      <c r="E535" s="7" t="s">
        <v>607</v>
      </c>
      <c r="F535" s="8"/>
      <c r="G535" s="8" t="str">
        <f>G$13</f>
        <v>BFUDSTY</v>
      </c>
      <c r="H535" s="6" t="str">
        <f>H$13</f>
        <v>IMPBFUDST2</v>
      </c>
      <c r="I535" s="6"/>
      <c r="J535" s="6" t="str">
        <f t="shared" si="31"/>
        <v>IMPLANDN</v>
      </c>
      <c r="K535" s="19">
        <f>'SUP_IVL (In-direct)'!T19</f>
        <v>661.55321188878236</v>
      </c>
      <c r="L535" s="1"/>
      <c r="M535" s="6" t="s">
        <v>62</v>
      </c>
      <c r="N535" s="6"/>
      <c r="O535" s="1"/>
      <c r="P535" s="1"/>
      <c r="Q535" s="6" t="s">
        <v>291</v>
      </c>
      <c r="R535" s="6" t="s">
        <v>249</v>
      </c>
    </row>
    <row r="536" spans="2:18" x14ac:dyDescent="0.3">
      <c r="B536" s="6"/>
      <c r="C536" s="6"/>
      <c r="D536" s="6" t="str">
        <f t="shared" si="30"/>
        <v>*</v>
      </c>
      <c r="E536" s="7" t="s">
        <v>607</v>
      </c>
      <c r="F536" s="8"/>
      <c r="G536" s="8" t="str">
        <f>G$14</f>
        <v>BFUDSTY</v>
      </c>
      <c r="H536" s="6" t="str">
        <f>H$14</f>
        <v>IMPBFUDST3</v>
      </c>
      <c r="I536" s="6"/>
      <c r="J536" s="6" t="str">
        <f t="shared" si="31"/>
        <v>IMPLANDN</v>
      </c>
      <c r="K536" s="19">
        <f>'SUP_IVL (In-direct)'!T20</f>
        <v>0</v>
      </c>
      <c r="L536" s="1"/>
      <c r="M536" s="6" t="s">
        <v>62</v>
      </c>
      <c r="N536" s="6"/>
      <c r="O536" s="1"/>
      <c r="P536" s="1"/>
      <c r="Q536" s="6" t="s">
        <v>291</v>
      </c>
      <c r="R536" s="6" t="s">
        <v>249</v>
      </c>
    </row>
    <row r="537" spans="2:18" x14ac:dyDescent="0.3">
      <c r="B537" s="6"/>
      <c r="C537" s="6"/>
      <c r="D537" s="6" t="str">
        <f t="shared" si="30"/>
        <v>*</v>
      </c>
      <c r="E537" s="7" t="s">
        <v>607</v>
      </c>
      <c r="F537" s="8"/>
      <c r="G537" s="8" t="str">
        <f>G$15</f>
        <v>BFUETHY</v>
      </c>
      <c r="H537" s="6" t="str">
        <f>H$15</f>
        <v>IMPBFUETH4</v>
      </c>
      <c r="I537" s="6"/>
      <c r="J537" s="6" t="str">
        <f t="shared" si="31"/>
        <v>IMPLANDN</v>
      </c>
      <c r="K537" s="19">
        <f>'SUP_IVL (In-direct)'!T21</f>
        <v>0</v>
      </c>
      <c r="L537" s="1"/>
      <c r="M537" s="6" t="s">
        <v>62</v>
      </c>
      <c r="N537" s="6"/>
      <c r="O537" s="1"/>
      <c r="P537" s="1"/>
      <c r="Q537" s="6" t="s">
        <v>292</v>
      </c>
      <c r="R537" s="6" t="s">
        <v>250</v>
      </c>
    </row>
    <row r="538" spans="2:18" x14ac:dyDescent="0.3">
      <c r="B538" s="6"/>
      <c r="C538" s="6"/>
      <c r="D538" s="6" t="str">
        <f t="shared" si="30"/>
        <v>FLO_EMIS+</v>
      </c>
      <c r="E538" s="7" t="s">
        <v>607</v>
      </c>
      <c r="F538" s="8"/>
      <c r="G538" s="8" t="str">
        <f>G$16</f>
        <v>BFUETHY</v>
      </c>
      <c r="H538" s="6" t="str">
        <f>H$16</f>
        <v>IMPBFUETH5</v>
      </c>
      <c r="I538" s="6"/>
      <c r="J538" s="6" t="str">
        <f t="shared" si="31"/>
        <v>IMPLANDN</v>
      </c>
      <c r="K538" s="19">
        <f>'SUP_IVL (In-direct)'!T22</f>
        <v>43.516483516483504</v>
      </c>
      <c r="L538" s="1"/>
      <c r="M538" s="6" t="s">
        <v>62</v>
      </c>
      <c r="N538" s="6"/>
      <c r="O538" s="1"/>
      <c r="P538" s="1"/>
      <c r="Q538" s="6" t="s">
        <v>292</v>
      </c>
      <c r="R538" s="6" t="s">
        <v>250</v>
      </c>
    </row>
    <row r="539" spans="2:18" x14ac:dyDescent="0.3">
      <c r="B539" s="6"/>
      <c r="C539" s="6"/>
      <c r="D539" s="6" t="str">
        <f t="shared" si="30"/>
        <v>FLO_EMIS+</v>
      </c>
      <c r="E539" s="7" t="s">
        <v>607</v>
      </c>
      <c r="F539" s="8"/>
      <c r="G539" s="8" t="str">
        <f>G$17</f>
        <v>BFUETHY</v>
      </c>
      <c r="H539" s="6" t="str">
        <f>H$17</f>
        <v>IMPBFUETH6</v>
      </c>
      <c r="I539" s="6"/>
      <c r="J539" s="6" t="str">
        <f t="shared" si="31"/>
        <v>IMPLANDN</v>
      </c>
      <c r="K539" s="19">
        <f>'SUP_IVL (In-direct)'!T23</f>
        <v>207.98319327731099</v>
      </c>
      <c r="L539" s="1"/>
      <c r="M539" s="6" t="s">
        <v>62</v>
      </c>
      <c r="N539" s="6"/>
      <c r="O539" s="1"/>
      <c r="P539" s="1"/>
      <c r="Q539" s="6" t="s">
        <v>292</v>
      </c>
      <c r="R539" s="6" t="s">
        <v>250</v>
      </c>
    </row>
    <row r="540" spans="2:18" x14ac:dyDescent="0.3">
      <c r="B540" s="6"/>
      <c r="C540" s="6"/>
      <c r="D540" s="6" t="str">
        <f t="shared" si="30"/>
        <v>*</v>
      </c>
      <c r="E540" s="7" t="s">
        <v>607</v>
      </c>
      <c r="F540" s="8"/>
      <c r="G540" s="8" t="str">
        <f>G$18</f>
        <v>BFUETHY</v>
      </c>
      <c r="H540" s="6" t="str">
        <f>H$18</f>
        <v>IMPBFUETH7</v>
      </c>
      <c r="I540" s="6"/>
      <c r="J540" s="6" t="str">
        <f t="shared" si="31"/>
        <v>IMPLANDN</v>
      </c>
      <c r="K540" s="19">
        <f>'SUP_IVL (In-direct)'!T24</f>
        <v>0</v>
      </c>
      <c r="L540" s="1"/>
      <c r="M540" s="6" t="s">
        <v>62</v>
      </c>
      <c r="N540" s="6"/>
      <c r="O540" s="1"/>
      <c r="P540" s="1"/>
      <c r="Q540" s="6" t="s">
        <v>292</v>
      </c>
      <c r="R540" s="6" t="s">
        <v>250</v>
      </c>
    </row>
    <row r="541" spans="2:18" x14ac:dyDescent="0.3">
      <c r="B541" s="6"/>
      <c r="C541" s="6"/>
      <c r="D541" s="6" t="str">
        <f t="shared" si="30"/>
        <v>*</v>
      </c>
      <c r="E541" s="7" t="s">
        <v>607</v>
      </c>
      <c r="F541" s="8"/>
      <c r="G541" s="8" t="str">
        <f>G$19</f>
        <v>BFUFTDY</v>
      </c>
      <c r="H541" s="6" t="str">
        <f>H$19</f>
        <v>IMPBFUFTDY</v>
      </c>
      <c r="I541" s="6"/>
      <c r="J541" s="6" t="str">
        <f t="shared" si="31"/>
        <v>IMPLANDN</v>
      </c>
      <c r="K541" s="19">
        <f>'SUP_IVL (In-direct)'!T25</f>
        <v>0</v>
      </c>
      <c r="L541" s="1"/>
      <c r="M541" s="6" t="s">
        <v>62</v>
      </c>
      <c r="N541" s="6"/>
      <c r="O541" s="1"/>
      <c r="P541" s="1"/>
      <c r="Q541" s="6" t="s">
        <v>293</v>
      </c>
      <c r="R541" s="6" t="s">
        <v>251</v>
      </c>
    </row>
    <row r="542" spans="2:18" x14ac:dyDescent="0.3">
      <c r="B542" s="6"/>
      <c r="C542" s="6"/>
      <c r="D542" s="6" t="str">
        <f t="shared" si="30"/>
        <v>*</v>
      </c>
      <c r="E542" s="7" t="s">
        <v>607</v>
      </c>
      <c r="F542" s="8"/>
      <c r="G542" s="8" t="str">
        <f>G$20</f>
        <v>BFUMTHY</v>
      </c>
      <c r="H542" s="6" t="str">
        <f>H$20</f>
        <v>IMPBFUMTHY</v>
      </c>
      <c r="I542" s="6"/>
      <c r="J542" s="6" t="str">
        <f t="shared" si="31"/>
        <v>IMPLANDN</v>
      </c>
      <c r="K542" s="19">
        <f>'SUP_IVL (In-direct)'!T26</f>
        <v>0</v>
      </c>
      <c r="L542" s="1"/>
      <c r="M542" s="6" t="s">
        <v>62</v>
      </c>
      <c r="N542" s="6"/>
      <c r="O542" s="1"/>
      <c r="P542" s="1"/>
      <c r="Q542" s="6" t="s">
        <v>294</v>
      </c>
      <c r="R542" s="6" t="s">
        <v>252</v>
      </c>
    </row>
    <row r="543" spans="2:18" x14ac:dyDescent="0.3">
      <c r="B543" s="6"/>
      <c r="C543" s="6"/>
      <c r="D543" s="6" t="str">
        <f t="shared" si="30"/>
        <v>FLO_EMIS+</v>
      </c>
      <c r="E543" s="7" t="s">
        <v>607</v>
      </c>
      <c r="F543" s="8"/>
      <c r="G543" s="8" t="str">
        <f>G$21</f>
        <v>BFUPLTY</v>
      </c>
      <c r="H543" s="6" t="str">
        <f>H$21</f>
        <v>IMPBFUPLTY</v>
      </c>
      <c r="I543" s="6"/>
      <c r="J543" s="6" t="str">
        <f t="shared" si="31"/>
        <v>IMPLANDN</v>
      </c>
      <c r="K543" s="19">
        <f>'SUP_IVL (In-direct)'!T27</f>
        <v>28.07223098413014</v>
      </c>
      <c r="L543" s="1"/>
      <c r="M543" s="6" t="s">
        <v>62</v>
      </c>
      <c r="N543" s="6"/>
      <c r="O543" s="1"/>
      <c r="P543" s="1"/>
      <c r="Q543" s="6" t="s">
        <v>295</v>
      </c>
      <c r="R543" s="6" t="s">
        <v>253</v>
      </c>
    </row>
    <row r="544" spans="2:18" x14ac:dyDescent="0.3">
      <c r="B544" s="6"/>
      <c r="C544" s="6"/>
      <c r="D544" s="6" t="str">
        <f t="shared" si="30"/>
        <v>*</v>
      </c>
      <c r="E544" s="7" t="s">
        <v>607</v>
      </c>
      <c r="F544" s="8"/>
      <c r="G544" s="8" t="str">
        <f>G$22</f>
        <v>BFUSNGY</v>
      </c>
      <c r="H544" s="6" t="str">
        <f>H$22</f>
        <v>IMPBFUSNGY</v>
      </c>
      <c r="I544" s="6"/>
      <c r="J544" s="6" t="str">
        <f t="shared" si="31"/>
        <v>IMPLANDN</v>
      </c>
      <c r="K544" s="19">
        <f>'SUP_IVL (In-direct)'!T28</f>
        <v>0</v>
      </c>
      <c r="L544" s="1"/>
      <c r="M544" s="6" t="s">
        <v>62</v>
      </c>
      <c r="N544" s="6"/>
      <c r="O544" s="1"/>
      <c r="P544" s="1"/>
      <c r="Q544" s="6" t="s">
        <v>296</v>
      </c>
      <c r="R544" s="6" t="s">
        <v>254</v>
      </c>
    </row>
    <row r="545" spans="2:18" x14ac:dyDescent="0.3">
      <c r="B545" s="6"/>
      <c r="C545" s="6"/>
      <c r="D545" s="6" t="str">
        <f t="shared" si="30"/>
        <v>*</v>
      </c>
      <c r="E545" s="7" t="s">
        <v>607</v>
      </c>
      <c r="F545" s="8"/>
      <c r="G545" s="8" t="str">
        <f>G$23</f>
        <v>BIOAOWY</v>
      </c>
      <c r="H545" s="6" t="str">
        <f>H$23</f>
        <v>IMPBIOAOWY</v>
      </c>
      <c r="I545" s="6"/>
      <c r="J545" s="6" t="str">
        <f t="shared" si="31"/>
        <v>IMPLANDN</v>
      </c>
      <c r="K545" s="19">
        <f>'SUP_IVL (In-direct)'!T29</f>
        <v>0</v>
      </c>
      <c r="L545" s="1"/>
      <c r="M545" s="6" t="s">
        <v>62</v>
      </c>
      <c r="N545" s="6"/>
      <c r="O545" s="1"/>
      <c r="P545" s="1"/>
      <c r="Q545" s="6" t="s">
        <v>297</v>
      </c>
      <c r="R545" s="6" t="s">
        <v>255</v>
      </c>
    </row>
    <row r="546" spans="2:18" x14ac:dyDescent="0.3">
      <c r="B546" s="6"/>
      <c r="C546" s="6"/>
      <c r="D546" s="6" t="str">
        <f t="shared" si="30"/>
        <v>*</v>
      </c>
      <c r="E546" s="7" t="s">
        <v>607</v>
      </c>
      <c r="F546" s="8"/>
      <c r="G546" s="8" t="str">
        <f>G$24</f>
        <v>BIOCRPY</v>
      </c>
      <c r="H546" s="6" t="str">
        <f>H$24</f>
        <v>IMPBIOCRPY</v>
      </c>
      <c r="I546" s="6"/>
      <c r="J546" s="6" t="str">
        <f t="shared" si="31"/>
        <v>IMPLANDN</v>
      </c>
      <c r="K546" s="19">
        <f>'SUP_IVL (In-direct)'!T30</f>
        <v>0</v>
      </c>
      <c r="L546" s="1"/>
      <c r="M546" s="6" t="s">
        <v>62</v>
      </c>
      <c r="N546" s="6"/>
      <c r="O546" s="1"/>
      <c r="P546" s="1"/>
      <c r="Q546" s="6" t="s">
        <v>298</v>
      </c>
      <c r="R546" s="6" t="s">
        <v>256</v>
      </c>
    </row>
    <row r="547" spans="2:18" x14ac:dyDescent="0.3">
      <c r="B547" s="6"/>
      <c r="C547" s="6"/>
      <c r="D547" s="6" t="str">
        <f t="shared" si="30"/>
        <v>*</v>
      </c>
      <c r="E547" s="7" t="s">
        <v>607</v>
      </c>
      <c r="F547" s="8"/>
      <c r="G547" s="8" t="str">
        <f>G$25</f>
        <v>BIOGASY</v>
      </c>
      <c r="H547" s="6" t="str">
        <f>H$25</f>
        <v>IMPBIOGASY</v>
      </c>
      <c r="I547" s="6"/>
      <c r="J547" s="6" t="str">
        <f t="shared" si="31"/>
        <v>IMPLANDN</v>
      </c>
      <c r="K547" s="19">
        <f>'SUP_IVL (In-direct)'!T31</f>
        <v>0</v>
      </c>
      <c r="L547" s="1"/>
      <c r="M547" s="6" t="s">
        <v>62</v>
      </c>
      <c r="N547" s="6"/>
      <c r="O547" s="1"/>
      <c r="P547" s="1"/>
      <c r="Q547" s="6" t="s">
        <v>299</v>
      </c>
      <c r="R547" s="6" t="s">
        <v>257</v>
      </c>
    </row>
    <row r="548" spans="2:18" x14ac:dyDescent="0.3">
      <c r="B548" s="6"/>
      <c r="C548" s="6"/>
      <c r="D548" s="6" t="str">
        <f t="shared" si="30"/>
        <v>*</v>
      </c>
      <c r="E548" s="7" t="s">
        <v>607</v>
      </c>
      <c r="F548" s="8"/>
      <c r="G548" s="8" t="str">
        <f>G$26</f>
        <v>BIOGASY</v>
      </c>
      <c r="H548" s="6" t="str">
        <f>H$26</f>
        <v>IMPBIOGAS1</v>
      </c>
      <c r="I548" s="6"/>
      <c r="J548" s="6" t="str">
        <f t="shared" si="31"/>
        <v>IMPLANDN</v>
      </c>
      <c r="K548" s="19">
        <f>'SUP_IVL (In-direct)'!T32</f>
        <v>0</v>
      </c>
      <c r="L548" s="1"/>
      <c r="M548" s="6" t="s">
        <v>62</v>
      </c>
      <c r="N548" s="6"/>
      <c r="O548" s="1"/>
      <c r="P548" s="1"/>
      <c r="Q548" s="6" t="s">
        <v>299</v>
      </c>
      <c r="R548" s="6" t="s">
        <v>257</v>
      </c>
    </row>
    <row r="549" spans="2:18" x14ac:dyDescent="0.3">
      <c r="B549" s="6"/>
      <c r="C549" s="6"/>
      <c r="D549" s="6" t="str">
        <f t="shared" si="30"/>
        <v>FLO_EMIS+</v>
      </c>
      <c r="E549" s="7" t="s">
        <v>607</v>
      </c>
      <c r="F549" s="8"/>
      <c r="G549" s="8" t="str">
        <f>G$27</f>
        <v>BFUDSTY</v>
      </c>
      <c r="H549" s="6" t="str">
        <f>H$27</f>
        <v>IMPBFUDSTY</v>
      </c>
      <c r="I549" s="6"/>
      <c r="J549" s="6" t="str">
        <f t="shared" si="31"/>
        <v>IMPLANDN</v>
      </c>
      <c r="K549" s="19">
        <f>'SUP_IVL (In-direct)'!T33</f>
        <v>78.160398731309456</v>
      </c>
      <c r="L549" s="1"/>
      <c r="M549" s="6" t="s">
        <v>62</v>
      </c>
      <c r="N549" s="6"/>
      <c r="O549" s="1"/>
      <c r="P549" s="1"/>
      <c r="Q549" s="6" t="s">
        <v>291</v>
      </c>
      <c r="R549" s="6" t="s">
        <v>110</v>
      </c>
    </row>
    <row r="550" spans="2:18" x14ac:dyDescent="0.3">
      <c r="B550" s="6"/>
      <c r="C550" s="6"/>
      <c r="D550" s="6" t="str">
        <f t="shared" si="30"/>
        <v>FLO_EMIS+</v>
      </c>
      <c r="E550" s="7" t="s">
        <v>607</v>
      </c>
      <c r="F550" s="8"/>
      <c r="G550" s="8" t="str">
        <f>G$28</f>
        <v>BFUDSTY</v>
      </c>
      <c r="H550" s="6" t="str">
        <f>H$28</f>
        <v>IMPBFUDST1</v>
      </c>
      <c r="I550" s="6"/>
      <c r="J550" s="6" t="str">
        <f t="shared" si="31"/>
        <v>IMPLANDN</v>
      </c>
      <c r="K550" s="19">
        <f>'SUP_IVL (In-direct)'!T34</f>
        <v>335.29651874744889</v>
      </c>
      <c r="L550" s="1"/>
      <c r="M550" s="6" t="s">
        <v>62</v>
      </c>
      <c r="N550" s="6"/>
      <c r="O550" s="1"/>
      <c r="P550" s="1"/>
      <c r="Q550" s="6" t="s">
        <v>291</v>
      </c>
      <c r="R550" s="6" t="s">
        <v>110</v>
      </c>
    </row>
    <row r="551" spans="2:18" x14ac:dyDescent="0.3">
      <c r="B551" s="6"/>
      <c r="C551" s="6"/>
      <c r="D551" s="6" t="str">
        <f t="shared" si="30"/>
        <v>FLO_EMIS+</v>
      </c>
      <c r="E551" s="7" t="s">
        <v>607</v>
      </c>
      <c r="F551" s="8"/>
      <c r="G551" s="8" t="str">
        <f>G$29</f>
        <v>BFUDSTY</v>
      </c>
      <c r="H551" s="6" t="str">
        <f>H$29</f>
        <v>IMPBFUDST2</v>
      </c>
      <c r="I551" s="6"/>
      <c r="J551" s="6" t="str">
        <f t="shared" si="31"/>
        <v>IMPLANDN</v>
      </c>
      <c r="K551" s="19">
        <f>'SUP_IVL (In-direct)'!T35</f>
        <v>661.55321188878236</v>
      </c>
      <c r="L551" s="1"/>
      <c r="M551" s="6" t="s">
        <v>62</v>
      </c>
      <c r="N551" s="6"/>
      <c r="O551" s="1"/>
      <c r="P551" s="1"/>
      <c r="Q551" s="6" t="s">
        <v>291</v>
      </c>
      <c r="R551" s="6" t="s">
        <v>110</v>
      </c>
    </row>
    <row r="552" spans="2:18" x14ac:dyDescent="0.3">
      <c r="B552" s="6"/>
      <c r="C552" s="6"/>
      <c r="D552" s="6" t="str">
        <f t="shared" si="30"/>
        <v>*</v>
      </c>
      <c r="E552" s="7" t="s">
        <v>607</v>
      </c>
      <c r="F552" s="8"/>
      <c r="G552" s="8" t="str">
        <f>G$30</f>
        <v>BFUDSTY</v>
      </c>
      <c r="H552" s="6" t="str">
        <f>H$30</f>
        <v>IMPBFUDST3</v>
      </c>
      <c r="I552" s="6"/>
      <c r="J552" s="6" t="str">
        <f t="shared" si="31"/>
        <v>IMPLANDN</v>
      </c>
      <c r="K552" s="19">
        <f>'SUP_IVL (In-direct)'!T36</f>
        <v>0</v>
      </c>
      <c r="L552" s="1"/>
      <c r="M552" s="6" t="s">
        <v>62</v>
      </c>
      <c r="N552" s="6"/>
      <c r="O552" s="1"/>
      <c r="P552" s="1"/>
      <c r="Q552" s="6" t="s">
        <v>291</v>
      </c>
      <c r="R552" s="6" t="s">
        <v>110</v>
      </c>
    </row>
    <row r="553" spans="2:18" x14ac:dyDescent="0.3">
      <c r="B553" s="6"/>
      <c r="C553" s="6"/>
      <c r="D553" s="6" t="str">
        <f t="shared" si="30"/>
        <v>*</v>
      </c>
      <c r="E553" s="7" t="s">
        <v>607</v>
      </c>
      <c r="F553" s="8"/>
      <c r="G553" s="8" t="str">
        <f>G$31</f>
        <v>BIOIOWY</v>
      </c>
      <c r="H553" s="6" t="str">
        <f>H$31</f>
        <v>IMPBIOIOWY</v>
      </c>
      <c r="I553" s="6"/>
      <c r="J553" s="6" t="str">
        <f t="shared" si="31"/>
        <v>IMPLANDN</v>
      </c>
      <c r="K553" s="19">
        <f>'SUP_IVL (In-direct)'!T37</f>
        <v>0</v>
      </c>
      <c r="L553" s="1"/>
      <c r="M553" s="6" t="s">
        <v>62</v>
      </c>
      <c r="N553" s="6"/>
      <c r="O553" s="1"/>
      <c r="P553" s="1"/>
      <c r="Q553" s="6" t="s">
        <v>300</v>
      </c>
      <c r="R553" s="6" t="s">
        <v>193</v>
      </c>
    </row>
    <row r="554" spans="2:18" x14ac:dyDescent="0.3">
      <c r="B554" s="6"/>
      <c r="C554" s="6"/>
      <c r="D554" s="6" t="str">
        <f t="shared" si="30"/>
        <v>*</v>
      </c>
      <c r="E554" s="7" t="s">
        <v>607</v>
      </c>
      <c r="F554" s="8"/>
      <c r="G554" s="8" t="str">
        <f>G$32</f>
        <v>BIOMFWY</v>
      </c>
      <c r="H554" s="6" t="str">
        <f>H$32</f>
        <v>IMPBIOMFWY</v>
      </c>
      <c r="I554" s="6"/>
      <c r="J554" s="6" t="str">
        <f t="shared" si="31"/>
        <v>IMPLANDN</v>
      </c>
      <c r="K554" s="19">
        <f>'SUP_IVL (In-direct)'!T38</f>
        <v>0</v>
      </c>
      <c r="L554" s="1"/>
      <c r="M554" s="6" t="s">
        <v>62</v>
      </c>
      <c r="N554" s="6"/>
      <c r="O554" s="1"/>
      <c r="P554" s="1"/>
      <c r="Q554" s="6" t="s">
        <v>301</v>
      </c>
      <c r="R554" s="6" t="s">
        <v>195</v>
      </c>
    </row>
    <row r="555" spans="2:18" x14ac:dyDescent="0.3">
      <c r="B555" s="6"/>
      <c r="C555" s="6"/>
      <c r="D555" s="6" t="str">
        <f t="shared" si="30"/>
        <v>*</v>
      </c>
      <c r="E555" s="7" t="s">
        <v>607</v>
      </c>
      <c r="F555" s="8"/>
      <c r="G555" s="8" t="str">
        <f>G$33</f>
        <v>BIOMSWY</v>
      </c>
      <c r="H555" s="6" t="str">
        <f>H$33</f>
        <v>IMPBIOMSWY</v>
      </c>
      <c r="I555" s="6"/>
      <c r="J555" s="6" t="str">
        <f t="shared" si="31"/>
        <v>IMPLANDN</v>
      </c>
      <c r="K555" s="19">
        <f>'SUP_IVL (In-direct)'!T39</f>
        <v>0</v>
      </c>
      <c r="L555" s="1"/>
      <c r="M555" s="6" t="s">
        <v>62</v>
      </c>
      <c r="N555" s="6"/>
      <c r="O555" s="1"/>
      <c r="P555" s="1"/>
      <c r="Q555" s="6" t="s">
        <v>302</v>
      </c>
      <c r="R555" s="6" t="s">
        <v>258</v>
      </c>
    </row>
    <row r="556" spans="2:18" x14ac:dyDescent="0.3">
      <c r="B556" s="6"/>
      <c r="C556" s="6"/>
      <c r="D556" s="6" t="str">
        <f t="shared" si="30"/>
        <v>*</v>
      </c>
      <c r="E556" s="7" t="s">
        <v>607</v>
      </c>
      <c r="F556" s="8"/>
      <c r="G556" s="8" t="str">
        <f>G$34</f>
        <v>BIOSLUY</v>
      </c>
      <c r="H556" s="6" t="str">
        <f>H$34</f>
        <v>IMPBIOSLUY</v>
      </c>
      <c r="I556" s="6"/>
      <c r="J556" s="6" t="str">
        <f t="shared" si="31"/>
        <v>IMPLANDN</v>
      </c>
      <c r="K556" s="19">
        <f>'SUP_IVL (In-direct)'!T40</f>
        <v>0</v>
      </c>
      <c r="L556" s="1"/>
      <c r="M556" s="6" t="s">
        <v>62</v>
      </c>
      <c r="N556" s="6"/>
      <c r="O556" s="1"/>
      <c r="P556" s="1"/>
      <c r="Q556" s="6" t="s">
        <v>303</v>
      </c>
      <c r="R556" s="6" t="s">
        <v>201</v>
      </c>
    </row>
    <row r="557" spans="2:18" x14ac:dyDescent="0.3">
      <c r="B557" s="6"/>
      <c r="C557" s="6"/>
      <c r="D557" s="6" t="str">
        <f t="shared" si="30"/>
        <v>*</v>
      </c>
      <c r="E557" s="7" t="s">
        <v>607</v>
      </c>
      <c r="F557" s="8"/>
      <c r="G557" s="8" t="str">
        <f>G$35</f>
        <v>BIOWOFY</v>
      </c>
      <c r="H557" s="6" t="str">
        <f>H$35</f>
        <v>IMPBIOWOFY</v>
      </c>
      <c r="I557" s="6"/>
      <c r="J557" s="6" t="str">
        <f t="shared" si="31"/>
        <v>IMPLANDN</v>
      </c>
      <c r="K557" s="19">
        <f>'SUP_IVL (In-direct)'!T41</f>
        <v>0</v>
      </c>
      <c r="L557" s="1"/>
      <c r="M557" s="6" t="s">
        <v>62</v>
      </c>
      <c r="N557" s="6"/>
      <c r="O557" s="1"/>
      <c r="P557" s="1"/>
      <c r="Q557" s="6" t="s">
        <v>304</v>
      </c>
      <c r="R557" s="6" t="s">
        <v>259</v>
      </c>
    </row>
    <row r="558" spans="2:18" x14ac:dyDescent="0.3">
      <c r="B558" s="6"/>
      <c r="C558" s="6"/>
      <c r="D558" s="6" t="str">
        <f t="shared" si="30"/>
        <v>*</v>
      </c>
      <c r="E558" s="7" t="s">
        <v>607</v>
      </c>
      <c r="F558" s="8"/>
      <c r="G558" s="8" t="str">
        <f>G$36</f>
        <v>BIOWOOY</v>
      </c>
      <c r="H558" s="6" t="str">
        <f>H$36</f>
        <v>IMPBIOWOOY</v>
      </c>
      <c r="I558" s="6"/>
      <c r="J558" s="6" t="str">
        <f t="shared" si="31"/>
        <v>IMPLANDN</v>
      </c>
      <c r="K558" s="19">
        <f>'SUP_IVL (In-direct)'!T42</f>
        <v>0</v>
      </c>
      <c r="L558" s="1"/>
      <c r="M558" s="6" t="s">
        <v>62</v>
      </c>
      <c r="N558" s="6"/>
      <c r="O558" s="1"/>
      <c r="P558" s="1"/>
      <c r="Q558" s="6" t="s">
        <v>305</v>
      </c>
      <c r="R558" s="6" t="s">
        <v>260</v>
      </c>
    </row>
    <row r="559" spans="2:18" x14ac:dyDescent="0.3">
      <c r="B559" s="6"/>
      <c r="C559" s="6"/>
      <c r="D559" s="6" t="str">
        <f t="shared" si="30"/>
        <v>*</v>
      </c>
      <c r="E559" s="7" t="s">
        <v>607</v>
      </c>
      <c r="F559" s="8"/>
      <c r="G559" s="8" t="str">
        <f>G$37</f>
        <v>COAHARY</v>
      </c>
      <c r="H559" s="6" t="str">
        <f>H$37</f>
        <v>IMPCOAHARY</v>
      </c>
      <c r="I559" s="6"/>
      <c r="J559" s="6" t="str">
        <f t="shared" si="31"/>
        <v>IMPLANDN</v>
      </c>
      <c r="K559" s="19">
        <f>'SUP_IVL (In-direct)'!T43</f>
        <v>0</v>
      </c>
      <c r="L559" s="1"/>
      <c r="M559" s="6" t="s">
        <v>62</v>
      </c>
      <c r="N559" s="6"/>
      <c r="O559" s="1"/>
      <c r="P559" s="1"/>
      <c r="Q559" s="6" t="s">
        <v>306</v>
      </c>
      <c r="R559" s="6" t="s">
        <v>261</v>
      </c>
    </row>
    <row r="560" spans="2:18" x14ac:dyDescent="0.3">
      <c r="B560" s="6"/>
      <c r="C560" s="6"/>
      <c r="D560" s="6" t="str">
        <f t="shared" si="30"/>
        <v>*</v>
      </c>
      <c r="E560" s="7" t="s">
        <v>607</v>
      </c>
      <c r="F560" s="8"/>
      <c r="G560" s="8" t="str">
        <f>G$38</f>
        <v>COAPEAY</v>
      </c>
      <c r="H560" s="6" t="str">
        <f>H$38</f>
        <v>IMPCOAPEAY</v>
      </c>
      <c r="I560" s="6"/>
      <c r="J560" s="6" t="str">
        <f t="shared" si="31"/>
        <v>IMPLANDN</v>
      </c>
      <c r="K560" s="19">
        <f>'SUP_IVL (In-direct)'!T44</f>
        <v>0</v>
      </c>
      <c r="L560" s="1"/>
      <c r="M560" s="6" t="s">
        <v>62</v>
      </c>
      <c r="N560" s="6"/>
      <c r="O560" s="1"/>
      <c r="P560" s="1"/>
      <c r="Q560" s="6" t="s">
        <v>307</v>
      </c>
      <c r="R560" s="6" t="s">
        <v>262</v>
      </c>
    </row>
    <row r="561" spans="2:18" x14ac:dyDescent="0.3">
      <c r="B561" s="6"/>
      <c r="C561" s="6"/>
      <c r="D561" s="6" t="str">
        <f t="shared" si="30"/>
        <v>*</v>
      </c>
      <c r="E561" s="7" t="s">
        <v>607</v>
      </c>
      <c r="F561" s="8"/>
      <c r="G561" s="8" t="str">
        <f>G$39</f>
        <v>ELCMED1</v>
      </c>
      <c r="H561" s="6" t="str">
        <f>H$39</f>
        <v>IMPELCMED1</v>
      </c>
      <c r="I561" s="6"/>
      <c r="J561" s="6" t="str">
        <f t="shared" si="31"/>
        <v>IMPLANDN</v>
      </c>
      <c r="K561" s="19">
        <f>'SUP_IVL (In-direct)'!T45</f>
        <v>0</v>
      </c>
      <c r="L561" s="1"/>
      <c r="M561" s="6" t="s">
        <v>62</v>
      </c>
      <c r="N561" s="6"/>
      <c r="O561" s="1"/>
      <c r="P561" s="1"/>
      <c r="Q561" s="6" t="s">
        <v>308</v>
      </c>
      <c r="R561" s="6" t="s">
        <v>133</v>
      </c>
    </row>
    <row r="562" spans="2:18" x14ac:dyDescent="0.3">
      <c r="B562" s="6"/>
      <c r="C562" s="6"/>
      <c r="D562" s="6" t="str">
        <f t="shared" si="30"/>
        <v>*</v>
      </c>
      <c r="E562" s="7" t="s">
        <v>607</v>
      </c>
      <c r="F562" s="8"/>
      <c r="G562" s="8" t="str">
        <f>G$40</f>
        <v>ELCGREEN</v>
      </c>
      <c r="H562" s="6" t="str">
        <f>H$40</f>
        <v>IMPELCGREEN</v>
      </c>
      <c r="I562" s="6"/>
      <c r="J562" s="6" t="str">
        <f t="shared" si="31"/>
        <v>IMPLANDN</v>
      </c>
      <c r="K562" s="19">
        <f>'SUP_IVL (In-direct)'!T46</f>
        <v>0</v>
      </c>
      <c r="L562" s="1"/>
      <c r="M562" s="6" t="s">
        <v>62</v>
      </c>
      <c r="N562" s="6"/>
      <c r="O562" s="1"/>
      <c r="P562" s="1"/>
      <c r="Q562" s="6" t="s">
        <v>309</v>
      </c>
      <c r="R562" s="6" t="s">
        <v>263</v>
      </c>
    </row>
    <row r="563" spans="2:18" x14ac:dyDescent="0.3">
      <c r="B563" s="6"/>
      <c r="C563" s="6"/>
      <c r="D563" s="6" t="str">
        <f t="shared" ref="D563:D580" si="32">IF((OR(K563&lt;=0,K563="NA")),"*","FLO_EMIS+")</f>
        <v>*</v>
      </c>
      <c r="E563" s="7" t="s">
        <v>607</v>
      </c>
      <c r="F563" s="8"/>
      <c r="G563" s="8" t="str">
        <f>G$41</f>
        <v>ELCMED1</v>
      </c>
      <c r="H563" s="6" t="str">
        <f>H$41</f>
        <v>IMPELCMED1</v>
      </c>
      <c r="I563" s="6"/>
      <c r="J563" s="6" t="str">
        <f t="shared" si="31"/>
        <v>IMPLANDN</v>
      </c>
      <c r="K563" s="19">
        <f>'SUP_IVL (In-direct)'!T47</f>
        <v>0</v>
      </c>
      <c r="L563" s="1"/>
      <c r="M563" s="6" t="s">
        <v>62</v>
      </c>
      <c r="N563" s="6"/>
      <c r="O563" s="1"/>
      <c r="P563" s="1"/>
      <c r="Q563" s="6" t="s">
        <v>308</v>
      </c>
      <c r="R563" s="6" t="s">
        <v>133</v>
      </c>
    </row>
    <row r="564" spans="2:18" x14ac:dyDescent="0.3">
      <c r="B564" s="6"/>
      <c r="C564" s="6"/>
      <c r="D564" s="6" t="str">
        <f t="shared" si="32"/>
        <v>*</v>
      </c>
      <c r="E564" s="7" t="s">
        <v>607</v>
      </c>
      <c r="F564" s="8"/>
      <c r="G564" s="8" t="str">
        <f>G$42</f>
        <v>ELCMED1</v>
      </c>
      <c r="H564" s="6" t="str">
        <f>H$42</f>
        <v>IMPELCMEDSE</v>
      </c>
      <c r="I564" s="6"/>
      <c r="J564" s="6" t="str">
        <f t="shared" si="31"/>
        <v>IMPLANDN</v>
      </c>
      <c r="K564" s="19">
        <f>'SUP_IVL (In-direct)'!T48</f>
        <v>0</v>
      </c>
      <c r="L564" s="1"/>
      <c r="M564" s="6" t="s">
        <v>62</v>
      </c>
      <c r="N564" s="6"/>
      <c r="O564" s="1"/>
      <c r="P564" s="1"/>
      <c r="Q564" s="6" t="s">
        <v>308</v>
      </c>
      <c r="R564" s="6" t="s">
        <v>133</v>
      </c>
    </row>
    <row r="565" spans="2:18" x14ac:dyDescent="0.3">
      <c r="B565" s="6"/>
      <c r="C565" s="6"/>
      <c r="D565" s="6" t="str">
        <f t="shared" si="32"/>
        <v>*</v>
      </c>
      <c r="E565" s="7" t="s">
        <v>607</v>
      </c>
      <c r="F565" s="8"/>
      <c r="G565" s="8" t="str">
        <f>G$43</f>
        <v>ELCMED1</v>
      </c>
      <c r="H565" s="6" t="str">
        <f>H$43</f>
        <v>IMPELCMEDEU</v>
      </c>
      <c r="I565" s="6"/>
      <c r="J565" s="6" t="str">
        <f t="shared" si="31"/>
        <v>IMPLANDN</v>
      </c>
      <c r="K565" s="19">
        <f>'SUP_IVL (In-direct)'!T49</f>
        <v>0</v>
      </c>
      <c r="L565" s="1"/>
      <c r="M565" s="6" t="s">
        <v>62</v>
      </c>
      <c r="N565" s="6"/>
      <c r="O565" s="1"/>
      <c r="P565" s="1"/>
      <c r="Q565" s="6" t="s">
        <v>308</v>
      </c>
      <c r="R565" s="6" t="s">
        <v>133</v>
      </c>
    </row>
    <row r="566" spans="2:18" x14ac:dyDescent="0.3">
      <c r="B566" s="6"/>
      <c r="C566" s="6"/>
      <c r="D566" s="6" t="str">
        <f t="shared" si="32"/>
        <v>*</v>
      </c>
      <c r="E566" s="7" t="s">
        <v>607</v>
      </c>
      <c r="F566" s="8"/>
      <c r="G566" s="8" t="str">
        <f>G$44</f>
        <v>GASDGSY</v>
      </c>
      <c r="H566" s="6" t="str">
        <f>H$44</f>
        <v>IMPGASDGSY</v>
      </c>
      <c r="I566" s="6"/>
      <c r="J566" s="6" t="str">
        <f t="shared" si="31"/>
        <v>IMPLANDN</v>
      </c>
      <c r="K566" s="19">
        <f>'SUP_IVL (In-direct)'!T50</f>
        <v>0</v>
      </c>
      <c r="L566" s="1"/>
      <c r="M566" s="6" t="s">
        <v>62</v>
      </c>
      <c r="N566" s="6"/>
      <c r="O566" s="1"/>
      <c r="P566" s="1"/>
      <c r="Q566" s="6" t="s">
        <v>310</v>
      </c>
      <c r="R566" s="6" t="s">
        <v>264</v>
      </c>
    </row>
    <row r="567" spans="2:18" x14ac:dyDescent="0.3">
      <c r="B567" s="6"/>
      <c r="C567" s="6"/>
      <c r="D567" s="6" t="str">
        <f t="shared" si="32"/>
        <v>*</v>
      </c>
      <c r="E567" s="7" t="s">
        <v>607</v>
      </c>
      <c r="F567" s="8"/>
      <c r="G567" s="8" t="str">
        <f>G$45</f>
        <v>GASNATY</v>
      </c>
      <c r="H567" s="6" t="str">
        <f>H$45</f>
        <v>IMPGASNATY</v>
      </c>
      <c r="I567" s="6"/>
      <c r="J567" s="6" t="str">
        <f t="shared" si="31"/>
        <v>IMPLANDN</v>
      </c>
      <c r="K567" s="19">
        <f>'SUP_IVL (In-direct)'!T51</f>
        <v>0</v>
      </c>
      <c r="L567" s="1"/>
      <c r="M567" s="6" t="s">
        <v>62</v>
      </c>
      <c r="N567" s="6"/>
      <c r="O567" s="1"/>
      <c r="P567" s="1"/>
      <c r="Q567" s="6" t="s">
        <v>311</v>
      </c>
      <c r="R567" s="6" t="s">
        <v>265</v>
      </c>
    </row>
    <row r="568" spans="2:18" x14ac:dyDescent="0.3">
      <c r="B568" s="6"/>
      <c r="C568" s="6"/>
      <c r="D568" s="6" t="str">
        <f t="shared" si="32"/>
        <v>*</v>
      </c>
      <c r="E568" s="7" t="s">
        <v>607</v>
      </c>
      <c r="F568" s="8"/>
      <c r="G568" s="8" t="str">
        <f>G$46</f>
        <v>H2GY</v>
      </c>
      <c r="H568" s="6" t="str">
        <f>H$46</f>
        <v>IMPH2GY</v>
      </c>
      <c r="I568" s="6"/>
      <c r="J568" s="6" t="str">
        <f t="shared" si="31"/>
        <v>IMPLANDN</v>
      </c>
      <c r="K568" s="19">
        <f>'SUP_IVL (In-direct)'!T52</f>
        <v>0</v>
      </c>
      <c r="L568" s="1"/>
      <c r="M568" s="6" t="s">
        <v>62</v>
      </c>
      <c r="N568" s="6"/>
      <c r="O568" s="1"/>
      <c r="P568" s="1"/>
      <c r="Q568" s="6" t="s">
        <v>312</v>
      </c>
      <c r="R568" s="6" t="s">
        <v>266</v>
      </c>
    </row>
    <row r="569" spans="2:18" x14ac:dyDescent="0.3">
      <c r="B569" s="6"/>
      <c r="C569" s="6"/>
      <c r="D569" s="6" t="str">
        <f t="shared" si="32"/>
        <v>*</v>
      </c>
      <c r="E569" s="7" t="s">
        <v>607</v>
      </c>
      <c r="F569" s="8"/>
      <c r="G569" s="8" t="str">
        <f>G$47</f>
        <v>H2LY</v>
      </c>
      <c r="H569" s="6" t="str">
        <f>H$47</f>
        <v>IMPH2LY</v>
      </c>
      <c r="I569" s="6"/>
      <c r="J569" s="6" t="str">
        <f t="shared" si="31"/>
        <v>IMPLANDN</v>
      </c>
      <c r="K569" s="19">
        <f>'SUP_IVL (In-direct)'!T53</f>
        <v>0</v>
      </c>
      <c r="L569" s="1"/>
      <c r="M569" s="6" t="s">
        <v>62</v>
      </c>
      <c r="N569" s="6"/>
      <c r="O569" s="1"/>
      <c r="P569" s="1"/>
      <c r="Q569" s="6" t="s">
        <v>313</v>
      </c>
      <c r="R569" s="6" t="s">
        <v>267</v>
      </c>
    </row>
    <row r="570" spans="2:18" x14ac:dyDescent="0.3">
      <c r="B570" s="6"/>
      <c r="C570" s="6"/>
      <c r="D570" s="6" t="str">
        <f t="shared" si="32"/>
        <v>*</v>
      </c>
      <c r="E570" s="7" t="s">
        <v>607</v>
      </c>
      <c r="F570" s="8"/>
      <c r="G570" s="8" t="str">
        <f>G$48</f>
        <v>HETGREEN</v>
      </c>
      <c r="H570" s="6" t="str">
        <f>H$48</f>
        <v>IMPHETGREEN</v>
      </c>
      <c r="I570" s="6"/>
      <c r="J570" s="6" t="str">
        <f t="shared" si="31"/>
        <v>IMPLANDN</v>
      </c>
      <c r="K570" s="19">
        <f>'SUP_IVL (In-direct)'!T54</f>
        <v>0</v>
      </c>
      <c r="L570" s="1"/>
      <c r="M570" s="6" t="s">
        <v>62</v>
      </c>
      <c r="N570" s="6"/>
      <c r="O570" s="1"/>
      <c r="P570" s="1"/>
      <c r="Q570" s="6" t="s">
        <v>314</v>
      </c>
      <c r="R570" s="6" t="s">
        <v>268</v>
      </c>
    </row>
    <row r="571" spans="2:18" x14ac:dyDescent="0.3">
      <c r="B571" s="6"/>
      <c r="C571" s="6"/>
      <c r="D571" s="6" t="str">
        <f t="shared" si="32"/>
        <v>*</v>
      </c>
      <c r="E571" s="7" t="s">
        <v>607</v>
      </c>
      <c r="F571" s="8"/>
      <c r="G571" s="8" t="str">
        <f>G$49</f>
        <v>HETHTH1</v>
      </c>
      <c r="H571" s="6" t="str">
        <f>H$49</f>
        <v>IMPHETHTH1</v>
      </c>
      <c r="I571" s="6"/>
      <c r="J571" s="6" t="str">
        <f t="shared" si="31"/>
        <v>IMPLANDN</v>
      </c>
      <c r="K571" s="19">
        <f>'SUP_IVL (In-direct)'!T55</f>
        <v>0</v>
      </c>
      <c r="L571" s="1"/>
      <c r="M571" s="6" t="s">
        <v>62</v>
      </c>
      <c r="N571" s="6"/>
      <c r="O571" s="1"/>
      <c r="P571" s="1"/>
      <c r="Q571" s="6" t="s">
        <v>315</v>
      </c>
      <c r="R571" s="6" t="s">
        <v>268</v>
      </c>
    </row>
    <row r="572" spans="2:18" x14ac:dyDescent="0.3">
      <c r="B572" s="6"/>
      <c r="C572" s="6"/>
      <c r="D572" s="6" t="str">
        <f t="shared" si="32"/>
        <v>*</v>
      </c>
      <c r="E572" s="7" t="s">
        <v>607</v>
      </c>
      <c r="F572" s="8"/>
      <c r="G572" s="8" t="str">
        <f>G$50</f>
        <v>HETLTII</v>
      </c>
      <c r="H572" s="6" t="str">
        <f>H$50</f>
        <v>IMPHETLTII</v>
      </c>
      <c r="I572" s="6"/>
      <c r="J572" s="6" t="str">
        <f t="shared" si="31"/>
        <v>IMPLANDN</v>
      </c>
      <c r="K572" s="19">
        <f>'SUP_IVL (In-direct)'!T56</f>
        <v>0</v>
      </c>
      <c r="L572" s="1"/>
      <c r="M572" s="6" t="s">
        <v>62</v>
      </c>
      <c r="N572" s="6"/>
      <c r="O572" s="1"/>
      <c r="P572" s="1"/>
      <c r="Q572" s="6" t="s">
        <v>316</v>
      </c>
      <c r="R572" s="6" t="s">
        <v>269</v>
      </c>
    </row>
    <row r="573" spans="2:18" x14ac:dyDescent="0.3">
      <c r="B573" s="6"/>
      <c r="C573" s="6"/>
      <c r="D573" s="6" t="str">
        <f t="shared" si="32"/>
        <v>*</v>
      </c>
      <c r="E573" s="7" t="s">
        <v>607</v>
      </c>
      <c r="F573" s="8"/>
      <c r="G573" s="8" t="str">
        <f>G$51</f>
        <v>NUCRSVY</v>
      </c>
      <c r="H573" s="6" t="str">
        <f>H$51</f>
        <v>IMPNUCRSVY</v>
      </c>
      <c r="I573" s="6"/>
      <c r="J573" s="6" t="str">
        <f t="shared" si="31"/>
        <v>IMPLANDN</v>
      </c>
      <c r="K573" s="19">
        <f>'SUP_IVL (In-direct)'!T57</f>
        <v>0</v>
      </c>
      <c r="L573" s="1"/>
      <c r="M573" s="6" t="s">
        <v>62</v>
      </c>
      <c r="N573" s="6"/>
      <c r="O573" s="1"/>
      <c r="P573" s="1"/>
      <c r="Q573" s="6" t="s">
        <v>317</v>
      </c>
      <c r="R573" s="6" t="s">
        <v>270</v>
      </c>
    </row>
    <row r="574" spans="2:18" x14ac:dyDescent="0.3">
      <c r="B574" s="6"/>
      <c r="C574" s="6"/>
      <c r="D574" s="6" t="str">
        <f t="shared" si="32"/>
        <v>*</v>
      </c>
      <c r="E574" s="7" t="s">
        <v>607</v>
      </c>
      <c r="F574" s="8"/>
      <c r="G574" s="8" t="str">
        <f>G$52</f>
        <v>OILCRDY</v>
      </c>
      <c r="H574" s="6" t="str">
        <f>H$52</f>
        <v>IMPOILCRDY</v>
      </c>
      <c r="I574" s="6"/>
      <c r="J574" s="6" t="str">
        <f t="shared" si="31"/>
        <v>IMPLANDN</v>
      </c>
      <c r="K574" s="19">
        <f>'SUP_IVL (In-direct)'!T58</f>
        <v>0</v>
      </c>
      <c r="L574" s="1"/>
      <c r="M574" s="6" t="s">
        <v>62</v>
      </c>
      <c r="N574" s="6"/>
      <c r="O574" s="1"/>
      <c r="P574" s="1"/>
      <c r="Q574" s="6" t="s">
        <v>318</v>
      </c>
      <c r="R574" s="6" t="s">
        <v>271</v>
      </c>
    </row>
    <row r="575" spans="2:18" x14ac:dyDescent="0.3">
      <c r="B575" s="6"/>
      <c r="C575" s="6"/>
      <c r="D575" s="6" t="str">
        <f t="shared" si="32"/>
        <v>*</v>
      </c>
      <c r="E575" s="7" t="s">
        <v>607</v>
      </c>
      <c r="F575" s="8"/>
      <c r="G575" s="8" t="str">
        <f>G$53</f>
        <v>OILDSTY</v>
      </c>
      <c r="H575" s="6" t="str">
        <f>H$53</f>
        <v>IMPOILDSTY</v>
      </c>
      <c r="I575" s="6"/>
      <c r="J575" s="6" t="str">
        <f t="shared" si="31"/>
        <v>IMPLANDN</v>
      </c>
      <c r="K575" s="19">
        <f>'SUP_IVL (In-direct)'!T59</f>
        <v>0</v>
      </c>
      <c r="L575" s="1"/>
      <c r="M575" s="6" t="s">
        <v>62</v>
      </c>
      <c r="N575" s="6"/>
      <c r="O575" s="1"/>
      <c r="P575" s="1"/>
      <c r="Q575" s="6" t="s">
        <v>319</v>
      </c>
      <c r="R575" s="6" t="s">
        <v>272</v>
      </c>
    </row>
    <row r="576" spans="2:18" x14ac:dyDescent="0.3">
      <c r="B576" s="6"/>
      <c r="C576" s="6"/>
      <c r="D576" s="6" t="str">
        <f t="shared" si="32"/>
        <v>*</v>
      </c>
      <c r="E576" s="7" t="s">
        <v>607</v>
      </c>
      <c r="F576" s="8"/>
      <c r="G576" s="8" t="str">
        <f>G$54</f>
        <v>OILGSLY</v>
      </c>
      <c r="H576" s="6" t="str">
        <f>H$54</f>
        <v>IMPOILGSLY</v>
      </c>
      <c r="I576" s="6"/>
      <c r="J576" s="6" t="str">
        <f t="shared" si="31"/>
        <v>IMPLANDN</v>
      </c>
      <c r="K576" s="19">
        <f>'SUP_IVL (In-direct)'!T60</f>
        <v>0</v>
      </c>
      <c r="L576" s="1"/>
      <c r="M576" s="6" t="s">
        <v>62</v>
      </c>
      <c r="N576" s="6"/>
      <c r="O576" s="1"/>
      <c r="P576" s="1"/>
      <c r="Q576" s="6" t="s">
        <v>320</v>
      </c>
      <c r="R576" s="6" t="s">
        <v>273</v>
      </c>
    </row>
    <row r="577" spans="2:18" x14ac:dyDescent="0.3">
      <c r="B577" s="6"/>
      <c r="C577" s="6"/>
      <c r="D577" s="6" t="str">
        <f t="shared" si="32"/>
        <v>*</v>
      </c>
      <c r="E577" s="7" t="s">
        <v>607</v>
      </c>
      <c r="F577" s="8"/>
      <c r="G577" s="8" t="str">
        <f>G$55</f>
        <v>OILHFOY</v>
      </c>
      <c r="H577" s="6" t="str">
        <f>H$55</f>
        <v>IMPOILHFOY</v>
      </c>
      <c r="I577" s="6"/>
      <c r="J577" s="6" t="str">
        <f t="shared" si="31"/>
        <v>IMPLANDN</v>
      </c>
      <c r="K577" s="19">
        <f>'SUP_IVL (In-direct)'!T61</f>
        <v>0</v>
      </c>
      <c r="L577" s="1"/>
      <c r="M577" s="6" t="s">
        <v>62</v>
      </c>
      <c r="N577" s="6"/>
      <c r="O577" s="1"/>
      <c r="P577" s="1"/>
      <c r="Q577" s="6" t="s">
        <v>321</v>
      </c>
      <c r="R577" s="6" t="s">
        <v>274</v>
      </c>
    </row>
    <row r="578" spans="2:18" x14ac:dyDescent="0.3">
      <c r="B578" s="6"/>
      <c r="C578" s="6"/>
      <c r="D578" s="6" t="str">
        <f t="shared" si="32"/>
        <v>*</v>
      </c>
      <c r="E578" s="7" t="s">
        <v>607</v>
      </c>
      <c r="F578" s="8"/>
      <c r="G578" s="8" t="str">
        <f>G$56</f>
        <v>OILKERY</v>
      </c>
      <c r="H578" s="6" t="str">
        <f>H$56</f>
        <v>IMPOILKERY</v>
      </c>
      <c r="I578" s="6"/>
      <c r="J578" s="6" t="str">
        <f t="shared" si="31"/>
        <v>IMPLANDN</v>
      </c>
      <c r="K578" s="19">
        <f>'SUP_IVL (In-direct)'!T62</f>
        <v>0</v>
      </c>
      <c r="L578" s="1"/>
      <c r="M578" s="6" t="s">
        <v>62</v>
      </c>
      <c r="N578" s="6"/>
      <c r="O578" s="1"/>
      <c r="P578" s="1"/>
      <c r="Q578" s="6" t="s">
        <v>322</v>
      </c>
      <c r="R578" s="6" t="s">
        <v>275</v>
      </c>
    </row>
    <row r="579" spans="2:18" x14ac:dyDescent="0.3">
      <c r="B579" s="6"/>
      <c r="C579" s="6"/>
      <c r="D579" s="6" t="str">
        <f t="shared" si="32"/>
        <v>*</v>
      </c>
      <c r="E579" s="7" t="s">
        <v>607</v>
      </c>
      <c r="F579" s="8"/>
      <c r="G579" s="8" t="str">
        <f>G$57</f>
        <v>OILLFOY</v>
      </c>
      <c r="H579" s="6" t="str">
        <f>H$57</f>
        <v>IMPOILLFOY</v>
      </c>
      <c r="I579" s="6"/>
      <c r="J579" s="6" t="str">
        <f t="shared" si="31"/>
        <v>IMPLANDN</v>
      </c>
      <c r="K579" s="19">
        <f>'SUP_IVL (In-direct)'!T63</f>
        <v>0</v>
      </c>
      <c r="L579" s="1"/>
      <c r="M579" s="6" t="s">
        <v>62</v>
      </c>
      <c r="N579" s="6"/>
      <c r="O579" s="1"/>
      <c r="P579" s="1"/>
      <c r="Q579" s="6" t="s">
        <v>323</v>
      </c>
      <c r="R579" s="6" t="s">
        <v>276</v>
      </c>
    </row>
    <row r="580" spans="2:18" x14ac:dyDescent="0.3">
      <c r="B580" s="6"/>
      <c r="C580" s="6"/>
      <c r="D580" s="6" t="str">
        <f t="shared" si="32"/>
        <v>*</v>
      </c>
      <c r="E580" s="7" t="s">
        <v>607</v>
      </c>
      <c r="F580" s="8"/>
      <c r="G580" s="8" t="str">
        <f>G$58</f>
        <v>OILLPGY</v>
      </c>
      <c r="H580" s="6" t="str">
        <f>H$58</f>
        <v>IMPOILLPGY</v>
      </c>
      <c r="I580" s="6"/>
      <c r="J580" s="6" t="str">
        <f t="shared" si="31"/>
        <v>IMPLANDN</v>
      </c>
      <c r="K580" s="19">
        <f>'SUP_IVL (In-direct)'!T64</f>
        <v>0</v>
      </c>
      <c r="L580" s="1"/>
      <c r="M580" s="6" t="s">
        <v>62</v>
      </c>
      <c r="N580" s="6"/>
      <c r="O580" s="1"/>
      <c r="P580" s="1"/>
      <c r="Q580" s="6" t="s">
        <v>324</v>
      </c>
      <c r="R580" s="6" t="s">
        <v>277</v>
      </c>
    </row>
    <row r="585" spans="2:18" x14ac:dyDescent="0.3">
      <c r="B585" s="1" t="str">
        <f>'SUP_IVL (In-direct)'!U$10</f>
        <v>WATER</v>
      </c>
      <c r="C585" s="1"/>
      <c r="D585" s="1"/>
      <c r="E585" s="1"/>
      <c r="F585" s="1"/>
      <c r="G585" s="1"/>
      <c r="H585" s="1"/>
      <c r="I585" s="1"/>
      <c r="J585" s="1"/>
      <c r="K585" s="16"/>
      <c r="L585" s="1"/>
      <c r="M585" s="1"/>
      <c r="N585" s="1"/>
      <c r="O585" s="1"/>
      <c r="P585" s="1"/>
      <c r="Q585" s="1"/>
      <c r="R585" s="1"/>
    </row>
    <row r="586" spans="2:18" x14ac:dyDescent="0.3">
      <c r="B586" s="1"/>
      <c r="C586" s="1"/>
      <c r="D586" s="1"/>
      <c r="E586" s="1"/>
      <c r="F586" s="1"/>
      <c r="G586" s="1"/>
      <c r="H586" s="1"/>
      <c r="I586" s="1"/>
      <c r="J586" s="1"/>
      <c r="K586" s="16"/>
      <c r="L586" s="1"/>
      <c r="M586" s="1"/>
      <c r="N586" s="1"/>
      <c r="O586" s="1"/>
      <c r="P586" s="1"/>
      <c r="Q586" s="1"/>
      <c r="R586" s="1"/>
    </row>
    <row r="587" spans="2:18" x14ac:dyDescent="0.3">
      <c r="B587" s="2" t="s">
        <v>0</v>
      </c>
      <c r="C587" s="3"/>
      <c r="D587" s="3"/>
      <c r="E587" s="3"/>
      <c r="F587" s="3"/>
      <c r="G587" s="3"/>
      <c r="H587" s="3"/>
      <c r="I587" s="3"/>
      <c r="J587" s="3"/>
      <c r="K587" s="17"/>
      <c r="L587" s="1"/>
      <c r="M587" s="1"/>
      <c r="N587" s="1"/>
      <c r="O587" s="1"/>
      <c r="P587" s="1"/>
      <c r="Q587" s="1"/>
      <c r="R587" s="1"/>
    </row>
    <row r="588" spans="2:18" x14ac:dyDescent="0.3">
      <c r="B588" s="4" t="s">
        <v>1</v>
      </c>
      <c r="C588" s="4" t="s">
        <v>2</v>
      </c>
      <c r="D588" s="4" t="s">
        <v>3</v>
      </c>
      <c r="E588" s="4" t="s">
        <v>4</v>
      </c>
      <c r="F588" s="4" t="s">
        <v>5</v>
      </c>
      <c r="G588" s="4" t="s">
        <v>288</v>
      </c>
      <c r="H588" s="4" t="s">
        <v>6</v>
      </c>
      <c r="I588" s="4" t="s">
        <v>7</v>
      </c>
      <c r="J588" s="4" t="s">
        <v>8</v>
      </c>
      <c r="K588" s="18" t="s">
        <v>9</v>
      </c>
      <c r="L588" s="1"/>
      <c r="M588" s="4" t="s">
        <v>10</v>
      </c>
      <c r="N588" s="4" t="s">
        <v>11</v>
      </c>
      <c r="O588" s="5"/>
      <c r="P588" s="5"/>
      <c r="Q588" s="4" t="s">
        <v>12</v>
      </c>
      <c r="R588" s="4" t="s">
        <v>13</v>
      </c>
    </row>
    <row r="589" spans="2:18" x14ac:dyDescent="0.3">
      <c r="B589" s="6"/>
      <c r="C589" s="6"/>
      <c r="D589" s="6" t="str">
        <f t="shared" ref="D589:D620" si="33">IF((OR(K589&lt;=0,K589="NA")),"*","FLO_EMIS+")</f>
        <v>*</v>
      </c>
      <c r="E589" s="7" t="s">
        <v>607</v>
      </c>
      <c r="F589" s="8"/>
      <c r="G589" s="8" t="str">
        <f>G$9</f>
        <v>BFUBJFY</v>
      </c>
      <c r="H589" s="6" t="str">
        <f>H$9</f>
        <v>IMPBFUBJFY</v>
      </c>
      <c r="I589" s="6"/>
      <c r="J589" s="6" t="str">
        <f>$C$3&amp;B$585&amp;"N"</f>
        <v>IMPWATERN</v>
      </c>
      <c r="K589" s="19">
        <f>'SUP_IVL (In-direct)'!U15</f>
        <v>0</v>
      </c>
      <c r="L589" s="1"/>
      <c r="M589" s="6" t="s">
        <v>63</v>
      </c>
      <c r="N589" s="6"/>
      <c r="O589" s="1" t="s">
        <v>63</v>
      </c>
      <c r="P589" s="1"/>
      <c r="Q589" s="6" t="s">
        <v>289</v>
      </c>
      <c r="R589" s="6" t="s">
        <v>247</v>
      </c>
    </row>
    <row r="590" spans="2:18" x14ac:dyDescent="0.3">
      <c r="B590" s="6"/>
      <c r="C590" s="6"/>
      <c r="D590" s="6" t="str">
        <f t="shared" si="33"/>
        <v>*</v>
      </c>
      <c r="E590" s="7" t="s">
        <v>607</v>
      </c>
      <c r="F590" s="8"/>
      <c r="G590" s="8" t="str">
        <f>G$10</f>
        <v>BFUDMEY</v>
      </c>
      <c r="H590" s="6" t="str">
        <f>H$10</f>
        <v>IMPBFUDMEY</v>
      </c>
      <c r="I590" s="6"/>
      <c r="J590" s="6" t="str">
        <f t="shared" ref="J590:J638" si="34">$C$3&amp;B$585&amp;"N"</f>
        <v>IMPWATERN</v>
      </c>
      <c r="K590" s="19">
        <f>'SUP_IVL (In-direct)'!U16</f>
        <v>0</v>
      </c>
      <c r="L590" s="1"/>
      <c r="M590" s="6" t="s">
        <v>63</v>
      </c>
      <c r="N590" s="6"/>
      <c r="O590" s="1" t="s">
        <v>63</v>
      </c>
      <c r="P590" s="1"/>
      <c r="Q590" s="6" t="s">
        <v>290</v>
      </c>
      <c r="R590" s="6" t="s">
        <v>248</v>
      </c>
    </row>
    <row r="591" spans="2:18" x14ac:dyDescent="0.3">
      <c r="B591" s="6"/>
      <c r="C591" s="6"/>
      <c r="D591" s="6" t="str">
        <f t="shared" si="33"/>
        <v>FLO_EMIS+</v>
      </c>
      <c r="E591" s="7" t="s">
        <v>607</v>
      </c>
      <c r="F591" s="8"/>
      <c r="G591" s="8" t="str">
        <f>G$11</f>
        <v>BFUDSTY</v>
      </c>
      <c r="H591" s="6" t="str">
        <f>H$11</f>
        <v>IMPBFUDSTY</v>
      </c>
      <c r="I591" s="6"/>
      <c r="J591" s="6" t="str">
        <f t="shared" si="34"/>
        <v>IMPWATERN</v>
      </c>
      <c r="K591" s="19">
        <f>'SUP_IVL (In-direct)'!U17</f>
        <v>150</v>
      </c>
      <c r="L591" s="1"/>
      <c r="M591" s="6" t="s">
        <v>63</v>
      </c>
      <c r="N591" s="6"/>
      <c r="O591" s="1" t="s">
        <v>63</v>
      </c>
      <c r="P591" s="1"/>
      <c r="Q591" s="6" t="s">
        <v>291</v>
      </c>
      <c r="R591" s="6" t="s">
        <v>249</v>
      </c>
    </row>
    <row r="592" spans="2:18" x14ac:dyDescent="0.3">
      <c r="B592" s="6"/>
      <c r="C592" s="6"/>
      <c r="D592" s="6" t="str">
        <f t="shared" si="33"/>
        <v>FLO_EMIS+</v>
      </c>
      <c r="E592" s="7" t="s">
        <v>607</v>
      </c>
      <c r="F592" s="8"/>
      <c r="G592" s="8" t="str">
        <f>G$12</f>
        <v>BFUDSTY</v>
      </c>
      <c r="H592" s="6" t="str">
        <f>H$12</f>
        <v>IMPBFUDST1</v>
      </c>
      <c r="I592" s="6"/>
      <c r="J592" s="6" t="str">
        <f t="shared" si="34"/>
        <v>IMPWATERN</v>
      </c>
      <c r="K592" s="19">
        <f>'SUP_IVL (In-direct)'!U18</f>
        <v>335.5</v>
      </c>
      <c r="L592" s="1"/>
      <c r="M592" s="6" t="s">
        <v>63</v>
      </c>
      <c r="N592" s="6"/>
      <c r="O592" s="1" t="s">
        <v>63</v>
      </c>
      <c r="P592" s="1"/>
      <c r="Q592" s="6" t="s">
        <v>291</v>
      </c>
      <c r="R592" s="6" t="s">
        <v>249</v>
      </c>
    </row>
    <row r="593" spans="2:18" x14ac:dyDescent="0.3">
      <c r="B593" s="6"/>
      <c r="C593" s="6"/>
      <c r="D593" s="6" t="str">
        <f t="shared" si="33"/>
        <v>FLO_EMIS+</v>
      </c>
      <c r="E593" s="7" t="s">
        <v>607</v>
      </c>
      <c r="F593" s="8"/>
      <c r="G593" s="8" t="str">
        <f>G$13</f>
        <v>BFUDSTY</v>
      </c>
      <c r="H593" s="6" t="str">
        <f>H$13</f>
        <v>IMPBFUDST2</v>
      </c>
      <c r="I593" s="6"/>
      <c r="J593" s="6" t="str">
        <f t="shared" si="34"/>
        <v>IMPWATERN</v>
      </c>
      <c r="K593" s="19">
        <f>'SUP_IVL (In-direct)'!U19</f>
        <v>343</v>
      </c>
      <c r="L593" s="1"/>
      <c r="M593" s="6" t="s">
        <v>63</v>
      </c>
      <c r="N593" s="6"/>
      <c r="O593" s="1" t="s">
        <v>63</v>
      </c>
      <c r="P593" s="1"/>
      <c r="Q593" s="6" t="s">
        <v>291</v>
      </c>
      <c r="R593" s="6" t="s">
        <v>249</v>
      </c>
    </row>
    <row r="594" spans="2:18" x14ac:dyDescent="0.3">
      <c r="B594" s="6"/>
      <c r="C594" s="6"/>
      <c r="D594" s="6" t="str">
        <f t="shared" si="33"/>
        <v>*</v>
      </c>
      <c r="E594" s="7" t="s">
        <v>607</v>
      </c>
      <c r="F594" s="8"/>
      <c r="G594" s="8" t="str">
        <f>G$14</f>
        <v>BFUDSTY</v>
      </c>
      <c r="H594" s="6" t="str">
        <f>H$14</f>
        <v>IMPBFUDST3</v>
      </c>
      <c r="I594" s="6"/>
      <c r="J594" s="6" t="str">
        <f t="shared" si="34"/>
        <v>IMPWATERN</v>
      </c>
      <c r="K594" s="19">
        <f>'SUP_IVL (In-direct)'!U20</f>
        <v>0</v>
      </c>
      <c r="L594" s="1"/>
      <c r="M594" s="6" t="s">
        <v>63</v>
      </c>
      <c r="N594" s="6"/>
      <c r="O594" s="1" t="s">
        <v>63</v>
      </c>
      <c r="P594" s="1"/>
      <c r="Q594" s="6" t="s">
        <v>291</v>
      </c>
      <c r="R594" s="6" t="s">
        <v>249</v>
      </c>
    </row>
    <row r="595" spans="2:18" x14ac:dyDescent="0.3">
      <c r="B595" s="6"/>
      <c r="C595" s="6"/>
      <c r="D595" s="6" t="str">
        <f t="shared" si="33"/>
        <v>*</v>
      </c>
      <c r="E595" s="7" t="s">
        <v>607</v>
      </c>
      <c r="F595" s="8"/>
      <c r="G595" s="8" t="str">
        <f>G$15</f>
        <v>BFUETHY</v>
      </c>
      <c r="H595" s="6" t="str">
        <f>H$15</f>
        <v>IMPBFUETH4</v>
      </c>
      <c r="I595" s="6"/>
      <c r="J595" s="6" t="str">
        <f t="shared" si="34"/>
        <v>IMPWATERN</v>
      </c>
      <c r="K595" s="19">
        <f>'SUP_IVL (In-direct)'!U21</f>
        <v>0</v>
      </c>
      <c r="L595" s="1"/>
      <c r="M595" s="6" t="s">
        <v>63</v>
      </c>
      <c r="N595" s="6"/>
      <c r="O595" s="1" t="s">
        <v>63</v>
      </c>
      <c r="P595" s="1"/>
      <c r="Q595" s="6" t="s">
        <v>292</v>
      </c>
      <c r="R595" s="6" t="s">
        <v>250</v>
      </c>
    </row>
    <row r="596" spans="2:18" x14ac:dyDescent="0.3">
      <c r="B596" s="6"/>
      <c r="C596" s="6"/>
      <c r="D596" s="6" t="str">
        <f t="shared" si="33"/>
        <v>FLO_EMIS+</v>
      </c>
      <c r="E596" s="7" t="s">
        <v>607</v>
      </c>
      <c r="F596" s="8"/>
      <c r="G596" s="8" t="str">
        <f>G$16</f>
        <v>BFUETHY</v>
      </c>
      <c r="H596" s="6" t="str">
        <f>H$16</f>
        <v>IMPBFUETH5</v>
      </c>
      <c r="I596" s="6"/>
      <c r="J596" s="6" t="str">
        <f t="shared" si="34"/>
        <v>IMPWATERN</v>
      </c>
      <c r="K596" s="19">
        <f>'SUP_IVL (In-direct)'!U22</f>
        <v>91</v>
      </c>
      <c r="L596" s="1"/>
      <c r="M596" s="6" t="s">
        <v>63</v>
      </c>
      <c r="N596" s="6"/>
      <c r="O596" s="1" t="s">
        <v>63</v>
      </c>
      <c r="P596" s="1"/>
      <c r="Q596" s="6" t="s">
        <v>292</v>
      </c>
      <c r="R596" s="6" t="s">
        <v>250</v>
      </c>
    </row>
    <row r="597" spans="2:18" x14ac:dyDescent="0.3">
      <c r="B597" s="6"/>
      <c r="C597" s="6"/>
      <c r="D597" s="6" t="str">
        <f t="shared" si="33"/>
        <v>FLO_EMIS+</v>
      </c>
      <c r="E597" s="7" t="s">
        <v>607</v>
      </c>
      <c r="F597" s="8"/>
      <c r="G597" s="8" t="str">
        <f>G$17</f>
        <v>BFUETHY</v>
      </c>
      <c r="H597" s="6" t="str">
        <f>H$17</f>
        <v>IMPBFUETH6</v>
      </c>
      <c r="I597" s="6"/>
      <c r="J597" s="6" t="str">
        <f t="shared" si="34"/>
        <v>IMPWATERN</v>
      </c>
      <c r="K597" s="19">
        <f>'SUP_IVL (In-direct)'!U23</f>
        <v>180</v>
      </c>
      <c r="L597" s="1"/>
      <c r="M597" s="6" t="s">
        <v>63</v>
      </c>
      <c r="N597" s="6"/>
      <c r="O597" s="1" t="s">
        <v>63</v>
      </c>
      <c r="P597" s="1"/>
      <c r="Q597" s="6" t="s">
        <v>292</v>
      </c>
      <c r="R597" s="6" t="s">
        <v>250</v>
      </c>
    </row>
    <row r="598" spans="2:18" x14ac:dyDescent="0.3">
      <c r="B598" s="6"/>
      <c r="C598" s="6"/>
      <c r="D598" s="6" t="str">
        <f t="shared" si="33"/>
        <v>*</v>
      </c>
      <c r="E598" s="7" t="s">
        <v>607</v>
      </c>
      <c r="F598" s="8"/>
      <c r="G598" s="8" t="str">
        <f>G$18</f>
        <v>BFUETHY</v>
      </c>
      <c r="H598" s="6" t="str">
        <f>H$18</f>
        <v>IMPBFUETH7</v>
      </c>
      <c r="I598" s="6"/>
      <c r="J598" s="6" t="str">
        <f t="shared" si="34"/>
        <v>IMPWATERN</v>
      </c>
      <c r="K598" s="19">
        <f>'SUP_IVL (In-direct)'!U24</f>
        <v>0</v>
      </c>
      <c r="L598" s="1"/>
      <c r="M598" s="6" t="s">
        <v>63</v>
      </c>
      <c r="N598" s="6"/>
      <c r="O598" s="1" t="s">
        <v>63</v>
      </c>
      <c r="P598" s="1"/>
      <c r="Q598" s="6" t="s">
        <v>292</v>
      </c>
      <c r="R598" s="6" t="s">
        <v>250</v>
      </c>
    </row>
    <row r="599" spans="2:18" x14ac:dyDescent="0.3">
      <c r="B599" s="6"/>
      <c r="C599" s="6"/>
      <c r="D599" s="6" t="str">
        <f t="shared" si="33"/>
        <v>*</v>
      </c>
      <c r="E599" s="7" t="s">
        <v>607</v>
      </c>
      <c r="F599" s="8"/>
      <c r="G599" s="8" t="str">
        <f>G$19</f>
        <v>BFUFTDY</v>
      </c>
      <c r="H599" s="6" t="str">
        <f>H$19</f>
        <v>IMPBFUFTDY</v>
      </c>
      <c r="I599" s="6"/>
      <c r="J599" s="6" t="str">
        <f t="shared" si="34"/>
        <v>IMPWATERN</v>
      </c>
      <c r="K599" s="19">
        <f>'SUP_IVL (In-direct)'!U25</f>
        <v>0</v>
      </c>
      <c r="L599" s="1"/>
      <c r="M599" s="6" t="s">
        <v>63</v>
      </c>
      <c r="N599" s="6"/>
      <c r="O599" s="1" t="s">
        <v>63</v>
      </c>
      <c r="P599" s="1"/>
      <c r="Q599" s="6" t="s">
        <v>293</v>
      </c>
      <c r="R599" s="6" t="s">
        <v>251</v>
      </c>
    </row>
    <row r="600" spans="2:18" x14ac:dyDescent="0.3">
      <c r="B600" s="6"/>
      <c r="C600" s="6"/>
      <c r="D600" s="6" t="str">
        <f t="shared" si="33"/>
        <v>*</v>
      </c>
      <c r="E600" s="7" t="s">
        <v>607</v>
      </c>
      <c r="F600" s="8"/>
      <c r="G600" s="8" t="str">
        <f>G$20</f>
        <v>BFUMTHY</v>
      </c>
      <c r="H600" s="6" t="str">
        <f>H$20</f>
        <v>IMPBFUMTHY</v>
      </c>
      <c r="I600" s="6"/>
      <c r="J600" s="6" t="str">
        <f t="shared" si="34"/>
        <v>IMPWATERN</v>
      </c>
      <c r="K600" s="19">
        <f>'SUP_IVL (In-direct)'!U26</f>
        <v>0</v>
      </c>
      <c r="L600" s="1"/>
      <c r="M600" s="6" t="s">
        <v>63</v>
      </c>
      <c r="N600" s="6"/>
      <c r="O600" s="1" t="s">
        <v>63</v>
      </c>
      <c r="P600" s="1"/>
      <c r="Q600" s="6" t="s">
        <v>294</v>
      </c>
      <c r="R600" s="6" t="s">
        <v>252</v>
      </c>
    </row>
    <row r="601" spans="2:18" x14ac:dyDescent="0.3">
      <c r="B601" s="6"/>
      <c r="C601" s="6"/>
      <c r="D601" s="6" t="str">
        <f t="shared" si="33"/>
        <v>*</v>
      </c>
      <c r="E601" s="7" t="s">
        <v>607</v>
      </c>
      <c r="F601" s="8"/>
      <c r="G601" s="8" t="str">
        <f>G$21</f>
        <v>BFUPLTY</v>
      </c>
      <c r="H601" s="6" t="str">
        <f>H$21</f>
        <v>IMPBFUPLTY</v>
      </c>
      <c r="I601" s="6"/>
      <c r="J601" s="6" t="str">
        <f t="shared" si="34"/>
        <v>IMPWATERN</v>
      </c>
      <c r="K601" s="19">
        <f>'SUP_IVL (In-direct)'!U27</f>
        <v>0</v>
      </c>
      <c r="L601" s="1"/>
      <c r="M601" s="6" t="s">
        <v>63</v>
      </c>
      <c r="N601" s="6"/>
      <c r="O601" s="1" t="s">
        <v>63</v>
      </c>
      <c r="P601" s="1"/>
      <c r="Q601" s="6" t="s">
        <v>295</v>
      </c>
      <c r="R601" s="6" t="s">
        <v>253</v>
      </c>
    </row>
    <row r="602" spans="2:18" x14ac:dyDescent="0.3">
      <c r="B602" s="6"/>
      <c r="C602" s="6"/>
      <c r="D602" s="6" t="str">
        <f t="shared" si="33"/>
        <v>*</v>
      </c>
      <c r="E602" s="7" t="s">
        <v>607</v>
      </c>
      <c r="F602" s="8"/>
      <c r="G602" s="8" t="str">
        <f>G$22</f>
        <v>BFUSNGY</v>
      </c>
      <c r="H602" s="6" t="str">
        <f>H$22</f>
        <v>IMPBFUSNGY</v>
      </c>
      <c r="I602" s="6"/>
      <c r="J602" s="6" t="str">
        <f t="shared" si="34"/>
        <v>IMPWATERN</v>
      </c>
      <c r="K602" s="19">
        <f>'SUP_IVL (In-direct)'!U28</f>
        <v>0</v>
      </c>
      <c r="L602" s="1"/>
      <c r="M602" s="6" t="s">
        <v>63</v>
      </c>
      <c r="N602" s="6"/>
      <c r="O602" s="1" t="s">
        <v>63</v>
      </c>
      <c r="P602" s="1"/>
      <c r="Q602" s="6" t="s">
        <v>296</v>
      </c>
      <c r="R602" s="6" t="s">
        <v>254</v>
      </c>
    </row>
    <row r="603" spans="2:18" x14ac:dyDescent="0.3">
      <c r="B603" s="6"/>
      <c r="C603" s="6"/>
      <c r="D603" s="6" t="str">
        <f t="shared" si="33"/>
        <v>*</v>
      </c>
      <c r="E603" s="7" t="s">
        <v>607</v>
      </c>
      <c r="F603" s="8"/>
      <c r="G603" s="8" t="str">
        <f>G$23</f>
        <v>BIOAOWY</v>
      </c>
      <c r="H603" s="6" t="str">
        <f>H$23</f>
        <v>IMPBIOAOWY</v>
      </c>
      <c r="I603" s="6"/>
      <c r="J603" s="6" t="str">
        <f t="shared" si="34"/>
        <v>IMPWATERN</v>
      </c>
      <c r="K603" s="19">
        <f>'SUP_IVL (In-direct)'!U29</f>
        <v>0</v>
      </c>
      <c r="L603" s="1"/>
      <c r="M603" s="6" t="s">
        <v>63</v>
      </c>
      <c r="N603" s="6"/>
      <c r="O603" s="1" t="s">
        <v>63</v>
      </c>
      <c r="P603" s="1"/>
      <c r="Q603" s="6" t="s">
        <v>297</v>
      </c>
      <c r="R603" s="6" t="s">
        <v>255</v>
      </c>
    </row>
    <row r="604" spans="2:18" x14ac:dyDescent="0.3">
      <c r="B604" s="6"/>
      <c r="C604" s="6"/>
      <c r="D604" s="6" t="str">
        <f t="shared" si="33"/>
        <v>*</v>
      </c>
      <c r="E604" s="7" t="s">
        <v>607</v>
      </c>
      <c r="F604" s="8"/>
      <c r="G604" s="8" t="str">
        <f>G$24</f>
        <v>BIOCRPY</v>
      </c>
      <c r="H604" s="6" t="str">
        <f>H$24</f>
        <v>IMPBIOCRPY</v>
      </c>
      <c r="I604" s="6"/>
      <c r="J604" s="6" t="str">
        <f t="shared" si="34"/>
        <v>IMPWATERN</v>
      </c>
      <c r="K604" s="19">
        <f>'SUP_IVL (In-direct)'!U30</f>
        <v>0</v>
      </c>
      <c r="L604" s="1"/>
      <c r="M604" s="6" t="s">
        <v>63</v>
      </c>
      <c r="N604" s="6"/>
      <c r="O604" s="1" t="s">
        <v>63</v>
      </c>
      <c r="P604" s="1"/>
      <c r="Q604" s="6" t="s">
        <v>298</v>
      </c>
      <c r="R604" s="6" t="s">
        <v>256</v>
      </c>
    </row>
    <row r="605" spans="2:18" x14ac:dyDescent="0.3">
      <c r="B605" s="6"/>
      <c r="C605" s="6"/>
      <c r="D605" s="6" t="str">
        <f t="shared" si="33"/>
        <v>*</v>
      </c>
      <c r="E605" s="7" t="s">
        <v>607</v>
      </c>
      <c r="F605" s="8"/>
      <c r="G605" s="8" t="str">
        <f>G$25</f>
        <v>BIOGASY</v>
      </c>
      <c r="H605" s="6" t="str">
        <f>H$25</f>
        <v>IMPBIOGASY</v>
      </c>
      <c r="I605" s="6"/>
      <c r="J605" s="6" t="str">
        <f t="shared" si="34"/>
        <v>IMPWATERN</v>
      </c>
      <c r="K605" s="19">
        <f>'SUP_IVL (In-direct)'!U31</f>
        <v>0</v>
      </c>
      <c r="L605" s="1"/>
      <c r="M605" s="6" t="s">
        <v>63</v>
      </c>
      <c r="N605" s="6"/>
      <c r="O605" s="1" t="s">
        <v>63</v>
      </c>
      <c r="P605" s="1"/>
      <c r="Q605" s="6" t="s">
        <v>299</v>
      </c>
      <c r="R605" s="6" t="s">
        <v>257</v>
      </c>
    </row>
    <row r="606" spans="2:18" x14ac:dyDescent="0.3">
      <c r="B606" s="6"/>
      <c r="C606" s="6"/>
      <c r="D606" s="6" t="str">
        <f t="shared" si="33"/>
        <v>*</v>
      </c>
      <c r="E606" s="7" t="s">
        <v>607</v>
      </c>
      <c r="F606" s="8"/>
      <c r="G606" s="8" t="str">
        <f>G$26</f>
        <v>BIOGASY</v>
      </c>
      <c r="H606" s="6" t="str">
        <f>H$26</f>
        <v>IMPBIOGAS1</v>
      </c>
      <c r="I606" s="6"/>
      <c r="J606" s="6" t="str">
        <f t="shared" si="34"/>
        <v>IMPWATERN</v>
      </c>
      <c r="K606" s="19">
        <f>'SUP_IVL (In-direct)'!U32</f>
        <v>0</v>
      </c>
      <c r="L606" s="1"/>
      <c r="M606" s="6" t="s">
        <v>63</v>
      </c>
      <c r="N606" s="6"/>
      <c r="O606" s="1" t="s">
        <v>63</v>
      </c>
      <c r="P606" s="1"/>
      <c r="Q606" s="6" t="s">
        <v>299</v>
      </c>
      <c r="R606" s="6" t="s">
        <v>257</v>
      </c>
    </row>
    <row r="607" spans="2:18" x14ac:dyDescent="0.3">
      <c r="B607" s="6"/>
      <c r="C607" s="6"/>
      <c r="D607" s="6" t="str">
        <f t="shared" si="33"/>
        <v>FLO_EMIS+</v>
      </c>
      <c r="E607" s="7" t="s">
        <v>607</v>
      </c>
      <c r="F607" s="8"/>
      <c r="G607" s="8" t="str">
        <f>G$27</f>
        <v>BFUDSTY</v>
      </c>
      <c r="H607" s="6" t="str">
        <f>H$27</f>
        <v>IMPBFUDSTY</v>
      </c>
      <c r="I607" s="6"/>
      <c r="J607" s="6" t="str">
        <f t="shared" si="34"/>
        <v>IMPWATERN</v>
      </c>
      <c r="K607" s="19">
        <f>'SUP_IVL (In-direct)'!U33</f>
        <v>150</v>
      </c>
      <c r="L607" s="1"/>
      <c r="M607" s="6" t="s">
        <v>63</v>
      </c>
      <c r="N607" s="6"/>
      <c r="O607" s="1" t="s">
        <v>63</v>
      </c>
      <c r="P607" s="1"/>
      <c r="Q607" s="6" t="s">
        <v>291</v>
      </c>
      <c r="R607" s="6" t="s">
        <v>110</v>
      </c>
    </row>
    <row r="608" spans="2:18" x14ac:dyDescent="0.3">
      <c r="B608" s="6"/>
      <c r="C608" s="6"/>
      <c r="D608" s="6" t="str">
        <f t="shared" si="33"/>
        <v>FLO_EMIS+</v>
      </c>
      <c r="E608" s="7" t="s">
        <v>607</v>
      </c>
      <c r="F608" s="8"/>
      <c r="G608" s="8" t="str">
        <f>G$28</f>
        <v>BFUDSTY</v>
      </c>
      <c r="H608" s="6" t="str">
        <f>H$28</f>
        <v>IMPBFUDST1</v>
      </c>
      <c r="I608" s="6"/>
      <c r="J608" s="6" t="str">
        <f t="shared" si="34"/>
        <v>IMPWATERN</v>
      </c>
      <c r="K608" s="19">
        <f>'SUP_IVL (In-direct)'!U34</f>
        <v>335.5</v>
      </c>
      <c r="L608" s="1"/>
      <c r="M608" s="6" t="s">
        <v>63</v>
      </c>
      <c r="N608" s="6"/>
      <c r="O608" s="1" t="s">
        <v>63</v>
      </c>
      <c r="P608" s="1"/>
      <c r="Q608" s="6" t="s">
        <v>291</v>
      </c>
      <c r="R608" s="6" t="s">
        <v>110</v>
      </c>
    </row>
    <row r="609" spans="2:18" x14ac:dyDescent="0.3">
      <c r="B609" s="6"/>
      <c r="C609" s="6"/>
      <c r="D609" s="6" t="str">
        <f t="shared" si="33"/>
        <v>FLO_EMIS+</v>
      </c>
      <c r="E609" s="7" t="s">
        <v>607</v>
      </c>
      <c r="F609" s="8"/>
      <c r="G609" s="8" t="str">
        <f>G$29</f>
        <v>BFUDSTY</v>
      </c>
      <c r="H609" s="6" t="str">
        <f>H$29</f>
        <v>IMPBFUDST2</v>
      </c>
      <c r="I609" s="6"/>
      <c r="J609" s="6" t="str">
        <f t="shared" si="34"/>
        <v>IMPWATERN</v>
      </c>
      <c r="K609" s="19">
        <f>'SUP_IVL (In-direct)'!U35</f>
        <v>343</v>
      </c>
      <c r="L609" s="1"/>
      <c r="M609" s="6" t="s">
        <v>63</v>
      </c>
      <c r="N609" s="6"/>
      <c r="O609" s="1" t="s">
        <v>63</v>
      </c>
      <c r="P609" s="1"/>
      <c r="Q609" s="6" t="s">
        <v>291</v>
      </c>
      <c r="R609" s="6" t="s">
        <v>110</v>
      </c>
    </row>
    <row r="610" spans="2:18" x14ac:dyDescent="0.3">
      <c r="B610" s="6"/>
      <c r="C610" s="6"/>
      <c r="D610" s="6" t="str">
        <f t="shared" si="33"/>
        <v>*</v>
      </c>
      <c r="E610" s="7" t="s">
        <v>607</v>
      </c>
      <c r="F610" s="8"/>
      <c r="G610" s="8" t="str">
        <f>G$30</f>
        <v>BFUDSTY</v>
      </c>
      <c r="H610" s="6" t="str">
        <f>H$30</f>
        <v>IMPBFUDST3</v>
      </c>
      <c r="I610" s="6"/>
      <c r="J610" s="6" t="str">
        <f t="shared" si="34"/>
        <v>IMPWATERN</v>
      </c>
      <c r="K610" s="19">
        <f>'SUP_IVL (In-direct)'!U36</f>
        <v>0</v>
      </c>
      <c r="L610" s="1"/>
      <c r="M610" s="6" t="s">
        <v>63</v>
      </c>
      <c r="N610" s="6"/>
      <c r="O610" s="1" t="s">
        <v>63</v>
      </c>
      <c r="P610" s="1"/>
      <c r="Q610" s="6" t="s">
        <v>291</v>
      </c>
      <c r="R610" s="6" t="s">
        <v>110</v>
      </c>
    </row>
    <row r="611" spans="2:18" x14ac:dyDescent="0.3">
      <c r="B611" s="6"/>
      <c r="C611" s="6"/>
      <c r="D611" s="6" t="str">
        <f t="shared" si="33"/>
        <v>*</v>
      </c>
      <c r="E611" s="7" t="s">
        <v>607</v>
      </c>
      <c r="F611" s="8"/>
      <c r="G611" s="8" t="str">
        <f>G$31</f>
        <v>BIOIOWY</v>
      </c>
      <c r="H611" s="6" t="str">
        <f>H$31</f>
        <v>IMPBIOIOWY</v>
      </c>
      <c r="I611" s="6"/>
      <c r="J611" s="6" t="str">
        <f t="shared" si="34"/>
        <v>IMPWATERN</v>
      </c>
      <c r="K611" s="19">
        <f>'SUP_IVL (In-direct)'!U37</f>
        <v>0</v>
      </c>
      <c r="L611" s="1"/>
      <c r="M611" s="6" t="s">
        <v>63</v>
      </c>
      <c r="N611" s="6"/>
      <c r="O611" s="1" t="s">
        <v>63</v>
      </c>
      <c r="P611" s="1"/>
      <c r="Q611" s="6" t="s">
        <v>300</v>
      </c>
      <c r="R611" s="6" t="s">
        <v>193</v>
      </c>
    </row>
    <row r="612" spans="2:18" x14ac:dyDescent="0.3">
      <c r="B612" s="6"/>
      <c r="C612" s="6"/>
      <c r="D612" s="6" t="str">
        <f t="shared" si="33"/>
        <v>*</v>
      </c>
      <c r="E612" s="7" t="s">
        <v>607</v>
      </c>
      <c r="F612" s="8"/>
      <c r="G612" s="8" t="str">
        <f>G$32</f>
        <v>BIOMFWY</v>
      </c>
      <c r="H612" s="6" t="str">
        <f>H$32</f>
        <v>IMPBIOMFWY</v>
      </c>
      <c r="I612" s="6"/>
      <c r="J612" s="6" t="str">
        <f t="shared" si="34"/>
        <v>IMPWATERN</v>
      </c>
      <c r="K612" s="19">
        <f>'SUP_IVL (In-direct)'!U38</f>
        <v>0</v>
      </c>
      <c r="L612" s="1"/>
      <c r="M612" s="6" t="s">
        <v>63</v>
      </c>
      <c r="N612" s="6"/>
      <c r="O612" s="1" t="s">
        <v>63</v>
      </c>
      <c r="P612" s="1"/>
      <c r="Q612" s="6" t="s">
        <v>301</v>
      </c>
      <c r="R612" s="6" t="s">
        <v>195</v>
      </c>
    </row>
    <row r="613" spans="2:18" x14ac:dyDescent="0.3">
      <c r="B613" s="6"/>
      <c r="C613" s="6"/>
      <c r="D613" s="6" t="str">
        <f t="shared" si="33"/>
        <v>*</v>
      </c>
      <c r="E613" s="7" t="s">
        <v>607</v>
      </c>
      <c r="F613" s="8"/>
      <c r="G613" s="8" t="str">
        <f>G$33</f>
        <v>BIOMSWY</v>
      </c>
      <c r="H613" s="6" t="str">
        <f>H$33</f>
        <v>IMPBIOMSWY</v>
      </c>
      <c r="I613" s="6"/>
      <c r="J613" s="6" t="str">
        <f t="shared" si="34"/>
        <v>IMPWATERN</v>
      </c>
      <c r="K613" s="19">
        <f>'SUP_IVL (In-direct)'!U39</f>
        <v>0</v>
      </c>
      <c r="L613" s="1"/>
      <c r="M613" s="6" t="s">
        <v>63</v>
      </c>
      <c r="N613" s="6"/>
      <c r="O613" s="1" t="s">
        <v>63</v>
      </c>
      <c r="P613" s="1"/>
      <c r="Q613" s="6" t="s">
        <v>302</v>
      </c>
      <c r="R613" s="6" t="s">
        <v>258</v>
      </c>
    </row>
    <row r="614" spans="2:18" x14ac:dyDescent="0.3">
      <c r="B614" s="6"/>
      <c r="C614" s="6"/>
      <c r="D614" s="6" t="str">
        <f t="shared" si="33"/>
        <v>*</v>
      </c>
      <c r="E614" s="7" t="s">
        <v>607</v>
      </c>
      <c r="F614" s="8"/>
      <c r="G614" s="8" t="str">
        <f>G$34</f>
        <v>BIOSLUY</v>
      </c>
      <c r="H614" s="6" t="str">
        <f>H$34</f>
        <v>IMPBIOSLUY</v>
      </c>
      <c r="I614" s="6"/>
      <c r="J614" s="6" t="str">
        <f t="shared" si="34"/>
        <v>IMPWATERN</v>
      </c>
      <c r="K614" s="19">
        <f>'SUP_IVL (In-direct)'!U40</f>
        <v>0</v>
      </c>
      <c r="L614" s="1"/>
      <c r="M614" s="6" t="s">
        <v>63</v>
      </c>
      <c r="N614" s="6"/>
      <c r="O614" s="1" t="s">
        <v>63</v>
      </c>
      <c r="P614" s="1"/>
      <c r="Q614" s="6" t="s">
        <v>303</v>
      </c>
      <c r="R614" s="6" t="s">
        <v>201</v>
      </c>
    </row>
    <row r="615" spans="2:18" x14ac:dyDescent="0.3">
      <c r="B615" s="6"/>
      <c r="C615" s="6"/>
      <c r="D615" s="6" t="str">
        <f t="shared" si="33"/>
        <v>*</v>
      </c>
      <c r="E615" s="7" t="s">
        <v>607</v>
      </c>
      <c r="F615" s="8"/>
      <c r="G615" s="8" t="str">
        <f>G$35</f>
        <v>BIOWOFY</v>
      </c>
      <c r="H615" s="6" t="str">
        <f>H$35</f>
        <v>IMPBIOWOFY</v>
      </c>
      <c r="I615" s="6"/>
      <c r="J615" s="6" t="str">
        <f t="shared" si="34"/>
        <v>IMPWATERN</v>
      </c>
      <c r="K615" s="19">
        <f>'SUP_IVL (In-direct)'!U41</f>
        <v>0</v>
      </c>
      <c r="L615" s="1"/>
      <c r="M615" s="6" t="s">
        <v>63</v>
      </c>
      <c r="N615" s="6"/>
      <c r="O615" s="1" t="s">
        <v>63</v>
      </c>
      <c r="P615" s="1"/>
      <c r="Q615" s="6" t="s">
        <v>304</v>
      </c>
      <c r="R615" s="6" t="s">
        <v>259</v>
      </c>
    </row>
    <row r="616" spans="2:18" x14ac:dyDescent="0.3">
      <c r="B616" s="6"/>
      <c r="C616" s="6"/>
      <c r="D616" s="6" t="str">
        <f t="shared" si="33"/>
        <v>*</v>
      </c>
      <c r="E616" s="7" t="s">
        <v>607</v>
      </c>
      <c r="F616" s="8"/>
      <c r="G616" s="8" t="str">
        <f>G$36</f>
        <v>BIOWOOY</v>
      </c>
      <c r="H616" s="6" t="str">
        <f>H$36</f>
        <v>IMPBIOWOOY</v>
      </c>
      <c r="I616" s="6"/>
      <c r="J616" s="6" t="str">
        <f t="shared" si="34"/>
        <v>IMPWATERN</v>
      </c>
      <c r="K616" s="19">
        <f>'SUP_IVL (In-direct)'!U42</f>
        <v>0</v>
      </c>
      <c r="L616" s="1"/>
      <c r="M616" s="6" t="s">
        <v>63</v>
      </c>
      <c r="N616" s="6"/>
      <c r="O616" s="1" t="s">
        <v>63</v>
      </c>
      <c r="P616" s="1"/>
      <c r="Q616" s="6" t="s">
        <v>305</v>
      </c>
      <c r="R616" s="6" t="s">
        <v>260</v>
      </c>
    </row>
    <row r="617" spans="2:18" x14ac:dyDescent="0.3">
      <c r="B617" s="6"/>
      <c r="C617" s="6"/>
      <c r="D617" s="6" t="str">
        <f t="shared" si="33"/>
        <v>*</v>
      </c>
      <c r="E617" s="7" t="s">
        <v>607</v>
      </c>
      <c r="F617" s="8"/>
      <c r="G617" s="8" t="str">
        <f>G$37</f>
        <v>COAHARY</v>
      </c>
      <c r="H617" s="6" t="str">
        <f>H$37</f>
        <v>IMPCOAHARY</v>
      </c>
      <c r="I617" s="6"/>
      <c r="J617" s="6" t="str">
        <f t="shared" si="34"/>
        <v>IMPWATERN</v>
      </c>
      <c r="K617" s="19">
        <f>'SUP_IVL (In-direct)'!U43</f>
        <v>0</v>
      </c>
      <c r="L617" s="1"/>
      <c r="M617" s="6" t="s">
        <v>63</v>
      </c>
      <c r="N617" s="6"/>
      <c r="O617" s="1" t="s">
        <v>63</v>
      </c>
      <c r="P617" s="1"/>
      <c r="Q617" s="6" t="s">
        <v>306</v>
      </c>
      <c r="R617" s="6" t="s">
        <v>261</v>
      </c>
    </row>
    <row r="618" spans="2:18" x14ac:dyDescent="0.3">
      <c r="B618" s="6"/>
      <c r="C618" s="6"/>
      <c r="D618" s="6" t="str">
        <f t="shared" si="33"/>
        <v>*</v>
      </c>
      <c r="E618" s="7" t="s">
        <v>607</v>
      </c>
      <c r="F618" s="8"/>
      <c r="G618" s="8" t="str">
        <f>G$38</f>
        <v>COAPEAY</v>
      </c>
      <c r="H618" s="6" t="str">
        <f>H$38</f>
        <v>IMPCOAPEAY</v>
      </c>
      <c r="I618" s="6"/>
      <c r="J618" s="6" t="str">
        <f t="shared" si="34"/>
        <v>IMPWATERN</v>
      </c>
      <c r="K618" s="19">
        <f>'SUP_IVL (In-direct)'!U44</f>
        <v>0</v>
      </c>
      <c r="L618" s="1"/>
      <c r="M618" s="6" t="s">
        <v>63</v>
      </c>
      <c r="N618" s="6"/>
      <c r="O618" s="1" t="s">
        <v>63</v>
      </c>
      <c r="P618" s="1"/>
      <c r="Q618" s="6" t="s">
        <v>307</v>
      </c>
      <c r="R618" s="6" t="s">
        <v>262</v>
      </c>
    </row>
    <row r="619" spans="2:18" x14ac:dyDescent="0.3">
      <c r="B619" s="6"/>
      <c r="C619" s="6"/>
      <c r="D619" s="6" t="str">
        <f t="shared" si="33"/>
        <v>*</v>
      </c>
      <c r="E619" s="7" t="s">
        <v>607</v>
      </c>
      <c r="F619" s="8"/>
      <c r="G619" s="8" t="str">
        <f>G$39</f>
        <v>ELCMED1</v>
      </c>
      <c r="H619" s="6" t="str">
        <f>H$39</f>
        <v>IMPELCMED1</v>
      </c>
      <c r="I619" s="6"/>
      <c r="J619" s="6" t="str">
        <f t="shared" si="34"/>
        <v>IMPWATERN</v>
      </c>
      <c r="K619" s="19">
        <f>'SUP_IVL (In-direct)'!U45</f>
        <v>0</v>
      </c>
      <c r="L619" s="1"/>
      <c r="M619" s="6" t="s">
        <v>63</v>
      </c>
      <c r="N619" s="6"/>
      <c r="O619" s="1" t="s">
        <v>63</v>
      </c>
      <c r="P619" s="1"/>
      <c r="Q619" s="6" t="s">
        <v>308</v>
      </c>
      <c r="R619" s="6" t="s">
        <v>133</v>
      </c>
    </row>
    <row r="620" spans="2:18" x14ac:dyDescent="0.3">
      <c r="B620" s="6"/>
      <c r="C620" s="6"/>
      <c r="D620" s="6" t="str">
        <f t="shared" si="33"/>
        <v>*</v>
      </c>
      <c r="E620" s="7" t="s">
        <v>607</v>
      </c>
      <c r="F620" s="8"/>
      <c r="G620" s="8" t="str">
        <f>G$40</f>
        <v>ELCGREEN</v>
      </c>
      <c r="H620" s="6" t="str">
        <f>H$40</f>
        <v>IMPELCGREEN</v>
      </c>
      <c r="I620" s="6"/>
      <c r="J620" s="6" t="str">
        <f t="shared" si="34"/>
        <v>IMPWATERN</v>
      </c>
      <c r="K620" s="19">
        <f>'SUP_IVL (In-direct)'!U46</f>
        <v>0</v>
      </c>
      <c r="L620" s="1"/>
      <c r="M620" s="6" t="s">
        <v>63</v>
      </c>
      <c r="N620" s="6"/>
      <c r="O620" s="1" t="s">
        <v>63</v>
      </c>
      <c r="P620" s="1"/>
      <c r="Q620" s="6" t="s">
        <v>309</v>
      </c>
      <c r="R620" s="6" t="s">
        <v>263</v>
      </c>
    </row>
    <row r="621" spans="2:18" x14ac:dyDescent="0.3">
      <c r="B621" s="6"/>
      <c r="C621" s="6"/>
      <c r="D621" s="6" t="str">
        <f t="shared" ref="D621:D638" si="35">IF((OR(K621&lt;=0,K621="NA")),"*","FLO_EMIS+")</f>
        <v>*</v>
      </c>
      <c r="E621" s="7" t="s">
        <v>607</v>
      </c>
      <c r="F621" s="8"/>
      <c r="G621" s="8" t="str">
        <f>G$41</f>
        <v>ELCMED1</v>
      </c>
      <c r="H621" s="6" t="str">
        <f>H$41</f>
        <v>IMPELCMED1</v>
      </c>
      <c r="I621" s="6"/>
      <c r="J621" s="6" t="str">
        <f t="shared" si="34"/>
        <v>IMPWATERN</v>
      </c>
      <c r="K621" s="19">
        <f>'SUP_IVL (In-direct)'!U47</f>
        <v>0</v>
      </c>
      <c r="L621" s="1"/>
      <c r="M621" s="6" t="s">
        <v>63</v>
      </c>
      <c r="N621" s="6"/>
      <c r="O621" s="1" t="s">
        <v>63</v>
      </c>
      <c r="P621" s="1"/>
      <c r="Q621" s="6" t="s">
        <v>308</v>
      </c>
      <c r="R621" s="6" t="s">
        <v>133</v>
      </c>
    </row>
    <row r="622" spans="2:18" x14ac:dyDescent="0.3">
      <c r="B622" s="6"/>
      <c r="C622" s="6"/>
      <c r="D622" s="6" t="str">
        <f t="shared" si="35"/>
        <v>*</v>
      </c>
      <c r="E622" s="7" t="s">
        <v>607</v>
      </c>
      <c r="F622" s="8"/>
      <c r="G622" s="8" t="str">
        <f>G$42</f>
        <v>ELCMED1</v>
      </c>
      <c r="H622" s="6" t="str">
        <f>H$42</f>
        <v>IMPELCMEDSE</v>
      </c>
      <c r="I622" s="6"/>
      <c r="J622" s="6" t="str">
        <f t="shared" si="34"/>
        <v>IMPWATERN</v>
      </c>
      <c r="K622" s="19">
        <f>'SUP_IVL (In-direct)'!U48</f>
        <v>0</v>
      </c>
      <c r="L622" s="1"/>
      <c r="M622" s="6" t="s">
        <v>63</v>
      </c>
      <c r="N622" s="6"/>
      <c r="O622" s="1" t="s">
        <v>63</v>
      </c>
      <c r="P622" s="1"/>
      <c r="Q622" s="6" t="s">
        <v>308</v>
      </c>
      <c r="R622" s="6" t="s">
        <v>133</v>
      </c>
    </row>
    <row r="623" spans="2:18" x14ac:dyDescent="0.3">
      <c r="B623" s="6"/>
      <c r="C623" s="6"/>
      <c r="D623" s="6" t="str">
        <f t="shared" si="35"/>
        <v>*</v>
      </c>
      <c r="E623" s="7" t="s">
        <v>607</v>
      </c>
      <c r="F623" s="8"/>
      <c r="G623" s="8" t="str">
        <f>G$43</f>
        <v>ELCMED1</v>
      </c>
      <c r="H623" s="6" t="str">
        <f>H$43</f>
        <v>IMPELCMEDEU</v>
      </c>
      <c r="I623" s="6"/>
      <c r="J623" s="6" t="str">
        <f t="shared" si="34"/>
        <v>IMPWATERN</v>
      </c>
      <c r="K623" s="19">
        <f>'SUP_IVL (In-direct)'!U49</f>
        <v>0</v>
      </c>
      <c r="L623" s="1"/>
      <c r="M623" s="6" t="s">
        <v>63</v>
      </c>
      <c r="N623" s="6"/>
      <c r="O623" s="1" t="s">
        <v>63</v>
      </c>
      <c r="P623" s="1"/>
      <c r="Q623" s="6" t="s">
        <v>308</v>
      </c>
      <c r="R623" s="6" t="s">
        <v>133</v>
      </c>
    </row>
    <row r="624" spans="2:18" x14ac:dyDescent="0.3">
      <c r="B624" s="6"/>
      <c r="C624" s="6"/>
      <c r="D624" s="6" t="str">
        <f t="shared" si="35"/>
        <v>*</v>
      </c>
      <c r="E624" s="7" t="s">
        <v>607</v>
      </c>
      <c r="F624" s="8"/>
      <c r="G624" s="8" t="str">
        <f>G$44</f>
        <v>GASDGSY</v>
      </c>
      <c r="H624" s="6" t="str">
        <f>H$44</f>
        <v>IMPGASDGSY</v>
      </c>
      <c r="I624" s="6"/>
      <c r="J624" s="6" t="str">
        <f t="shared" si="34"/>
        <v>IMPWATERN</v>
      </c>
      <c r="K624" s="19">
        <f>'SUP_IVL (In-direct)'!U50</f>
        <v>0</v>
      </c>
      <c r="L624" s="1"/>
      <c r="M624" s="6" t="s">
        <v>63</v>
      </c>
      <c r="N624" s="6"/>
      <c r="O624" s="1" t="s">
        <v>63</v>
      </c>
      <c r="P624" s="1"/>
      <c r="Q624" s="6" t="s">
        <v>310</v>
      </c>
      <c r="R624" s="6" t="s">
        <v>264</v>
      </c>
    </row>
    <row r="625" spans="2:18" x14ac:dyDescent="0.3">
      <c r="B625" s="6"/>
      <c r="C625" s="6"/>
      <c r="D625" s="6" t="str">
        <f t="shared" si="35"/>
        <v>*</v>
      </c>
      <c r="E625" s="7" t="s">
        <v>607</v>
      </c>
      <c r="F625" s="8"/>
      <c r="G625" s="8" t="str">
        <f>G$45</f>
        <v>GASNATY</v>
      </c>
      <c r="H625" s="6" t="str">
        <f>H$45</f>
        <v>IMPGASNATY</v>
      </c>
      <c r="I625" s="6"/>
      <c r="J625" s="6" t="str">
        <f t="shared" si="34"/>
        <v>IMPWATERN</v>
      </c>
      <c r="K625" s="19">
        <f>'SUP_IVL (In-direct)'!U51</f>
        <v>0</v>
      </c>
      <c r="L625" s="1"/>
      <c r="M625" s="6" t="s">
        <v>63</v>
      </c>
      <c r="N625" s="6"/>
      <c r="O625" s="1" t="s">
        <v>63</v>
      </c>
      <c r="P625" s="1"/>
      <c r="Q625" s="6" t="s">
        <v>311</v>
      </c>
      <c r="R625" s="6" t="s">
        <v>265</v>
      </c>
    </row>
    <row r="626" spans="2:18" x14ac:dyDescent="0.3">
      <c r="B626" s="6"/>
      <c r="C626" s="6"/>
      <c r="D626" s="6" t="str">
        <f t="shared" si="35"/>
        <v>*</v>
      </c>
      <c r="E626" s="7" t="s">
        <v>607</v>
      </c>
      <c r="F626" s="8"/>
      <c r="G626" s="8" t="str">
        <f>G$46</f>
        <v>H2GY</v>
      </c>
      <c r="H626" s="6" t="str">
        <f>H$46</f>
        <v>IMPH2GY</v>
      </c>
      <c r="I626" s="6"/>
      <c r="J626" s="6" t="str">
        <f t="shared" si="34"/>
        <v>IMPWATERN</v>
      </c>
      <c r="K626" s="19">
        <f>'SUP_IVL (In-direct)'!U52</f>
        <v>0</v>
      </c>
      <c r="L626" s="1"/>
      <c r="M626" s="6" t="s">
        <v>63</v>
      </c>
      <c r="N626" s="6"/>
      <c r="O626" s="1" t="s">
        <v>63</v>
      </c>
      <c r="P626" s="1"/>
      <c r="Q626" s="6" t="s">
        <v>312</v>
      </c>
      <c r="R626" s="6" t="s">
        <v>266</v>
      </c>
    </row>
    <row r="627" spans="2:18" x14ac:dyDescent="0.3">
      <c r="B627" s="6"/>
      <c r="C627" s="6"/>
      <c r="D627" s="6" t="str">
        <f t="shared" si="35"/>
        <v>*</v>
      </c>
      <c r="E627" s="7" t="s">
        <v>607</v>
      </c>
      <c r="F627" s="8"/>
      <c r="G627" s="8" t="str">
        <f>G$47</f>
        <v>H2LY</v>
      </c>
      <c r="H627" s="6" t="str">
        <f>H$47</f>
        <v>IMPH2LY</v>
      </c>
      <c r="I627" s="6"/>
      <c r="J627" s="6" t="str">
        <f t="shared" si="34"/>
        <v>IMPWATERN</v>
      </c>
      <c r="K627" s="19">
        <f>'SUP_IVL (In-direct)'!U53</f>
        <v>0</v>
      </c>
      <c r="L627" s="1"/>
      <c r="M627" s="6" t="s">
        <v>63</v>
      </c>
      <c r="N627" s="6"/>
      <c r="O627" s="1" t="s">
        <v>63</v>
      </c>
      <c r="P627" s="1"/>
      <c r="Q627" s="6" t="s">
        <v>313</v>
      </c>
      <c r="R627" s="6" t="s">
        <v>267</v>
      </c>
    </row>
    <row r="628" spans="2:18" x14ac:dyDescent="0.3">
      <c r="B628" s="6"/>
      <c r="C628" s="6"/>
      <c r="D628" s="6" t="str">
        <f t="shared" si="35"/>
        <v>*</v>
      </c>
      <c r="E628" s="7" t="s">
        <v>607</v>
      </c>
      <c r="F628" s="8"/>
      <c r="G628" s="8" t="str">
        <f>G$48</f>
        <v>HETGREEN</v>
      </c>
      <c r="H628" s="6" t="str">
        <f>H$48</f>
        <v>IMPHETGREEN</v>
      </c>
      <c r="I628" s="6"/>
      <c r="J628" s="6" t="str">
        <f t="shared" si="34"/>
        <v>IMPWATERN</v>
      </c>
      <c r="K628" s="19">
        <f>'SUP_IVL (In-direct)'!U54</f>
        <v>0</v>
      </c>
      <c r="L628" s="1"/>
      <c r="M628" s="6" t="s">
        <v>63</v>
      </c>
      <c r="N628" s="6"/>
      <c r="O628" s="1" t="s">
        <v>63</v>
      </c>
      <c r="P628" s="1"/>
      <c r="Q628" s="6" t="s">
        <v>314</v>
      </c>
      <c r="R628" s="6" t="s">
        <v>268</v>
      </c>
    </row>
    <row r="629" spans="2:18" x14ac:dyDescent="0.3">
      <c r="B629" s="6"/>
      <c r="C629" s="6"/>
      <c r="D629" s="6" t="str">
        <f t="shared" si="35"/>
        <v>*</v>
      </c>
      <c r="E629" s="7" t="s">
        <v>607</v>
      </c>
      <c r="F629" s="8"/>
      <c r="G629" s="8" t="str">
        <f>G$49</f>
        <v>HETHTH1</v>
      </c>
      <c r="H629" s="6" t="str">
        <f>H$49</f>
        <v>IMPHETHTH1</v>
      </c>
      <c r="I629" s="6"/>
      <c r="J629" s="6" t="str">
        <f t="shared" si="34"/>
        <v>IMPWATERN</v>
      </c>
      <c r="K629" s="19">
        <f>'SUP_IVL (In-direct)'!U55</f>
        <v>0</v>
      </c>
      <c r="L629" s="1"/>
      <c r="M629" s="6" t="s">
        <v>63</v>
      </c>
      <c r="N629" s="6"/>
      <c r="O629" s="1" t="s">
        <v>63</v>
      </c>
      <c r="P629" s="1"/>
      <c r="Q629" s="6" t="s">
        <v>315</v>
      </c>
      <c r="R629" s="6" t="s">
        <v>268</v>
      </c>
    </row>
    <row r="630" spans="2:18" x14ac:dyDescent="0.3">
      <c r="B630" s="6"/>
      <c r="C630" s="6"/>
      <c r="D630" s="6" t="str">
        <f t="shared" si="35"/>
        <v>*</v>
      </c>
      <c r="E630" s="7" t="s">
        <v>607</v>
      </c>
      <c r="F630" s="8"/>
      <c r="G630" s="8" t="str">
        <f>G$50</f>
        <v>HETLTII</v>
      </c>
      <c r="H630" s="6" t="str">
        <f>H$50</f>
        <v>IMPHETLTII</v>
      </c>
      <c r="I630" s="6"/>
      <c r="J630" s="6" t="str">
        <f t="shared" si="34"/>
        <v>IMPWATERN</v>
      </c>
      <c r="K630" s="19">
        <f>'SUP_IVL (In-direct)'!U56</f>
        <v>0</v>
      </c>
      <c r="L630" s="1"/>
      <c r="M630" s="6" t="s">
        <v>63</v>
      </c>
      <c r="N630" s="6"/>
      <c r="O630" s="1" t="s">
        <v>63</v>
      </c>
      <c r="P630" s="1"/>
      <c r="Q630" s="6" t="s">
        <v>316</v>
      </c>
      <c r="R630" s="6" t="s">
        <v>269</v>
      </c>
    </row>
    <row r="631" spans="2:18" x14ac:dyDescent="0.3">
      <c r="B631" s="6"/>
      <c r="C631" s="6"/>
      <c r="D631" s="6" t="str">
        <f t="shared" si="35"/>
        <v>*</v>
      </c>
      <c r="E631" s="7" t="s">
        <v>607</v>
      </c>
      <c r="F631" s="8"/>
      <c r="G631" s="8" t="str">
        <f>G$51</f>
        <v>NUCRSVY</v>
      </c>
      <c r="H631" s="6" t="str">
        <f>H$51</f>
        <v>IMPNUCRSVY</v>
      </c>
      <c r="I631" s="6"/>
      <c r="J631" s="6" t="str">
        <f t="shared" si="34"/>
        <v>IMPWATERN</v>
      </c>
      <c r="K631" s="19">
        <f>'SUP_IVL (In-direct)'!U57</f>
        <v>0</v>
      </c>
      <c r="L631" s="1"/>
      <c r="M631" s="6" t="s">
        <v>63</v>
      </c>
      <c r="N631" s="6"/>
      <c r="O631" s="1" t="s">
        <v>63</v>
      </c>
      <c r="P631" s="1"/>
      <c r="Q631" s="6" t="s">
        <v>317</v>
      </c>
      <c r="R631" s="6" t="s">
        <v>270</v>
      </c>
    </row>
    <row r="632" spans="2:18" x14ac:dyDescent="0.3">
      <c r="B632" s="6"/>
      <c r="C632" s="6"/>
      <c r="D632" s="6" t="str">
        <f t="shared" si="35"/>
        <v>*</v>
      </c>
      <c r="E632" s="7" t="s">
        <v>607</v>
      </c>
      <c r="F632" s="8"/>
      <c r="G632" s="8" t="str">
        <f>G$52</f>
        <v>OILCRDY</v>
      </c>
      <c r="H632" s="6" t="str">
        <f>H$52</f>
        <v>IMPOILCRDY</v>
      </c>
      <c r="I632" s="6"/>
      <c r="J632" s="6" t="str">
        <f t="shared" si="34"/>
        <v>IMPWATERN</v>
      </c>
      <c r="K632" s="19">
        <f>'SUP_IVL (In-direct)'!U58</f>
        <v>0</v>
      </c>
      <c r="L632" s="1"/>
      <c r="M632" s="6" t="s">
        <v>63</v>
      </c>
      <c r="N632" s="6"/>
      <c r="O632" s="1" t="s">
        <v>63</v>
      </c>
      <c r="P632" s="1"/>
      <c r="Q632" s="6" t="s">
        <v>318</v>
      </c>
      <c r="R632" s="6" t="s">
        <v>271</v>
      </c>
    </row>
    <row r="633" spans="2:18" x14ac:dyDescent="0.3">
      <c r="B633" s="6"/>
      <c r="C633" s="6"/>
      <c r="D633" s="6" t="str">
        <f t="shared" si="35"/>
        <v>*</v>
      </c>
      <c r="E633" s="7" t="s">
        <v>607</v>
      </c>
      <c r="F633" s="8"/>
      <c r="G633" s="8" t="str">
        <f>G$53</f>
        <v>OILDSTY</v>
      </c>
      <c r="H633" s="6" t="str">
        <f>H$53</f>
        <v>IMPOILDSTY</v>
      </c>
      <c r="I633" s="6"/>
      <c r="J633" s="6" t="str">
        <f t="shared" si="34"/>
        <v>IMPWATERN</v>
      </c>
      <c r="K633" s="19">
        <f>'SUP_IVL (In-direct)'!U59</f>
        <v>0</v>
      </c>
      <c r="L633" s="1"/>
      <c r="M633" s="6" t="s">
        <v>63</v>
      </c>
      <c r="N633" s="6"/>
      <c r="O633" s="1" t="s">
        <v>63</v>
      </c>
      <c r="P633" s="1"/>
      <c r="Q633" s="6" t="s">
        <v>319</v>
      </c>
      <c r="R633" s="6" t="s">
        <v>272</v>
      </c>
    </row>
    <row r="634" spans="2:18" x14ac:dyDescent="0.3">
      <c r="B634" s="6"/>
      <c r="C634" s="6"/>
      <c r="D634" s="6" t="str">
        <f t="shared" si="35"/>
        <v>*</v>
      </c>
      <c r="E634" s="7" t="s">
        <v>607</v>
      </c>
      <c r="F634" s="8"/>
      <c r="G634" s="8" t="str">
        <f>G$54</f>
        <v>OILGSLY</v>
      </c>
      <c r="H634" s="6" t="str">
        <f>H$54</f>
        <v>IMPOILGSLY</v>
      </c>
      <c r="I634" s="6"/>
      <c r="J634" s="6" t="str">
        <f t="shared" si="34"/>
        <v>IMPWATERN</v>
      </c>
      <c r="K634" s="19">
        <f>'SUP_IVL (In-direct)'!U60</f>
        <v>0</v>
      </c>
      <c r="L634" s="1"/>
      <c r="M634" s="6" t="s">
        <v>63</v>
      </c>
      <c r="N634" s="6"/>
      <c r="O634" s="1" t="s">
        <v>63</v>
      </c>
      <c r="P634" s="1"/>
      <c r="Q634" s="6" t="s">
        <v>320</v>
      </c>
      <c r="R634" s="6" t="s">
        <v>273</v>
      </c>
    </row>
    <row r="635" spans="2:18" x14ac:dyDescent="0.3">
      <c r="B635" s="6"/>
      <c r="C635" s="6"/>
      <c r="D635" s="6" t="str">
        <f t="shared" si="35"/>
        <v>*</v>
      </c>
      <c r="E635" s="7" t="s">
        <v>607</v>
      </c>
      <c r="F635" s="8"/>
      <c r="G635" s="8" t="str">
        <f>G$55</f>
        <v>OILHFOY</v>
      </c>
      <c r="H635" s="6" t="str">
        <f>H$55</f>
        <v>IMPOILHFOY</v>
      </c>
      <c r="I635" s="6"/>
      <c r="J635" s="6" t="str">
        <f t="shared" si="34"/>
        <v>IMPWATERN</v>
      </c>
      <c r="K635" s="19">
        <f>'SUP_IVL (In-direct)'!U61</f>
        <v>0</v>
      </c>
      <c r="L635" s="1"/>
      <c r="M635" s="6" t="s">
        <v>63</v>
      </c>
      <c r="N635" s="6"/>
      <c r="O635" s="1" t="s">
        <v>63</v>
      </c>
      <c r="P635" s="1"/>
      <c r="Q635" s="6" t="s">
        <v>321</v>
      </c>
      <c r="R635" s="6" t="s">
        <v>274</v>
      </c>
    </row>
    <row r="636" spans="2:18" x14ac:dyDescent="0.3">
      <c r="B636" s="6"/>
      <c r="C636" s="6"/>
      <c r="D636" s="6" t="str">
        <f t="shared" si="35"/>
        <v>*</v>
      </c>
      <c r="E636" s="7" t="s">
        <v>607</v>
      </c>
      <c r="F636" s="8"/>
      <c r="G636" s="8" t="str">
        <f>G$56</f>
        <v>OILKERY</v>
      </c>
      <c r="H636" s="6" t="str">
        <f>H$56</f>
        <v>IMPOILKERY</v>
      </c>
      <c r="I636" s="6"/>
      <c r="J636" s="6" t="str">
        <f t="shared" si="34"/>
        <v>IMPWATERN</v>
      </c>
      <c r="K636" s="19">
        <f>'SUP_IVL (In-direct)'!U62</f>
        <v>0</v>
      </c>
      <c r="L636" s="1"/>
      <c r="M636" s="6" t="s">
        <v>63</v>
      </c>
      <c r="N636" s="6"/>
      <c r="O636" s="1" t="s">
        <v>63</v>
      </c>
      <c r="P636" s="1"/>
      <c r="Q636" s="6" t="s">
        <v>322</v>
      </c>
      <c r="R636" s="6" t="s">
        <v>275</v>
      </c>
    </row>
    <row r="637" spans="2:18" x14ac:dyDescent="0.3">
      <c r="B637" s="6"/>
      <c r="C637" s="6"/>
      <c r="D637" s="6" t="str">
        <f t="shared" si="35"/>
        <v>*</v>
      </c>
      <c r="E637" s="7" t="s">
        <v>607</v>
      </c>
      <c r="F637" s="8"/>
      <c r="G637" s="8" t="str">
        <f>G$57</f>
        <v>OILLFOY</v>
      </c>
      <c r="H637" s="6" t="str">
        <f>H$57</f>
        <v>IMPOILLFOY</v>
      </c>
      <c r="I637" s="6"/>
      <c r="J637" s="6" t="str">
        <f t="shared" si="34"/>
        <v>IMPWATERN</v>
      </c>
      <c r="K637" s="19">
        <f>'SUP_IVL (In-direct)'!U63</f>
        <v>0</v>
      </c>
      <c r="L637" s="1"/>
      <c r="M637" s="6" t="s">
        <v>63</v>
      </c>
      <c r="N637" s="6"/>
      <c r="O637" s="1" t="s">
        <v>63</v>
      </c>
      <c r="P637" s="1"/>
      <c r="Q637" s="6" t="s">
        <v>323</v>
      </c>
      <c r="R637" s="6" t="s">
        <v>276</v>
      </c>
    </row>
    <row r="638" spans="2:18" x14ac:dyDescent="0.3">
      <c r="B638" s="6"/>
      <c r="C638" s="6"/>
      <c r="D638" s="6" t="str">
        <f t="shared" si="35"/>
        <v>*</v>
      </c>
      <c r="E638" s="7" t="s">
        <v>607</v>
      </c>
      <c r="F638" s="8"/>
      <c r="G638" s="8" t="str">
        <f>G$58</f>
        <v>OILLPGY</v>
      </c>
      <c r="H638" s="6" t="str">
        <f>H$58</f>
        <v>IMPOILLPGY</v>
      </c>
      <c r="I638" s="6"/>
      <c r="J638" s="6" t="str">
        <f t="shared" si="34"/>
        <v>IMPWATERN</v>
      </c>
      <c r="K638" s="19">
        <f>'SUP_IVL (In-direct)'!U64</f>
        <v>0</v>
      </c>
      <c r="L638" s="1"/>
      <c r="M638" s="6" t="s">
        <v>63</v>
      </c>
      <c r="N638" s="6"/>
      <c r="O638" s="1" t="s">
        <v>63</v>
      </c>
      <c r="P638" s="1"/>
      <c r="Q638" s="6" t="s">
        <v>324</v>
      </c>
      <c r="R638" s="6" t="s">
        <v>277</v>
      </c>
    </row>
    <row r="643" spans="2:18" x14ac:dyDescent="0.3">
      <c r="B643" s="1" t="str">
        <f>'SUP_IVL (In-direct)'!I$10</f>
        <v>CO2</v>
      </c>
      <c r="C643" s="1"/>
      <c r="D643" s="1"/>
      <c r="E643" s="1"/>
      <c r="F643" s="1"/>
      <c r="G643" s="1"/>
      <c r="H643" s="1"/>
      <c r="I643" s="1"/>
      <c r="J643" s="1"/>
      <c r="K643" s="16"/>
      <c r="L643" s="1"/>
      <c r="M643" s="1"/>
      <c r="N643" s="1"/>
      <c r="O643" s="1"/>
      <c r="P643" s="1"/>
      <c r="Q643" s="1"/>
      <c r="R643" s="1"/>
    </row>
    <row r="644" spans="2:18" x14ac:dyDescent="0.3">
      <c r="B644" s="1"/>
      <c r="C644" s="1"/>
      <c r="D644" s="1"/>
      <c r="E644" s="1"/>
      <c r="F644" s="1"/>
      <c r="G644" s="1"/>
      <c r="H644" s="1"/>
      <c r="I644" s="1"/>
      <c r="J644" s="1"/>
      <c r="K644" s="16"/>
      <c r="L644" s="1"/>
      <c r="M644" s="1"/>
      <c r="N644" s="1"/>
      <c r="O644" s="1"/>
      <c r="P644" s="1"/>
      <c r="Q644" s="1"/>
      <c r="R644" s="1"/>
    </row>
    <row r="645" spans="2:18" x14ac:dyDescent="0.3">
      <c r="B645" s="2" t="s">
        <v>606</v>
      </c>
      <c r="C645" s="3"/>
      <c r="D645" s="3"/>
      <c r="E645" s="3"/>
      <c r="F645" s="3"/>
      <c r="G645" s="3"/>
      <c r="H645" s="3"/>
      <c r="I645" s="3"/>
      <c r="J645" s="3"/>
      <c r="K645" s="17"/>
      <c r="L645" s="1"/>
      <c r="M645" s="1"/>
      <c r="N645" s="1"/>
      <c r="O645" s="1"/>
      <c r="P645" s="1"/>
      <c r="Q645" s="1"/>
      <c r="R645" s="1"/>
    </row>
    <row r="646" spans="2:18" x14ac:dyDescent="0.3">
      <c r="B646" s="4" t="s">
        <v>1</v>
      </c>
      <c r="C646" s="4" t="s">
        <v>2</v>
      </c>
      <c r="D646" s="4" t="s">
        <v>3</v>
      </c>
      <c r="E646" s="4" t="s">
        <v>4</v>
      </c>
      <c r="F646" s="4" t="s">
        <v>5</v>
      </c>
      <c r="G646" s="4" t="s">
        <v>288</v>
      </c>
      <c r="H646" s="4" t="s">
        <v>6</v>
      </c>
      <c r="I646" s="4" t="s">
        <v>7</v>
      </c>
      <c r="J646" s="4" t="s">
        <v>8</v>
      </c>
      <c r="K646" s="18" t="s">
        <v>9</v>
      </c>
      <c r="L646" s="1"/>
      <c r="M646" s="4" t="s">
        <v>10</v>
      </c>
      <c r="N646" s="4" t="s">
        <v>11</v>
      </c>
      <c r="O646" s="5"/>
      <c r="P646" s="5"/>
      <c r="Q646" s="4" t="s">
        <v>12</v>
      </c>
      <c r="R646" s="4" t="s">
        <v>13</v>
      </c>
    </row>
    <row r="647" spans="2:18" x14ac:dyDescent="0.3">
      <c r="B647" s="6"/>
      <c r="C647" s="6"/>
      <c r="D647" s="6" t="str">
        <f t="shared" ref="D647:D678" si="36">IF((OR(K647&lt;=0,K647="NA")),"*","FLO_EMIS+")</f>
        <v>*</v>
      </c>
      <c r="E647" s="7" t="s">
        <v>607</v>
      </c>
      <c r="F647" s="8"/>
      <c r="G647" s="8" t="str">
        <f>G$9</f>
        <v>BFUBJFY</v>
      </c>
      <c r="H647" s="6" t="str">
        <f>H$9</f>
        <v>IMPBFUBJFY</v>
      </c>
      <c r="I647" s="6"/>
      <c r="J647" s="8" t="s">
        <v>602</v>
      </c>
      <c r="K647" s="19">
        <f>'SUP_IVL (In-direct)'!I15</f>
        <v>0</v>
      </c>
      <c r="L647" s="1"/>
      <c r="M647" s="6" t="s">
        <v>14</v>
      </c>
      <c r="N647" s="6"/>
      <c r="O647" s="1" t="s">
        <v>63</v>
      </c>
      <c r="P647" s="1"/>
      <c r="Q647" s="6" t="s">
        <v>289</v>
      </c>
      <c r="R647" s="6" t="s">
        <v>247</v>
      </c>
    </row>
    <row r="648" spans="2:18" x14ac:dyDescent="0.3">
      <c r="B648" s="6"/>
      <c r="C648" s="6"/>
      <c r="D648" s="6" t="str">
        <f t="shared" si="36"/>
        <v>*</v>
      </c>
      <c r="E648" s="7" t="s">
        <v>607</v>
      </c>
      <c r="F648" s="8"/>
      <c r="G648" s="8" t="str">
        <f>G$10</f>
        <v>BFUDMEY</v>
      </c>
      <c r="H648" s="6" t="str">
        <f>H$10</f>
        <v>IMPBFUDMEY</v>
      </c>
      <c r="I648" s="6"/>
      <c r="J648" s="8" t="s">
        <v>602</v>
      </c>
      <c r="K648" s="19">
        <f>'SUP_IVL (In-direct)'!I16</f>
        <v>0</v>
      </c>
      <c r="L648" s="1"/>
      <c r="M648" s="6" t="s">
        <v>14</v>
      </c>
      <c r="N648" s="6"/>
      <c r="O648" s="1" t="s">
        <v>63</v>
      </c>
      <c r="P648" s="1"/>
      <c r="Q648" s="6" t="s">
        <v>290</v>
      </c>
      <c r="R648" s="6" t="s">
        <v>248</v>
      </c>
    </row>
    <row r="649" spans="2:18" x14ac:dyDescent="0.3">
      <c r="B649" s="6"/>
      <c r="C649" s="6"/>
      <c r="D649" s="6" t="str">
        <f t="shared" si="36"/>
        <v>FLO_EMIS+</v>
      </c>
      <c r="E649" s="7" t="s">
        <v>607</v>
      </c>
      <c r="F649" s="8"/>
      <c r="G649" s="8" t="str">
        <f>G$11</f>
        <v>BFUDSTY</v>
      </c>
      <c r="H649" s="6" t="str">
        <f>H$11</f>
        <v>IMPBFUDSTY</v>
      </c>
      <c r="I649" s="6"/>
      <c r="J649" s="8" t="s">
        <v>602</v>
      </c>
      <c r="K649" s="19">
        <f>'SUP_IVL (In-direct)'!I17</f>
        <v>50.79805555555555</v>
      </c>
      <c r="L649" s="1"/>
      <c r="M649" s="6" t="s">
        <v>14</v>
      </c>
      <c r="N649" s="6"/>
      <c r="O649" s="1" t="s">
        <v>63</v>
      </c>
      <c r="P649" s="1"/>
      <c r="Q649" s="6" t="s">
        <v>291</v>
      </c>
      <c r="R649" s="6" t="s">
        <v>249</v>
      </c>
    </row>
    <row r="650" spans="2:18" x14ac:dyDescent="0.3">
      <c r="B650" s="6"/>
      <c r="C650" s="6"/>
      <c r="D650" s="6" t="str">
        <f t="shared" si="36"/>
        <v>FLO_EMIS+</v>
      </c>
      <c r="E650" s="7" t="s">
        <v>607</v>
      </c>
      <c r="F650" s="8"/>
      <c r="G650" s="8" t="str">
        <f>G$12</f>
        <v>BFUDSTY</v>
      </c>
      <c r="H650" s="6" t="str">
        <f>H$12</f>
        <v>IMPBFUDST1</v>
      </c>
      <c r="I650" s="6"/>
      <c r="J650" s="8" t="s">
        <v>602</v>
      </c>
      <c r="K650" s="19">
        <f>'SUP_IVL (In-direct)'!I18</f>
        <v>49.86691666666669</v>
      </c>
      <c r="L650" s="1"/>
      <c r="M650" s="6" t="s">
        <v>14</v>
      </c>
      <c r="N650" s="6"/>
      <c r="O650" s="1" t="s">
        <v>63</v>
      </c>
      <c r="P650" s="1"/>
      <c r="Q650" s="6" t="s">
        <v>291</v>
      </c>
      <c r="R650" s="6" t="s">
        <v>249</v>
      </c>
    </row>
    <row r="651" spans="2:18" x14ac:dyDescent="0.3">
      <c r="B651" s="6"/>
      <c r="C651" s="6"/>
      <c r="D651" s="6" t="str">
        <f t="shared" si="36"/>
        <v>FLO_EMIS+</v>
      </c>
      <c r="E651" s="7" t="s">
        <v>607</v>
      </c>
      <c r="F651" s="8"/>
      <c r="G651" s="8" t="str">
        <f>G$13</f>
        <v>BFUDSTY</v>
      </c>
      <c r="H651" s="6" t="str">
        <f>H$13</f>
        <v>IMPBFUDST2</v>
      </c>
      <c r="I651" s="6"/>
      <c r="J651" s="8" t="s">
        <v>602</v>
      </c>
      <c r="K651" s="19">
        <f>'SUP_IVL (In-direct)'!I19</f>
        <v>59.208444444444453</v>
      </c>
      <c r="L651" s="1"/>
      <c r="M651" s="6" t="s">
        <v>14</v>
      </c>
      <c r="N651" s="6"/>
      <c r="O651" s="1" t="s">
        <v>63</v>
      </c>
      <c r="P651" s="1"/>
      <c r="Q651" s="6" t="s">
        <v>291</v>
      </c>
      <c r="R651" s="6" t="s">
        <v>249</v>
      </c>
    </row>
    <row r="652" spans="2:18" x14ac:dyDescent="0.3">
      <c r="B652" s="6"/>
      <c r="C652" s="6"/>
      <c r="D652" s="6" t="str">
        <f t="shared" si="36"/>
        <v>FLO_EMIS+</v>
      </c>
      <c r="E652" s="7" t="s">
        <v>607</v>
      </c>
      <c r="F652" s="8"/>
      <c r="G652" s="8" t="str">
        <f>G$14</f>
        <v>BFUDSTY</v>
      </c>
      <c r="H652" s="6" t="str">
        <f>H$14</f>
        <v>IMPBFUDST3</v>
      </c>
      <c r="I652" s="6"/>
      <c r="J652" s="8" t="s">
        <v>602</v>
      </c>
      <c r="K652" s="19">
        <f>'SUP_IVL (In-direct)'!I20</f>
        <v>13.790944444444444</v>
      </c>
      <c r="L652" s="1"/>
      <c r="M652" s="6" t="s">
        <v>14</v>
      </c>
      <c r="N652" s="6"/>
      <c r="O652" s="1" t="s">
        <v>63</v>
      </c>
      <c r="P652" s="1"/>
      <c r="Q652" s="6" t="s">
        <v>291</v>
      </c>
      <c r="R652" s="6" t="s">
        <v>249</v>
      </c>
    </row>
    <row r="653" spans="2:18" x14ac:dyDescent="0.3">
      <c r="B653" s="6"/>
      <c r="C653" s="6"/>
      <c r="D653" s="6" t="str">
        <f t="shared" si="36"/>
        <v>FLO_EMIS+</v>
      </c>
      <c r="E653" s="7" t="s">
        <v>607</v>
      </c>
      <c r="F653" s="8"/>
      <c r="G653" s="8" t="str">
        <f>G$15</f>
        <v>BFUETHY</v>
      </c>
      <c r="H653" s="6" t="str">
        <f>H$15</f>
        <v>IMPBFUETH4</v>
      </c>
      <c r="I653" s="6"/>
      <c r="J653" s="8" t="s">
        <v>602</v>
      </c>
      <c r="K653" s="19">
        <f>'SUP_IVL (In-direct)'!I21</f>
        <v>9.1900000000000013</v>
      </c>
      <c r="L653" s="1"/>
      <c r="M653" s="6" t="s">
        <v>14</v>
      </c>
      <c r="N653" s="6"/>
      <c r="O653" s="1" t="s">
        <v>63</v>
      </c>
      <c r="P653" s="1"/>
      <c r="Q653" s="6" t="s">
        <v>292</v>
      </c>
      <c r="R653" s="6" t="s">
        <v>250</v>
      </c>
    </row>
    <row r="654" spans="2:18" x14ac:dyDescent="0.3">
      <c r="B654" s="6"/>
      <c r="C654" s="6"/>
      <c r="D654" s="6" t="str">
        <f t="shared" si="36"/>
        <v>FLO_EMIS+</v>
      </c>
      <c r="E654" s="7" t="s">
        <v>607</v>
      </c>
      <c r="F654" s="8"/>
      <c r="G654" s="8" t="str">
        <f>G$16</f>
        <v>BFUETHY</v>
      </c>
      <c r="H654" s="6" t="str">
        <f>H$16</f>
        <v>IMPBFUETH5</v>
      </c>
      <c r="I654" s="6"/>
      <c r="J654" s="8" t="s">
        <v>602</v>
      </c>
      <c r="K654" s="19">
        <f>'SUP_IVL (In-direct)'!I22</f>
        <v>24.760861111111105</v>
      </c>
      <c r="L654" s="1"/>
      <c r="M654" s="6" t="s">
        <v>14</v>
      </c>
      <c r="N654" s="6"/>
      <c r="O654" s="1" t="s">
        <v>63</v>
      </c>
      <c r="P654" s="1"/>
      <c r="Q654" s="6" t="s">
        <v>292</v>
      </c>
      <c r="R654" s="6" t="s">
        <v>250</v>
      </c>
    </row>
    <row r="655" spans="2:18" x14ac:dyDescent="0.3">
      <c r="B655" s="6"/>
      <c r="C655" s="6"/>
      <c r="D655" s="6" t="str">
        <f t="shared" si="36"/>
        <v>FLO_EMIS+</v>
      </c>
      <c r="E655" s="7" t="s">
        <v>607</v>
      </c>
      <c r="F655" s="8"/>
      <c r="G655" s="8" t="str">
        <f>G$17</f>
        <v>BFUETHY</v>
      </c>
      <c r="H655" s="6" t="str">
        <f>H$17</f>
        <v>IMPBFUETH6</v>
      </c>
      <c r="I655" s="6"/>
      <c r="J655" s="8" t="s">
        <v>602</v>
      </c>
      <c r="K655" s="19">
        <f>'SUP_IVL (In-direct)'!I23</f>
        <v>28.325805555555554</v>
      </c>
      <c r="L655" s="1"/>
      <c r="M655" s="6" t="s">
        <v>14</v>
      </c>
      <c r="N655" s="6"/>
      <c r="O655" s="1" t="s">
        <v>63</v>
      </c>
      <c r="P655" s="1"/>
      <c r="Q655" s="6" t="s">
        <v>292</v>
      </c>
      <c r="R655" s="6" t="s">
        <v>250</v>
      </c>
    </row>
    <row r="656" spans="2:18" x14ac:dyDescent="0.3">
      <c r="B656" s="6"/>
      <c r="C656" s="6"/>
      <c r="D656" s="6" t="str">
        <f t="shared" si="36"/>
        <v>FLO_EMIS+</v>
      </c>
      <c r="E656" s="7" t="s">
        <v>607</v>
      </c>
      <c r="F656" s="8"/>
      <c r="G656" s="8" t="str">
        <f>G$18</f>
        <v>BFUETHY</v>
      </c>
      <c r="H656" s="6" t="str">
        <f>H$18</f>
        <v>IMPBFUETH7</v>
      </c>
      <c r="I656" s="6"/>
      <c r="J656" s="8" t="s">
        <v>602</v>
      </c>
      <c r="K656" s="19">
        <f>'SUP_IVL (In-direct)'!I24</f>
        <v>19.459805555555551</v>
      </c>
      <c r="L656" s="1"/>
      <c r="M656" s="6" t="s">
        <v>14</v>
      </c>
      <c r="N656" s="6"/>
      <c r="O656" s="1" t="s">
        <v>63</v>
      </c>
      <c r="P656" s="1"/>
      <c r="Q656" s="6" t="s">
        <v>292</v>
      </c>
      <c r="R656" s="6" t="s">
        <v>250</v>
      </c>
    </row>
    <row r="657" spans="2:18" x14ac:dyDescent="0.3">
      <c r="B657" s="6"/>
      <c r="C657" s="6"/>
      <c r="D657" s="6" t="str">
        <f t="shared" si="36"/>
        <v>*</v>
      </c>
      <c r="E657" s="7" t="s">
        <v>607</v>
      </c>
      <c r="F657" s="8"/>
      <c r="G657" s="8" t="str">
        <f>G$19</f>
        <v>BFUFTDY</v>
      </c>
      <c r="H657" s="6" t="str">
        <f>H$19</f>
        <v>IMPBFUFTDY</v>
      </c>
      <c r="I657" s="6"/>
      <c r="J657" s="8" t="s">
        <v>602</v>
      </c>
      <c r="K657" s="19">
        <f>'SUP_IVL (In-direct)'!I25</f>
        <v>0</v>
      </c>
      <c r="L657" s="1"/>
      <c r="M657" s="6" t="s">
        <v>14</v>
      </c>
      <c r="N657" s="6"/>
      <c r="O657" s="1" t="s">
        <v>63</v>
      </c>
      <c r="P657" s="1"/>
      <c r="Q657" s="6" t="s">
        <v>293</v>
      </c>
      <c r="R657" s="6" t="s">
        <v>251</v>
      </c>
    </row>
    <row r="658" spans="2:18" x14ac:dyDescent="0.3">
      <c r="B658" s="6"/>
      <c r="C658" s="6"/>
      <c r="D658" s="6" t="str">
        <f t="shared" si="36"/>
        <v>FLO_EMIS+</v>
      </c>
      <c r="E658" s="7" t="s">
        <v>607</v>
      </c>
      <c r="F658" s="8"/>
      <c r="G658" s="8" t="str">
        <f>G$20</f>
        <v>BFUMTHY</v>
      </c>
      <c r="H658" s="6" t="str">
        <f>H$20</f>
        <v>IMPBFUMTHY</v>
      </c>
      <c r="I658" s="6"/>
      <c r="J658" s="8" t="s">
        <v>602</v>
      </c>
      <c r="K658" s="19">
        <f>'SUP_IVL (In-direct)'!I26</f>
        <v>5.4</v>
      </c>
      <c r="L658" s="1"/>
      <c r="M658" s="6" t="s">
        <v>14</v>
      </c>
      <c r="N658" s="6"/>
      <c r="O658" s="1" t="s">
        <v>63</v>
      </c>
      <c r="P658" s="1"/>
      <c r="Q658" s="6" t="s">
        <v>294</v>
      </c>
      <c r="R658" s="6" t="s">
        <v>252</v>
      </c>
    </row>
    <row r="659" spans="2:18" x14ac:dyDescent="0.3">
      <c r="B659" s="6"/>
      <c r="C659" s="6"/>
      <c r="D659" s="6" t="str">
        <f t="shared" si="36"/>
        <v>FLO_EMIS+</v>
      </c>
      <c r="E659" s="7" t="s">
        <v>607</v>
      </c>
      <c r="F659" s="8"/>
      <c r="G659" s="8" t="str">
        <f>G$21</f>
        <v>BFUPLTY</v>
      </c>
      <c r="H659" s="6" t="str">
        <f>H$21</f>
        <v>IMPBFUPLTY</v>
      </c>
      <c r="I659" s="6"/>
      <c r="J659" s="8" t="s">
        <v>602</v>
      </c>
      <c r="K659" s="19">
        <f>'SUP_IVL (In-direct)'!I27</f>
        <v>8.0407104286336732</v>
      </c>
      <c r="L659" s="1"/>
      <c r="M659" s="6" t="s">
        <v>14</v>
      </c>
      <c r="N659" s="6"/>
      <c r="O659" s="1" t="s">
        <v>63</v>
      </c>
      <c r="P659" s="1"/>
      <c r="Q659" s="6" t="s">
        <v>295</v>
      </c>
      <c r="R659" s="6" t="s">
        <v>253</v>
      </c>
    </row>
    <row r="660" spans="2:18" x14ac:dyDescent="0.3">
      <c r="B660" s="6"/>
      <c r="C660" s="6"/>
      <c r="D660" s="6" t="str">
        <f t="shared" si="36"/>
        <v>FLO_EMIS+</v>
      </c>
      <c r="E660" s="7" t="s">
        <v>607</v>
      </c>
      <c r="F660" s="8"/>
      <c r="G660" s="8" t="str">
        <f>G$22</f>
        <v>BFUSNGY</v>
      </c>
      <c r="H660" s="6" t="str">
        <f>H$22</f>
        <v>IMPBFUSNGY</v>
      </c>
      <c r="I660" s="6"/>
      <c r="J660" s="8" t="s">
        <v>602</v>
      </c>
      <c r="K660" s="19">
        <f>'SUP_IVL (In-direct)'!I28</f>
        <v>4.4000000000000004</v>
      </c>
      <c r="L660" s="1"/>
      <c r="M660" s="6" t="s">
        <v>14</v>
      </c>
      <c r="N660" s="6"/>
      <c r="O660" s="1" t="s">
        <v>63</v>
      </c>
      <c r="P660" s="1"/>
      <c r="Q660" s="6" t="s">
        <v>296</v>
      </c>
      <c r="R660" s="6" t="s">
        <v>254</v>
      </c>
    </row>
    <row r="661" spans="2:18" x14ac:dyDescent="0.3">
      <c r="B661" s="6"/>
      <c r="C661" s="6"/>
      <c r="D661" s="6" t="str">
        <f t="shared" si="36"/>
        <v>*</v>
      </c>
      <c r="E661" s="7" t="s">
        <v>607</v>
      </c>
      <c r="F661" s="8"/>
      <c r="G661" s="8" t="str">
        <f>G$23</f>
        <v>BIOAOWY</v>
      </c>
      <c r="H661" s="6" t="str">
        <f>H$23</f>
        <v>IMPBIOAOWY</v>
      </c>
      <c r="I661" s="6"/>
      <c r="J661" s="8" t="s">
        <v>602</v>
      </c>
      <c r="K661" s="19">
        <f>'SUP_IVL (In-direct)'!I29</f>
        <v>0</v>
      </c>
      <c r="L661" s="1"/>
      <c r="M661" s="6" t="s">
        <v>14</v>
      </c>
      <c r="N661" s="6"/>
      <c r="O661" s="1" t="s">
        <v>63</v>
      </c>
      <c r="P661" s="1"/>
      <c r="Q661" s="6" t="s">
        <v>297</v>
      </c>
      <c r="R661" s="6" t="s">
        <v>255</v>
      </c>
    </row>
    <row r="662" spans="2:18" x14ac:dyDescent="0.3">
      <c r="B662" s="6"/>
      <c r="C662" s="6"/>
      <c r="D662" s="6" t="str">
        <f t="shared" si="36"/>
        <v>*</v>
      </c>
      <c r="E662" s="7" t="s">
        <v>607</v>
      </c>
      <c r="F662" s="8"/>
      <c r="G662" s="8" t="str">
        <f>G$24</f>
        <v>BIOCRPY</v>
      </c>
      <c r="H662" s="6" t="str">
        <f>H$24</f>
        <v>IMPBIOCRPY</v>
      </c>
      <c r="I662" s="6"/>
      <c r="J662" s="8" t="s">
        <v>602</v>
      </c>
      <c r="K662" s="19">
        <f>'SUP_IVL (In-direct)'!I30</f>
        <v>0</v>
      </c>
      <c r="L662" s="1"/>
      <c r="M662" s="6" t="s">
        <v>14</v>
      </c>
      <c r="N662" s="6"/>
      <c r="O662" s="1" t="s">
        <v>63</v>
      </c>
      <c r="P662" s="1"/>
      <c r="Q662" s="6" t="s">
        <v>298</v>
      </c>
      <c r="R662" s="6" t="s">
        <v>256</v>
      </c>
    </row>
    <row r="663" spans="2:18" x14ac:dyDescent="0.3">
      <c r="B663" s="6"/>
      <c r="C663" s="6"/>
      <c r="D663" s="6" t="str">
        <f t="shared" si="36"/>
        <v>*</v>
      </c>
      <c r="E663" s="7" t="s">
        <v>607</v>
      </c>
      <c r="F663" s="8"/>
      <c r="G663" s="8" t="str">
        <f>G$25</f>
        <v>BIOGASY</v>
      </c>
      <c r="H663" s="6" t="str">
        <f>H$25</f>
        <v>IMPBIOGASY</v>
      </c>
      <c r="I663" s="6"/>
      <c r="J663" s="8" t="s">
        <v>602</v>
      </c>
      <c r="K663" s="19">
        <f>'SUP_IVL (In-direct)'!I31</f>
        <v>-69.896111111111111</v>
      </c>
      <c r="L663" s="1"/>
      <c r="M663" s="6" t="s">
        <v>14</v>
      </c>
      <c r="N663" s="6"/>
      <c r="O663" s="1" t="s">
        <v>63</v>
      </c>
      <c r="P663" s="1"/>
      <c r="Q663" s="6" t="s">
        <v>299</v>
      </c>
      <c r="R663" s="6" t="s">
        <v>257</v>
      </c>
    </row>
    <row r="664" spans="2:18" x14ac:dyDescent="0.3">
      <c r="B664" s="6"/>
      <c r="C664" s="6"/>
      <c r="D664" s="6" t="str">
        <f t="shared" si="36"/>
        <v>FLO_EMIS+</v>
      </c>
      <c r="E664" s="7" t="s">
        <v>607</v>
      </c>
      <c r="F664" s="8"/>
      <c r="G664" s="8" t="str">
        <f>G$26</f>
        <v>BIOGASY</v>
      </c>
      <c r="H664" s="6" t="str">
        <f>H$26</f>
        <v>IMPBIOGAS1</v>
      </c>
      <c r="I664" s="6"/>
      <c r="J664" s="8" t="s">
        <v>602</v>
      </c>
      <c r="K664" s="19">
        <f>'SUP_IVL (In-direct)'!I32</f>
        <v>14.829833333333333</v>
      </c>
      <c r="L664" s="1"/>
      <c r="M664" s="6" t="s">
        <v>14</v>
      </c>
      <c r="N664" s="6"/>
      <c r="O664" s="1" t="s">
        <v>63</v>
      </c>
      <c r="P664" s="1"/>
      <c r="Q664" s="6" t="s">
        <v>299</v>
      </c>
      <c r="R664" s="6" t="s">
        <v>257</v>
      </c>
    </row>
    <row r="665" spans="2:18" x14ac:dyDescent="0.3">
      <c r="B665" s="6"/>
      <c r="C665" s="6"/>
      <c r="D665" s="6" t="str">
        <f t="shared" si="36"/>
        <v>FLO_EMIS+</v>
      </c>
      <c r="E665" s="7" t="s">
        <v>607</v>
      </c>
      <c r="F665" s="8"/>
      <c r="G665" s="8" t="str">
        <f>G$27</f>
        <v>BFUDSTY</v>
      </c>
      <c r="H665" s="6" t="str">
        <f>H$27</f>
        <v>IMPBFUDSTY</v>
      </c>
      <c r="I665" s="6"/>
      <c r="J665" s="8" t="s">
        <v>602</v>
      </c>
      <c r="K665" s="19">
        <f>'SUP_IVL (In-direct)'!I33</f>
        <v>48.639833333333328</v>
      </c>
      <c r="L665" s="1"/>
      <c r="M665" s="6" t="s">
        <v>14</v>
      </c>
      <c r="N665" s="6"/>
      <c r="O665" s="1" t="s">
        <v>63</v>
      </c>
      <c r="P665" s="1"/>
      <c r="Q665" s="6" t="s">
        <v>291</v>
      </c>
      <c r="R665" s="6" t="s">
        <v>110</v>
      </c>
    </row>
    <row r="666" spans="2:18" x14ac:dyDescent="0.3">
      <c r="B666" s="6"/>
      <c r="C666" s="6"/>
      <c r="D666" s="6" t="str">
        <f t="shared" si="36"/>
        <v>FLO_EMIS+</v>
      </c>
      <c r="E666" s="7" t="s">
        <v>607</v>
      </c>
      <c r="F666" s="8"/>
      <c r="G666" s="8" t="str">
        <f>G$28</f>
        <v>BFUDSTY</v>
      </c>
      <c r="H666" s="6" t="str">
        <f>H$28</f>
        <v>IMPBFUDST1</v>
      </c>
      <c r="I666" s="6"/>
      <c r="J666" s="8" t="s">
        <v>602</v>
      </c>
      <c r="K666" s="19">
        <f>'SUP_IVL (In-direct)'!I34</f>
        <v>50.80693055555556</v>
      </c>
      <c r="L666" s="1"/>
      <c r="M666" s="6" t="s">
        <v>14</v>
      </c>
      <c r="N666" s="6"/>
      <c r="O666" s="1" t="s">
        <v>63</v>
      </c>
      <c r="P666" s="1"/>
      <c r="Q666" s="6" t="s">
        <v>291</v>
      </c>
      <c r="R666" s="6" t="s">
        <v>110</v>
      </c>
    </row>
    <row r="667" spans="2:18" x14ac:dyDescent="0.3">
      <c r="B667" s="6"/>
      <c r="C667" s="6"/>
      <c r="D667" s="6" t="str">
        <f t="shared" si="36"/>
        <v>FLO_EMIS+</v>
      </c>
      <c r="E667" s="7" t="s">
        <v>607</v>
      </c>
      <c r="F667" s="8"/>
      <c r="G667" s="8" t="str">
        <f>G$29</f>
        <v>BFUDSTY</v>
      </c>
      <c r="H667" s="6" t="str">
        <f>H$29</f>
        <v>IMPBFUDST2</v>
      </c>
      <c r="I667" s="6"/>
      <c r="J667" s="8" t="s">
        <v>602</v>
      </c>
      <c r="K667" s="19">
        <f>'SUP_IVL (In-direct)'!I35</f>
        <v>55.140944444444443</v>
      </c>
      <c r="L667" s="1"/>
      <c r="M667" s="6" t="s">
        <v>14</v>
      </c>
      <c r="N667" s="6"/>
      <c r="O667" s="1" t="s">
        <v>63</v>
      </c>
      <c r="P667" s="1"/>
      <c r="Q667" s="6" t="s">
        <v>291</v>
      </c>
      <c r="R667" s="6" t="s">
        <v>110</v>
      </c>
    </row>
    <row r="668" spans="2:18" x14ac:dyDescent="0.3">
      <c r="B668" s="6"/>
      <c r="C668" s="6"/>
      <c r="D668" s="6" t="str">
        <f t="shared" si="36"/>
        <v>FLO_EMIS+</v>
      </c>
      <c r="E668" s="7" t="s">
        <v>607</v>
      </c>
      <c r="F668" s="8"/>
      <c r="G668" s="8" t="str">
        <f>G$30</f>
        <v>BFUDSTY</v>
      </c>
      <c r="H668" s="6" t="str">
        <f>H$30</f>
        <v>IMPBFUDST3</v>
      </c>
      <c r="I668" s="6"/>
      <c r="J668" s="8" t="s">
        <v>602</v>
      </c>
      <c r="K668" s="19">
        <f>'SUP_IVL (In-direct)'!I36</f>
        <v>8.0777777777777775</v>
      </c>
      <c r="L668" s="1"/>
      <c r="M668" s="6" t="s">
        <v>14</v>
      </c>
      <c r="N668" s="6"/>
      <c r="O668" s="1" t="s">
        <v>63</v>
      </c>
      <c r="P668" s="1"/>
      <c r="Q668" s="6" t="s">
        <v>291</v>
      </c>
      <c r="R668" s="6" t="s">
        <v>110</v>
      </c>
    </row>
    <row r="669" spans="2:18" x14ac:dyDescent="0.3">
      <c r="B669" s="6"/>
      <c r="C669" s="6"/>
      <c r="D669" s="6" t="str">
        <f t="shared" si="36"/>
        <v>*</v>
      </c>
      <c r="E669" s="7" t="s">
        <v>607</v>
      </c>
      <c r="F669" s="8"/>
      <c r="G669" s="8" t="str">
        <f>G$31</f>
        <v>BIOIOWY</v>
      </c>
      <c r="H669" s="6" t="str">
        <f>H$31</f>
        <v>IMPBIOIOWY</v>
      </c>
      <c r="I669" s="6"/>
      <c r="J669" s="8" t="s">
        <v>602</v>
      </c>
      <c r="K669" s="19">
        <f>'SUP_IVL (In-direct)'!I37</f>
        <v>0</v>
      </c>
      <c r="L669" s="1"/>
      <c r="M669" s="6" t="s">
        <v>14</v>
      </c>
      <c r="N669" s="6"/>
      <c r="O669" s="1" t="s">
        <v>63</v>
      </c>
      <c r="P669" s="1"/>
      <c r="Q669" s="6" t="s">
        <v>300</v>
      </c>
      <c r="R669" s="6" t="s">
        <v>193</v>
      </c>
    </row>
    <row r="670" spans="2:18" x14ac:dyDescent="0.3">
      <c r="B670" s="6"/>
      <c r="C670" s="6"/>
      <c r="D670" s="6" t="str">
        <f t="shared" si="36"/>
        <v>*</v>
      </c>
      <c r="E670" s="7" t="s">
        <v>607</v>
      </c>
      <c r="F670" s="8"/>
      <c r="G670" s="8" t="str">
        <f>G$32</f>
        <v>BIOMFWY</v>
      </c>
      <c r="H670" s="6" t="str">
        <f>H$32</f>
        <v>IMPBIOMFWY</v>
      </c>
      <c r="I670" s="6"/>
      <c r="J670" s="8" t="s">
        <v>602</v>
      </c>
      <c r="K670" s="19">
        <f>'SUP_IVL (In-direct)'!I38</f>
        <v>0</v>
      </c>
      <c r="L670" s="1"/>
      <c r="M670" s="6" t="s">
        <v>14</v>
      </c>
      <c r="N670" s="6"/>
      <c r="O670" s="1" t="s">
        <v>63</v>
      </c>
      <c r="P670" s="1"/>
      <c r="Q670" s="6" t="s">
        <v>301</v>
      </c>
      <c r="R670" s="6" t="s">
        <v>195</v>
      </c>
    </row>
    <row r="671" spans="2:18" x14ac:dyDescent="0.3">
      <c r="B671" s="6"/>
      <c r="C671" s="6"/>
      <c r="D671" s="6" t="str">
        <f t="shared" si="36"/>
        <v>*</v>
      </c>
      <c r="E671" s="7" t="s">
        <v>607</v>
      </c>
      <c r="F671" s="8"/>
      <c r="G671" s="8" t="str">
        <f>G$33</f>
        <v>BIOMSWY</v>
      </c>
      <c r="H671" s="6" t="str">
        <f>H$33</f>
        <v>IMPBIOMSWY</v>
      </c>
      <c r="I671" s="6"/>
      <c r="J671" s="8" t="s">
        <v>602</v>
      </c>
      <c r="K671" s="19">
        <f>'SUP_IVL (In-direct)'!I39</f>
        <v>0</v>
      </c>
      <c r="L671" s="1"/>
      <c r="M671" s="6" t="s">
        <v>14</v>
      </c>
      <c r="N671" s="6"/>
      <c r="O671" s="1" t="s">
        <v>63</v>
      </c>
      <c r="P671" s="1"/>
      <c r="Q671" s="6" t="s">
        <v>302</v>
      </c>
      <c r="R671" s="6" t="s">
        <v>258</v>
      </c>
    </row>
    <row r="672" spans="2:18" x14ac:dyDescent="0.3">
      <c r="B672" s="6"/>
      <c r="C672" s="6"/>
      <c r="D672" s="6" t="str">
        <f t="shared" si="36"/>
        <v>*</v>
      </c>
      <c r="E672" s="7" t="s">
        <v>607</v>
      </c>
      <c r="F672" s="8"/>
      <c r="G672" s="8" t="str">
        <f>G$34</f>
        <v>BIOSLUY</v>
      </c>
      <c r="H672" s="6" t="str">
        <f>H$34</f>
        <v>IMPBIOSLUY</v>
      </c>
      <c r="I672" s="6"/>
      <c r="J672" s="8" t="s">
        <v>602</v>
      </c>
      <c r="K672" s="19">
        <f>'SUP_IVL (In-direct)'!I40</f>
        <v>0</v>
      </c>
      <c r="L672" s="1"/>
      <c r="M672" s="6" t="s">
        <v>14</v>
      </c>
      <c r="N672" s="6"/>
      <c r="O672" s="1" t="s">
        <v>63</v>
      </c>
      <c r="P672" s="1"/>
      <c r="Q672" s="6" t="s">
        <v>303</v>
      </c>
      <c r="R672" s="6" t="s">
        <v>201</v>
      </c>
    </row>
    <row r="673" spans="2:18" x14ac:dyDescent="0.3">
      <c r="B673" s="6"/>
      <c r="C673" s="6"/>
      <c r="D673" s="6" t="str">
        <f t="shared" si="36"/>
        <v>*</v>
      </c>
      <c r="E673" s="7" t="s">
        <v>607</v>
      </c>
      <c r="F673" s="8"/>
      <c r="G673" s="8" t="str">
        <f>G$35</f>
        <v>BIOWOFY</v>
      </c>
      <c r="H673" s="6" t="str">
        <f>H$35</f>
        <v>IMPBIOWOFY</v>
      </c>
      <c r="I673" s="6"/>
      <c r="J673" s="8" t="s">
        <v>602</v>
      </c>
      <c r="K673" s="19">
        <f>'SUP_IVL (In-direct)'!I41</f>
        <v>0</v>
      </c>
      <c r="L673" s="1"/>
      <c r="M673" s="6" t="s">
        <v>14</v>
      </c>
      <c r="N673" s="6"/>
      <c r="O673" s="1" t="s">
        <v>63</v>
      </c>
      <c r="P673" s="1"/>
      <c r="Q673" s="6" t="s">
        <v>304</v>
      </c>
      <c r="R673" s="6" t="s">
        <v>259</v>
      </c>
    </row>
    <row r="674" spans="2:18" x14ac:dyDescent="0.3">
      <c r="B674" s="6"/>
      <c r="C674" s="6"/>
      <c r="D674" s="6" t="str">
        <f t="shared" si="36"/>
        <v>*</v>
      </c>
      <c r="E674" s="7" t="s">
        <v>607</v>
      </c>
      <c r="F674" s="8"/>
      <c r="G674" s="8" t="str">
        <f>G$36</f>
        <v>BIOWOOY</v>
      </c>
      <c r="H674" s="6" t="str">
        <f>H$36</f>
        <v>IMPBIOWOOY</v>
      </c>
      <c r="I674" s="6"/>
      <c r="J674" s="8" t="s">
        <v>602</v>
      </c>
      <c r="K674" s="19">
        <f>'SUP_IVL (In-direct)'!I42</f>
        <v>0</v>
      </c>
      <c r="L674" s="1"/>
      <c r="M674" s="6" t="s">
        <v>14</v>
      </c>
      <c r="N674" s="6"/>
      <c r="O674" s="1" t="s">
        <v>63</v>
      </c>
      <c r="P674" s="1"/>
      <c r="Q674" s="6" t="s">
        <v>305</v>
      </c>
      <c r="R674" s="6" t="s">
        <v>260</v>
      </c>
    </row>
    <row r="675" spans="2:18" x14ac:dyDescent="0.3">
      <c r="B675" s="6"/>
      <c r="C675" s="6"/>
      <c r="D675" s="6" t="str">
        <f t="shared" si="36"/>
        <v>FLO_EMIS+</v>
      </c>
      <c r="E675" s="7" t="s">
        <v>607</v>
      </c>
      <c r="F675" s="8"/>
      <c r="G675" s="8" t="str">
        <f>G$37</f>
        <v>COAHARY</v>
      </c>
      <c r="H675" s="6" t="str">
        <f>H$37</f>
        <v>IMPCOAHARY</v>
      </c>
      <c r="I675" s="6"/>
      <c r="J675" s="8" t="s">
        <v>602</v>
      </c>
      <c r="K675" s="19">
        <f>'SUP_IVL (In-direct)'!I43</f>
        <v>5.4863172631250601</v>
      </c>
      <c r="L675" s="1"/>
      <c r="M675" s="6" t="s">
        <v>14</v>
      </c>
      <c r="N675" s="6"/>
      <c r="O675" s="1" t="s">
        <v>63</v>
      </c>
      <c r="P675" s="1"/>
      <c r="Q675" s="6" t="s">
        <v>306</v>
      </c>
      <c r="R675" s="6" t="s">
        <v>261</v>
      </c>
    </row>
    <row r="676" spans="2:18" x14ac:dyDescent="0.3">
      <c r="B676" s="6"/>
      <c r="C676" s="6"/>
      <c r="D676" s="6" t="str">
        <f t="shared" si="36"/>
        <v>FLO_EMIS+</v>
      </c>
      <c r="E676" s="7" t="s">
        <v>607</v>
      </c>
      <c r="F676" s="8"/>
      <c r="G676" s="8" t="str">
        <f>G$38</f>
        <v>COAPEAY</v>
      </c>
      <c r="H676" s="6" t="str">
        <f>H$38</f>
        <v>IMPCOAPEAY</v>
      </c>
      <c r="I676" s="6"/>
      <c r="J676" s="8" t="s">
        <v>602</v>
      </c>
      <c r="K676" s="19">
        <f>'SUP_IVL (In-direct)'!I44</f>
        <v>0.58963500408625003</v>
      </c>
      <c r="L676" s="1"/>
      <c r="M676" s="6" t="s">
        <v>14</v>
      </c>
      <c r="N676" s="6"/>
      <c r="O676" s="1" t="s">
        <v>63</v>
      </c>
      <c r="P676" s="1"/>
      <c r="Q676" s="6" t="s">
        <v>307</v>
      </c>
      <c r="R676" s="6" t="s">
        <v>262</v>
      </c>
    </row>
    <row r="677" spans="2:18" x14ac:dyDescent="0.3">
      <c r="B677" s="6"/>
      <c r="C677" s="6"/>
      <c r="D677" s="6" t="str">
        <f t="shared" si="36"/>
        <v>*</v>
      </c>
      <c r="E677" s="7" t="s">
        <v>607</v>
      </c>
      <c r="F677" s="8"/>
      <c r="G677" s="8" t="str">
        <f>G$39</f>
        <v>ELCMED1</v>
      </c>
      <c r="H677" s="6" t="str">
        <f>H$39</f>
        <v>IMPELCMED1</v>
      </c>
      <c r="I677" s="6"/>
      <c r="J677" s="8" t="s">
        <v>602</v>
      </c>
      <c r="K677" s="19">
        <f>'SUP_IVL (In-direct)'!I45</f>
        <v>0</v>
      </c>
      <c r="L677" s="1"/>
      <c r="M677" s="6" t="s">
        <v>14</v>
      </c>
      <c r="N677" s="6"/>
      <c r="O677" s="1" t="s">
        <v>63</v>
      </c>
      <c r="P677" s="1"/>
      <c r="Q677" s="6" t="s">
        <v>308</v>
      </c>
      <c r="R677" s="6" t="s">
        <v>133</v>
      </c>
    </row>
    <row r="678" spans="2:18" x14ac:dyDescent="0.3">
      <c r="B678" s="6"/>
      <c r="C678" s="6"/>
      <c r="D678" s="6" t="str">
        <f t="shared" si="36"/>
        <v>*</v>
      </c>
      <c r="E678" s="7" t="s">
        <v>607</v>
      </c>
      <c r="F678" s="8"/>
      <c r="G678" s="8" t="str">
        <f>G$40</f>
        <v>ELCGREEN</v>
      </c>
      <c r="H678" s="6" t="str">
        <f>H$40</f>
        <v>IMPELCGREEN</v>
      </c>
      <c r="I678" s="6"/>
      <c r="J678" s="8" t="s">
        <v>602</v>
      </c>
      <c r="K678" s="19">
        <f>'SUP_IVL (In-direct)'!I46</f>
        <v>0</v>
      </c>
      <c r="L678" s="1"/>
      <c r="M678" s="6" t="s">
        <v>14</v>
      </c>
      <c r="N678" s="6"/>
      <c r="O678" s="1" t="s">
        <v>63</v>
      </c>
      <c r="P678" s="1"/>
      <c r="Q678" s="6" t="s">
        <v>309</v>
      </c>
      <c r="R678" s="6" t="s">
        <v>263</v>
      </c>
    </row>
    <row r="679" spans="2:18" x14ac:dyDescent="0.3">
      <c r="B679" s="6"/>
      <c r="C679" s="6"/>
      <c r="D679" s="6" t="str">
        <f t="shared" ref="D679:D696" si="37">IF((OR(K679&lt;=0,K679="NA")),"*","FLO_EMIS+")</f>
        <v>FLO_EMIS+</v>
      </c>
      <c r="E679" s="7" t="s">
        <v>607</v>
      </c>
      <c r="F679" s="8"/>
      <c r="G679" s="8" t="str">
        <f>G$41</f>
        <v>ELCMED1</v>
      </c>
      <c r="H679" s="6" t="str">
        <f>H$41</f>
        <v>IMPELCMED1</v>
      </c>
      <c r="I679" s="6"/>
      <c r="J679" s="8" t="s">
        <v>602</v>
      </c>
      <c r="K679" s="19">
        <f>'SUP_IVL (In-direct)'!I47</f>
        <v>277.37010311536858</v>
      </c>
      <c r="L679" s="1"/>
      <c r="M679" s="6" t="s">
        <v>14</v>
      </c>
      <c r="N679" s="6"/>
      <c r="O679" s="1" t="s">
        <v>63</v>
      </c>
      <c r="P679" s="1"/>
      <c r="Q679" s="6" t="s">
        <v>308</v>
      </c>
      <c r="R679" s="6" t="s">
        <v>133</v>
      </c>
    </row>
    <row r="680" spans="2:18" x14ac:dyDescent="0.3">
      <c r="B680" s="6"/>
      <c r="C680" s="6"/>
      <c r="D680" s="6" t="str">
        <f t="shared" si="37"/>
        <v>FLO_EMIS+</v>
      </c>
      <c r="E680" s="7" t="s">
        <v>607</v>
      </c>
      <c r="F680" s="8"/>
      <c r="G680" s="8" t="str">
        <f>G$42</f>
        <v>ELCMED1</v>
      </c>
      <c r="H680" s="6" t="str">
        <f>H$42</f>
        <v>IMPELCMEDSE</v>
      </c>
      <c r="I680" s="6"/>
      <c r="J680" s="8" t="s">
        <v>602</v>
      </c>
      <c r="K680" s="19">
        <f>'SUP_IVL (In-direct)'!I48</f>
        <v>12.403825884886251</v>
      </c>
      <c r="L680" s="1"/>
      <c r="M680" s="6" t="s">
        <v>14</v>
      </c>
      <c r="N680" s="6"/>
      <c r="O680" s="1" t="s">
        <v>63</v>
      </c>
      <c r="P680" s="1"/>
      <c r="Q680" s="6" t="s">
        <v>308</v>
      </c>
      <c r="R680" s="6" t="s">
        <v>133</v>
      </c>
    </row>
    <row r="681" spans="2:18" x14ac:dyDescent="0.3">
      <c r="B681" s="6"/>
      <c r="C681" s="6"/>
      <c r="D681" s="6" t="str">
        <f t="shared" si="37"/>
        <v>FLO_EMIS+</v>
      </c>
      <c r="E681" s="7" t="s">
        <v>607</v>
      </c>
      <c r="F681" s="8"/>
      <c r="G681" s="8" t="str">
        <f>G$43</f>
        <v>ELCMED1</v>
      </c>
      <c r="H681" s="6" t="str">
        <f>H$43</f>
        <v>IMPELCMEDEU</v>
      </c>
      <c r="I681" s="6"/>
      <c r="J681" s="8" t="s">
        <v>602</v>
      </c>
      <c r="K681" s="19">
        <f>'SUP_IVL (In-direct)'!I49</f>
        <v>116.31754151370001</v>
      </c>
      <c r="L681" s="1"/>
      <c r="M681" s="6" t="s">
        <v>14</v>
      </c>
      <c r="N681" s="6"/>
      <c r="O681" s="1" t="s">
        <v>63</v>
      </c>
      <c r="P681" s="1"/>
      <c r="Q681" s="6" t="s">
        <v>308</v>
      </c>
      <c r="R681" s="6" t="s">
        <v>133</v>
      </c>
    </row>
    <row r="682" spans="2:18" x14ac:dyDescent="0.3">
      <c r="B682" s="6"/>
      <c r="C682" s="6"/>
      <c r="D682" s="6" t="str">
        <f t="shared" si="37"/>
        <v>*</v>
      </c>
      <c r="E682" s="7" t="s">
        <v>607</v>
      </c>
      <c r="F682" s="8"/>
      <c r="G682" s="8" t="str">
        <f>G$44</f>
        <v>GASDGSY</v>
      </c>
      <c r="H682" s="6" t="str">
        <f>H$44</f>
        <v>IMPGASDGSY</v>
      </c>
      <c r="I682" s="6"/>
      <c r="J682" s="8" t="s">
        <v>602</v>
      </c>
      <c r="K682" s="19">
        <f>'SUP_IVL (In-direct)'!I50</f>
        <v>0</v>
      </c>
      <c r="L682" s="1"/>
      <c r="M682" s="6" t="s">
        <v>14</v>
      </c>
      <c r="N682" s="6"/>
      <c r="O682" s="1" t="s">
        <v>63</v>
      </c>
      <c r="P682" s="1"/>
      <c r="Q682" s="6" t="s">
        <v>310</v>
      </c>
      <c r="R682" s="6" t="s">
        <v>264</v>
      </c>
    </row>
    <row r="683" spans="2:18" x14ac:dyDescent="0.3">
      <c r="B683" s="6"/>
      <c r="C683" s="6"/>
      <c r="D683" s="6" t="str">
        <f t="shared" si="37"/>
        <v>FLO_EMIS+</v>
      </c>
      <c r="E683" s="7" t="s">
        <v>607</v>
      </c>
      <c r="F683" s="8"/>
      <c r="G683" s="8" t="str">
        <f>G$45</f>
        <v>GASNATY</v>
      </c>
      <c r="H683" s="6" t="str">
        <f>H$45</f>
        <v>IMPGASNATY</v>
      </c>
      <c r="I683" s="6"/>
      <c r="J683" s="8" t="s">
        <v>602</v>
      </c>
      <c r="K683" s="19">
        <f>'SUP_IVL (In-direct)'!I51</f>
        <v>7.7026400208989996</v>
      </c>
      <c r="L683" s="1"/>
      <c r="M683" s="6" t="s">
        <v>14</v>
      </c>
      <c r="N683" s="6"/>
      <c r="O683" s="1" t="s">
        <v>63</v>
      </c>
      <c r="P683" s="1"/>
      <c r="Q683" s="6" t="s">
        <v>311</v>
      </c>
      <c r="R683" s="6" t="s">
        <v>265</v>
      </c>
    </row>
    <row r="684" spans="2:18" x14ac:dyDescent="0.3">
      <c r="B684" s="6"/>
      <c r="C684" s="6"/>
      <c r="D684" s="6" t="str">
        <f t="shared" si="37"/>
        <v>*</v>
      </c>
      <c r="E684" s="7" t="s">
        <v>607</v>
      </c>
      <c r="F684" s="8"/>
      <c r="G684" s="8" t="str">
        <f>G$46</f>
        <v>H2GY</v>
      </c>
      <c r="H684" s="6" t="str">
        <f>H$46</f>
        <v>IMPH2GY</v>
      </c>
      <c r="I684" s="6"/>
      <c r="J684" s="8" t="s">
        <v>602</v>
      </c>
      <c r="K684" s="19">
        <f>'SUP_IVL (In-direct)'!I52</f>
        <v>0</v>
      </c>
      <c r="L684" s="1"/>
      <c r="M684" s="6" t="s">
        <v>14</v>
      </c>
      <c r="N684" s="6"/>
      <c r="O684" s="1" t="s">
        <v>63</v>
      </c>
      <c r="P684" s="1"/>
      <c r="Q684" s="6" t="s">
        <v>312</v>
      </c>
      <c r="R684" s="6" t="s">
        <v>266</v>
      </c>
    </row>
    <row r="685" spans="2:18" x14ac:dyDescent="0.3">
      <c r="B685" s="6"/>
      <c r="C685" s="6"/>
      <c r="D685" s="6" t="str">
        <f t="shared" si="37"/>
        <v>*</v>
      </c>
      <c r="E685" s="7" t="s">
        <v>607</v>
      </c>
      <c r="F685" s="8"/>
      <c r="G685" s="8" t="str">
        <f>G$47</f>
        <v>H2LY</v>
      </c>
      <c r="H685" s="6" t="str">
        <f>H$47</f>
        <v>IMPH2LY</v>
      </c>
      <c r="I685" s="6"/>
      <c r="J685" s="8" t="s">
        <v>602</v>
      </c>
      <c r="K685" s="19">
        <f>'SUP_IVL (In-direct)'!I53</f>
        <v>0</v>
      </c>
      <c r="L685" s="1"/>
      <c r="M685" s="6" t="s">
        <v>14</v>
      </c>
      <c r="N685" s="6"/>
      <c r="O685" s="1" t="s">
        <v>63</v>
      </c>
      <c r="P685" s="1"/>
      <c r="Q685" s="6" t="s">
        <v>313</v>
      </c>
      <c r="R685" s="6" t="s">
        <v>267</v>
      </c>
    </row>
    <row r="686" spans="2:18" x14ac:dyDescent="0.3">
      <c r="B686" s="6"/>
      <c r="C686" s="6"/>
      <c r="D686" s="6" t="str">
        <f t="shared" si="37"/>
        <v>*</v>
      </c>
      <c r="E686" s="7" t="s">
        <v>607</v>
      </c>
      <c r="F686" s="8"/>
      <c r="G686" s="8" t="str">
        <f>G$48</f>
        <v>HETGREEN</v>
      </c>
      <c r="H686" s="6" t="str">
        <f>H$48</f>
        <v>IMPHETGREEN</v>
      </c>
      <c r="I686" s="6"/>
      <c r="J686" s="8" t="s">
        <v>602</v>
      </c>
      <c r="K686" s="19">
        <f>'SUP_IVL (In-direct)'!I54</f>
        <v>0</v>
      </c>
      <c r="L686" s="1"/>
      <c r="M686" s="6" t="s">
        <v>14</v>
      </c>
      <c r="N686" s="6"/>
      <c r="O686" s="1" t="s">
        <v>63</v>
      </c>
      <c r="P686" s="1"/>
      <c r="Q686" s="6" t="s">
        <v>314</v>
      </c>
      <c r="R686" s="6" t="s">
        <v>268</v>
      </c>
    </row>
    <row r="687" spans="2:18" x14ac:dyDescent="0.3">
      <c r="B687" s="6"/>
      <c r="C687" s="6"/>
      <c r="D687" s="6" t="str">
        <f t="shared" si="37"/>
        <v>*</v>
      </c>
      <c r="E687" s="7" t="s">
        <v>607</v>
      </c>
      <c r="F687" s="8"/>
      <c r="G687" s="8" t="str">
        <f>G$49</f>
        <v>HETHTH1</v>
      </c>
      <c r="H687" s="6" t="str">
        <f>H$49</f>
        <v>IMPHETHTH1</v>
      </c>
      <c r="I687" s="6"/>
      <c r="J687" s="8" t="s">
        <v>602</v>
      </c>
      <c r="K687" s="19">
        <f>'SUP_IVL (In-direct)'!I55</f>
        <v>0</v>
      </c>
      <c r="L687" s="1"/>
      <c r="M687" s="6" t="s">
        <v>14</v>
      </c>
      <c r="N687" s="6"/>
      <c r="O687" s="1" t="s">
        <v>63</v>
      </c>
      <c r="P687" s="1"/>
      <c r="Q687" s="6" t="s">
        <v>315</v>
      </c>
      <c r="R687" s="6" t="s">
        <v>268</v>
      </c>
    </row>
    <row r="688" spans="2:18" x14ac:dyDescent="0.3">
      <c r="B688" s="6"/>
      <c r="C688" s="6"/>
      <c r="D688" s="6" t="str">
        <f t="shared" si="37"/>
        <v>*</v>
      </c>
      <c r="E688" s="7" t="s">
        <v>607</v>
      </c>
      <c r="F688" s="8"/>
      <c r="G688" s="8" t="str">
        <f>G$50</f>
        <v>HETLTII</v>
      </c>
      <c r="H688" s="6" t="str">
        <f>H$50</f>
        <v>IMPHETLTII</v>
      </c>
      <c r="I688" s="6"/>
      <c r="J688" s="8" t="s">
        <v>602</v>
      </c>
      <c r="K688" s="19">
        <f>'SUP_IVL (In-direct)'!I56</f>
        <v>0</v>
      </c>
      <c r="L688" s="1"/>
      <c r="M688" s="6" t="s">
        <v>14</v>
      </c>
      <c r="N688" s="6"/>
      <c r="O688" s="1" t="s">
        <v>63</v>
      </c>
      <c r="P688" s="1"/>
      <c r="Q688" s="6" t="s">
        <v>316</v>
      </c>
      <c r="R688" s="6" t="s">
        <v>269</v>
      </c>
    </row>
    <row r="689" spans="2:18" x14ac:dyDescent="0.3">
      <c r="B689" s="6"/>
      <c r="C689" s="6"/>
      <c r="D689" s="6" t="str">
        <f t="shared" si="37"/>
        <v>FLO_EMIS+</v>
      </c>
      <c r="E689" s="7" t="s">
        <v>607</v>
      </c>
      <c r="F689" s="8"/>
      <c r="G689" s="8" t="str">
        <f>G$51</f>
        <v>NUCRSVY</v>
      </c>
      <c r="H689" s="6" t="str">
        <f>H$51</f>
        <v>IMPNUCRSVY</v>
      </c>
      <c r="I689" s="6"/>
      <c r="J689" s="8" t="s">
        <v>602</v>
      </c>
      <c r="K689" s="19">
        <f>'SUP_IVL (In-direct)'!I57</f>
        <v>3.333333333333333</v>
      </c>
      <c r="L689" s="1"/>
      <c r="M689" s="6" t="s">
        <v>14</v>
      </c>
      <c r="N689" s="6"/>
      <c r="O689" s="1" t="s">
        <v>63</v>
      </c>
      <c r="P689" s="1"/>
      <c r="Q689" s="6" t="s">
        <v>317</v>
      </c>
      <c r="R689" s="6" t="s">
        <v>270</v>
      </c>
    </row>
    <row r="690" spans="2:18" x14ac:dyDescent="0.3">
      <c r="B690" s="6"/>
      <c r="C690" s="6"/>
      <c r="D690" s="6" t="str">
        <f t="shared" si="37"/>
        <v>FLO_EMIS+</v>
      </c>
      <c r="E690" s="7" t="s">
        <v>607</v>
      </c>
      <c r="F690" s="8"/>
      <c r="G690" s="8" t="str">
        <f>G$52</f>
        <v>OILCRDY</v>
      </c>
      <c r="H690" s="6" t="str">
        <f>H$52</f>
        <v>IMPOILCRDY</v>
      </c>
      <c r="I690" s="6"/>
      <c r="J690" s="8" t="s">
        <v>602</v>
      </c>
      <c r="K690" s="19">
        <f>'SUP_IVL (In-direct)'!I58</f>
        <v>4.8455606305744272</v>
      </c>
      <c r="L690" s="1"/>
      <c r="M690" s="6" t="s">
        <v>14</v>
      </c>
      <c r="N690" s="6"/>
      <c r="O690" s="1" t="s">
        <v>63</v>
      </c>
      <c r="P690" s="1"/>
      <c r="Q690" s="6" t="s">
        <v>318</v>
      </c>
      <c r="R690" s="6" t="s">
        <v>271</v>
      </c>
    </row>
    <row r="691" spans="2:18" x14ac:dyDescent="0.3">
      <c r="B691" s="6"/>
      <c r="C691" s="6"/>
      <c r="D691" s="6" t="str">
        <f t="shared" si="37"/>
        <v>FLO_EMIS+</v>
      </c>
      <c r="E691" s="7" t="s">
        <v>607</v>
      </c>
      <c r="F691" s="8"/>
      <c r="G691" s="8" t="str">
        <f>G$53</f>
        <v>OILDSTY</v>
      </c>
      <c r="H691" s="6" t="str">
        <f>H$53</f>
        <v>IMPOILDSTY</v>
      </c>
      <c r="I691" s="6"/>
      <c r="J691" s="8" t="s">
        <v>602</v>
      </c>
      <c r="K691" s="19">
        <f>'SUP_IVL (In-direct)'!I59</f>
        <v>10.978213799327145</v>
      </c>
      <c r="L691" s="1"/>
      <c r="M691" s="6" t="s">
        <v>14</v>
      </c>
      <c r="N691" s="6"/>
      <c r="O691" s="1" t="s">
        <v>63</v>
      </c>
      <c r="P691" s="1"/>
      <c r="Q691" s="6" t="s">
        <v>319</v>
      </c>
      <c r="R691" s="6" t="s">
        <v>272</v>
      </c>
    </row>
    <row r="692" spans="2:18" x14ac:dyDescent="0.3">
      <c r="B692" s="6"/>
      <c r="C692" s="6"/>
      <c r="D692" s="6" t="str">
        <f t="shared" si="37"/>
        <v>FLO_EMIS+</v>
      </c>
      <c r="E692" s="7" t="s">
        <v>607</v>
      </c>
      <c r="F692" s="8"/>
      <c r="G692" s="8" t="str">
        <f>G$54</f>
        <v>OILGSLY</v>
      </c>
      <c r="H692" s="6" t="str">
        <f>H$54</f>
        <v>IMPOILGSLY</v>
      </c>
      <c r="I692" s="6"/>
      <c r="J692" s="8" t="s">
        <v>602</v>
      </c>
      <c r="K692" s="19">
        <f>'SUP_IVL (In-direct)'!I60</f>
        <v>15.473329926578899</v>
      </c>
      <c r="L692" s="1"/>
      <c r="M692" s="6" t="s">
        <v>14</v>
      </c>
      <c r="N692" s="6"/>
      <c r="O692" s="1" t="s">
        <v>63</v>
      </c>
      <c r="P692" s="1"/>
      <c r="Q692" s="6" t="s">
        <v>320</v>
      </c>
      <c r="R692" s="6" t="s">
        <v>273</v>
      </c>
    </row>
    <row r="693" spans="2:18" x14ac:dyDescent="0.3">
      <c r="B693" s="6"/>
      <c r="C693" s="6"/>
      <c r="D693" s="6" t="str">
        <f t="shared" si="37"/>
        <v>FLO_EMIS+</v>
      </c>
      <c r="E693" s="7" t="s">
        <v>607</v>
      </c>
      <c r="F693" s="8"/>
      <c r="G693" s="8" t="str">
        <f>G$55</f>
        <v>OILHFOY</v>
      </c>
      <c r="H693" s="6" t="str">
        <f>H$55</f>
        <v>IMPOILHFOY</v>
      </c>
      <c r="I693" s="6"/>
      <c r="J693" s="8" t="s">
        <v>602</v>
      </c>
      <c r="K693" s="19">
        <f>'SUP_IVL (In-direct)'!I61</f>
        <v>10.006791382910446</v>
      </c>
      <c r="L693" s="1"/>
      <c r="M693" s="6" t="s">
        <v>14</v>
      </c>
      <c r="N693" s="6"/>
      <c r="O693" s="1" t="s">
        <v>63</v>
      </c>
      <c r="P693" s="1"/>
      <c r="Q693" s="6" t="s">
        <v>321</v>
      </c>
      <c r="R693" s="6" t="s">
        <v>274</v>
      </c>
    </row>
    <row r="694" spans="2:18" x14ac:dyDescent="0.3">
      <c r="B694" s="6"/>
      <c r="C694" s="6"/>
      <c r="D694" s="6" t="str">
        <f t="shared" si="37"/>
        <v>FLO_EMIS+</v>
      </c>
      <c r="E694" s="7" t="s">
        <v>607</v>
      </c>
      <c r="F694" s="8"/>
      <c r="G694" s="8" t="str">
        <f>G$56</f>
        <v>OILKERY</v>
      </c>
      <c r="H694" s="6" t="str">
        <f>H$56</f>
        <v>IMPOILKERY</v>
      </c>
      <c r="I694" s="6"/>
      <c r="J694" s="8" t="s">
        <v>602</v>
      </c>
      <c r="K694" s="19">
        <f>'SUP_IVL (In-direct)'!I62</f>
        <v>10.565754394872389</v>
      </c>
      <c r="L694" s="1"/>
      <c r="M694" s="6" t="s">
        <v>14</v>
      </c>
      <c r="N694" s="6"/>
      <c r="O694" s="1" t="s">
        <v>63</v>
      </c>
      <c r="P694" s="1"/>
      <c r="Q694" s="6" t="s">
        <v>322</v>
      </c>
      <c r="R694" s="6" t="s">
        <v>275</v>
      </c>
    </row>
    <row r="695" spans="2:18" x14ac:dyDescent="0.3">
      <c r="B695" s="6"/>
      <c r="C695" s="6"/>
      <c r="D695" s="6" t="str">
        <f t="shared" si="37"/>
        <v>FLO_EMIS+</v>
      </c>
      <c r="E695" s="7" t="s">
        <v>607</v>
      </c>
      <c r="F695" s="8"/>
      <c r="G695" s="8" t="str">
        <f>G$57</f>
        <v>OILLFOY</v>
      </c>
      <c r="H695" s="6" t="str">
        <f>H$57</f>
        <v>IMPOILLFOY</v>
      </c>
      <c r="I695" s="6"/>
      <c r="J695" s="8" t="s">
        <v>602</v>
      </c>
      <c r="K695" s="19">
        <f>'SUP_IVL (In-direct)'!I63</f>
        <v>11.116359575242717</v>
      </c>
      <c r="L695" s="1"/>
      <c r="M695" s="6" t="s">
        <v>14</v>
      </c>
      <c r="N695" s="6"/>
      <c r="O695" s="1" t="s">
        <v>63</v>
      </c>
      <c r="P695" s="1"/>
      <c r="Q695" s="6" t="s">
        <v>323</v>
      </c>
      <c r="R695" s="6" t="s">
        <v>276</v>
      </c>
    </row>
    <row r="696" spans="2:18" x14ac:dyDescent="0.3">
      <c r="B696" s="6"/>
      <c r="C696" s="6"/>
      <c r="D696" s="6" t="str">
        <f t="shared" si="37"/>
        <v>FLO_EMIS+</v>
      </c>
      <c r="E696" s="7" t="s">
        <v>607</v>
      </c>
      <c r="F696" s="8"/>
      <c r="G696" s="8" t="str">
        <f>G$58</f>
        <v>OILLPGY</v>
      </c>
      <c r="H696" s="6" t="str">
        <f>H$58</f>
        <v>IMPOILLPGY</v>
      </c>
      <c r="I696" s="6"/>
      <c r="J696" s="8" t="s">
        <v>602</v>
      </c>
      <c r="K696" s="19">
        <f>'SUP_IVL (In-direct)'!I64</f>
        <v>11.957754540648402</v>
      </c>
      <c r="L696" s="1"/>
      <c r="M696" s="6" t="s">
        <v>14</v>
      </c>
      <c r="N696" s="6"/>
      <c r="O696" s="1" t="s">
        <v>63</v>
      </c>
      <c r="P696" s="1"/>
      <c r="Q696" s="6" t="s">
        <v>324</v>
      </c>
      <c r="R696" s="6" t="s">
        <v>277</v>
      </c>
    </row>
    <row r="700" spans="2:18" x14ac:dyDescent="0.3">
      <c r="J700" s="1"/>
    </row>
    <row r="701" spans="2:18" x14ac:dyDescent="0.3">
      <c r="B701" s="1" t="str">
        <f>'SUP_IVL (In-direct)'!J$10</f>
        <v>CO2eqv</v>
      </c>
      <c r="C701" s="1"/>
      <c r="D701" s="1"/>
      <c r="E701" s="1"/>
      <c r="F701" s="1"/>
      <c r="G701" s="1"/>
      <c r="H701" s="1"/>
      <c r="I701" s="1"/>
      <c r="J701" s="1"/>
      <c r="K701" s="16"/>
      <c r="L701" s="1"/>
      <c r="M701" s="1"/>
      <c r="N701" s="1"/>
      <c r="O701" s="1"/>
      <c r="P701" s="1"/>
      <c r="Q701" s="1"/>
      <c r="R701" s="1"/>
    </row>
    <row r="702" spans="2:18" x14ac:dyDescent="0.3">
      <c r="B702" s="1"/>
      <c r="C702" s="1"/>
      <c r="D702" s="1"/>
      <c r="E702" s="1"/>
      <c r="F702" s="1"/>
      <c r="G702" s="1"/>
      <c r="H702" s="1"/>
      <c r="I702" s="1"/>
      <c r="J702" s="1"/>
      <c r="K702" s="16"/>
      <c r="L702" s="1"/>
      <c r="M702" s="1"/>
      <c r="N702" s="1"/>
      <c r="O702" s="1"/>
      <c r="P702" s="1"/>
      <c r="Q702" s="1"/>
      <c r="R702" s="1"/>
    </row>
    <row r="703" spans="2:18" x14ac:dyDescent="0.3">
      <c r="B703" s="2" t="s">
        <v>606</v>
      </c>
      <c r="C703" s="3"/>
      <c r="D703" s="3"/>
      <c r="E703" s="3"/>
      <c r="F703" s="3"/>
      <c r="G703" s="3"/>
      <c r="H703" s="3"/>
      <c r="I703" s="3"/>
      <c r="J703" s="3"/>
      <c r="K703" s="17"/>
      <c r="L703" s="1"/>
      <c r="M703" s="1"/>
      <c r="N703" s="1"/>
      <c r="O703" s="1"/>
      <c r="P703" s="1"/>
      <c r="Q703" s="1"/>
      <c r="R703" s="1"/>
    </row>
    <row r="704" spans="2:18" x14ac:dyDescent="0.3">
      <c r="B704" s="4" t="s">
        <v>1</v>
      </c>
      <c r="C704" s="4" t="s">
        <v>2</v>
      </c>
      <c r="D704" s="4" t="s">
        <v>3</v>
      </c>
      <c r="E704" s="4" t="s">
        <v>4</v>
      </c>
      <c r="F704" s="4" t="s">
        <v>5</v>
      </c>
      <c r="G704" s="4" t="s">
        <v>288</v>
      </c>
      <c r="H704" s="4" t="s">
        <v>6</v>
      </c>
      <c r="I704" s="4" t="s">
        <v>7</v>
      </c>
      <c r="J704" s="4" t="s">
        <v>8</v>
      </c>
      <c r="K704" s="18" t="s">
        <v>9</v>
      </c>
      <c r="L704" s="1"/>
      <c r="M704" s="4" t="s">
        <v>10</v>
      </c>
      <c r="N704" s="4" t="s">
        <v>11</v>
      </c>
      <c r="O704" s="5"/>
      <c r="P704" s="5"/>
      <c r="Q704" s="4" t="s">
        <v>12</v>
      </c>
      <c r="R704" s="4" t="s">
        <v>13</v>
      </c>
    </row>
    <row r="705" spans="2:18" x14ac:dyDescent="0.3">
      <c r="B705" s="6"/>
      <c r="C705" s="6"/>
      <c r="D705" s="6" t="str">
        <f t="shared" ref="D705:D736" si="38">IF((OR(K705&lt;=0,K705="NA")),"*","FLO_EMIS+")</f>
        <v>*</v>
      </c>
      <c r="E705" s="7" t="s">
        <v>607</v>
      </c>
      <c r="F705" s="8"/>
      <c r="G705" s="8" t="str">
        <f>G$9</f>
        <v>BFUBJFY</v>
      </c>
      <c r="H705" s="6" t="str">
        <f>H$9</f>
        <v>IMPBFUBJFY</v>
      </c>
      <c r="I705" s="6"/>
      <c r="J705" s="8" t="s">
        <v>603</v>
      </c>
      <c r="K705" s="19">
        <f>'SUP_IVL (In-direct)'!J15</f>
        <v>0</v>
      </c>
      <c r="L705" s="1"/>
      <c r="M705" s="6" t="s">
        <v>14</v>
      </c>
      <c r="N705" s="6"/>
      <c r="O705" s="1" t="s">
        <v>63</v>
      </c>
      <c r="P705" s="1"/>
      <c r="Q705" s="6" t="s">
        <v>289</v>
      </c>
      <c r="R705" s="6" t="s">
        <v>247</v>
      </c>
    </row>
    <row r="706" spans="2:18" x14ac:dyDescent="0.3">
      <c r="B706" s="6"/>
      <c r="C706" s="6"/>
      <c r="D706" s="6" t="str">
        <f t="shared" si="38"/>
        <v>*</v>
      </c>
      <c r="E706" s="7" t="s">
        <v>607</v>
      </c>
      <c r="F706" s="8"/>
      <c r="G706" s="8" t="str">
        <f>G$10</f>
        <v>BFUDMEY</v>
      </c>
      <c r="H706" s="6" t="str">
        <f>H$10</f>
        <v>IMPBFUDMEY</v>
      </c>
      <c r="I706" s="6"/>
      <c r="J706" s="8" t="s">
        <v>603</v>
      </c>
      <c r="K706" s="19">
        <f>'SUP_IVL (In-direct)'!J16</f>
        <v>0</v>
      </c>
      <c r="L706" s="1"/>
      <c r="M706" s="6" t="s">
        <v>14</v>
      </c>
      <c r="N706" s="6"/>
      <c r="O706" s="1" t="s">
        <v>63</v>
      </c>
      <c r="P706" s="1"/>
      <c r="Q706" s="6" t="s">
        <v>290</v>
      </c>
      <c r="R706" s="6" t="s">
        <v>248</v>
      </c>
    </row>
    <row r="707" spans="2:18" x14ac:dyDescent="0.3">
      <c r="B707" s="6"/>
      <c r="C707" s="6"/>
      <c r="D707" s="6" t="str">
        <f t="shared" si="38"/>
        <v>FLO_EMIS+</v>
      </c>
      <c r="E707" s="7" t="s">
        <v>607</v>
      </c>
      <c r="F707" s="8"/>
      <c r="G707" s="8" t="str">
        <f>G$11</f>
        <v>BFUDSTY</v>
      </c>
      <c r="H707" s="6" t="str">
        <f>H$11</f>
        <v>IMPBFUDSTY</v>
      </c>
      <c r="I707" s="6"/>
      <c r="J707" s="8" t="s">
        <v>603</v>
      </c>
      <c r="K707" s="19">
        <f>'SUP_IVL (In-direct)'!J17</f>
        <v>50.79805555555555</v>
      </c>
      <c r="L707" s="1"/>
      <c r="M707" s="6" t="s">
        <v>14</v>
      </c>
      <c r="N707" s="6"/>
      <c r="O707" s="1" t="s">
        <v>63</v>
      </c>
      <c r="P707" s="1"/>
      <c r="Q707" s="6" t="s">
        <v>291</v>
      </c>
      <c r="R707" s="6" t="s">
        <v>249</v>
      </c>
    </row>
    <row r="708" spans="2:18" x14ac:dyDescent="0.3">
      <c r="B708" s="6"/>
      <c r="C708" s="6"/>
      <c r="D708" s="6" t="str">
        <f t="shared" si="38"/>
        <v>FLO_EMIS+</v>
      </c>
      <c r="E708" s="7" t="s">
        <v>607</v>
      </c>
      <c r="F708" s="8"/>
      <c r="G708" s="8" t="str">
        <f>G$12</f>
        <v>BFUDSTY</v>
      </c>
      <c r="H708" s="6" t="str">
        <f>H$12</f>
        <v>IMPBFUDST1</v>
      </c>
      <c r="I708" s="6"/>
      <c r="J708" s="8" t="s">
        <v>603</v>
      </c>
      <c r="K708" s="19">
        <f>'SUP_IVL (In-direct)'!J18</f>
        <v>49.86691666666669</v>
      </c>
      <c r="L708" s="1"/>
      <c r="M708" s="6" t="s">
        <v>14</v>
      </c>
      <c r="N708" s="6"/>
      <c r="O708" s="1" t="s">
        <v>63</v>
      </c>
      <c r="P708" s="1"/>
      <c r="Q708" s="6" t="s">
        <v>291</v>
      </c>
      <c r="R708" s="6" t="s">
        <v>249</v>
      </c>
    </row>
    <row r="709" spans="2:18" x14ac:dyDescent="0.3">
      <c r="B709" s="6"/>
      <c r="C709" s="6"/>
      <c r="D709" s="6" t="str">
        <f t="shared" si="38"/>
        <v>FLO_EMIS+</v>
      </c>
      <c r="E709" s="7" t="s">
        <v>607</v>
      </c>
      <c r="F709" s="8"/>
      <c r="G709" s="8" t="str">
        <f>G$13</f>
        <v>BFUDSTY</v>
      </c>
      <c r="H709" s="6" t="str">
        <f>H$13</f>
        <v>IMPBFUDST2</v>
      </c>
      <c r="I709" s="6"/>
      <c r="J709" s="8" t="s">
        <v>603</v>
      </c>
      <c r="K709" s="19">
        <f>'SUP_IVL (In-direct)'!J19</f>
        <v>59.208444444444453</v>
      </c>
      <c r="L709" s="1"/>
      <c r="M709" s="6" t="s">
        <v>14</v>
      </c>
      <c r="N709" s="6"/>
      <c r="O709" s="1" t="s">
        <v>63</v>
      </c>
      <c r="P709" s="1"/>
      <c r="Q709" s="6" t="s">
        <v>291</v>
      </c>
      <c r="R709" s="6" t="s">
        <v>249</v>
      </c>
    </row>
    <row r="710" spans="2:18" x14ac:dyDescent="0.3">
      <c r="B710" s="6"/>
      <c r="C710" s="6"/>
      <c r="D710" s="6" t="str">
        <f t="shared" si="38"/>
        <v>FLO_EMIS+</v>
      </c>
      <c r="E710" s="7" t="s">
        <v>607</v>
      </c>
      <c r="F710" s="8"/>
      <c r="G710" s="8" t="str">
        <f>G$14</f>
        <v>BFUDSTY</v>
      </c>
      <c r="H710" s="6" t="str">
        <f>H$14</f>
        <v>IMPBFUDST3</v>
      </c>
      <c r="I710" s="6"/>
      <c r="J710" s="8" t="s">
        <v>603</v>
      </c>
      <c r="K710" s="19">
        <f>'SUP_IVL (In-direct)'!J20</f>
        <v>13.790944444444444</v>
      </c>
      <c r="L710" s="1"/>
      <c r="M710" s="6" t="s">
        <v>14</v>
      </c>
      <c r="N710" s="6"/>
      <c r="O710" s="1" t="s">
        <v>63</v>
      </c>
      <c r="P710" s="1"/>
      <c r="Q710" s="6" t="s">
        <v>291</v>
      </c>
      <c r="R710" s="6" t="s">
        <v>249</v>
      </c>
    </row>
    <row r="711" spans="2:18" x14ac:dyDescent="0.3">
      <c r="B711" s="6"/>
      <c r="C711" s="6"/>
      <c r="D711" s="6" t="str">
        <f t="shared" si="38"/>
        <v>FLO_EMIS+</v>
      </c>
      <c r="E711" s="7" t="s">
        <v>607</v>
      </c>
      <c r="F711" s="8"/>
      <c r="G711" s="8" t="str">
        <f>G$15</f>
        <v>BFUETHY</v>
      </c>
      <c r="H711" s="6" t="str">
        <f>H$15</f>
        <v>IMPBFUETH4</v>
      </c>
      <c r="I711" s="6"/>
      <c r="J711" s="8" t="s">
        <v>603</v>
      </c>
      <c r="K711" s="19">
        <f>'SUP_IVL (In-direct)'!J21</f>
        <v>9.1900000000000013</v>
      </c>
      <c r="L711" s="1"/>
      <c r="M711" s="6" t="s">
        <v>14</v>
      </c>
      <c r="N711" s="6"/>
      <c r="O711" s="1" t="s">
        <v>63</v>
      </c>
      <c r="P711" s="1"/>
      <c r="Q711" s="6" t="s">
        <v>292</v>
      </c>
      <c r="R711" s="6" t="s">
        <v>250</v>
      </c>
    </row>
    <row r="712" spans="2:18" x14ac:dyDescent="0.3">
      <c r="B712" s="6"/>
      <c r="C712" s="6"/>
      <c r="D712" s="6" t="str">
        <f t="shared" si="38"/>
        <v>FLO_EMIS+</v>
      </c>
      <c r="E712" s="7" t="s">
        <v>607</v>
      </c>
      <c r="F712" s="8"/>
      <c r="G712" s="8" t="str">
        <f>G$16</f>
        <v>BFUETHY</v>
      </c>
      <c r="H712" s="6" t="str">
        <f>H$16</f>
        <v>IMPBFUETH5</v>
      </c>
      <c r="I712" s="6"/>
      <c r="J712" s="8" t="s">
        <v>603</v>
      </c>
      <c r="K712" s="19">
        <f>'SUP_IVL (In-direct)'!J22</f>
        <v>24.760861111111105</v>
      </c>
      <c r="L712" s="1"/>
      <c r="M712" s="6" t="s">
        <v>14</v>
      </c>
      <c r="N712" s="6"/>
      <c r="O712" s="1" t="s">
        <v>63</v>
      </c>
      <c r="P712" s="1"/>
      <c r="Q712" s="6" t="s">
        <v>292</v>
      </c>
      <c r="R712" s="6" t="s">
        <v>250</v>
      </c>
    </row>
    <row r="713" spans="2:18" x14ac:dyDescent="0.3">
      <c r="B713" s="6"/>
      <c r="C713" s="6"/>
      <c r="D713" s="6" t="str">
        <f t="shared" si="38"/>
        <v>FLO_EMIS+</v>
      </c>
      <c r="E713" s="7" t="s">
        <v>607</v>
      </c>
      <c r="F713" s="8"/>
      <c r="G713" s="8" t="str">
        <f>G$17</f>
        <v>BFUETHY</v>
      </c>
      <c r="H713" s="6" t="str">
        <f>H$17</f>
        <v>IMPBFUETH6</v>
      </c>
      <c r="I713" s="6"/>
      <c r="J713" s="8" t="s">
        <v>603</v>
      </c>
      <c r="K713" s="19">
        <f>'SUP_IVL (In-direct)'!J23</f>
        <v>28.325805555555554</v>
      </c>
      <c r="L713" s="1"/>
      <c r="M713" s="6" t="s">
        <v>14</v>
      </c>
      <c r="N713" s="6"/>
      <c r="O713" s="1" t="s">
        <v>63</v>
      </c>
      <c r="P713" s="1"/>
      <c r="Q713" s="6" t="s">
        <v>292</v>
      </c>
      <c r="R713" s="6" t="s">
        <v>250</v>
      </c>
    </row>
    <row r="714" spans="2:18" x14ac:dyDescent="0.3">
      <c r="B714" s="6"/>
      <c r="C714" s="6"/>
      <c r="D714" s="6" t="str">
        <f t="shared" si="38"/>
        <v>FLO_EMIS+</v>
      </c>
      <c r="E714" s="7" t="s">
        <v>607</v>
      </c>
      <c r="F714" s="8"/>
      <c r="G714" s="8" t="str">
        <f>G$18</f>
        <v>BFUETHY</v>
      </c>
      <c r="H714" s="6" t="str">
        <f>H$18</f>
        <v>IMPBFUETH7</v>
      </c>
      <c r="I714" s="6"/>
      <c r="J714" s="8" t="s">
        <v>603</v>
      </c>
      <c r="K714" s="19">
        <f>'SUP_IVL (In-direct)'!J24</f>
        <v>19.459805555555551</v>
      </c>
      <c r="L714" s="1"/>
      <c r="M714" s="6" t="s">
        <v>14</v>
      </c>
      <c r="N714" s="6"/>
      <c r="O714" s="1" t="s">
        <v>63</v>
      </c>
      <c r="P714" s="1"/>
      <c r="Q714" s="6" t="s">
        <v>292</v>
      </c>
      <c r="R714" s="6" t="s">
        <v>250</v>
      </c>
    </row>
    <row r="715" spans="2:18" x14ac:dyDescent="0.3">
      <c r="B715" s="6"/>
      <c r="C715" s="6"/>
      <c r="D715" s="6" t="str">
        <f t="shared" si="38"/>
        <v>FLO_EMIS+</v>
      </c>
      <c r="E715" s="7" t="s">
        <v>607</v>
      </c>
      <c r="F715" s="8"/>
      <c r="G715" s="8" t="str">
        <f>G$19</f>
        <v>BFUFTDY</v>
      </c>
      <c r="H715" s="6" t="str">
        <f>H$19</f>
        <v>IMPBFUFTDY</v>
      </c>
      <c r="I715" s="6"/>
      <c r="J715" s="8" t="s">
        <v>603</v>
      </c>
      <c r="K715" s="19" t="str">
        <f>'SUP_IVL (In-direct)'!J25</f>
        <v/>
      </c>
      <c r="L715" s="1"/>
      <c r="M715" s="6" t="s">
        <v>14</v>
      </c>
      <c r="N715" s="6"/>
      <c r="O715" s="1" t="s">
        <v>63</v>
      </c>
      <c r="P715" s="1"/>
      <c r="Q715" s="6" t="s">
        <v>293</v>
      </c>
      <c r="R715" s="6" t="s">
        <v>251</v>
      </c>
    </row>
    <row r="716" spans="2:18" x14ac:dyDescent="0.3">
      <c r="B716" s="6"/>
      <c r="C716" s="6"/>
      <c r="D716" s="6" t="str">
        <f t="shared" si="38"/>
        <v>FLO_EMIS+</v>
      </c>
      <c r="E716" s="7" t="s">
        <v>607</v>
      </c>
      <c r="F716" s="8"/>
      <c r="G716" s="8" t="str">
        <f>G$20</f>
        <v>BFUMTHY</v>
      </c>
      <c r="H716" s="6" t="str">
        <f>H$20</f>
        <v>IMPBFUMTHY</v>
      </c>
      <c r="I716" s="6"/>
      <c r="J716" s="8" t="s">
        <v>603</v>
      </c>
      <c r="K716" s="19">
        <f>'SUP_IVL (In-direct)'!J26</f>
        <v>5.4</v>
      </c>
      <c r="L716" s="1"/>
      <c r="M716" s="6" t="s">
        <v>14</v>
      </c>
      <c r="N716" s="6"/>
      <c r="O716" s="1" t="s">
        <v>63</v>
      </c>
      <c r="P716" s="1"/>
      <c r="Q716" s="6" t="s">
        <v>294</v>
      </c>
      <c r="R716" s="6" t="s">
        <v>252</v>
      </c>
    </row>
    <row r="717" spans="2:18" x14ac:dyDescent="0.3">
      <c r="B717" s="6"/>
      <c r="C717" s="6"/>
      <c r="D717" s="6" t="str">
        <f t="shared" si="38"/>
        <v>FLO_EMIS+</v>
      </c>
      <c r="E717" s="7" t="s">
        <v>607</v>
      </c>
      <c r="F717" s="8"/>
      <c r="G717" s="8" t="str">
        <f>G$21</f>
        <v>BFUPLTY</v>
      </c>
      <c r="H717" s="6" t="str">
        <f>H$21</f>
        <v>IMPBFUPLTY</v>
      </c>
      <c r="I717" s="6"/>
      <c r="J717" s="8" t="s">
        <v>603</v>
      </c>
      <c r="K717" s="19">
        <f>'SUP_IVL (In-direct)'!J27</f>
        <v>8.0407104286336732</v>
      </c>
      <c r="L717" s="1"/>
      <c r="M717" s="6" t="s">
        <v>14</v>
      </c>
      <c r="N717" s="6"/>
      <c r="O717" s="1" t="s">
        <v>63</v>
      </c>
      <c r="P717" s="1"/>
      <c r="Q717" s="6" t="s">
        <v>295</v>
      </c>
      <c r="R717" s="6" t="s">
        <v>253</v>
      </c>
    </row>
    <row r="718" spans="2:18" x14ac:dyDescent="0.3">
      <c r="B718" s="6"/>
      <c r="C718" s="6"/>
      <c r="D718" s="6" t="str">
        <f t="shared" si="38"/>
        <v>FLO_EMIS+</v>
      </c>
      <c r="E718" s="7" t="s">
        <v>607</v>
      </c>
      <c r="F718" s="8"/>
      <c r="G718" s="8" t="str">
        <f>G$22</f>
        <v>BFUSNGY</v>
      </c>
      <c r="H718" s="6" t="str">
        <f>H$22</f>
        <v>IMPBFUSNGY</v>
      </c>
      <c r="I718" s="6"/>
      <c r="J718" s="8" t="s">
        <v>603</v>
      </c>
      <c r="K718" s="19">
        <f>'SUP_IVL (In-direct)'!J28</f>
        <v>4.4000000000000004</v>
      </c>
      <c r="L718" s="1"/>
      <c r="M718" s="6" t="s">
        <v>14</v>
      </c>
      <c r="N718" s="6"/>
      <c r="O718" s="1" t="s">
        <v>63</v>
      </c>
      <c r="P718" s="1"/>
      <c r="Q718" s="6" t="s">
        <v>296</v>
      </c>
      <c r="R718" s="6" t="s">
        <v>254</v>
      </c>
    </row>
    <row r="719" spans="2:18" x14ac:dyDescent="0.3">
      <c r="B719" s="6"/>
      <c r="C719" s="6"/>
      <c r="D719" s="6" t="str">
        <f t="shared" si="38"/>
        <v>*</v>
      </c>
      <c r="E719" s="7" t="s">
        <v>607</v>
      </c>
      <c r="F719" s="8"/>
      <c r="G719" s="8" t="str">
        <f>G$23</f>
        <v>BIOAOWY</v>
      </c>
      <c r="H719" s="6" t="str">
        <f>H$23</f>
        <v>IMPBIOAOWY</v>
      </c>
      <c r="I719" s="6"/>
      <c r="J719" s="8" t="s">
        <v>603</v>
      </c>
      <c r="K719" s="19">
        <f>'SUP_IVL (In-direct)'!J29</f>
        <v>0</v>
      </c>
      <c r="L719" s="1"/>
      <c r="M719" s="6" t="s">
        <v>14</v>
      </c>
      <c r="N719" s="6"/>
      <c r="O719" s="1" t="s">
        <v>63</v>
      </c>
      <c r="P719" s="1"/>
      <c r="Q719" s="6" t="s">
        <v>297</v>
      </c>
      <c r="R719" s="6" t="s">
        <v>255</v>
      </c>
    </row>
    <row r="720" spans="2:18" x14ac:dyDescent="0.3">
      <c r="B720" s="6"/>
      <c r="C720" s="6"/>
      <c r="D720" s="6" t="str">
        <f t="shared" si="38"/>
        <v>*</v>
      </c>
      <c r="E720" s="7" t="s">
        <v>607</v>
      </c>
      <c r="F720" s="8"/>
      <c r="G720" s="8" t="str">
        <f>G$24</f>
        <v>BIOCRPY</v>
      </c>
      <c r="H720" s="6" t="str">
        <f>H$24</f>
        <v>IMPBIOCRPY</v>
      </c>
      <c r="I720" s="6"/>
      <c r="J720" s="8" t="s">
        <v>603</v>
      </c>
      <c r="K720" s="19">
        <f>'SUP_IVL (In-direct)'!J30</f>
        <v>0</v>
      </c>
      <c r="L720" s="1"/>
      <c r="M720" s="6" t="s">
        <v>14</v>
      </c>
      <c r="N720" s="6"/>
      <c r="O720" s="1" t="s">
        <v>63</v>
      </c>
      <c r="P720" s="1"/>
      <c r="Q720" s="6" t="s">
        <v>298</v>
      </c>
      <c r="R720" s="6" t="s">
        <v>256</v>
      </c>
    </row>
    <row r="721" spans="2:18" x14ac:dyDescent="0.3">
      <c r="B721" s="6"/>
      <c r="C721" s="6"/>
      <c r="D721" s="6" t="str">
        <f t="shared" si="38"/>
        <v>*</v>
      </c>
      <c r="E721" s="7" t="s">
        <v>607</v>
      </c>
      <c r="F721" s="8"/>
      <c r="G721" s="8" t="str">
        <f>G$25</f>
        <v>BIOGASY</v>
      </c>
      <c r="H721" s="6" t="str">
        <f>H$25</f>
        <v>IMPBIOGASY</v>
      </c>
      <c r="I721" s="6"/>
      <c r="J721" s="8" t="s">
        <v>603</v>
      </c>
      <c r="K721" s="19">
        <f>'SUP_IVL (In-direct)'!J31</f>
        <v>-69.896111111111111</v>
      </c>
      <c r="L721" s="1"/>
      <c r="M721" s="6" t="s">
        <v>14</v>
      </c>
      <c r="N721" s="6"/>
      <c r="O721" s="1" t="s">
        <v>63</v>
      </c>
      <c r="P721" s="1"/>
      <c r="Q721" s="6" t="s">
        <v>299</v>
      </c>
      <c r="R721" s="6" t="s">
        <v>257</v>
      </c>
    </row>
    <row r="722" spans="2:18" x14ac:dyDescent="0.3">
      <c r="B722" s="6"/>
      <c r="C722" s="6"/>
      <c r="D722" s="6" t="str">
        <f t="shared" si="38"/>
        <v>FLO_EMIS+</v>
      </c>
      <c r="E722" s="7" t="s">
        <v>607</v>
      </c>
      <c r="F722" s="8"/>
      <c r="G722" s="8" t="str">
        <f>G$26</f>
        <v>BIOGASY</v>
      </c>
      <c r="H722" s="6" t="str">
        <f>H$26</f>
        <v>IMPBIOGAS1</v>
      </c>
      <c r="I722" s="6"/>
      <c r="J722" s="8" t="s">
        <v>603</v>
      </c>
      <c r="K722" s="19">
        <f>'SUP_IVL (In-direct)'!J32</f>
        <v>14.829833333333333</v>
      </c>
      <c r="L722" s="1"/>
      <c r="M722" s="6" t="s">
        <v>14</v>
      </c>
      <c r="N722" s="6"/>
      <c r="O722" s="1" t="s">
        <v>63</v>
      </c>
      <c r="P722" s="1"/>
      <c r="Q722" s="6" t="s">
        <v>299</v>
      </c>
      <c r="R722" s="6" t="s">
        <v>257</v>
      </c>
    </row>
    <row r="723" spans="2:18" x14ac:dyDescent="0.3">
      <c r="B723" s="6"/>
      <c r="C723" s="6"/>
      <c r="D723" s="6" t="str">
        <f t="shared" si="38"/>
        <v>FLO_EMIS+</v>
      </c>
      <c r="E723" s="7" t="s">
        <v>607</v>
      </c>
      <c r="F723" s="8"/>
      <c r="G723" s="8" t="str">
        <f>G$27</f>
        <v>BFUDSTY</v>
      </c>
      <c r="H723" s="6" t="str">
        <f>H$27</f>
        <v>IMPBFUDSTY</v>
      </c>
      <c r="I723" s="6"/>
      <c r="J723" s="8" t="s">
        <v>603</v>
      </c>
      <c r="K723" s="19">
        <f>'SUP_IVL (In-direct)'!J33</f>
        <v>48.639833333333328</v>
      </c>
      <c r="L723" s="1"/>
      <c r="M723" s="6" t="s">
        <v>14</v>
      </c>
      <c r="N723" s="6"/>
      <c r="O723" s="1" t="s">
        <v>63</v>
      </c>
      <c r="P723" s="1"/>
      <c r="Q723" s="6" t="s">
        <v>291</v>
      </c>
      <c r="R723" s="6" t="s">
        <v>110</v>
      </c>
    </row>
    <row r="724" spans="2:18" x14ac:dyDescent="0.3">
      <c r="B724" s="6"/>
      <c r="C724" s="6"/>
      <c r="D724" s="6" t="str">
        <f t="shared" si="38"/>
        <v>FLO_EMIS+</v>
      </c>
      <c r="E724" s="7" t="s">
        <v>607</v>
      </c>
      <c r="F724" s="8"/>
      <c r="G724" s="8" t="str">
        <f>G$28</f>
        <v>BFUDSTY</v>
      </c>
      <c r="H724" s="6" t="str">
        <f>H$28</f>
        <v>IMPBFUDST1</v>
      </c>
      <c r="I724" s="6"/>
      <c r="J724" s="8" t="s">
        <v>603</v>
      </c>
      <c r="K724" s="19">
        <f>'SUP_IVL (In-direct)'!J34</f>
        <v>50.80693055555556</v>
      </c>
      <c r="L724" s="1"/>
      <c r="M724" s="6" t="s">
        <v>14</v>
      </c>
      <c r="N724" s="6"/>
      <c r="O724" s="1" t="s">
        <v>63</v>
      </c>
      <c r="P724" s="1"/>
      <c r="Q724" s="6" t="s">
        <v>291</v>
      </c>
      <c r="R724" s="6" t="s">
        <v>110</v>
      </c>
    </row>
    <row r="725" spans="2:18" x14ac:dyDescent="0.3">
      <c r="B725" s="6"/>
      <c r="C725" s="6"/>
      <c r="D725" s="6" t="str">
        <f t="shared" si="38"/>
        <v>FLO_EMIS+</v>
      </c>
      <c r="E725" s="7" t="s">
        <v>607</v>
      </c>
      <c r="F725" s="8"/>
      <c r="G725" s="8" t="str">
        <f>G$29</f>
        <v>BFUDSTY</v>
      </c>
      <c r="H725" s="6" t="str">
        <f>H$29</f>
        <v>IMPBFUDST2</v>
      </c>
      <c r="I725" s="6"/>
      <c r="J725" s="8" t="s">
        <v>603</v>
      </c>
      <c r="K725" s="19">
        <f>'SUP_IVL (In-direct)'!J35</f>
        <v>55.140944444444443</v>
      </c>
      <c r="L725" s="1"/>
      <c r="M725" s="6" t="s">
        <v>14</v>
      </c>
      <c r="N725" s="6"/>
      <c r="O725" s="1" t="s">
        <v>63</v>
      </c>
      <c r="P725" s="1"/>
      <c r="Q725" s="6" t="s">
        <v>291</v>
      </c>
      <c r="R725" s="6" t="s">
        <v>110</v>
      </c>
    </row>
    <row r="726" spans="2:18" x14ac:dyDescent="0.3">
      <c r="B726" s="6"/>
      <c r="C726" s="6"/>
      <c r="D726" s="6" t="str">
        <f t="shared" si="38"/>
        <v>FLO_EMIS+</v>
      </c>
      <c r="E726" s="7" t="s">
        <v>607</v>
      </c>
      <c r="F726" s="8"/>
      <c r="G726" s="8" t="str">
        <f>G$30</f>
        <v>BFUDSTY</v>
      </c>
      <c r="H726" s="6" t="str">
        <f>H$30</f>
        <v>IMPBFUDST3</v>
      </c>
      <c r="I726" s="6"/>
      <c r="J726" s="8" t="s">
        <v>603</v>
      </c>
      <c r="K726" s="19">
        <f>'SUP_IVL (In-direct)'!J36</f>
        <v>8.0777777777777775</v>
      </c>
      <c r="L726" s="1"/>
      <c r="M726" s="6" t="s">
        <v>14</v>
      </c>
      <c r="N726" s="6"/>
      <c r="O726" s="1" t="s">
        <v>63</v>
      </c>
      <c r="P726" s="1"/>
      <c r="Q726" s="6" t="s">
        <v>291</v>
      </c>
      <c r="R726" s="6" t="s">
        <v>110</v>
      </c>
    </row>
    <row r="727" spans="2:18" x14ac:dyDescent="0.3">
      <c r="B727" s="6"/>
      <c r="C727" s="6"/>
      <c r="D727" s="6" t="str">
        <f t="shared" si="38"/>
        <v>*</v>
      </c>
      <c r="E727" s="7" t="s">
        <v>607</v>
      </c>
      <c r="F727" s="8"/>
      <c r="G727" s="8" t="str">
        <f>G$31</f>
        <v>BIOIOWY</v>
      </c>
      <c r="H727" s="6" t="str">
        <f>H$31</f>
        <v>IMPBIOIOWY</v>
      </c>
      <c r="I727" s="6"/>
      <c r="J727" s="8" t="s">
        <v>603</v>
      </c>
      <c r="K727" s="19">
        <f>'SUP_IVL (In-direct)'!J37</f>
        <v>0</v>
      </c>
      <c r="L727" s="1"/>
      <c r="M727" s="6" t="s">
        <v>14</v>
      </c>
      <c r="N727" s="6"/>
      <c r="O727" s="1" t="s">
        <v>63</v>
      </c>
      <c r="P727" s="1"/>
      <c r="Q727" s="6" t="s">
        <v>300</v>
      </c>
      <c r="R727" s="6" t="s">
        <v>193</v>
      </c>
    </row>
    <row r="728" spans="2:18" x14ac:dyDescent="0.3">
      <c r="B728" s="6"/>
      <c r="C728" s="6"/>
      <c r="D728" s="6" t="str">
        <f t="shared" si="38"/>
        <v>*</v>
      </c>
      <c r="E728" s="7" t="s">
        <v>607</v>
      </c>
      <c r="F728" s="8"/>
      <c r="G728" s="8" t="str">
        <f>G$32</f>
        <v>BIOMFWY</v>
      </c>
      <c r="H728" s="6" t="str">
        <f>H$32</f>
        <v>IMPBIOMFWY</v>
      </c>
      <c r="I728" s="6"/>
      <c r="J728" s="8" t="s">
        <v>603</v>
      </c>
      <c r="K728" s="19">
        <f>'SUP_IVL (In-direct)'!J38</f>
        <v>0</v>
      </c>
      <c r="L728" s="1"/>
      <c r="M728" s="6" t="s">
        <v>14</v>
      </c>
      <c r="N728" s="6"/>
      <c r="O728" s="1" t="s">
        <v>63</v>
      </c>
      <c r="P728" s="1"/>
      <c r="Q728" s="6" t="s">
        <v>301</v>
      </c>
      <c r="R728" s="6" t="s">
        <v>195</v>
      </c>
    </row>
    <row r="729" spans="2:18" x14ac:dyDescent="0.3">
      <c r="B729" s="6"/>
      <c r="C729" s="6"/>
      <c r="D729" s="6" t="str">
        <f t="shared" si="38"/>
        <v>*</v>
      </c>
      <c r="E729" s="7" t="s">
        <v>607</v>
      </c>
      <c r="F729" s="8"/>
      <c r="G729" s="8" t="str">
        <f>G$33</f>
        <v>BIOMSWY</v>
      </c>
      <c r="H729" s="6" t="str">
        <f>H$33</f>
        <v>IMPBIOMSWY</v>
      </c>
      <c r="I729" s="6"/>
      <c r="J729" s="8" t="s">
        <v>603</v>
      </c>
      <c r="K729" s="19">
        <f>'SUP_IVL (In-direct)'!J39</f>
        <v>0</v>
      </c>
      <c r="L729" s="1"/>
      <c r="M729" s="6" t="s">
        <v>14</v>
      </c>
      <c r="N729" s="6"/>
      <c r="O729" s="1" t="s">
        <v>63</v>
      </c>
      <c r="P729" s="1"/>
      <c r="Q729" s="6" t="s">
        <v>302</v>
      </c>
      <c r="R729" s="6" t="s">
        <v>258</v>
      </c>
    </row>
    <row r="730" spans="2:18" x14ac:dyDescent="0.3">
      <c r="B730" s="6"/>
      <c r="C730" s="6"/>
      <c r="D730" s="6" t="str">
        <f t="shared" si="38"/>
        <v>*</v>
      </c>
      <c r="E730" s="7" t="s">
        <v>607</v>
      </c>
      <c r="F730" s="8"/>
      <c r="G730" s="8" t="str">
        <f>G$34</f>
        <v>BIOSLUY</v>
      </c>
      <c r="H730" s="6" t="str">
        <f>H$34</f>
        <v>IMPBIOSLUY</v>
      </c>
      <c r="I730" s="6"/>
      <c r="J730" s="8" t="s">
        <v>603</v>
      </c>
      <c r="K730" s="19">
        <f>'SUP_IVL (In-direct)'!J40</f>
        <v>0</v>
      </c>
      <c r="L730" s="1"/>
      <c r="M730" s="6" t="s">
        <v>14</v>
      </c>
      <c r="N730" s="6"/>
      <c r="O730" s="1" t="s">
        <v>63</v>
      </c>
      <c r="P730" s="1"/>
      <c r="Q730" s="6" t="s">
        <v>303</v>
      </c>
      <c r="R730" s="6" t="s">
        <v>201</v>
      </c>
    </row>
    <row r="731" spans="2:18" x14ac:dyDescent="0.3">
      <c r="B731" s="6"/>
      <c r="C731" s="6"/>
      <c r="D731" s="6" t="str">
        <f t="shared" si="38"/>
        <v>*</v>
      </c>
      <c r="E731" s="7" t="s">
        <v>607</v>
      </c>
      <c r="F731" s="8"/>
      <c r="G731" s="8" t="str">
        <f>G$35</f>
        <v>BIOWOFY</v>
      </c>
      <c r="H731" s="6" t="str">
        <f>H$35</f>
        <v>IMPBIOWOFY</v>
      </c>
      <c r="I731" s="6"/>
      <c r="J731" s="8" t="s">
        <v>603</v>
      </c>
      <c r="K731" s="19">
        <f>'SUP_IVL (In-direct)'!J41</f>
        <v>0</v>
      </c>
      <c r="L731" s="1"/>
      <c r="M731" s="6" t="s">
        <v>14</v>
      </c>
      <c r="N731" s="6"/>
      <c r="O731" s="1" t="s">
        <v>63</v>
      </c>
      <c r="P731" s="1"/>
      <c r="Q731" s="6" t="s">
        <v>304</v>
      </c>
      <c r="R731" s="6" t="s">
        <v>259</v>
      </c>
    </row>
    <row r="732" spans="2:18" x14ac:dyDescent="0.3">
      <c r="B732" s="6"/>
      <c r="C732" s="6"/>
      <c r="D732" s="6" t="str">
        <f t="shared" si="38"/>
        <v>*</v>
      </c>
      <c r="E732" s="7" t="s">
        <v>607</v>
      </c>
      <c r="F732" s="8"/>
      <c r="G732" s="8" t="str">
        <f>G$36</f>
        <v>BIOWOOY</v>
      </c>
      <c r="H732" s="6" t="str">
        <f>H$36</f>
        <v>IMPBIOWOOY</v>
      </c>
      <c r="I732" s="6"/>
      <c r="J732" s="8" t="s">
        <v>603</v>
      </c>
      <c r="K732" s="19">
        <f>'SUP_IVL (In-direct)'!J42</f>
        <v>0</v>
      </c>
      <c r="L732" s="1"/>
      <c r="M732" s="6" t="s">
        <v>14</v>
      </c>
      <c r="N732" s="6"/>
      <c r="O732" s="1" t="s">
        <v>63</v>
      </c>
      <c r="P732" s="1"/>
      <c r="Q732" s="6" t="s">
        <v>305</v>
      </c>
      <c r="R732" s="6" t="s">
        <v>260</v>
      </c>
    </row>
    <row r="733" spans="2:18" x14ac:dyDescent="0.3">
      <c r="B733" s="6"/>
      <c r="C733" s="6"/>
      <c r="D733" s="6" t="str">
        <f t="shared" si="38"/>
        <v>FLO_EMIS+</v>
      </c>
      <c r="E733" s="7" t="s">
        <v>607</v>
      </c>
      <c r="F733" s="8"/>
      <c r="G733" s="8" t="str">
        <f>G$37</f>
        <v>COAHARY</v>
      </c>
      <c r="H733" s="6" t="str">
        <f>H$37</f>
        <v>IMPCOAHARY</v>
      </c>
      <c r="I733" s="6"/>
      <c r="J733" s="8" t="s">
        <v>603</v>
      </c>
      <c r="K733" s="19">
        <f>'SUP_IVL (In-direct)'!J43</f>
        <v>5.4863172631250601</v>
      </c>
      <c r="L733" s="1"/>
      <c r="M733" s="6" t="s">
        <v>14</v>
      </c>
      <c r="N733" s="6"/>
      <c r="O733" s="1" t="s">
        <v>63</v>
      </c>
      <c r="P733" s="1"/>
      <c r="Q733" s="6" t="s">
        <v>306</v>
      </c>
      <c r="R733" s="6" t="s">
        <v>261</v>
      </c>
    </row>
    <row r="734" spans="2:18" x14ac:dyDescent="0.3">
      <c r="B734" s="6"/>
      <c r="C734" s="6"/>
      <c r="D734" s="6" t="str">
        <f t="shared" si="38"/>
        <v>FLO_EMIS+</v>
      </c>
      <c r="E734" s="7" t="s">
        <v>607</v>
      </c>
      <c r="F734" s="8"/>
      <c r="G734" s="8" t="str">
        <f>G$38</f>
        <v>COAPEAY</v>
      </c>
      <c r="H734" s="6" t="str">
        <f>H$38</f>
        <v>IMPCOAPEAY</v>
      </c>
      <c r="I734" s="6"/>
      <c r="J734" s="8" t="s">
        <v>603</v>
      </c>
      <c r="K734" s="19">
        <f>'SUP_IVL (In-direct)'!J44</f>
        <v>0.58963500408625003</v>
      </c>
      <c r="L734" s="1"/>
      <c r="M734" s="6" t="s">
        <v>14</v>
      </c>
      <c r="N734" s="6"/>
      <c r="O734" s="1" t="s">
        <v>63</v>
      </c>
      <c r="P734" s="1"/>
      <c r="Q734" s="6" t="s">
        <v>307</v>
      </c>
      <c r="R734" s="6" t="s">
        <v>262</v>
      </c>
    </row>
    <row r="735" spans="2:18" x14ac:dyDescent="0.3">
      <c r="B735" s="6"/>
      <c r="C735" s="6"/>
      <c r="D735" s="6" t="str">
        <f t="shared" si="38"/>
        <v>*</v>
      </c>
      <c r="E735" s="7" t="s">
        <v>607</v>
      </c>
      <c r="F735" s="8"/>
      <c r="G735" s="8" t="str">
        <f>G$39</f>
        <v>ELCMED1</v>
      </c>
      <c r="H735" s="6" t="str">
        <f>H$39</f>
        <v>IMPELCMED1</v>
      </c>
      <c r="I735" s="6"/>
      <c r="J735" s="8" t="s">
        <v>603</v>
      </c>
      <c r="K735" s="19">
        <f>'SUP_IVL (In-direct)'!J45</f>
        <v>0</v>
      </c>
      <c r="L735" s="1"/>
      <c r="M735" s="6" t="s">
        <v>14</v>
      </c>
      <c r="N735" s="6"/>
      <c r="O735" s="1" t="s">
        <v>63</v>
      </c>
      <c r="P735" s="1"/>
      <c r="Q735" s="6" t="s">
        <v>308</v>
      </c>
      <c r="R735" s="6" t="s">
        <v>133</v>
      </c>
    </row>
    <row r="736" spans="2:18" x14ac:dyDescent="0.3">
      <c r="B736" s="6"/>
      <c r="C736" s="6"/>
      <c r="D736" s="6" t="str">
        <f t="shared" si="38"/>
        <v>*</v>
      </c>
      <c r="E736" s="7" t="s">
        <v>607</v>
      </c>
      <c r="F736" s="8"/>
      <c r="G736" s="8" t="str">
        <f>G$40</f>
        <v>ELCGREEN</v>
      </c>
      <c r="H736" s="6" t="str">
        <f>H$40</f>
        <v>IMPELCGREEN</v>
      </c>
      <c r="I736" s="6"/>
      <c r="J736" s="8" t="s">
        <v>603</v>
      </c>
      <c r="K736" s="19">
        <f>'SUP_IVL (In-direct)'!J46</f>
        <v>0</v>
      </c>
      <c r="L736" s="1"/>
      <c r="M736" s="6" t="s">
        <v>14</v>
      </c>
      <c r="N736" s="6"/>
      <c r="O736" s="1" t="s">
        <v>63</v>
      </c>
      <c r="P736" s="1"/>
      <c r="Q736" s="6" t="s">
        <v>309</v>
      </c>
      <c r="R736" s="6" t="s">
        <v>263</v>
      </c>
    </row>
    <row r="737" spans="2:18" x14ac:dyDescent="0.3">
      <c r="B737" s="6"/>
      <c r="C737" s="6"/>
      <c r="D737" s="6" t="str">
        <f t="shared" ref="D737:D754" si="39">IF((OR(K737&lt;=0,K737="NA")),"*","FLO_EMIS+")</f>
        <v>FLO_EMIS+</v>
      </c>
      <c r="E737" s="7" t="s">
        <v>607</v>
      </c>
      <c r="F737" s="8"/>
      <c r="G737" s="8" t="str">
        <f>G$41</f>
        <v>ELCMED1</v>
      </c>
      <c r="H737" s="6" t="str">
        <f>H$41</f>
        <v>IMPELCMED1</v>
      </c>
      <c r="I737" s="6"/>
      <c r="J737" s="8" t="s">
        <v>603</v>
      </c>
      <c r="K737" s="19">
        <f>'SUP_IVL (In-direct)'!J47</f>
        <v>277.37010311536858</v>
      </c>
      <c r="L737" s="1"/>
      <c r="M737" s="6" t="s">
        <v>14</v>
      </c>
      <c r="N737" s="6"/>
      <c r="O737" s="1" t="s">
        <v>63</v>
      </c>
      <c r="P737" s="1"/>
      <c r="Q737" s="6" t="s">
        <v>308</v>
      </c>
      <c r="R737" s="6" t="s">
        <v>133</v>
      </c>
    </row>
    <row r="738" spans="2:18" x14ac:dyDescent="0.3">
      <c r="B738" s="6"/>
      <c r="C738" s="6"/>
      <c r="D738" s="6" t="str">
        <f t="shared" si="39"/>
        <v>FLO_EMIS+</v>
      </c>
      <c r="E738" s="7" t="s">
        <v>607</v>
      </c>
      <c r="F738" s="8"/>
      <c r="G738" s="8" t="str">
        <f>G$42</f>
        <v>ELCMED1</v>
      </c>
      <c r="H738" s="6" t="str">
        <f>H$42</f>
        <v>IMPELCMEDSE</v>
      </c>
      <c r="I738" s="6"/>
      <c r="J738" s="8" t="s">
        <v>603</v>
      </c>
      <c r="K738" s="19">
        <f>'SUP_IVL (In-direct)'!J48</f>
        <v>12.403825884886251</v>
      </c>
      <c r="L738" s="1"/>
      <c r="M738" s="6" t="s">
        <v>14</v>
      </c>
      <c r="N738" s="6"/>
      <c r="O738" s="1" t="s">
        <v>63</v>
      </c>
      <c r="P738" s="1"/>
      <c r="Q738" s="6" t="s">
        <v>308</v>
      </c>
      <c r="R738" s="6" t="s">
        <v>133</v>
      </c>
    </row>
    <row r="739" spans="2:18" x14ac:dyDescent="0.3">
      <c r="B739" s="6"/>
      <c r="C739" s="6"/>
      <c r="D739" s="6" t="str">
        <f t="shared" si="39"/>
        <v>FLO_EMIS+</v>
      </c>
      <c r="E739" s="7" t="s">
        <v>607</v>
      </c>
      <c r="F739" s="8"/>
      <c r="G739" s="8" t="str">
        <f>G$43</f>
        <v>ELCMED1</v>
      </c>
      <c r="H739" s="6" t="str">
        <f>H$43</f>
        <v>IMPELCMEDEU</v>
      </c>
      <c r="I739" s="6"/>
      <c r="J739" s="8" t="s">
        <v>603</v>
      </c>
      <c r="K739" s="19">
        <f>'SUP_IVL (In-direct)'!J49</f>
        <v>116.31754151370001</v>
      </c>
      <c r="L739" s="1"/>
      <c r="M739" s="6" t="s">
        <v>14</v>
      </c>
      <c r="N739" s="6"/>
      <c r="O739" s="1" t="s">
        <v>63</v>
      </c>
      <c r="P739" s="1"/>
      <c r="Q739" s="6" t="s">
        <v>308</v>
      </c>
      <c r="R739" s="6" t="s">
        <v>133</v>
      </c>
    </row>
    <row r="740" spans="2:18" x14ac:dyDescent="0.3">
      <c r="B740" s="6"/>
      <c r="C740" s="6"/>
      <c r="D740" s="6" t="str">
        <f t="shared" si="39"/>
        <v>*</v>
      </c>
      <c r="E740" s="7" t="s">
        <v>607</v>
      </c>
      <c r="F740" s="8"/>
      <c r="G740" s="8" t="str">
        <f>G$44</f>
        <v>GASDGSY</v>
      </c>
      <c r="H740" s="6" t="str">
        <f>H$44</f>
        <v>IMPGASDGSY</v>
      </c>
      <c r="I740" s="6"/>
      <c r="J740" s="8" t="s">
        <v>603</v>
      </c>
      <c r="K740" s="19">
        <f>'SUP_IVL (In-direct)'!J50</f>
        <v>0</v>
      </c>
      <c r="L740" s="1"/>
      <c r="M740" s="6" t="s">
        <v>14</v>
      </c>
      <c r="N740" s="6"/>
      <c r="O740" s="1" t="s">
        <v>63</v>
      </c>
      <c r="P740" s="1"/>
      <c r="Q740" s="6" t="s">
        <v>310</v>
      </c>
      <c r="R740" s="6" t="s">
        <v>264</v>
      </c>
    </row>
    <row r="741" spans="2:18" x14ac:dyDescent="0.3">
      <c r="B741" s="6"/>
      <c r="C741" s="6"/>
      <c r="D741" s="6" t="str">
        <f t="shared" si="39"/>
        <v>FLO_EMIS+</v>
      </c>
      <c r="E741" s="7" t="s">
        <v>607</v>
      </c>
      <c r="F741" s="8"/>
      <c r="G741" s="8" t="str">
        <f>G$45</f>
        <v>GASNATY</v>
      </c>
      <c r="H741" s="6" t="str">
        <f>H$45</f>
        <v>IMPGASNATY</v>
      </c>
      <c r="I741" s="6"/>
      <c r="J741" s="8" t="s">
        <v>603</v>
      </c>
      <c r="K741" s="19">
        <f>'SUP_IVL (In-direct)'!J51</f>
        <v>7.7026400208989996</v>
      </c>
      <c r="L741" s="1"/>
      <c r="M741" s="6" t="s">
        <v>14</v>
      </c>
      <c r="N741" s="6"/>
      <c r="O741" s="1" t="s">
        <v>63</v>
      </c>
      <c r="P741" s="1"/>
      <c r="Q741" s="6" t="s">
        <v>311</v>
      </c>
      <c r="R741" s="6" t="s">
        <v>265</v>
      </c>
    </row>
    <row r="742" spans="2:18" x14ac:dyDescent="0.3">
      <c r="B742" s="6"/>
      <c r="C742" s="6"/>
      <c r="D742" s="6" t="str">
        <f t="shared" si="39"/>
        <v>*</v>
      </c>
      <c r="E742" s="7" t="s">
        <v>607</v>
      </c>
      <c r="F742" s="8"/>
      <c r="G742" s="8" t="str">
        <f>G$46</f>
        <v>H2GY</v>
      </c>
      <c r="H742" s="6" t="str">
        <f>H$46</f>
        <v>IMPH2GY</v>
      </c>
      <c r="I742" s="6"/>
      <c r="J742" s="8" t="s">
        <v>603</v>
      </c>
      <c r="K742" s="19">
        <f>'SUP_IVL (In-direct)'!J52</f>
        <v>0</v>
      </c>
      <c r="L742" s="1"/>
      <c r="M742" s="6" t="s">
        <v>14</v>
      </c>
      <c r="N742" s="6"/>
      <c r="O742" s="1" t="s">
        <v>63</v>
      </c>
      <c r="P742" s="1"/>
      <c r="Q742" s="6" t="s">
        <v>312</v>
      </c>
      <c r="R742" s="6" t="s">
        <v>266</v>
      </c>
    </row>
    <row r="743" spans="2:18" x14ac:dyDescent="0.3">
      <c r="B743" s="6"/>
      <c r="C743" s="6"/>
      <c r="D743" s="6" t="str">
        <f t="shared" si="39"/>
        <v>*</v>
      </c>
      <c r="E743" s="7" t="s">
        <v>607</v>
      </c>
      <c r="F743" s="8"/>
      <c r="G743" s="8" t="str">
        <f>G$47</f>
        <v>H2LY</v>
      </c>
      <c r="H743" s="6" t="str">
        <f>H$47</f>
        <v>IMPH2LY</v>
      </c>
      <c r="I743" s="6"/>
      <c r="J743" s="8" t="s">
        <v>603</v>
      </c>
      <c r="K743" s="19">
        <f>'SUP_IVL (In-direct)'!J53</f>
        <v>0</v>
      </c>
      <c r="L743" s="1"/>
      <c r="M743" s="6" t="s">
        <v>14</v>
      </c>
      <c r="N743" s="6"/>
      <c r="O743" s="1" t="s">
        <v>63</v>
      </c>
      <c r="P743" s="1"/>
      <c r="Q743" s="6" t="s">
        <v>313</v>
      </c>
      <c r="R743" s="6" t="s">
        <v>267</v>
      </c>
    </row>
    <row r="744" spans="2:18" x14ac:dyDescent="0.3">
      <c r="B744" s="6"/>
      <c r="C744" s="6"/>
      <c r="D744" s="6" t="str">
        <f t="shared" si="39"/>
        <v>*</v>
      </c>
      <c r="E744" s="7" t="s">
        <v>607</v>
      </c>
      <c r="F744" s="8"/>
      <c r="G744" s="8" t="str">
        <f>G$48</f>
        <v>HETGREEN</v>
      </c>
      <c r="H744" s="6" t="str">
        <f>H$48</f>
        <v>IMPHETGREEN</v>
      </c>
      <c r="I744" s="6"/>
      <c r="J744" s="8" t="s">
        <v>603</v>
      </c>
      <c r="K744" s="19">
        <f>'SUP_IVL (In-direct)'!J54</f>
        <v>0</v>
      </c>
      <c r="L744" s="1"/>
      <c r="M744" s="6" t="s">
        <v>14</v>
      </c>
      <c r="N744" s="6"/>
      <c r="O744" s="1" t="s">
        <v>63</v>
      </c>
      <c r="P744" s="1"/>
      <c r="Q744" s="6" t="s">
        <v>314</v>
      </c>
      <c r="R744" s="6" t="s">
        <v>268</v>
      </c>
    </row>
    <row r="745" spans="2:18" x14ac:dyDescent="0.3">
      <c r="B745" s="6"/>
      <c r="C745" s="6"/>
      <c r="D745" s="6" t="str">
        <f t="shared" si="39"/>
        <v>*</v>
      </c>
      <c r="E745" s="7" t="s">
        <v>607</v>
      </c>
      <c r="F745" s="8"/>
      <c r="G745" s="8" t="str">
        <f>G$49</f>
        <v>HETHTH1</v>
      </c>
      <c r="H745" s="6" t="str">
        <f>H$49</f>
        <v>IMPHETHTH1</v>
      </c>
      <c r="I745" s="6"/>
      <c r="J745" s="8" t="s">
        <v>603</v>
      </c>
      <c r="K745" s="19">
        <f>'SUP_IVL (In-direct)'!J55</f>
        <v>0</v>
      </c>
      <c r="L745" s="1"/>
      <c r="M745" s="6" t="s">
        <v>14</v>
      </c>
      <c r="N745" s="6"/>
      <c r="O745" s="1" t="s">
        <v>63</v>
      </c>
      <c r="P745" s="1"/>
      <c r="Q745" s="6" t="s">
        <v>315</v>
      </c>
      <c r="R745" s="6" t="s">
        <v>268</v>
      </c>
    </row>
    <row r="746" spans="2:18" x14ac:dyDescent="0.3">
      <c r="B746" s="6"/>
      <c r="C746" s="6"/>
      <c r="D746" s="6" t="str">
        <f t="shared" si="39"/>
        <v>*</v>
      </c>
      <c r="E746" s="7" t="s">
        <v>607</v>
      </c>
      <c r="F746" s="8"/>
      <c r="G746" s="8" t="str">
        <f>G$50</f>
        <v>HETLTII</v>
      </c>
      <c r="H746" s="6" t="str">
        <f>H$50</f>
        <v>IMPHETLTII</v>
      </c>
      <c r="I746" s="6"/>
      <c r="J746" s="8" t="s">
        <v>603</v>
      </c>
      <c r="K746" s="19">
        <f>'SUP_IVL (In-direct)'!J56</f>
        <v>0</v>
      </c>
      <c r="L746" s="1"/>
      <c r="M746" s="6" t="s">
        <v>14</v>
      </c>
      <c r="N746" s="6"/>
      <c r="O746" s="1" t="s">
        <v>63</v>
      </c>
      <c r="P746" s="1"/>
      <c r="Q746" s="6" t="s">
        <v>316</v>
      </c>
      <c r="R746" s="6" t="s">
        <v>269</v>
      </c>
    </row>
    <row r="747" spans="2:18" x14ac:dyDescent="0.3">
      <c r="B747" s="6"/>
      <c r="C747" s="6"/>
      <c r="D747" s="6" t="str">
        <f t="shared" si="39"/>
        <v>FLO_EMIS+</v>
      </c>
      <c r="E747" s="7" t="s">
        <v>607</v>
      </c>
      <c r="F747" s="8"/>
      <c r="G747" s="8" t="str">
        <f>G$51</f>
        <v>NUCRSVY</v>
      </c>
      <c r="H747" s="6" t="str">
        <f>H$51</f>
        <v>IMPNUCRSVY</v>
      </c>
      <c r="I747" s="6"/>
      <c r="J747" s="8" t="s">
        <v>603</v>
      </c>
      <c r="K747" s="19">
        <f>'SUP_IVL (In-direct)'!J57</f>
        <v>3.333333333333333</v>
      </c>
      <c r="L747" s="1"/>
      <c r="M747" s="6" t="s">
        <v>14</v>
      </c>
      <c r="N747" s="6"/>
      <c r="O747" s="1" t="s">
        <v>63</v>
      </c>
      <c r="P747" s="1"/>
      <c r="Q747" s="6" t="s">
        <v>317</v>
      </c>
      <c r="R747" s="6" t="s">
        <v>270</v>
      </c>
    </row>
    <row r="748" spans="2:18" x14ac:dyDescent="0.3">
      <c r="B748" s="6"/>
      <c r="C748" s="6"/>
      <c r="D748" s="6" t="str">
        <f t="shared" si="39"/>
        <v>FLO_EMIS+</v>
      </c>
      <c r="E748" s="7" t="s">
        <v>607</v>
      </c>
      <c r="F748" s="8"/>
      <c r="G748" s="8" t="str">
        <f>G$52</f>
        <v>OILCRDY</v>
      </c>
      <c r="H748" s="6" t="str">
        <f>H$52</f>
        <v>IMPOILCRDY</v>
      </c>
      <c r="I748" s="6"/>
      <c r="J748" s="8" t="s">
        <v>603</v>
      </c>
      <c r="K748" s="19">
        <f>'SUP_IVL (In-direct)'!J58</f>
        <v>4.8455606305744272</v>
      </c>
      <c r="L748" s="1"/>
      <c r="M748" s="6" t="s">
        <v>14</v>
      </c>
      <c r="N748" s="6"/>
      <c r="O748" s="1" t="s">
        <v>63</v>
      </c>
      <c r="P748" s="1"/>
      <c r="Q748" s="6" t="s">
        <v>318</v>
      </c>
      <c r="R748" s="6" t="s">
        <v>271</v>
      </c>
    </row>
    <row r="749" spans="2:18" x14ac:dyDescent="0.3">
      <c r="B749" s="6"/>
      <c r="C749" s="6"/>
      <c r="D749" s="6" t="str">
        <f t="shared" si="39"/>
        <v>FLO_EMIS+</v>
      </c>
      <c r="E749" s="7" t="s">
        <v>607</v>
      </c>
      <c r="F749" s="8"/>
      <c r="G749" s="8" t="str">
        <f>G$53</f>
        <v>OILDSTY</v>
      </c>
      <c r="H749" s="6" t="str">
        <f>H$53</f>
        <v>IMPOILDSTY</v>
      </c>
      <c r="I749" s="6"/>
      <c r="J749" s="8" t="s">
        <v>603</v>
      </c>
      <c r="K749" s="19">
        <f>'SUP_IVL (In-direct)'!J59</f>
        <v>10.978213799327145</v>
      </c>
      <c r="L749" s="1"/>
      <c r="M749" s="6" t="s">
        <v>14</v>
      </c>
      <c r="N749" s="6"/>
      <c r="O749" s="1" t="s">
        <v>63</v>
      </c>
      <c r="P749" s="1"/>
      <c r="Q749" s="6" t="s">
        <v>319</v>
      </c>
      <c r="R749" s="6" t="s">
        <v>272</v>
      </c>
    </row>
    <row r="750" spans="2:18" x14ac:dyDescent="0.3">
      <c r="B750" s="6"/>
      <c r="C750" s="6"/>
      <c r="D750" s="6" t="str">
        <f t="shared" si="39"/>
        <v>FLO_EMIS+</v>
      </c>
      <c r="E750" s="7" t="s">
        <v>607</v>
      </c>
      <c r="F750" s="8"/>
      <c r="G750" s="8" t="str">
        <f>G$54</f>
        <v>OILGSLY</v>
      </c>
      <c r="H750" s="6" t="str">
        <f>H$54</f>
        <v>IMPOILGSLY</v>
      </c>
      <c r="I750" s="6"/>
      <c r="J750" s="8" t="s">
        <v>603</v>
      </c>
      <c r="K750" s="19">
        <f>'SUP_IVL (In-direct)'!J60</f>
        <v>15.473329926578899</v>
      </c>
      <c r="L750" s="1"/>
      <c r="M750" s="6" t="s">
        <v>14</v>
      </c>
      <c r="N750" s="6"/>
      <c r="O750" s="1" t="s">
        <v>63</v>
      </c>
      <c r="P750" s="1"/>
      <c r="Q750" s="6" t="s">
        <v>320</v>
      </c>
      <c r="R750" s="6" t="s">
        <v>273</v>
      </c>
    </row>
    <row r="751" spans="2:18" x14ac:dyDescent="0.3">
      <c r="B751" s="6"/>
      <c r="C751" s="6"/>
      <c r="D751" s="6" t="str">
        <f t="shared" si="39"/>
        <v>FLO_EMIS+</v>
      </c>
      <c r="E751" s="7" t="s">
        <v>607</v>
      </c>
      <c r="F751" s="8"/>
      <c r="G751" s="8" t="str">
        <f>G$55</f>
        <v>OILHFOY</v>
      </c>
      <c r="H751" s="6" t="str">
        <f>H$55</f>
        <v>IMPOILHFOY</v>
      </c>
      <c r="I751" s="6"/>
      <c r="J751" s="8" t="s">
        <v>603</v>
      </c>
      <c r="K751" s="19">
        <f>'SUP_IVL (In-direct)'!J61</f>
        <v>10.006791382910446</v>
      </c>
      <c r="L751" s="1"/>
      <c r="M751" s="6" t="s">
        <v>14</v>
      </c>
      <c r="N751" s="6"/>
      <c r="O751" s="1" t="s">
        <v>63</v>
      </c>
      <c r="P751" s="1"/>
      <c r="Q751" s="6" t="s">
        <v>321</v>
      </c>
      <c r="R751" s="6" t="s">
        <v>274</v>
      </c>
    </row>
    <row r="752" spans="2:18" x14ac:dyDescent="0.3">
      <c r="B752" s="6"/>
      <c r="C752" s="6"/>
      <c r="D752" s="6" t="str">
        <f t="shared" si="39"/>
        <v>FLO_EMIS+</v>
      </c>
      <c r="E752" s="7" t="s">
        <v>607</v>
      </c>
      <c r="F752" s="8"/>
      <c r="G752" s="8" t="str">
        <f>G$56</f>
        <v>OILKERY</v>
      </c>
      <c r="H752" s="6" t="str">
        <f>H$56</f>
        <v>IMPOILKERY</v>
      </c>
      <c r="I752" s="6"/>
      <c r="J752" s="8" t="s">
        <v>603</v>
      </c>
      <c r="K752" s="19">
        <f>'SUP_IVL (In-direct)'!J62</f>
        <v>10.565754394872389</v>
      </c>
      <c r="L752" s="1"/>
      <c r="M752" s="6" t="s">
        <v>14</v>
      </c>
      <c r="N752" s="6"/>
      <c r="O752" s="1" t="s">
        <v>63</v>
      </c>
      <c r="P752" s="1"/>
      <c r="Q752" s="6" t="s">
        <v>322</v>
      </c>
      <c r="R752" s="6" t="s">
        <v>275</v>
      </c>
    </row>
    <row r="753" spans="2:18" x14ac:dyDescent="0.3">
      <c r="B753" s="6"/>
      <c r="C753" s="6"/>
      <c r="D753" s="6" t="str">
        <f t="shared" si="39"/>
        <v>FLO_EMIS+</v>
      </c>
      <c r="E753" s="7" t="s">
        <v>607</v>
      </c>
      <c r="F753" s="8"/>
      <c r="G753" s="8" t="str">
        <f>G$57</f>
        <v>OILLFOY</v>
      </c>
      <c r="H753" s="6" t="str">
        <f>H$57</f>
        <v>IMPOILLFOY</v>
      </c>
      <c r="I753" s="6"/>
      <c r="J753" s="8" t="s">
        <v>603</v>
      </c>
      <c r="K753" s="19">
        <f>'SUP_IVL (In-direct)'!J63</f>
        <v>11.116359575242717</v>
      </c>
      <c r="L753" s="1"/>
      <c r="M753" s="6" t="s">
        <v>14</v>
      </c>
      <c r="N753" s="6"/>
      <c r="O753" s="1" t="s">
        <v>63</v>
      </c>
      <c r="P753" s="1"/>
      <c r="Q753" s="6" t="s">
        <v>323</v>
      </c>
      <c r="R753" s="6" t="s">
        <v>276</v>
      </c>
    </row>
    <row r="754" spans="2:18" x14ac:dyDescent="0.3">
      <c r="B754" s="6"/>
      <c r="C754" s="6"/>
      <c r="D754" s="6" t="str">
        <f t="shared" si="39"/>
        <v>FLO_EMIS+</v>
      </c>
      <c r="E754" s="7" t="s">
        <v>607</v>
      </c>
      <c r="F754" s="8"/>
      <c r="G754" s="8" t="str">
        <f>G$58</f>
        <v>OILLPGY</v>
      </c>
      <c r="H754" s="6" t="str">
        <f>H$58</f>
        <v>IMPOILLPGY</v>
      </c>
      <c r="I754" s="6"/>
      <c r="J754" s="8" t="s">
        <v>603</v>
      </c>
      <c r="K754" s="19">
        <f>'SUP_IVL (In-direct)'!J64</f>
        <v>11.957754540648402</v>
      </c>
      <c r="L754" s="1"/>
      <c r="M754" s="6" t="s">
        <v>14</v>
      </c>
      <c r="N754" s="6"/>
      <c r="O754" s="1" t="s">
        <v>63</v>
      </c>
      <c r="P754" s="1"/>
      <c r="Q754" s="6" t="s">
        <v>324</v>
      </c>
      <c r="R754" s="6" t="s">
        <v>277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2:R559"/>
  <sheetViews>
    <sheetView topLeftCell="A213" zoomScale="62" zoomScaleNormal="62" workbookViewId="0">
      <selection activeCell="F69" sqref="B50:K86"/>
    </sheetView>
  </sheetViews>
  <sheetFormatPr defaultRowHeight="14.4" x14ac:dyDescent="0.3"/>
  <cols>
    <col min="4" max="4" width="13.21875" customWidth="1"/>
    <col min="5" max="5" width="18.21875" customWidth="1"/>
    <col min="6" max="6" width="14.21875" customWidth="1"/>
    <col min="7" max="7" width="15.77734375" customWidth="1"/>
    <col min="8" max="8" width="15.109375" bestFit="1" customWidth="1"/>
    <col min="10" max="10" width="19.44140625" bestFit="1" customWidth="1"/>
    <col min="11" max="11" width="10.33203125" style="88" customWidth="1"/>
    <col min="13" max="13" width="14.109375" customWidth="1"/>
    <col min="17" max="17" width="17.5546875" customWidth="1"/>
    <col min="18" max="18" width="41.6640625" customWidth="1"/>
  </cols>
  <sheetData>
    <row r="2" spans="2:18" ht="19.95" customHeight="1" x14ac:dyDescent="0.3"/>
    <row r="3" spans="2:18" x14ac:dyDescent="0.3">
      <c r="B3" s="14" t="s">
        <v>27</v>
      </c>
      <c r="C3" s="13" t="s">
        <v>36</v>
      </c>
      <c r="F3" s="119" t="s">
        <v>573</v>
      </c>
      <c r="G3" s="119"/>
      <c r="H3" s="119"/>
      <c r="I3" s="119"/>
      <c r="J3" s="119"/>
      <c r="K3" s="84"/>
      <c r="L3" s="1"/>
      <c r="M3" s="1"/>
      <c r="N3" s="1"/>
      <c r="O3" s="1"/>
      <c r="P3" s="1"/>
      <c r="Q3" s="1"/>
      <c r="R3" s="1"/>
    </row>
    <row r="4" spans="2:18" x14ac:dyDescent="0.3">
      <c r="B4" s="1"/>
      <c r="C4" s="1"/>
      <c r="D4" s="1"/>
      <c r="E4" s="1"/>
      <c r="F4" s="1"/>
      <c r="G4" s="1"/>
      <c r="H4" s="1"/>
      <c r="I4" s="1"/>
      <c r="J4" s="1"/>
      <c r="K4" s="84"/>
      <c r="L4" s="1"/>
      <c r="M4" s="1"/>
      <c r="N4" s="1"/>
      <c r="O4" s="1"/>
      <c r="P4" s="1"/>
      <c r="Q4" s="1"/>
      <c r="R4" s="1"/>
    </row>
    <row r="5" spans="2:18" x14ac:dyDescent="0.3">
      <c r="B5" s="1" t="str">
        <f>'SUP_IVL (In-direct)'!K10</f>
        <v>CO</v>
      </c>
      <c r="C5" s="1"/>
      <c r="D5" s="1"/>
      <c r="E5" s="1"/>
      <c r="F5" s="1"/>
      <c r="G5" s="1"/>
      <c r="H5" s="1"/>
      <c r="I5" s="1"/>
      <c r="J5" s="1"/>
      <c r="K5" s="84"/>
      <c r="L5" s="1"/>
      <c r="M5" s="1"/>
      <c r="N5" s="1"/>
      <c r="O5" s="1"/>
      <c r="P5" s="1"/>
      <c r="Q5" s="1"/>
      <c r="R5" s="1"/>
    </row>
    <row r="6" spans="2:18" x14ac:dyDescent="0.3">
      <c r="B6" s="1"/>
      <c r="C6" s="1"/>
      <c r="D6" s="1"/>
      <c r="E6" s="1"/>
      <c r="F6" s="1"/>
      <c r="G6" s="1"/>
      <c r="H6" s="1"/>
      <c r="I6" s="1"/>
      <c r="J6" s="1"/>
      <c r="K6" s="84"/>
      <c r="L6" s="1"/>
      <c r="M6" s="1"/>
      <c r="N6" s="1"/>
      <c r="O6" s="1"/>
      <c r="P6" s="1"/>
      <c r="Q6" s="1"/>
      <c r="R6" s="1"/>
    </row>
    <row r="7" spans="2:18" x14ac:dyDescent="0.3">
      <c r="B7" s="2" t="s">
        <v>0</v>
      </c>
      <c r="C7" s="3"/>
      <c r="D7" s="3"/>
      <c r="E7" s="3"/>
      <c r="F7" s="3"/>
      <c r="G7" s="3"/>
      <c r="H7" s="3"/>
      <c r="I7" s="3"/>
      <c r="J7" s="3"/>
      <c r="K7" s="85"/>
      <c r="L7" s="1"/>
      <c r="M7" s="1"/>
      <c r="N7" s="1"/>
      <c r="O7" s="1"/>
      <c r="P7" s="1"/>
      <c r="Q7" s="1"/>
      <c r="R7" s="1"/>
    </row>
    <row r="8" spans="2:18" x14ac:dyDescent="0.3">
      <c r="B8" s="4" t="s">
        <v>1</v>
      </c>
      <c r="C8" s="4" t="s">
        <v>2</v>
      </c>
      <c r="D8" s="4" t="s">
        <v>3</v>
      </c>
      <c r="E8" s="4" t="s">
        <v>4</v>
      </c>
      <c r="F8" s="4" t="s">
        <v>5</v>
      </c>
      <c r="G8" s="4" t="s">
        <v>288</v>
      </c>
      <c r="H8" s="4" t="s">
        <v>6</v>
      </c>
      <c r="I8" s="4" t="s">
        <v>7</v>
      </c>
      <c r="J8" s="4" t="s">
        <v>8</v>
      </c>
      <c r="K8" s="86" t="s">
        <v>9</v>
      </c>
      <c r="L8" s="1"/>
      <c r="M8" s="4" t="s">
        <v>10</v>
      </c>
      <c r="N8" s="4" t="s">
        <v>11</v>
      </c>
      <c r="O8" s="5"/>
      <c r="P8" s="5"/>
      <c r="Q8" s="4" t="s">
        <v>571</v>
      </c>
      <c r="R8" s="4" t="s">
        <v>13</v>
      </c>
    </row>
    <row r="9" spans="2:18" x14ac:dyDescent="0.3">
      <c r="B9" s="6"/>
      <c r="C9" s="6"/>
      <c r="D9" s="6" t="str">
        <f t="shared" ref="D9:D43" si="0">IF((OR(K9&lt;=0,K9="NA")),"*","FLO_EMIS+")</f>
        <v>*</v>
      </c>
      <c r="E9" s="7" t="s">
        <v>607</v>
      </c>
      <c r="F9" s="8"/>
      <c r="G9" s="8" t="str">
        <f t="shared" ref="G9:G43" si="1">MID(H9,4,6)</f>
        <v>BIOCRP</v>
      </c>
      <c r="H9" s="6" t="str">
        <f>Q9</f>
        <v>MINBIOCRP100</v>
      </c>
      <c r="I9" s="6"/>
      <c r="J9" s="6" t="str">
        <f t="shared" ref="J9:J43" si="2">$C$3&amp;B$5&amp;"N"</f>
        <v>MINCON</v>
      </c>
      <c r="K9" s="87">
        <f>'SUP_IVL (In-direct)'!K65</f>
        <v>0</v>
      </c>
      <c r="L9" s="1"/>
      <c r="M9" s="6" t="s">
        <v>14</v>
      </c>
      <c r="N9" s="6"/>
      <c r="O9" s="3"/>
      <c r="P9" s="3"/>
      <c r="Q9" s="6" t="str">
        <f>'SUP_IVL (In-direct)'!C65</f>
        <v>MINBIOCRP100</v>
      </c>
      <c r="R9" s="68"/>
    </row>
    <row r="10" spans="2:18" x14ac:dyDescent="0.3">
      <c r="B10" s="6"/>
      <c r="C10" s="6"/>
      <c r="D10" s="6" t="str">
        <f t="shared" si="0"/>
        <v>*</v>
      </c>
      <c r="E10" s="7" t="s">
        <v>607</v>
      </c>
      <c r="F10" s="8"/>
      <c r="G10" s="8" t="str">
        <f t="shared" si="1"/>
        <v>BIOCRP</v>
      </c>
      <c r="H10" s="6" t="str">
        <f t="shared" ref="H10:H43" si="3">Q10</f>
        <v>MINBIOCRP200</v>
      </c>
      <c r="I10" s="6"/>
      <c r="J10" s="6" t="str">
        <f t="shared" si="2"/>
        <v>MINCON</v>
      </c>
      <c r="K10" s="87">
        <f>'SUP_IVL (In-direct)'!K66</f>
        <v>0</v>
      </c>
      <c r="L10" s="1"/>
      <c r="M10" s="6" t="s">
        <v>14</v>
      </c>
      <c r="N10" s="6"/>
      <c r="O10" s="3"/>
      <c r="P10" s="3"/>
      <c r="Q10" s="6" t="str">
        <f>'SUP_IVL (In-direct)'!C66</f>
        <v>MINBIOCRP200</v>
      </c>
      <c r="R10" s="68"/>
    </row>
    <row r="11" spans="2:18" x14ac:dyDescent="0.3">
      <c r="B11" s="6"/>
      <c r="C11" s="6"/>
      <c r="D11" s="6" t="str">
        <f t="shared" si="0"/>
        <v>*</v>
      </c>
      <c r="E11" s="7" t="s">
        <v>607</v>
      </c>
      <c r="F11" s="8"/>
      <c r="G11" s="8" t="str">
        <f t="shared" si="1"/>
        <v>BIOCRP</v>
      </c>
      <c r="H11" s="6" t="str">
        <f t="shared" si="3"/>
        <v>MINBIOCRP300</v>
      </c>
      <c r="I11" s="6"/>
      <c r="J11" s="6" t="str">
        <f t="shared" si="2"/>
        <v>MINCON</v>
      </c>
      <c r="K11" s="87">
        <f>'SUP_IVL (In-direct)'!K67</f>
        <v>0</v>
      </c>
      <c r="L11" s="1"/>
      <c r="M11" s="6" t="s">
        <v>14</v>
      </c>
      <c r="N11" s="6"/>
      <c r="O11" s="3"/>
      <c r="P11" s="3"/>
      <c r="Q11" s="6" t="str">
        <f>'SUP_IVL (In-direct)'!C67</f>
        <v>MINBIOCRP300</v>
      </c>
      <c r="R11" s="68"/>
    </row>
    <row r="12" spans="2:18" x14ac:dyDescent="0.3">
      <c r="B12" s="6"/>
      <c r="C12" s="6"/>
      <c r="D12" s="6" t="str">
        <f t="shared" si="0"/>
        <v>*</v>
      </c>
      <c r="E12" s="7" t="s">
        <v>607</v>
      </c>
      <c r="F12" s="8"/>
      <c r="G12" s="8" t="str">
        <f t="shared" si="1"/>
        <v>BIOCRP</v>
      </c>
      <c r="H12" s="6" t="str">
        <f t="shared" si="3"/>
        <v>MINBIOCRP310</v>
      </c>
      <c r="I12" s="6"/>
      <c r="J12" s="6" t="str">
        <f t="shared" si="2"/>
        <v>MINCON</v>
      </c>
      <c r="K12" s="87">
        <f>'SUP_IVL (In-direct)'!K68</f>
        <v>0</v>
      </c>
      <c r="L12" s="1"/>
      <c r="M12" s="6" t="s">
        <v>14</v>
      </c>
      <c r="N12" s="6"/>
      <c r="O12" s="3"/>
      <c r="P12" s="3"/>
      <c r="Q12" s="6" t="str">
        <f>'SUP_IVL (In-direct)'!C68</f>
        <v>MINBIOCRP310</v>
      </c>
      <c r="R12" s="68"/>
    </row>
    <row r="13" spans="2:18" x14ac:dyDescent="0.3">
      <c r="B13" s="6"/>
      <c r="C13" s="6"/>
      <c r="D13" s="6" t="str">
        <f t="shared" si="0"/>
        <v>*</v>
      </c>
      <c r="E13" s="7" t="s">
        <v>607</v>
      </c>
      <c r="F13" s="8"/>
      <c r="G13" s="8" t="str">
        <f t="shared" si="1"/>
        <v>BIOCRP</v>
      </c>
      <c r="H13" s="6" t="str">
        <f t="shared" si="3"/>
        <v>MINBIOCRP400</v>
      </c>
      <c r="I13" s="6"/>
      <c r="J13" s="6" t="str">
        <f t="shared" si="2"/>
        <v>MINCON</v>
      </c>
      <c r="K13" s="87">
        <f>'SUP_IVL (In-direct)'!K69</f>
        <v>0</v>
      </c>
      <c r="L13" s="1"/>
      <c r="M13" s="6" t="s">
        <v>14</v>
      </c>
      <c r="N13" s="6"/>
      <c r="O13" s="3"/>
      <c r="P13" s="3"/>
      <c r="Q13" s="6" t="str">
        <f>'SUP_IVL (In-direct)'!C69</f>
        <v>MINBIOCRP400</v>
      </c>
      <c r="R13" s="68"/>
    </row>
    <row r="14" spans="2:18" x14ac:dyDescent="0.3">
      <c r="B14" s="6"/>
      <c r="C14" s="6"/>
      <c r="D14" s="6" t="str">
        <f t="shared" si="0"/>
        <v>*</v>
      </c>
      <c r="E14" s="7" t="s">
        <v>607</v>
      </c>
      <c r="F14" s="8"/>
      <c r="G14" s="8" t="str">
        <f t="shared" si="1"/>
        <v>BIOCRP</v>
      </c>
      <c r="H14" s="6" t="str">
        <f t="shared" si="3"/>
        <v>MINBIOCRP900</v>
      </c>
      <c r="I14" s="6"/>
      <c r="J14" s="6" t="str">
        <f t="shared" si="2"/>
        <v>MINCON</v>
      </c>
      <c r="K14" s="87">
        <f>'SUP_IVL (In-direct)'!K70</f>
        <v>0</v>
      </c>
      <c r="L14" s="1"/>
      <c r="M14" s="6" t="s">
        <v>14</v>
      </c>
      <c r="N14" s="6"/>
      <c r="O14" s="3"/>
      <c r="P14" s="3"/>
      <c r="Q14" s="6" t="str">
        <f>'SUP_IVL (In-direct)'!C70</f>
        <v>MINBIOCRP900</v>
      </c>
      <c r="R14" s="68" t="s">
        <v>256</v>
      </c>
    </row>
    <row r="15" spans="2:18" x14ac:dyDescent="0.3">
      <c r="B15" s="6"/>
      <c r="C15" s="6"/>
      <c r="D15" s="6" t="str">
        <f t="shared" si="0"/>
        <v>*</v>
      </c>
      <c r="E15" s="7" t="s">
        <v>607</v>
      </c>
      <c r="F15" s="8"/>
      <c r="G15" s="8" t="str">
        <f t="shared" si="1"/>
        <v>BIOGAS</v>
      </c>
      <c r="H15" s="6" t="str">
        <f t="shared" si="3"/>
        <v>MINBIOGAS900</v>
      </c>
      <c r="I15" s="6"/>
      <c r="J15" s="6" t="str">
        <f t="shared" si="2"/>
        <v>MINCON</v>
      </c>
      <c r="K15" s="87">
        <f>'SUP_IVL (In-direct)'!K71</f>
        <v>0</v>
      </c>
      <c r="L15" s="1"/>
      <c r="M15" s="6" t="s">
        <v>14</v>
      </c>
      <c r="N15" s="6"/>
      <c r="O15" s="3"/>
      <c r="P15" s="3"/>
      <c r="Q15" s="6" t="str">
        <f>'SUP_IVL (In-direct)'!C71</f>
        <v>MINBIOGAS900</v>
      </c>
      <c r="R15" s="68" t="s">
        <v>257</v>
      </c>
    </row>
    <row r="16" spans="2:18" x14ac:dyDescent="0.3">
      <c r="B16" s="6"/>
      <c r="C16" s="6"/>
      <c r="D16" s="6" t="str">
        <f t="shared" si="0"/>
        <v>*</v>
      </c>
      <c r="E16" s="7" t="s">
        <v>607</v>
      </c>
      <c r="F16" s="8"/>
      <c r="G16" s="8" t="str">
        <f t="shared" si="1"/>
        <v>BIOIOW</v>
      </c>
      <c r="H16" s="6" t="str">
        <f t="shared" si="3"/>
        <v>MINBIOIOW300</v>
      </c>
      <c r="I16" s="6"/>
      <c r="J16" s="6" t="str">
        <f t="shared" si="2"/>
        <v>MINCON</v>
      </c>
      <c r="K16" s="87">
        <f>'SUP_IVL (In-direct)'!K72</f>
        <v>0</v>
      </c>
      <c r="L16" s="1"/>
      <c r="M16" s="6" t="s">
        <v>14</v>
      </c>
      <c r="N16" s="6"/>
      <c r="O16" s="3"/>
      <c r="P16" s="3"/>
      <c r="Q16" s="6" t="str">
        <f>'SUP_IVL (In-direct)'!C72</f>
        <v>MINBIOIOW300</v>
      </c>
      <c r="R16" s="68"/>
    </row>
    <row r="17" spans="2:18" x14ac:dyDescent="0.3">
      <c r="B17" s="6"/>
      <c r="C17" s="6"/>
      <c r="D17" s="6" t="str">
        <f t="shared" si="0"/>
        <v>*</v>
      </c>
      <c r="E17" s="7" t="s">
        <v>607</v>
      </c>
      <c r="F17" s="8"/>
      <c r="G17" s="8" t="str">
        <f t="shared" si="1"/>
        <v>BIOMFW</v>
      </c>
      <c r="H17" s="6" t="str">
        <f t="shared" si="3"/>
        <v>MINBIOMFW300</v>
      </c>
      <c r="I17" s="6"/>
      <c r="J17" s="6" t="str">
        <f t="shared" si="2"/>
        <v>MINCON</v>
      </c>
      <c r="K17" s="87">
        <f>'SUP_IVL (In-direct)'!K73</f>
        <v>0</v>
      </c>
      <c r="L17" s="1"/>
      <c r="M17" s="6" t="s">
        <v>14</v>
      </c>
      <c r="N17" s="6"/>
      <c r="O17" s="3"/>
      <c r="P17" s="3"/>
      <c r="Q17" s="6" t="str">
        <f>'SUP_IVL (In-direct)'!C73</f>
        <v>MINBIOMFW300</v>
      </c>
      <c r="R17" s="68"/>
    </row>
    <row r="18" spans="2:18" x14ac:dyDescent="0.3">
      <c r="B18" s="6"/>
      <c r="C18" s="6"/>
      <c r="D18" s="6" t="str">
        <f t="shared" si="0"/>
        <v>*</v>
      </c>
      <c r="E18" s="7" t="s">
        <v>607</v>
      </c>
      <c r="F18" s="8"/>
      <c r="G18" s="8" t="str">
        <f t="shared" si="1"/>
        <v>BIOMSW</v>
      </c>
      <c r="H18" s="6" t="str">
        <f t="shared" si="3"/>
        <v>MINBIOMSW300</v>
      </c>
      <c r="I18" s="6"/>
      <c r="J18" s="6" t="str">
        <f t="shared" si="2"/>
        <v>MINCON</v>
      </c>
      <c r="K18" s="87">
        <f>'SUP_IVL (In-direct)'!K74</f>
        <v>0</v>
      </c>
      <c r="L18" s="1"/>
      <c r="M18" s="6" t="s">
        <v>14</v>
      </c>
      <c r="N18" s="6"/>
      <c r="O18" s="3"/>
      <c r="P18" s="3"/>
      <c r="Q18" s="6" t="str">
        <f>'SUP_IVL (In-direct)'!C74</f>
        <v>MINBIOMSW300</v>
      </c>
      <c r="R18" s="68"/>
    </row>
    <row r="19" spans="2:18" x14ac:dyDescent="0.3">
      <c r="B19" s="6"/>
      <c r="C19" s="6"/>
      <c r="D19" s="6" t="str">
        <f t="shared" si="0"/>
        <v>*</v>
      </c>
      <c r="E19" s="7" t="s">
        <v>607</v>
      </c>
      <c r="F19" s="8"/>
      <c r="G19" s="8" t="str">
        <f t="shared" si="1"/>
        <v>BIORPS</v>
      </c>
      <c r="H19" s="6" t="str">
        <f t="shared" si="3"/>
        <v>MINBIORPS100</v>
      </c>
      <c r="I19" s="6"/>
      <c r="J19" s="6" t="str">
        <f t="shared" si="2"/>
        <v>MINCON</v>
      </c>
      <c r="K19" s="87">
        <f>'SUP_IVL (In-direct)'!K75</f>
        <v>0</v>
      </c>
      <c r="L19" s="1"/>
      <c r="M19" s="6" t="s">
        <v>14</v>
      </c>
      <c r="N19" s="6"/>
      <c r="O19" s="3"/>
      <c r="P19" s="3"/>
      <c r="Q19" s="6" t="str">
        <f>'SUP_IVL (In-direct)'!C75</f>
        <v>MINBIORPS100</v>
      </c>
      <c r="R19" s="68"/>
    </row>
    <row r="20" spans="2:18" x14ac:dyDescent="0.3">
      <c r="B20" s="6"/>
      <c r="C20" s="6"/>
      <c r="D20" s="6" t="str">
        <f t="shared" si="0"/>
        <v>*</v>
      </c>
      <c r="E20" s="7" t="s">
        <v>607</v>
      </c>
      <c r="F20" s="8"/>
      <c r="G20" s="8" t="str">
        <f t="shared" si="1"/>
        <v>BIOSLU</v>
      </c>
      <c r="H20" s="6" t="str">
        <f t="shared" si="3"/>
        <v>MINBIOSLU300</v>
      </c>
      <c r="I20" s="6"/>
      <c r="J20" s="6" t="str">
        <f t="shared" si="2"/>
        <v>MINCON</v>
      </c>
      <c r="K20" s="87">
        <f>'SUP_IVL (In-direct)'!K76</f>
        <v>0</v>
      </c>
      <c r="L20" s="1"/>
      <c r="M20" s="6" t="s">
        <v>14</v>
      </c>
      <c r="N20" s="6"/>
      <c r="Q20" s="6" t="str">
        <f>'SUP_IVL (In-direct)'!C76</f>
        <v>MINBIOSLU300</v>
      </c>
      <c r="R20" s="68"/>
    </row>
    <row r="21" spans="2:18" x14ac:dyDescent="0.3">
      <c r="B21" s="6"/>
      <c r="C21" s="6"/>
      <c r="D21" s="6" t="str">
        <f t="shared" si="0"/>
        <v>*</v>
      </c>
      <c r="E21" s="7" t="s">
        <v>607</v>
      </c>
      <c r="F21" s="8"/>
      <c r="G21" s="8" t="str">
        <f t="shared" si="1"/>
        <v>BIOWOF</v>
      </c>
      <c r="H21" s="6" t="str">
        <f t="shared" si="3"/>
        <v>MINBIOWOF900</v>
      </c>
      <c r="I21" s="6"/>
      <c r="J21" s="6" t="str">
        <f t="shared" si="2"/>
        <v>MINCON</v>
      </c>
      <c r="K21" s="87">
        <f>'SUP_IVL (In-direct)'!K77</f>
        <v>0</v>
      </c>
      <c r="L21" s="1"/>
      <c r="M21" s="6" t="s">
        <v>14</v>
      </c>
      <c r="N21" s="6"/>
      <c r="Q21" s="6" t="str">
        <f>'SUP_IVL (In-direct)'!C77</f>
        <v>MINBIOWOF900</v>
      </c>
      <c r="R21" s="69" t="s">
        <v>259</v>
      </c>
    </row>
    <row r="22" spans="2:18" x14ac:dyDescent="0.3">
      <c r="B22" s="6"/>
      <c r="C22" s="6"/>
      <c r="D22" s="6" t="str">
        <f t="shared" si="0"/>
        <v>*</v>
      </c>
      <c r="E22" s="7" t="s">
        <v>607</v>
      </c>
      <c r="F22" s="8"/>
      <c r="G22" s="8" t="str">
        <f t="shared" si="1"/>
        <v>BIOWOO</v>
      </c>
      <c r="H22" s="6" t="str">
        <f t="shared" si="3"/>
        <v>MINBIOWOO100</v>
      </c>
      <c r="I22" s="6"/>
      <c r="J22" s="6" t="str">
        <f t="shared" si="2"/>
        <v>MINCON</v>
      </c>
      <c r="K22" s="87">
        <f>'SUP_IVL (In-direct)'!K78</f>
        <v>0</v>
      </c>
      <c r="L22" s="1"/>
      <c r="M22" s="6" t="s">
        <v>14</v>
      </c>
      <c r="N22" s="6"/>
      <c r="Q22" s="6" t="str">
        <f>'SUP_IVL (In-direct)'!C78</f>
        <v>MINBIOWOO100</v>
      </c>
      <c r="R22" s="68"/>
    </row>
    <row r="23" spans="2:18" x14ac:dyDescent="0.3">
      <c r="B23" s="6"/>
      <c r="C23" s="6"/>
      <c r="D23" s="6" t="str">
        <f t="shared" si="0"/>
        <v>*</v>
      </c>
      <c r="E23" s="7" t="s">
        <v>607</v>
      </c>
      <c r="F23" s="8"/>
      <c r="G23" s="8" t="str">
        <f t="shared" si="1"/>
        <v>BIOWOO</v>
      </c>
      <c r="H23" s="6" t="str">
        <f t="shared" si="3"/>
        <v>MINBIOWOO200</v>
      </c>
      <c r="I23" s="6"/>
      <c r="J23" s="6" t="str">
        <f t="shared" si="2"/>
        <v>MINCON</v>
      </c>
      <c r="K23" s="87">
        <f>'SUP_IVL (In-direct)'!K79</f>
        <v>0</v>
      </c>
      <c r="L23" s="1"/>
      <c r="M23" s="6" t="s">
        <v>14</v>
      </c>
      <c r="N23" s="6"/>
      <c r="Q23" s="6" t="str">
        <f>'SUP_IVL (In-direct)'!C79</f>
        <v>MINBIOWOO200</v>
      </c>
      <c r="R23" s="68"/>
    </row>
    <row r="24" spans="2:18" x14ac:dyDescent="0.3">
      <c r="B24" s="6"/>
      <c r="C24" s="6"/>
      <c r="D24" s="6" t="str">
        <f t="shared" si="0"/>
        <v>*</v>
      </c>
      <c r="E24" s="7" t="s">
        <v>607</v>
      </c>
      <c r="F24" s="8"/>
      <c r="G24" s="8" t="str">
        <f t="shared" si="1"/>
        <v>BIOWOO</v>
      </c>
      <c r="H24" s="6" t="str">
        <f t="shared" si="3"/>
        <v>MINBIOWOO300</v>
      </c>
      <c r="I24" s="6"/>
      <c r="J24" s="6" t="str">
        <f t="shared" si="2"/>
        <v>MINCON</v>
      </c>
      <c r="K24" s="87">
        <f>'SUP_IVL (In-direct)'!K80</f>
        <v>0</v>
      </c>
      <c r="L24" s="1"/>
      <c r="M24" s="6" t="s">
        <v>14</v>
      </c>
      <c r="N24" s="6"/>
      <c r="Q24" s="6" t="str">
        <f>'SUP_IVL (In-direct)'!C80</f>
        <v>MINBIOWOO300</v>
      </c>
      <c r="R24" s="68"/>
    </row>
    <row r="25" spans="2:18" x14ac:dyDescent="0.3">
      <c r="B25" s="6"/>
      <c r="C25" s="6"/>
      <c r="D25" s="6" t="str">
        <f t="shared" si="0"/>
        <v>*</v>
      </c>
      <c r="E25" s="7" t="s">
        <v>607</v>
      </c>
      <c r="F25" s="8"/>
      <c r="G25" s="8" t="str">
        <f t="shared" si="1"/>
        <v>BIOWOO</v>
      </c>
      <c r="H25" s="6" t="str">
        <f t="shared" si="3"/>
        <v>MINBIOWOO900</v>
      </c>
      <c r="I25" s="6"/>
      <c r="J25" s="6" t="str">
        <f t="shared" si="2"/>
        <v>MINCON</v>
      </c>
      <c r="K25" s="87">
        <f>'SUP_IVL (In-direct)'!K81</f>
        <v>0</v>
      </c>
      <c r="L25" s="1"/>
      <c r="M25" s="6" t="s">
        <v>14</v>
      </c>
      <c r="N25" s="6"/>
      <c r="Q25" s="6" t="str">
        <f>'SUP_IVL (In-direct)'!C81</f>
        <v>MINBIOWOO900</v>
      </c>
      <c r="R25" s="68" t="s">
        <v>260</v>
      </c>
    </row>
    <row r="26" spans="2:18" x14ac:dyDescent="0.3">
      <c r="B26" s="6"/>
      <c r="C26" s="6"/>
      <c r="D26" s="6" t="str">
        <f t="shared" si="0"/>
        <v>*</v>
      </c>
      <c r="E26" s="7" t="s">
        <v>607</v>
      </c>
      <c r="F26" s="8"/>
      <c r="G26" s="8" t="str">
        <f t="shared" si="1"/>
        <v>COOFRE</v>
      </c>
      <c r="H26" s="6" t="str">
        <f t="shared" si="3"/>
        <v>MINCOOFREE00</v>
      </c>
      <c r="I26" s="6"/>
      <c r="J26" s="6" t="str">
        <f t="shared" si="2"/>
        <v>MINCON</v>
      </c>
      <c r="K26" s="87">
        <f>'SUP_IVL (In-direct)'!K82</f>
        <v>0</v>
      </c>
      <c r="L26" s="1"/>
      <c r="M26" s="6" t="s">
        <v>14</v>
      </c>
      <c r="N26" s="6"/>
      <c r="Q26" s="6" t="str">
        <f>'SUP_IVL (In-direct)'!C82</f>
        <v>MINCOOFREE00</v>
      </c>
      <c r="R26" s="68"/>
    </row>
    <row r="27" spans="2:18" x14ac:dyDescent="0.3">
      <c r="B27" s="6"/>
      <c r="C27" s="6"/>
      <c r="D27" s="6" t="str">
        <f t="shared" si="0"/>
        <v>*</v>
      </c>
      <c r="E27" s="7" t="s">
        <v>607</v>
      </c>
      <c r="F27" s="8"/>
      <c r="G27" s="8" t="str">
        <f t="shared" si="1"/>
        <v>HUMPOW</v>
      </c>
      <c r="H27" s="6" t="str">
        <f t="shared" si="3"/>
        <v>MINHUMPOW00</v>
      </c>
      <c r="I27" s="6"/>
      <c r="J27" s="6" t="str">
        <f t="shared" si="2"/>
        <v>MINCON</v>
      </c>
      <c r="K27" s="87">
        <f>'SUP_IVL (In-direct)'!K83</f>
        <v>0</v>
      </c>
      <c r="L27" s="1"/>
      <c r="M27" s="6" t="s">
        <v>14</v>
      </c>
      <c r="N27" s="6"/>
      <c r="Q27" s="6" t="str">
        <f>'SUP_IVL (In-direct)'!C83</f>
        <v>MINHUMPOW00</v>
      </c>
      <c r="R27" s="32" t="s">
        <v>278</v>
      </c>
    </row>
    <row r="28" spans="2:18" x14ac:dyDescent="0.3">
      <c r="B28" s="6"/>
      <c r="C28" s="6"/>
      <c r="D28" s="6" t="str">
        <f t="shared" si="0"/>
        <v>*</v>
      </c>
      <c r="E28" s="7" t="s">
        <v>607</v>
      </c>
      <c r="F28" s="8"/>
      <c r="G28" s="8" t="str">
        <f t="shared" si="1"/>
        <v>RENAHT</v>
      </c>
      <c r="H28" s="6" t="str">
        <f t="shared" si="3"/>
        <v>MINRENAHT00</v>
      </c>
      <c r="I28" s="6"/>
      <c r="J28" s="6" t="str">
        <f t="shared" si="2"/>
        <v>MINCON</v>
      </c>
      <c r="K28" s="87">
        <f>'SUP_IVL (In-direct)'!K84</f>
        <v>0</v>
      </c>
      <c r="L28" s="1"/>
      <c r="M28" s="6" t="s">
        <v>14</v>
      </c>
      <c r="N28" s="6"/>
      <c r="Q28" s="6" t="str">
        <f>'SUP_IVL (In-direct)'!C84</f>
        <v>MINRENAHT00</v>
      </c>
      <c r="R28" s="68" t="s">
        <v>279</v>
      </c>
    </row>
    <row r="29" spans="2:18" x14ac:dyDescent="0.3">
      <c r="B29" s="6"/>
      <c r="C29" s="6"/>
      <c r="D29" s="6" t="str">
        <f t="shared" si="0"/>
        <v>*</v>
      </c>
      <c r="E29" s="7" t="s">
        <v>607</v>
      </c>
      <c r="F29" s="8"/>
      <c r="G29" s="8" t="str">
        <f t="shared" si="1"/>
        <v>RENGEO</v>
      </c>
      <c r="H29" s="6" t="str">
        <f t="shared" si="3"/>
        <v>MINRENGEO00</v>
      </c>
      <c r="I29" s="6"/>
      <c r="J29" s="6" t="str">
        <f t="shared" si="2"/>
        <v>MINCON</v>
      </c>
      <c r="K29" s="87">
        <f>'SUP_IVL (In-direct)'!K85</f>
        <v>0</v>
      </c>
      <c r="L29" s="1"/>
      <c r="M29" s="6" t="s">
        <v>14</v>
      </c>
      <c r="N29" s="6"/>
      <c r="Q29" s="6" t="str">
        <f>'SUP_IVL (In-direct)'!C85</f>
        <v>MINRENGEO00</v>
      </c>
      <c r="R29" s="68" t="s">
        <v>280</v>
      </c>
    </row>
    <row r="30" spans="2:18" x14ac:dyDescent="0.3">
      <c r="B30" s="6"/>
      <c r="C30" s="6"/>
      <c r="D30" s="6" t="str">
        <f t="shared" si="0"/>
        <v>*</v>
      </c>
      <c r="E30" s="7" t="s">
        <v>607</v>
      </c>
      <c r="F30" s="8"/>
      <c r="G30" s="8" t="str">
        <f t="shared" si="1"/>
        <v>RENHYD</v>
      </c>
      <c r="H30" s="6" t="str">
        <f t="shared" si="3"/>
        <v>MINRENHYD00</v>
      </c>
      <c r="I30" s="6"/>
      <c r="J30" s="6" t="str">
        <f t="shared" si="2"/>
        <v>MINCON</v>
      </c>
      <c r="K30" s="87">
        <f>'SUP_IVL (In-direct)'!K86</f>
        <v>0</v>
      </c>
      <c r="L30" s="1"/>
      <c r="M30" s="6" t="s">
        <v>14</v>
      </c>
      <c r="N30" s="6"/>
      <c r="Q30" s="6" t="str">
        <f>'SUP_IVL (In-direct)'!C86</f>
        <v>MINRENHYD00</v>
      </c>
      <c r="R30" s="68" t="s">
        <v>281</v>
      </c>
    </row>
    <row r="31" spans="2:18" x14ac:dyDescent="0.3">
      <c r="B31" s="6"/>
      <c r="C31" s="6"/>
      <c r="D31" s="6" t="str">
        <f t="shared" si="0"/>
        <v>*</v>
      </c>
      <c r="E31" s="7" t="s">
        <v>607</v>
      </c>
      <c r="F31" s="8"/>
      <c r="G31" s="8" t="str">
        <f t="shared" si="1"/>
        <v>RENSOL</v>
      </c>
      <c r="H31" s="6" t="str">
        <f t="shared" si="3"/>
        <v>MINRENSOL00</v>
      </c>
      <c r="I31" s="6"/>
      <c r="J31" s="6" t="str">
        <f t="shared" si="2"/>
        <v>MINCON</v>
      </c>
      <c r="K31" s="87">
        <f>'SUP_IVL (In-direct)'!K87</f>
        <v>0</v>
      </c>
      <c r="L31" s="1"/>
      <c r="M31" s="6" t="s">
        <v>14</v>
      </c>
      <c r="N31" s="6"/>
      <c r="Q31" s="6" t="str">
        <f>'SUP_IVL (In-direct)'!C87</f>
        <v>MINRENSOL00</v>
      </c>
      <c r="R31" s="68" t="s">
        <v>282</v>
      </c>
    </row>
    <row r="32" spans="2:18" x14ac:dyDescent="0.3">
      <c r="B32" s="6"/>
      <c r="C32" s="6"/>
      <c r="D32" s="6" t="str">
        <f t="shared" si="0"/>
        <v>*</v>
      </c>
      <c r="E32" s="7" t="s">
        <v>607</v>
      </c>
      <c r="F32" s="8"/>
      <c r="G32" s="8" t="str">
        <f t="shared" si="1"/>
        <v>RENTID</v>
      </c>
      <c r="H32" s="6" t="str">
        <f t="shared" si="3"/>
        <v>MINRENTID00</v>
      </c>
      <c r="I32" s="6"/>
      <c r="J32" s="6" t="str">
        <f t="shared" si="2"/>
        <v>MINCON</v>
      </c>
      <c r="K32" s="87">
        <f>'SUP_IVL (In-direct)'!K88</f>
        <v>0</v>
      </c>
      <c r="L32" s="1"/>
      <c r="M32" s="6" t="s">
        <v>14</v>
      </c>
      <c r="N32" s="6"/>
      <c r="Q32" s="6" t="str">
        <f>'SUP_IVL (In-direct)'!C88</f>
        <v>MINRENTID00</v>
      </c>
      <c r="R32" s="68" t="s">
        <v>283</v>
      </c>
    </row>
    <row r="33" spans="2:18" x14ac:dyDescent="0.3">
      <c r="B33" s="6"/>
      <c r="C33" s="6"/>
      <c r="D33" s="6" t="str">
        <f t="shared" si="0"/>
        <v>*</v>
      </c>
      <c r="E33" s="7" t="s">
        <v>607</v>
      </c>
      <c r="F33" s="8"/>
      <c r="G33" s="8" t="str">
        <f t="shared" si="1"/>
        <v>RENWAV</v>
      </c>
      <c r="H33" s="6" t="str">
        <f t="shared" si="3"/>
        <v>MINRENWAV00</v>
      </c>
      <c r="I33" s="6"/>
      <c r="J33" s="6" t="str">
        <f t="shared" si="2"/>
        <v>MINCON</v>
      </c>
      <c r="K33" s="87">
        <f>'SUP_IVL (In-direct)'!K89</f>
        <v>0</v>
      </c>
      <c r="L33" s="1"/>
      <c r="M33" s="6" t="s">
        <v>14</v>
      </c>
      <c r="N33" s="6"/>
      <c r="Q33" s="6" t="str">
        <f>'SUP_IVL (In-direct)'!C89</f>
        <v>MINRENWAV00</v>
      </c>
      <c r="R33" s="68" t="s">
        <v>284</v>
      </c>
    </row>
    <row r="34" spans="2:18" x14ac:dyDescent="0.3">
      <c r="B34" s="6"/>
      <c r="C34" s="6"/>
      <c r="D34" s="6" t="str">
        <f t="shared" si="0"/>
        <v>*</v>
      </c>
      <c r="E34" s="7" t="s">
        <v>607</v>
      </c>
      <c r="F34" s="8"/>
      <c r="G34" s="8" t="str">
        <f t="shared" si="1"/>
        <v>RENWIN</v>
      </c>
      <c r="H34" s="6" t="str">
        <f t="shared" si="3"/>
        <v>MINRENWIN00</v>
      </c>
      <c r="I34" s="6"/>
      <c r="J34" s="6" t="str">
        <f t="shared" si="2"/>
        <v>MINCON</v>
      </c>
      <c r="K34" s="87">
        <f>'SUP_IVL (In-direct)'!K90</f>
        <v>0</v>
      </c>
      <c r="L34" s="1"/>
      <c r="M34" s="6" t="s">
        <v>14</v>
      </c>
      <c r="N34" s="6"/>
      <c r="Q34" s="6" t="str">
        <f>'SUP_IVL (In-direct)'!C90</f>
        <v>MINRENWIN00</v>
      </c>
      <c r="R34" s="68" t="s">
        <v>285</v>
      </c>
    </row>
    <row r="35" spans="2:18" x14ac:dyDescent="0.3">
      <c r="B35" s="6"/>
      <c r="C35" s="6"/>
      <c r="D35" s="6" t="str">
        <f t="shared" si="0"/>
        <v>*</v>
      </c>
      <c r="E35" s="7" t="s">
        <v>607</v>
      </c>
      <c r="F35" s="8"/>
      <c r="G35" s="8" t="str">
        <f t="shared" si="1"/>
        <v>BFUDST</v>
      </c>
      <c r="H35" s="6" t="str">
        <f t="shared" si="3"/>
        <v>MINBFUDSTY</v>
      </c>
      <c r="I35" s="6"/>
      <c r="J35" s="6" t="str">
        <f t="shared" si="2"/>
        <v>MINCON</v>
      </c>
      <c r="K35" s="87">
        <f>'SUP_IVL (In-direct)'!K91</f>
        <v>0</v>
      </c>
      <c r="L35" s="1"/>
      <c r="M35" s="6" t="s">
        <v>14</v>
      </c>
      <c r="N35" s="6"/>
      <c r="Q35" s="6" t="str">
        <f>'SUP_IVL (In-direct)'!C91</f>
        <v>MINBFUDSTY</v>
      </c>
      <c r="R35" s="69" t="s">
        <v>249</v>
      </c>
    </row>
    <row r="36" spans="2:18" x14ac:dyDescent="0.3">
      <c r="B36" s="6"/>
      <c r="C36" s="6"/>
      <c r="D36" s="6" t="str">
        <f t="shared" si="0"/>
        <v>*</v>
      </c>
      <c r="E36" s="7" t="s">
        <v>607</v>
      </c>
      <c r="F36" s="8"/>
      <c r="G36" s="8" t="str">
        <f t="shared" si="1"/>
        <v>BFUDST</v>
      </c>
      <c r="H36" s="6" t="str">
        <f t="shared" si="3"/>
        <v>MINBFUDST1</v>
      </c>
      <c r="I36" s="6"/>
      <c r="J36" s="6" t="str">
        <f t="shared" si="2"/>
        <v>MINCON</v>
      </c>
      <c r="K36" s="87">
        <f>'SUP_IVL (In-direct)'!K92</f>
        <v>0</v>
      </c>
      <c r="L36" s="1"/>
      <c r="M36" s="6" t="s">
        <v>14</v>
      </c>
      <c r="N36" s="6"/>
      <c r="Q36" s="6" t="str">
        <f>'SUP_IVL (In-direct)'!C92</f>
        <v>MINBFUDST1</v>
      </c>
      <c r="R36" s="69" t="s">
        <v>249</v>
      </c>
    </row>
    <row r="37" spans="2:18" x14ac:dyDescent="0.3">
      <c r="B37" s="6"/>
      <c r="C37" s="6"/>
      <c r="D37" s="6" t="str">
        <f t="shared" si="0"/>
        <v>*</v>
      </c>
      <c r="E37" s="7" t="s">
        <v>607</v>
      </c>
      <c r="F37" s="8"/>
      <c r="G37" s="8" t="str">
        <f t="shared" si="1"/>
        <v>BFUDST</v>
      </c>
      <c r="H37" s="6" t="str">
        <f t="shared" si="3"/>
        <v>MINBFUDST2</v>
      </c>
      <c r="I37" s="6"/>
      <c r="J37" s="6" t="str">
        <f t="shared" si="2"/>
        <v>MINCON</v>
      </c>
      <c r="K37" s="87">
        <f>'SUP_IVL (In-direct)'!K93</f>
        <v>0</v>
      </c>
      <c r="L37" s="1"/>
      <c r="M37" s="6" t="s">
        <v>14</v>
      </c>
      <c r="N37" s="6"/>
      <c r="Q37" s="6" t="str">
        <f>'SUP_IVL (In-direct)'!C93</f>
        <v>MINBFUDST2</v>
      </c>
      <c r="R37" s="69" t="s">
        <v>249</v>
      </c>
    </row>
    <row r="38" spans="2:18" x14ac:dyDescent="0.3">
      <c r="B38" s="6"/>
      <c r="C38" s="6"/>
      <c r="D38" s="6" t="str">
        <f t="shared" si="0"/>
        <v>*</v>
      </c>
      <c r="E38" s="7" t="s">
        <v>607</v>
      </c>
      <c r="F38" s="8"/>
      <c r="G38" s="8" t="str">
        <f t="shared" si="1"/>
        <v>BFUETH</v>
      </c>
      <c r="H38" s="6" t="str">
        <f t="shared" si="3"/>
        <v>MINBFUETHY</v>
      </c>
      <c r="I38" s="6"/>
      <c r="J38" s="6" t="str">
        <f t="shared" si="2"/>
        <v>MINCON</v>
      </c>
      <c r="K38" s="87">
        <f>'SUP_IVL (In-direct)'!K94</f>
        <v>0</v>
      </c>
      <c r="L38" s="1"/>
      <c r="M38" s="6" t="s">
        <v>14</v>
      </c>
      <c r="N38" s="6"/>
      <c r="Q38" s="6" t="str">
        <f>'SUP_IVL (In-direct)'!C94</f>
        <v>MINBFUETHY</v>
      </c>
      <c r="R38" s="69" t="s">
        <v>250</v>
      </c>
    </row>
    <row r="39" spans="2:18" x14ac:dyDescent="0.3">
      <c r="B39" s="6"/>
      <c r="C39" s="6"/>
      <c r="D39" s="6" t="str">
        <f t="shared" si="0"/>
        <v>*</v>
      </c>
      <c r="E39" s="7" t="s">
        <v>607</v>
      </c>
      <c r="F39" s="8"/>
      <c r="G39" s="8" t="str">
        <f t="shared" si="1"/>
        <v>BFUETH</v>
      </c>
      <c r="H39" s="6" t="str">
        <f t="shared" si="3"/>
        <v>MINBFUETH1</v>
      </c>
      <c r="I39" s="6"/>
      <c r="J39" s="6" t="str">
        <f t="shared" si="2"/>
        <v>MINCON</v>
      </c>
      <c r="K39" s="87">
        <f>'SUP_IVL (In-direct)'!K95</f>
        <v>0</v>
      </c>
      <c r="L39" s="1"/>
      <c r="M39" s="6" t="s">
        <v>14</v>
      </c>
      <c r="N39" s="6"/>
      <c r="Q39" s="6" t="str">
        <f>'SUP_IVL (In-direct)'!C95</f>
        <v>MINBFUETH1</v>
      </c>
      <c r="R39" s="69" t="s">
        <v>250</v>
      </c>
    </row>
    <row r="40" spans="2:18" x14ac:dyDescent="0.3">
      <c r="B40" s="6"/>
      <c r="C40" s="6"/>
      <c r="D40" s="6" t="str">
        <f t="shared" si="0"/>
        <v>*</v>
      </c>
      <c r="E40" s="7" t="s">
        <v>607</v>
      </c>
      <c r="F40" s="8"/>
      <c r="G40" s="8" t="str">
        <f t="shared" si="1"/>
        <v>BFUDST</v>
      </c>
      <c r="H40" s="6" t="str">
        <f t="shared" si="3"/>
        <v>MINBFUDSTY</v>
      </c>
      <c r="I40" s="6"/>
      <c r="J40" s="6" t="str">
        <f t="shared" si="2"/>
        <v>MINCON</v>
      </c>
      <c r="K40" s="87">
        <f>'SUP_IVL (In-direct)'!K96</f>
        <v>0</v>
      </c>
      <c r="L40" s="1"/>
      <c r="M40" s="6" t="s">
        <v>14</v>
      </c>
      <c r="N40" s="6"/>
      <c r="Q40" s="6" t="str">
        <f>'SUP_IVL (In-direct)'!C96</f>
        <v>MINBFUDSTY</v>
      </c>
      <c r="R40" s="69" t="s">
        <v>110</v>
      </c>
    </row>
    <row r="41" spans="2:18" x14ac:dyDescent="0.3">
      <c r="B41" s="6"/>
      <c r="C41" s="6"/>
      <c r="D41" s="6" t="str">
        <f t="shared" si="0"/>
        <v>*</v>
      </c>
      <c r="E41" s="7" t="s">
        <v>607</v>
      </c>
      <c r="F41" s="8"/>
      <c r="G41" s="8" t="str">
        <f t="shared" si="1"/>
        <v>BFUDST</v>
      </c>
      <c r="H41" s="6" t="str">
        <f t="shared" si="3"/>
        <v>MINBFUDST1</v>
      </c>
      <c r="I41" s="6"/>
      <c r="J41" s="6" t="str">
        <f t="shared" si="2"/>
        <v>MINCON</v>
      </c>
      <c r="K41" s="87">
        <f>'SUP_IVL (In-direct)'!K97</f>
        <v>0</v>
      </c>
      <c r="L41" s="1"/>
      <c r="M41" s="6" t="s">
        <v>14</v>
      </c>
      <c r="N41" s="6"/>
      <c r="Q41" s="6" t="str">
        <f>'SUP_IVL (In-direct)'!C97</f>
        <v>MINBFUDST1</v>
      </c>
      <c r="R41" s="69" t="s">
        <v>110</v>
      </c>
    </row>
    <row r="42" spans="2:18" x14ac:dyDescent="0.3">
      <c r="B42" s="6"/>
      <c r="C42" s="6"/>
      <c r="D42" s="6" t="str">
        <f t="shared" si="0"/>
        <v>*</v>
      </c>
      <c r="E42" s="7" t="s">
        <v>607</v>
      </c>
      <c r="F42" s="8"/>
      <c r="G42" s="8" t="str">
        <f t="shared" si="1"/>
        <v>BFUDST</v>
      </c>
      <c r="H42" s="6" t="str">
        <f t="shared" si="3"/>
        <v>MINBFUDST2</v>
      </c>
      <c r="I42" s="6"/>
      <c r="J42" s="6" t="str">
        <f t="shared" si="2"/>
        <v>MINCON</v>
      </c>
      <c r="K42" s="87">
        <f>'SUP_IVL (In-direct)'!K98</f>
        <v>0</v>
      </c>
      <c r="L42" s="1"/>
      <c r="M42" s="6" t="s">
        <v>14</v>
      </c>
      <c r="N42" s="6"/>
      <c r="Q42" s="6" t="str">
        <f>'SUP_IVL (In-direct)'!C98</f>
        <v>MINBFUDST2</v>
      </c>
      <c r="R42" s="69" t="s">
        <v>110</v>
      </c>
    </row>
    <row r="43" spans="2:18" x14ac:dyDescent="0.3">
      <c r="B43" s="6"/>
      <c r="C43" s="6"/>
      <c r="D43" s="6" t="str">
        <f t="shared" si="0"/>
        <v>*</v>
      </c>
      <c r="E43" s="7" t="s">
        <v>607</v>
      </c>
      <c r="F43" s="8"/>
      <c r="G43" s="8" t="str">
        <f t="shared" si="1"/>
        <v>RENSAV</v>
      </c>
      <c r="H43" s="6" t="str">
        <f t="shared" si="3"/>
        <v>MINRENSAV08</v>
      </c>
      <c r="I43" s="6"/>
      <c r="J43" s="6" t="str">
        <f t="shared" si="2"/>
        <v>MINCON</v>
      </c>
      <c r="K43" s="87">
        <f>'SUP_IVL (In-direct)'!K99</f>
        <v>0</v>
      </c>
      <c r="L43" s="1"/>
      <c r="M43" s="6" t="s">
        <v>14</v>
      </c>
      <c r="N43" s="6"/>
      <c r="Q43" s="6" t="str">
        <f>'SUP_IVL (In-direct)'!C99</f>
        <v>MINRENSAV08</v>
      </c>
      <c r="R43" s="68" t="s">
        <v>286</v>
      </c>
    </row>
    <row r="48" spans="2:18" x14ac:dyDescent="0.3">
      <c r="B48" s="1" t="str">
        <f>'SUP_IVL (In-direct)'!L10</f>
        <v>CH4</v>
      </c>
      <c r="C48" s="1"/>
      <c r="D48" s="1"/>
      <c r="E48" s="1"/>
      <c r="F48" s="1"/>
      <c r="G48" s="1"/>
      <c r="H48" s="1"/>
      <c r="I48" s="1"/>
      <c r="J48" s="1"/>
      <c r="K48" s="84"/>
      <c r="L48" s="1"/>
      <c r="M48" s="1"/>
      <c r="N48" s="1"/>
      <c r="O48" s="1"/>
      <c r="P48" s="1"/>
      <c r="Q48" s="1"/>
      <c r="R48" s="1"/>
    </row>
    <row r="49" spans="2:18" x14ac:dyDescent="0.3">
      <c r="B49" s="1"/>
      <c r="C49" s="1"/>
      <c r="D49" s="1"/>
      <c r="E49" s="1"/>
      <c r="F49" s="1"/>
      <c r="G49" s="1"/>
      <c r="H49" s="1"/>
      <c r="I49" s="1"/>
      <c r="J49" s="1"/>
      <c r="K49" s="84"/>
      <c r="L49" s="1"/>
      <c r="M49" s="1"/>
      <c r="N49" s="1"/>
      <c r="O49" s="1"/>
      <c r="P49" s="1"/>
      <c r="Q49" s="1"/>
      <c r="R49" s="1"/>
    </row>
    <row r="50" spans="2:18" x14ac:dyDescent="0.3">
      <c r="B50" s="2" t="s">
        <v>0</v>
      </c>
      <c r="C50" s="3"/>
      <c r="D50" s="3"/>
      <c r="E50" s="3"/>
      <c r="F50" s="3"/>
      <c r="G50" s="3"/>
      <c r="H50" s="3"/>
      <c r="I50" s="3"/>
      <c r="J50" s="3"/>
      <c r="K50" s="85"/>
      <c r="L50" s="1"/>
      <c r="M50" s="1"/>
      <c r="N50" s="1"/>
      <c r="O50" s="1"/>
      <c r="P50" s="1"/>
      <c r="Q50" s="1"/>
      <c r="R50" s="1"/>
    </row>
    <row r="51" spans="2:18" x14ac:dyDescent="0.3">
      <c r="B51" s="4" t="s">
        <v>1</v>
      </c>
      <c r="C51" s="4" t="s">
        <v>2</v>
      </c>
      <c r="D51" s="4" t="s">
        <v>3</v>
      </c>
      <c r="E51" s="4" t="s">
        <v>4</v>
      </c>
      <c r="F51" s="4" t="s">
        <v>5</v>
      </c>
      <c r="G51" s="4" t="s">
        <v>288</v>
      </c>
      <c r="H51" s="4" t="s">
        <v>6</v>
      </c>
      <c r="I51" s="4" t="s">
        <v>7</v>
      </c>
      <c r="J51" s="4" t="s">
        <v>8</v>
      </c>
      <c r="K51" s="86" t="s">
        <v>9</v>
      </c>
      <c r="L51" s="1"/>
      <c r="M51" s="4" t="s">
        <v>10</v>
      </c>
      <c r="N51" s="4" t="s">
        <v>11</v>
      </c>
      <c r="O51" s="5"/>
      <c r="P51" s="5"/>
      <c r="Q51" s="4" t="s">
        <v>12</v>
      </c>
      <c r="R51" s="4" t="s">
        <v>13</v>
      </c>
    </row>
    <row r="52" spans="2:18" x14ac:dyDescent="0.3">
      <c r="B52" s="6"/>
      <c r="C52" s="6"/>
      <c r="D52" s="6" t="str">
        <f t="shared" ref="D52:D86" si="4">IF((OR(K52&lt;=0,K52="NA")),"*","FLO_EMIS+")</f>
        <v>*</v>
      </c>
      <c r="E52" s="7" t="s">
        <v>607</v>
      </c>
      <c r="F52" s="8"/>
      <c r="G52" s="8" t="str">
        <f>G$9</f>
        <v>BIOCRP</v>
      </c>
      <c r="H52" s="8" t="str">
        <f t="shared" ref="H52" si="5">H9</f>
        <v>MINBIOCRP100</v>
      </c>
      <c r="I52" s="6"/>
      <c r="J52" s="6" t="str">
        <f t="shared" ref="J52:J86" si="6">$C$3&amp;B$48&amp;"N"</f>
        <v>MINCH4N</v>
      </c>
      <c r="K52" s="87">
        <f>'SUP_IVL (In-direct)'!L65</f>
        <v>0</v>
      </c>
      <c r="L52" s="1"/>
      <c r="M52" s="6" t="s">
        <v>14</v>
      </c>
      <c r="N52" s="6"/>
      <c r="O52" s="3"/>
      <c r="P52" s="3"/>
      <c r="Q52" s="6" t="s">
        <v>325</v>
      </c>
      <c r="R52" s="68"/>
    </row>
    <row r="53" spans="2:18" x14ac:dyDescent="0.3">
      <c r="B53" s="6"/>
      <c r="C53" s="6"/>
      <c r="D53" s="6" t="str">
        <f t="shared" si="4"/>
        <v>*</v>
      </c>
      <c r="E53" s="7" t="s">
        <v>607</v>
      </c>
      <c r="F53" s="8"/>
      <c r="G53" s="8" t="str">
        <f>G$10</f>
        <v>BIOCRP</v>
      </c>
      <c r="H53" s="8" t="str">
        <f t="shared" ref="H53" si="7">H10</f>
        <v>MINBIOCRP200</v>
      </c>
      <c r="I53" s="6"/>
      <c r="J53" s="6" t="str">
        <f t="shared" si="6"/>
        <v>MINCH4N</v>
      </c>
      <c r="K53" s="87">
        <f>'SUP_IVL (In-direct)'!L66</f>
        <v>0</v>
      </c>
      <c r="L53" s="1"/>
      <c r="M53" s="6" t="s">
        <v>14</v>
      </c>
      <c r="N53" s="6"/>
      <c r="O53" s="3"/>
      <c r="P53" s="3"/>
      <c r="Q53" s="6" t="s">
        <v>326</v>
      </c>
      <c r="R53" s="68"/>
    </row>
    <row r="54" spans="2:18" x14ac:dyDescent="0.3">
      <c r="B54" s="6"/>
      <c r="C54" s="6"/>
      <c r="D54" s="6" t="str">
        <f t="shared" si="4"/>
        <v>*</v>
      </c>
      <c r="E54" s="7" t="s">
        <v>607</v>
      </c>
      <c r="F54" s="8"/>
      <c r="G54" s="8" t="str">
        <f>G$11</f>
        <v>BIOCRP</v>
      </c>
      <c r="H54" s="8" t="str">
        <f t="shared" ref="H54" si="8">H11</f>
        <v>MINBIOCRP300</v>
      </c>
      <c r="I54" s="6"/>
      <c r="J54" s="6" t="str">
        <f t="shared" si="6"/>
        <v>MINCH4N</v>
      </c>
      <c r="K54" s="87">
        <f>'SUP_IVL (In-direct)'!L67</f>
        <v>0</v>
      </c>
      <c r="L54" s="1"/>
      <c r="M54" s="6" t="s">
        <v>14</v>
      </c>
      <c r="N54" s="6"/>
      <c r="O54" s="3"/>
      <c r="P54" s="3"/>
      <c r="Q54" s="6" t="s">
        <v>327</v>
      </c>
      <c r="R54" s="68"/>
    </row>
    <row r="55" spans="2:18" x14ac:dyDescent="0.3">
      <c r="B55" s="6"/>
      <c r="C55" s="6"/>
      <c r="D55" s="6" t="str">
        <f t="shared" si="4"/>
        <v>*</v>
      </c>
      <c r="E55" s="7" t="s">
        <v>607</v>
      </c>
      <c r="F55" s="8"/>
      <c r="G55" s="8" t="str">
        <f>G$12</f>
        <v>BIOCRP</v>
      </c>
      <c r="H55" s="8" t="str">
        <f t="shared" ref="H55" si="9">H12</f>
        <v>MINBIOCRP310</v>
      </c>
      <c r="I55" s="6"/>
      <c r="J55" s="6" t="str">
        <f t="shared" si="6"/>
        <v>MINCH4N</v>
      </c>
      <c r="K55" s="87">
        <f>'SUP_IVL (In-direct)'!L68</f>
        <v>0</v>
      </c>
      <c r="L55" s="1"/>
      <c r="M55" s="6" t="s">
        <v>14</v>
      </c>
      <c r="N55" s="6"/>
      <c r="O55" s="3"/>
      <c r="P55" s="3"/>
      <c r="Q55" s="6" t="s">
        <v>327</v>
      </c>
      <c r="R55" s="68"/>
    </row>
    <row r="56" spans="2:18" x14ac:dyDescent="0.3">
      <c r="B56" s="6"/>
      <c r="C56" s="6"/>
      <c r="D56" s="6" t="str">
        <f t="shared" si="4"/>
        <v>*</v>
      </c>
      <c r="E56" s="7" t="s">
        <v>607</v>
      </c>
      <c r="F56" s="8"/>
      <c r="G56" s="8" t="str">
        <f>G$13</f>
        <v>BIOCRP</v>
      </c>
      <c r="H56" s="8" t="str">
        <f t="shared" ref="H56" si="10">H13</f>
        <v>MINBIOCRP400</v>
      </c>
      <c r="I56" s="6"/>
      <c r="J56" s="6" t="str">
        <f t="shared" si="6"/>
        <v>MINCH4N</v>
      </c>
      <c r="K56" s="87">
        <f>'SUP_IVL (In-direct)'!L69</f>
        <v>0</v>
      </c>
      <c r="L56" s="1"/>
      <c r="M56" s="6" t="s">
        <v>14</v>
      </c>
      <c r="N56" s="6"/>
      <c r="O56" s="3"/>
      <c r="P56" s="3"/>
      <c r="Q56" s="6" t="s">
        <v>328</v>
      </c>
      <c r="R56" s="68"/>
    </row>
    <row r="57" spans="2:18" x14ac:dyDescent="0.3">
      <c r="B57" s="6"/>
      <c r="C57" s="6"/>
      <c r="D57" s="6" t="str">
        <f t="shared" si="4"/>
        <v>*</v>
      </c>
      <c r="E57" s="7" t="s">
        <v>607</v>
      </c>
      <c r="F57" s="8"/>
      <c r="G57" s="8" t="str">
        <f>G$14</f>
        <v>BIOCRP</v>
      </c>
      <c r="H57" s="8" t="str">
        <f t="shared" ref="H57" si="11">H14</f>
        <v>MINBIOCRP900</v>
      </c>
      <c r="I57" s="6"/>
      <c r="J57" s="6" t="str">
        <f t="shared" si="6"/>
        <v>MINCH4N</v>
      </c>
      <c r="K57" s="87">
        <f>'SUP_IVL (In-direct)'!L70</f>
        <v>0</v>
      </c>
      <c r="L57" s="1"/>
      <c r="M57" s="6" t="s">
        <v>14</v>
      </c>
      <c r="N57" s="6"/>
      <c r="O57" s="3"/>
      <c r="P57" s="3"/>
      <c r="Q57" s="6" t="s">
        <v>329</v>
      </c>
      <c r="R57" s="68" t="s">
        <v>256</v>
      </c>
    </row>
    <row r="58" spans="2:18" x14ac:dyDescent="0.3">
      <c r="B58" s="6"/>
      <c r="C58" s="6"/>
      <c r="D58" s="6" t="str">
        <f t="shared" si="4"/>
        <v>*</v>
      </c>
      <c r="E58" s="7" t="s">
        <v>607</v>
      </c>
      <c r="F58" s="8"/>
      <c r="G58" s="8" t="str">
        <f>G$15</f>
        <v>BIOGAS</v>
      </c>
      <c r="H58" s="8" t="str">
        <f t="shared" ref="H58" si="12">H15</f>
        <v>MINBIOGAS900</v>
      </c>
      <c r="I58" s="6"/>
      <c r="J58" s="6" t="str">
        <f t="shared" si="6"/>
        <v>MINCH4N</v>
      </c>
      <c r="K58" s="87">
        <f>'SUP_IVL (In-direct)'!L71</f>
        <v>0</v>
      </c>
      <c r="L58" s="1"/>
      <c r="M58" s="6" t="s">
        <v>14</v>
      </c>
      <c r="N58" s="6"/>
      <c r="O58" s="3"/>
      <c r="P58" s="3"/>
      <c r="Q58" s="6" t="s">
        <v>330</v>
      </c>
      <c r="R58" s="68" t="s">
        <v>257</v>
      </c>
    </row>
    <row r="59" spans="2:18" x14ac:dyDescent="0.3">
      <c r="B59" s="6"/>
      <c r="C59" s="6"/>
      <c r="D59" s="6" t="str">
        <f t="shared" si="4"/>
        <v>*</v>
      </c>
      <c r="E59" s="7" t="s">
        <v>607</v>
      </c>
      <c r="F59" s="8"/>
      <c r="G59" s="8" t="str">
        <f>G$16</f>
        <v>BIOIOW</v>
      </c>
      <c r="H59" s="8" t="str">
        <f t="shared" ref="H59" si="13">H16</f>
        <v>MINBIOIOW300</v>
      </c>
      <c r="I59" s="6"/>
      <c r="J59" s="6" t="str">
        <f t="shared" si="6"/>
        <v>MINCH4N</v>
      </c>
      <c r="K59" s="87">
        <f>'SUP_IVL (In-direct)'!L72</f>
        <v>0</v>
      </c>
      <c r="L59" s="1"/>
      <c r="M59" s="6" t="s">
        <v>14</v>
      </c>
      <c r="N59" s="6"/>
      <c r="O59" s="3"/>
      <c r="P59" s="3"/>
      <c r="Q59" s="6" t="s">
        <v>331</v>
      </c>
      <c r="R59" s="68"/>
    </row>
    <row r="60" spans="2:18" x14ac:dyDescent="0.3">
      <c r="B60" s="6"/>
      <c r="C60" s="6"/>
      <c r="D60" s="6" t="str">
        <f t="shared" si="4"/>
        <v>*</v>
      </c>
      <c r="E60" s="7" t="s">
        <v>607</v>
      </c>
      <c r="F60" s="8"/>
      <c r="G60" s="8" t="str">
        <f>G$17</f>
        <v>BIOMFW</v>
      </c>
      <c r="H60" s="8" t="str">
        <f t="shared" ref="H60" si="14">H17</f>
        <v>MINBIOMFW300</v>
      </c>
      <c r="I60" s="6"/>
      <c r="J60" s="6" t="str">
        <f t="shared" si="6"/>
        <v>MINCH4N</v>
      </c>
      <c r="K60" s="87">
        <f>'SUP_IVL (In-direct)'!L73</f>
        <v>0</v>
      </c>
      <c r="L60" s="1"/>
      <c r="M60" s="6" t="s">
        <v>14</v>
      </c>
      <c r="N60" s="6"/>
      <c r="O60" s="3"/>
      <c r="P60" s="3"/>
      <c r="Q60" s="6" t="s">
        <v>332</v>
      </c>
      <c r="R60" s="68"/>
    </row>
    <row r="61" spans="2:18" x14ac:dyDescent="0.3">
      <c r="B61" s="6"/>
      <c r="C61" s="6"/>
      <c r="D61" s="6" t="str">
        <f t="shared" si="4"/>
        <v>*</v>
      </c>
      <c r="E61" s="7" t="s">
        <v>607</v>
      </c>
      <c r="F61" s="8"/>
      <c r="G61" s="8" t="str">
        <f>G$18</f>
        <v>BIOMSW</v>
      </c>
      <c r="H61" s="8" t="str">
        <f t="shared" ref="H61" si="15">H18</f>
        <v>MINBIOMSW300</v>
      </c>
      <c r="I61" s="6"/>
      <c r="J61" s="6" t="str">
        <f t="shared" si="6"/>
        <v>MINCH4N</v>
      </c>
      <c r="K61" s="87">
        <f>'SUP_IVL (In-direct)'!L74</f>
        <v>0</v>
      </c>
      <c r="L61" s="1"/>
      <c r="M61" s="6" t="s">
        <v>14</v>
      </c>
      <c r="N61" s="6"/>
      <c r="O61" s="3"/>
      <c r="P61" s="3"/>
      <c r="Q61" s="6" t="s">
        <v>333</v>
      </c>
      <c r="R61" s="68"/>
    </row>
    <row r="62" spans="2:18" x14ac:dyDescent="0.3">
      <c r="B62" s="6"/>
      <c r="C62" s="6"/>
      <c r="D62" s="6" t="str">
        <f t="shared" si="4"/>
        <v>*</v>
      </c>
      <c r="E62" s="7" t="s">
        <v>607</v>
      </c>
      <c r="F62" s="8"/>
      <c r="G62" s="8" t="str">
        <f>G$19</f>
        <v>BIORPS</v>
      </c>
      <c r="H62" s="8" t="str">
        <f t="shared" ref="H62" si="16">H19</f>
        <v>MINBIORPS100</v>
      </c>
      <c r="I62" s="6"/>
      <c r="J62" s="6" t="str">
        <f t="shared" si="6"/>
        <v>MINCH4N</v>
      </c>
      <c r="K62" s="87">
        <f>'SUP_IVL (In-direct)'!L75</f>
        <v>0</v>
      </c>
      <c r="L62" s="1"/>
      <c r="M62" s="6" t="s">
        <v>14</v>
      </c>
      <c r="N62" s="6"/>
      <c r="O62" s="3"/>
      <c r="P62" s="3"/>
      <c r="Q62" s="6" t="s">
        <v>334</v>
      </c>
      <c r="R62" s="68"/>
    </row>
    <row r="63" spans="2:18" x14ac:dyDescent="0.3">
      <c r="B63" s="6"/>
      <c r="C63" s="6"/>
      <c r="D63" s="6" t="str">
        <f t="shared" si="4"/>
        <v>*</v>
      </c>
      <c r="E63" s="7" t="s">
        <v>607</v>
      </c>
      <c r="F63" s="8"/>
      <c r="G63" s="8" t="str">
        <f>G$20</f>
        <v>BIOSLU</v>
      </c>
      <c r="H63" s="8" t="str">
        <f t="shared" ref="H63" si="17">H20</f>
        <v>MINBIOSLU300</v>
      </c>
      <c r="I63" s="6"/>
      <c r="J63" s="6" t="str">
        <f t="shared" si="6"/>
        <v>MINCH4N</v>
      </c>
      <c r="K63" s="87">
        <f>'SUP_IVL (In-direct)'!L76</f>
        <v>0</v>
      </c>
      <c r="L63" s="1"/>
      <c r="M63" s="6" t="s">
        <v>14</v>
      </c>
      <c r="N63" s="6"/>
      <c r="Q63" s="6" t="s">
        <v>335</v>
      </c>
      <c r="R63" s="68"/>
    </row>
    <row r="64" spans="2:18" x14ac:dyDescent="0.3">
      <c r="B64" s="6"/>
      <c r="C64" s="6"/>
      <c r="D64" s="6" t="str">
        <f t="shared" si="4"/>
        <v>FLO_EMIS+</v>
      </c>
      <c r="E64" s="7" t="s">
        <v>607</v>
      </c>
      <c r="F64" s="8"/>
      <c r="G64" s="8" t="str">
        <f>G$21</f>
        <v>BIOWOF</v>
      </c>
      <c r="H64" s="8" t="str">
        <f t="shared" ref="H64" si="18">H21</f>
        <v>MINBIOWOF900</v>
      </c>
      <c r="I64" s="6"/>
      <c r="J64" s="6" t="str">
        <f t="shared" si="6"/>
        <v>MINCH4N</v>
      </c>
      <c r="K64" s="87">
        <f>'SUP_IVL (In-direct)'!L77</f>
        <v>1.352733333715547E-3</v>
      </c>
      <c r="L64" s="1"/>
      <c r="M64" s="6" t="s">
        <v>14</v>
      </c>
      <c r="N64" s="6"/>
      <c r="Q64" s="6" t="s">
        <v>336</v>
      </c>
      <c r="R64" s="69" t="s">
        <v>259</v>
      </c>
    </row>
    <row r="65" spans="2:18" x14ac:dyDescent="0.3">
      <c r="B65" s="6"/>
      <c r="C65" s="6"/>
      <c r="D65" s="6" t="str">
        <f t="shared" si="4"/>
        <v>*</v>
      </c>
      <c r="E65" s="7" t="s">
        <v>607</v>
      </c>
      <c r="F65" s="8"/>
      <c r="G65" s="8" t="str">
        <f>G$22</f>
        <v>BIOWOO</v>
      </c>
      <c r="H65" s="8" t="str">
        <f t="shared" ref="H65" si="19">H22</f>
        <v>MINBIOWOO100</v>
      </c>
      <c r="I65" s="6"/>
      <c r="J65" s="6" t="str">
        <f t="shared" si="6"/>
        <v>MINCH4N</v>
      </c>
      <c r="K65" s="87">
        <f>'SUP_IVL (In-direct)'!L78</f>
        <v>0</v>
      </c>
      <c r="L65" s="1"/>
      <c r="M65" s="6" t="s">
        <v>14</v>
      </c>
      <c r="N65" s="6"/>
      <c r="Q65" s="6" t="s">
        <v>337</v>
      </c>
      <c r="R65" s="68"/>
    </row>
    <row r="66" spans="2:18" x14ac:dyDescent="0.3">
      <c r="B66" s="6"/>
      <c r="C66" s="6"/>
      <c r="D66" s="6" t="str">
        <f t="shared" si="4"/>
        <v>*</v>
      </c>
      <c r="E66" s="7" t="s">
        <v>607</v>
      </c>
      <c r="F66" s="8"/>
      <c r="G66" s="8" t="str">
        <f>G$23</f>
        <v>BIOWOO</v>
      </c>
      <c r="H66" s="8" t="str">
        <f t="shared" ref="H66" si="20">H23</f>
        <v>MINBIOWOO200</v>
      </c>
      <c r="I66" s="6"/>
      <c r="J66" s="6" t="str">
        <f t="shared" si="6"/>
        <v>MINCH4N</v>
      </c>
      <c r="K66" s="87">
        <f>'SUP_IVL (In-direct)'!L79</f>
        <v>0</v>
      </c>
      <c r="L66" s="1"/>
      <c r="M66" s="6" t="s">
        <v>14</v>
      </c>
      <c r="N66" s="6"/>
      <c r="Q66" s="6" t="s">
        <v>338</v>
      </c>
      <c r="R66" s="68"/>
    </row>
    <row r="67" spans="2:18" x14ac:dyDescent="0.3">
      <c r="B67" s="6"/>
      <c r="C67" s="6"/>
      <c r="D67" s="6" t="str">
        <f t="shared" si="4"/>
        <v>*</v>
      </c>
      <c r="E67" s="7" t="s">
        <v>607</v>
      </c>
      <c r="F67" s="8"/>
      <c r="G67" s="8" t="str">
        <f>G$24</f>
        <v>BIOWOO</v>
      </c>
      <c r="H67" s="8" t="str">
        <f t="shared" ref="H67" si="21">H24</f>
        <v>MINBIOWOO300</v>
      </c>
      <c r="I67" s="6"/>
      <c r="J67" s="6" t="str">
        <f t="shared" si="6"/>
        <v>MINCH4N</v>
      </c>
      <c r="K67" s="87">
        <f>'SUP_IVL (In-direct)'!L80</f>
        <v>0</v>
      </c>
      <c r="L67" s="1"/>
      <c r="M67" s="6" t="s">
        <v>14</v>
      </c>
      <c r="N67" s="6"/>
      <c r="Q67" s="6" t="s">
        <v>339</v>
      </c>
      <c r="R67" s="68"/>
    </row>
    <row r="68" spans="2:18" x14ac:dyDescent="0.3">
      <c r="B68" s="6"/>
      <c r="C68" s="6"/>
      <c r="D68" s="6" t="str">
        <f t="shared" si="4"/>
        <v>*</v>
      </c>
      <c r="E68" s="7" t="s">
        <v>607</v>
      </c>
      <c r="F68" s="8"/>
      <c r="G68" s="8" t="str">
        <f>G$25</f>
        <v>BIOWOO</v>
      </c>
      <c r="H68" s="8" t="str">
        <f t="shared" ref="H68" si="22">H25</f>
        <v>MINBIOWOO900</v>
      </c>
      <c r="I68" s="6"/>
      <c r="J68" s="6" t="str">
        <f t="shared" si="6"/>
        <v>MINCH4N</v>
      </c>
      <c r="K68" s="87">
        <f>'SUP_IVL (In-direct)'!L81</f>
        <v>0</v>
      </c>
      <c r="L68" s="1"/>
      <c r="M68" s="6" t="s">
        <v>14</v>
      </c>
      <c r="N68" s="6"/>
      <c r="Q68" s="6" t="s">
        <v>340</v>
      </c>
      <c r="R68" s="68" t="s">
        <v>260</v>
      </c>
    </row>
    <row r="69" spans="2:18" x14ac:dyDescent="0.3">
      <c r="B69" s="6"/>
      <c r="C69" s="6"/>
      <c r="D69" s="6" t="str">
        <f t="shared" si="4"/>
        <v>*</v>
      </c>
      <c r="E69" s="7" t="s">
        <v>607</v>
      </c>
      <c r="F69" s="8"/>
      <c r="G69" s="8" t="str">
        <f>G$26</f>
        <v>COOFRE</v>
      </c>
      <c r="H69" s="8" t="str">
        <f t="shared" ref="H69" si="23">H26</f>
        <v>MINCOOFREE00</v>
      </c>
      <c r="I69" s="6"/>
      <c r="J69" s="6" t="str">
        <f t="shared" si="6"/>
        <v>MINCH4N</v>
      </c>
      <c r="K69" s="87">
        <f>'SUP_IVL (In-direct)'!L82</f>
        <v>0</v>
      </c>
      <c r="L69" s="1"/>
      <c r="M69" s="6" t="s">
        <v>14</v>
      </c>
      <c r="N69" s="6"/>
      <c r="Q69" s="6" t="s">
        <v>341</v>
      </c>
      <c r="R69" s="68"/>
    </row>
    <row r="70" spans="2:18" x14ac:dyDescent="0.3">
      <c r="B70" s="6"/>
      <c r="C70" s="6"/>
      <c r="D70" s="6" t="str">
        <f t="shared" si="4"/>
        <v>*</v>
      </c>
      <c r="E70" s="7" t="s">
        <v>607</v>
      </c>
      <c r="F70" s="8"/>
      <c r="G70" s="8" t="str">
        <f>G$27</f>
        <v>HUMPOW</v>
      </c>
      <c r="H70" s="8" t="str">
        <f t="shared" ref="H70" si="24">H27</f>
        <v>MINHUMPOW00</v>
      </c>
      <c r="I70" s="6"/>
      <c r="J70" s="6" t="str">
        <f t="shared" si="6"/>
        <v>MINCH4N</v>
      </c>
      <c r="K70" s="87">
        <f>'SUP_IVL (In-direct)'!L83</f>
        <v>0</v>
      </c>
      <c r="L70" s="1"/>
      <c r="M70" s="6" t="s">
        <v>14</v>
      </c>
      <c r="N70" s="6"/>
      <c r="Q70" s="6" t="s">
        <v>342</v>
      </c>
      <c r="R70" s="32" t="s">
        <v>278</v>
      </c>
    </row>
    <row r="71" spans="2:18" x14ac:dyDescent="0.3">
      <c r="B71" s="6"/>
      <c r="C71" s="6"/>
      <c r="D71" s="6" t="str">
        <f t="shared" si="4"/>
        <v>*</v>
      </c>
      <c r="E71" s="7" t="s">
        <v>607</v>
      </c>
      <c r="F71" s="8"/>
      <c r="G71" s="8" t="str">
        <f>G$28</f>
        <v>RENAHT</v>
      </c>
      <c r="H71" s="8" t="str">
        <f t="shared" ref="H71" si="25">H28</f>
        <v>MINRENAHT00</v>
      </c>
      <c r="I71" s="6"/>
      <c r="J71" s="6" t="str">
        <f t="shared" si="6"/>
        <v>MINCH4N</v>
      </c>
      <c r="K71" s="87">
        <f>'SUP_IVL (In-direct)'!L84</f>
        <v>0</v>
      </c>
      <c r="L71" s="1"/>
      <c r="M71" s="6" t="s">
        <v>14</v>
      </c>
      <c r="N71" s="6"/>
      <c r="Q71" s="6" t="s">
        <v>343</v>
      </c>
      <c r="R71" s="68" t="s">
        <v>279</v>
      </c>
    </row>
    <row r="72" spans="2:18" x14ac:dyDescent="0.3">
      <c r="B72" s="6"/>
      <c r="C72" s="6"/>
      <c r="D72" s="6" t="str">
        <f t="shared" si="4"/>
        <v>*</v>
      </c>
      <c r="E72" s="7" t="s">
        <v>607</v>
      </c>
      <c r="F72" s="8"/>
      <c r="G72" s="8" t="str">
        <f>G$29</f>
        <v>RENGEO</v>
      </c>
      <c r="H72" s="8" t="str">
        <f t="shared" ref="H72" si="26">H29</f>
        <v>MINRENGEO00</v>
      </c>
      <c r="I72" s="6"/>
      <c r="J72" s="6" t="str">
        <f t="shared" si="6"/>
        <v>MINCH4N</v>
      </c>
      <c r="K72" s="87">
        <f>'SUP_IVL (In-direct)'!L85</f>
        <v>0</v>
      </c>
      <c r="L72" s="1"/>
      <c r="M72" s="6" t="s">
        <v>14</v>
      </c>
      <c r="N72" s="6"/>
      <c r="Q72" s="6" t="s">
        <v>344</v>
      </c>
      <c r="R72" s="68" t="s">
        <v>280</v>
      </c>
    </row>
    <row r="73" spans="2:18" x14ac:dyDescent="0.3">
      <c r="B73" s="6"/>
      <c r="C73" s="6"/>
      <c r="D73" s="6" t="str">
        <f t="shared" si="4"/>
        <v>*</v>
      </c>
      <c r="E73" s="7" t="s">
        <v>607</v>
      </c>
      <c r="F73" s="8"/>
      <c r="G73" s="8" t="str">
        <f>G$30</f>
        <v>RENHYD</v>
      </c>
      <c r="H73" s="8" t="str">
        <f t="shared" ref="H73" si="27">H30</f>
        <v>MINRENHYD00</v>
      </c>
      <c r="I73" s="6"/>
      <c r="J73" s="6" t="str">
        <f t="shared" si="6"/>
        <v>MINCH4N</v>
      </c>
      <c r="K73" s="87">
        <f>'SUP_IVL (In-direct)'!L86</f>
        <v>0</v>
      </c>
      <c r="L73" s="1"/>
      <c r="M73" s="6" t="s">
        <v>14</v>
      </c>
      <c r="N73" s="6"/>
      <c r="Q73" s="6" t="s">
        <v>345</v>
      </c>
      <c r="R73" s="68" t="s">
        <v>281</v>
      </c>
    </row>
    <row r="74" spans="2:18" x14ac:dyDescent="0.3">
      <c r="B74" s="6"/>
      <c r="C74" s="6"/>
      <c r="D74" s="6" t="str">
        <f t="shared" si="4"/>
        <v>*</v>
      </c>
      <c r="E74" s="7" t="s">
        <v>607</v>
      </c>
      <c r="F74" s="8"/>
      <c r="G74" s="8" t="str">
        <f>G$31</f>
        <v>RENSOL</v>
      </c>
      <c r="H74" s="8" t="str">
        <f t="shared" ref="H74" si="28">H31</f>
        <v>MINRENSOL00</v>
      </c>
      <c r="I74" s="6"/>
      <c r="J74" s="6" t="str">
        <f t="shared" si="6"/>
        <v>MINCH4N</v>
      </c>
      <c r="K74" s="87">
        <f>'SUP_IVL (In-direct)'!L87</f>
        <v>0</v>
      </c>
      <c r="L74" s="1"/>
      <c r="M74" s="6" t="s">
        <v>14</v>
      </c>
      <c r="N74" s="6"/>
      <c r="Q74" s="6" t="s">
        <v>346</v>
      </c>
      <c r="R74" s="68" t="s">
        <v>282</v>
      </c>
    </row>
    <row r="75" spans="2:18" x14ac:dyDescent="0.3">
      <c r="B75" s="6"/>
      <c r="C75" s="6"/>
      <c r="D75" s="6" t="str">
        <f t="shared" si="4"/>
        <v>*</v>
      </c>
      <c r="E75" s="7" t="s">
        <v>607</v>
      </c>
      <c r="F75" s="8"/>
      <c r="G75" s="8" t="str">
        <f>G$32</f>
        <v>RENTID</v>
      </c>
      <c r="H75" s="8" t="str">
        <f t="shared" ref="H75" si="29">H32</f>
        <v>MINRENTID00</v>
      </c>
      <c r="I75" s="6"/>
      <c r="J75" s="6" t="str">
        <f t="shared" si="6"/>
        <v>MINCH4N</v>
      </c>
      <c r="K75" s="87">
        <f>'SUP_IVL (In-direct)'!L88</f>
        <v>0</v>
      </c>
      <c r="L75" s="1"/>
      <c r="M75" s="6" t="s">
        <v>14</v>
      </c>
      <c r="N75" s="6"/>
      <c r="Q75" s="6" t="s">
        <v>347</v>
      </c>
      <c r="R75" s="68" t="s">
        <v>283</v>
      </c>
    </row>
    <row r="76" spans="2:18" x14ac:dyDescent="0.3">
      <c r="B76" s="6"/>
      <c r="C76" s="6"/>
      <c r="D76" s="6" t="str">
        <f t="shared" si="4"/>
        <v>*</v>
      </c>
      <c r="E76" s="7" t="s">
        <v>607</v>
      </c>
      <c r="F76" s="8"/>
      <c r="G76" s="8" t="str">
        <f>G$33</f>
        <v>RENWAV</v>
      </c>
      <c r="H76" s="8" t="str">
        <f t="shared" ref="H76" si="30">H33</f>
        <v>MINRENWAV00</v>
      </c>
      <c r="I76" s="6"/>
      <c r="J76" s="6" t="str">
        <f t="shared" si="6"/>
        <v>MINCH4N</v>
      </c>
      <c r="K76" s="87">
        <f>'SUP_IVL (In-direct)'!L89</f>
        <v>0</v>
      </c>
      <c r="L76" s="1"/>
      <c r="M76" s="6" t="s">
        <v>14</v>
      </c>
      <c r="N76" s="6"/>
      <c r="Q76" s="6" t="s">
        <v>348</v>
      </c>
      <c r="R76" s="68" t="s">
        <v>284</v>
      </c>
    </row>
    <row r="77" spans="2:18" x14ac:dyDescent="0.3">
      <c r="B77" s="6"/>
      <c r="C77" s="6"/>
      <c r="D77" s="6" t="str">
        <f t="shared" si="4"/>
        <v>*</v>
      </c>
      <c r="E77" s="7" t="s">
        <v>607</v>
      </c>
      <c r="F77" s="8"/>
      <c r="G77" s="8" t="str">
        <f>G$34</f>
        <v>RENWIN</v>
      </c>
      <c r="H77" s="8" t="str">
        <f t="shared" ref="H77" si="31">H34</f>
        <v>MINRENWIN00</v>
      </c>
      <c r="I77" s="6"/>
      <c r="J77" s="6" t="str">
        <f t="shared" si="6"/>
        <v>MINCH4N</v>
      </c>
      <c r="K77" s="87">
        <f>'SUP_IVL (In-direct)'!L90</f>
        <v>0</v>
      </c>
      <c r="L77" s="1"/>
      <c r="M77" s="6" t="s">
        <v>14</v>
      </c>
      <c r="N77" s="6"/>
      <c r="Q77" s="6" t="s">
        <v>349</v>
      </c>
      <c r="R77" s="68" t="s">
        <v>285</v>
      </c>
    </row>
    <row r="78" spans="2:18" x14ac:dyDescent="0.3">
      <c r="B78" s="6"/>
      <c r="C78" s="6"/>
      <c r="D78" s="6" t="str">
        <f t="shared" si="4"/>
        <v>*</v>
      </c>
      <c r="E78" s="7" t="s">
        <v>607</v>
      </c>
      <c r="F78" s="8"/>
      <c r="G78" s="8" t="str">
        <f>G$35</f>
        <v>BFUDST</v>
      </c>
      <c r="H78" s="8" t="str">
        <f t="shared" ref="H78" si="32">H35</f>
        <v>MINBFUDSTY</v>
      </c>
      <c r="I78" s="6"/>
      <c r="J78" s="6" t="str">
        <f t="shared" si="6"/>
        <v>MINCH4N</v>
      </c>
      <c r="K78" s="87">
        <f>'SUP_IVL (In-direct)'!L91</f>
        <v>0</v>
      </c>
      <c r="L78" s="1"/>
      <c r="M78" s="6" t="s">
        <v>14</v>
      </c>
      <c r="N78" s="6"/>
      <c r="Q78" s="6" t="s">
        <v>291</v>
      </c>
      <c r="R78" s="69" t="s">
        <v>249</v>
      </c>
    </row>
    <row r="79" spans="2:18" x14ac:dyDescent="0.3">
      <c r="B79" s="6"/>
      <c r="C79" s="6"/>
      <c r="D79" s="6" t="str">
        <f t="shared" si="4"/>
        <v>*</v>
      </c>
      <c r="E79" s="7" t="s">
        <v>607</v>
      </c>
      <c r="F79" s="8"/>
      <c r="G79" s="8" t="str">
        <f>G$36</f>
        <v>BFUDST</v>
      </c>
      <c r="H79" s="8" t="str">
        <f t="shared" ref="H79" si="33">H36</f>
        <v>MINBFUDST1</v>
      </c>
      <c r="I79" s="6"/>
      <c r="J79" s="6" t="str">
        <f t="shared" si="6"/>
        <v>MINCH4N</v>
      </c>
      <c r="K79" s="87">
        <f>'SUP_IVL (In-direct)'!L92</f>
        <v>0</v>
      </c>
      <c r="L79" s="1"/>
      <c r="M79" s="6" t="s">
        <v>14</v>
      </c>
      <c r="N79" s="6"/>
      <c r="Q79" s="6" t="s">
        <v>291</v>
      </c>
      <c r="R79" s="69" t="s">
        <v>249</v>
      </c>
    </row>
    <row r="80" spans="2:18" x14ac:dyDescent="0.3">
      <c r="B80" s="6"/>
      <c r="C80" s="6"/>
      <c r="D80" s="6" t="str">
        <f t="shared" si="4"/>
        <v>*</v>
      </c>
      <c r="E80" s="7" t="s">
        <v>607</v>
      </c>
      <c r="F80" s="8"/>
      <c r="G80" s="8" t="str">
        <f>G$37</f>
        <v>BFUDST</v>
      </c>
      <c r="H80" s="8" t="str">
        <f t="shared" ref="H80" si="34">H37</f>
        <v>MINBFUDST2</v>
      </c>
      <c r="I80" s="6"/>
      <c r="J80" s="6" t="str">
        <f t="shared" si="6"/>
        <v>MINCH4N</v>
      </c>
      <c r="K80" s="87">
        <f>'SUP_IVL (In-direct)'!L93</f>
        <v>0</v>
      </c>
      <c r="L80" s="1"/>
      <c r="M80" s="6" t="s">
        <v>14</v>
      </c>
      <c r="N80" s="6"/>
      <c r="Q80" s="6" t="s">
        <v>291</v>
      </c>
      <c r="R80" s="69" t="s">
        <v>249</v>
      </c>
    </row>
    <row r="81" spans="2:18" x14ac:dyDescent="0.3">
      <c r="B81" s="6"/>
      <c r="C81" s="6"/>
      <c r="D81" s="6" t="str">
        <f t="shared" si="4"/>
        <v>*</v>
      </c>
      <c r="E81" s="7" t="s">
        <v>607</v>
      </c>
      <c r="F81" s="8"/>
      <c r="G81" s="8" t="str">
        <f>G$38</f>
        <v>BFUETH</v>
      </c>
      <c r="H81" s="8" t="str">
        <f t="shared" ref="H81" si="35">H38</f>
        <v>MINBFUETHY</v>
      </c>
      <c r="I81" s="6"/>
      <c r="J81" s="6" t="str">
        <f t="shared" si="6"/>
        <v>MINCH4N</v>
      </c>
      <c r="K81" s="87">
        <f>'SUP_IVL (In-direct)'!L94</f>
        <v>0</v>
      </c>
      <c r="L81" s="1"/>
      <c r="M81" s="6" t="s">
        <v>14</v>
      </c>
      <c r="N81" s="6"/>
      <c r="Q81" s="6" t="s">
        <v>292</v>
      </c>
      <c r="R81" s="69" t="s">
        <v>250</v>
      </c>
    </row>
    <row r="82" spans="2:18" x14ac:dyDescent="0.3">
      <c r="B82" s="6"/>
      <c r="C82" s="6"/>
      <c r="D82" s="6" t="str">
        <f t="shared" si="4"/>
        <v>*</v>
      </c>
      <c r="E82" s="7" t="s">
        <v>607</v>
      </c>
      <c r="F82" s="8"/>
      <c r="G82" s="8" t="str">
        <f>G$39</f>
        <v>BFUETH</v>
      </c>
      <c r="H82" s="8" t="str">
        <f t="shared" ref="H82" si="36">H39</f>
        <v>MINBFUETH1</v>
      </c>
      <c r="I82" s="6"/>
      <c r="J82" s="6" t="str">
        <f t="shared" si="6"/>
        <v>MINCH4N</v>
      </c>
      <c r="K82" s="87">
        <f>'SUP_IVL (In-direct)'!L95</f>
        <v>0</v>
      </c>
      <c r="L82" s="1"/>
      <c r="M82" s="6" t="s">
        <v>14</v>
      </c>
      <c r="N82" s="6"/>
      <c r="Q82" s="6" t="s">
        <v>292</v>
      </c>
      <c r="R82" s="69" t="s">
        <v>250</v>
      </c>
    </row>
    <row r="83" spans="2:18" x14ac:dyDescent="0.3">
      <c r="B83" s="6"/>
      <c r="C83" s="6"/>
      <c r="D83" s="6" t="str">
        <f t="shared" si="4"/>
        <v>*</v>
      </c>
      <c r="E83" s="7" t="s">
        <v>607</v>
      </c>
      <c r="F83" s="8"/>
      <c r="G83" s="8" t="str">
        <f>G$40</f>
        <v>BFUDST</v>
      </c>
      <c r="H83" s="8" t="str">
        <f t="shared" ref="H83" si="37">H40</f>
        <v>MINBFUDSTY</v>
      </c>
      <c r="I83" s="6"/>
      <c r="J83" s="6" t="str">
        <f t="shared" si="6"/>
        <v>MINCH4N</v>
      </c>
      <c r="K83" s="87">
        <f>'SUP_IVL (In-direct)'!L96</f>
        <v>0</v>
      </c>
      <c r="L83" s="1"/>
      <c r="M83" s="6" t="s">
        <v>14</v>
      </c>
      <c r="N83" s="6"/>
      <c r="Q83" s="6" t="s">
        <v>291</v>
      </c>
      <c r="R83" s="69" t="s">
        <v>110</v>
      </c>
    </row>
    <row r="84" spans="2:18" x14ac:dyDescent="0.3">
      <c r="B84" s="6"/>
      <c r="C84" s="6"/>
      <c r="D84" s="6" t="str">
        <f t="shared" si="4"/>
        <v>*</v>
      </c>
      <c r="E84" s="7" t="s">
        <v>607</v>
      </c>
      <c r="F84" s="8"/>
      <c r="G84" s="8" t="str">
        <f>G$41</f>
        <v>BFUDST</v>
      </c>
      <c r="H84" s="8" t="str">
        <f t="shared" ref="H84" si="38">H41</f>
        <v>MINBFUDST1</v>
      </c>
      <c r="I84" s="6"/>
      <c r="J84" s="6" t="str">
        <f t="shared" si="6"/>
        <v>MINCH4N</v>
      </c>
      <c r="K84" s="87">
        <f>'SUP_IVL (In-direct)'!L97</f>
        <v>0</v>
      </c>
      <c r="L84" s="1"/>
      <c r="M84" s="6" t="s">
        <v>14</v>
      </c>
      <c r="N84" s="6"/>
      <c r="Q84" s="6" t="s">
        <v>291</v>
      </c>
      <c r="R84" s="69" t="s">
        <v>110</v>
      </c>
    </row>
    <row r="85" spans="2:18" x14ac:dyDescent="0.3">
      <c r="B85" s="6"/>
      <c r="C85" s="6"/>
      <c r="D85" s="6" t="str">
        <f t="shared" si="4"/>
        <v>*</v>
      </c>
      <c r="E85" s="7" t="s">
        <v>607</v>
      </c>
      <c r="F85" s="8"/>
      <c r="G85" s="8" t="str">
        <f>G$42</f>
        <v>BFUDST</v>
      </c>
      <c r="H85" s="8" t="str">
        <f t="shared" ref="H85" si="39">H42</f>
        <v>MINBFUDST2</v>
      </c>
      <c r="I85" s="6"/>
      <c r="J85" s="6" t="str">
        <f t="shared" si="6"/>
        <v>MINCH4N</v>
      </c>
      <c r="K85" s="87">
        <f>'SUP_IVL (In-direct)'!L98</f>
        <v>0</v>
      </c>
      <c r="L85" s="1"/>
      <c r="M85" s="6" t="s">
        <v>14</v>
      </c>
      <c r="N85" s="6"/>
      <c r="Q85" s="6" t="s">
        <v>291</v>
      </c>
      <c r="R85" s="69" t="s">
        <v>110</v>
      </c>
    </row>
    <row r="86" spans="2:18" x14ac:dyDescent="0.3">
      <c r="B86" s="6"/>
      <c r="C86" s="6"/>
      <c r="D86" s="6" t="str">
        <f t="shared" si="4"/>
        <v>*</v>
      </c>
      <c r="E86" s="7" t="s">
        <v>607</v>
      </c>
      <c r="F86" s="8"/>
      <c r="G86" s="8" t="str">
        <f>G$43</f>
        <v>RENSAV</v>
      </c>
      <c r="H86" s="8" t="str">
        <f t="shared" ref="H86" si="40">H43</f>
        <v>MINRENSAV08</v>
      </c>
      <c r="I86" s="6"/>
      <c r="J86" s="6" t="str">
        <f t="shared" si="6"/>
        <v>MINCH4N</v>
      </c>
      <c r="K86" s="87">
        <f>'SUP_IVL (In-direct)'!L99</f>
        <v>0</v>
      </c>
      <c r="L86" s="1"/>
      <c r="M86" s="6" t="s">
        <v>14</v>
      </c>
      <c r="N86" s="6"/>
      <c r="Q86" s="6" t="s">
        <v>350</v>
      </c>
      <c r="R86" s="68" t="s">
        <v>286</v>
      </c>
    </row>
    <row r="91" spans="2:18" x14ac:dyDescent="0.3">
      <c r="B91" s="1" t="str">
        <f>'SUP_IVL (In-direct)'!M10</f>
        <v>SO2</v>
      </c>
      <c r="C91" s="1"/>
      <c r="D91" s="1"/>
      <c r="E91" s="1"/>
      <c r="F91" s="1"/>
      <c r="G91" s="1"/>
      <c r="H91" s="1"/>
      <c r="I91" s="1"/>
      <c r="J91" s="1"/>
      <c r="K91" s="84"/>
      <c r="L91" s="1"/>
      <c r="M91" s="1"/>
      <c r="N91" s="1"/>
      <c r="O91" s="1"/>
      <c r="P91" s="1"/>
      <c r="Q91" s="1"/>
      <c r="R91" s="1"/>
    </row>
    <row r="92" spans="2:18" x14ac:dyDescent="0.3">
      <c r="B92" s="1"/>
      <c r="C92" s="1"/>
      <c r="D92" s="1"/>
      <c r="E92" s="1"/>
      <c r="F92" s="1"/>
      <c r="G92" s="1"/>
      <c r="H92" s="1"/>
      <c r="I92" s="1"/>
      <c r="J92" s="1"/>
      <c r="K92" s="84"/>
      <c r="L92" s="1"/>
      <c r="M92" s="1"/>
      <c r="N92" s="1"/>
      <c r="O92" s="1"/>
      <c r="P92" s="1"/>
      <c r="Q92" s="1"/>
      <c r="R92" s="1"/>
    </row>
    <row r="93" spans="2:18" x14ac:dyDescent="0.3">
      <c r="B93" s="2" t="s">
        <v>0</v>
      </c>
      <c r="C93" s="3"/>
      <c r="D93" s="3"/>
      <c r="E93" s="3"/>
      <c r="F93" s="3"/>
      <c r="G93" s="3"/>
      <c r="H93" s="3"/>
      <c r="I93" s="3"/>
      <c r="J93" s="3"/>
      <c r="K93" s="85"/>
      <c r="L93" s="1"/>
      <c r="M93" s="1"/>
      <c r="N93" s="1"/>
      <c r="O93" s="1"/>
      <c r="P93" s="1"/>
      <c r="Q93" s="1"/>
      <c r="R93" s="1"/>
    </row>
    <row r="94" spans="2:18" x14ac:dyDescent="0.3">
      <c r="B94" s="4" t="s">
        <v>1</v>
      </c>
      <c r="C94" s="4" t="s">
        <v>2</v>
      </c>
      <c r="D94" s="4" t="s">
        <v>3</v>
      </c>
      <c r="E94" s="4" t="s">
        <v>4</v>
      </c>
      <c r="F94" s="4" t="s">
        <v>5</v>
      </c>
      <c r="G94" s="4" t="s">
        <v>288</v>
      </c>
      <c r="H94" s="4" t="s">
        <v>6</v>
      </c>
      <c r="I94" s="4" t="s">
        <v>7</v>
      </c>
      <c r="J94" s="4" t="s">
        <v>8</v>
      </c>
      <c r="K94" s="86" t="s">
        <v>9</v>
      </c>
      <c r="L94" s="1"/>
      <c r="M94" s="4" t="s">
        <v>10</v>
      </c>
      <c r="N94" s="4" t="s">
        <v>11</v>
      </c>
      <c r="O94" s="5"/>
      <c r="P94" s="5"/>
      <c r="Q94" s="4" t="s">
        <v>12</v>
      </c>
      <c r="R94" s="4" t="s">
        <v>13</v>
      </c>
    </row>
    <row r="95" spans="2:18" x14ac:dyDescent="0.3">
      <c r="B95" s="6"/>
      <c r="C95" s="6"/>
      <c r="D95" s="6" t="str">
        <f t="shared" ref="D95:D129" si="41">IF((OR(K95&lt;=0,K95="NA")),"*","FLO_EMIS+")</f>
        <v>*</v>
      </c>
      <c r="E95" s="7" t="s">
        <v>607</v>
      </c>
      <c r="F95" s="8"/>
      <c r="G95" s="8" t="str">
        <f>G$9</f>
        <v>BIOCRP</v>
      </c>
      <c r="H95" s="8" t="str">
        <f t="shared" ref="H95" si="42">H52</f>
        <v>MINBIOCRP100</v>
      </c>
      <c r="I95" s="6"/>
      <c r="J95" s="6" t="str">
        <f t="shared" ref="J95:J129" si="43">$C$3&amp;B$91&amp;"N"</f>
        <v>MINSO2N</v>
      </c>
      <c r="K95" s="87">
        <f>'SUP_IVL (In-direct)'!M65</f>
        <v>0</v>
      </c>
      <c r="L95" s="1"/>
      <c r="M95" s="6" t="s">
        <v>14</v>
      </c>
      <c r="N95" s="6"/>
      <c r="O95" s="3"/>
      <c r="P95" s="3"/>
      <c r="Q95" s="6" t="s">
        <v>325</v>
      </c>
      <c r="R95" s="68"/>
    </row>
    <row r="96" spans="2:18" x14ac:dyDescent="0.3">
      <c r="B96" s="6"/>
      <c r="C96" s="6"/>
      <c r="D96" s="6" t="str">
        <f t="shared" si="41"/>
        <v>*</v>
      </c>
      <c r="E96" s="7" t="s">
        <v>607</v>
      </c>
      <c r="F96" s="8"/>
      <c r="G96" s="8" t="str">
        <f>G$10</f>
        <v>BIOCRP</v>
      </c>
      <c r="H96" s="8" t="str">
        <f t="shared" ref="H96" si="44">H53</f>
        <v>MINBIOCRP200</v>
      </c>
      <c r="I96" s="6"/>
      <c r="J96" s="6" t="str">
        <f t="shared" si="43"/>
        <v>MINSO2N</v>
      </c>
      <c r="K96" s="87">
        <f>'SUP_IVL (In-direct)'!M66</f>
        <v>0</v>
      </c>
      <c r="L96" s="1"/>
      <c r="M96" s="6" t="s">
        <v>14</v>
      </c>
      <c r="N96" s="6"/>
      <c r="O96" s="3"/>
      <c r="P96" s="3"/>
      <c r="Q96" s="6" t="s">
        <v>326</v>
      </c>
      <c r="R96" s="68"/>
    </row>
    <row r="97" spans="2:18" x14ac:dyDescent="0.3">
      <c r="B97" s="6"/>
      <c r="C97" s="6"/>
      <c r="D97" s="6" t="str">
        <f t="shared" si="41"/>
        <v>*</v>
      </c>
      <c r="E97" s="7" t="s">
        <v>607</v>
      </c>
      <c r="F97" s="8"/>
      <c r="G97" s="8" t="str">
        <f>G$11</f>
        <v>BIOCRP</v>
      </c>
      <c r="H97" s="8" t="str">
        <f t="shared" ref="H97" si="45">H54</f>
        <v>MINBIOCRP300</v>
      </c>
      <c r="I97" s="6"/>
      <c r="J97" s="6" t="str">
        <f t="shared" si="43"/>
        <v>MINSO2N</v>
      </c>
      <c r="K97" s="87">
        <f>'SUP_IVL (In-direct)'!M67</f>
        <v>0</v>
      </c>
      <c r="L97" s="1"/>
      <c r="M97" s="6" t="s">
        <v>14</v>
      </c>
      <c r="N97" s="6"/>
      <c r="O97" s="3"/>
      <c r="P97" s="3"/>
      <c r="Q97" s="6" t="s">
        <v>327</v>
      </c>
      <c r="R97" s="68"/>
    </row>
    <row r="98" spans="2:18" x14ac:dyDescent="0.3">
      <c r="B98" s="6"/>
      <c r="C98" s="6"/>
      <c r="D98" s="6" t="str">
        <f t="shared" si="41"/>
        <v>*</v>
      </c>
      <c r="E98" s="7" t="s">
        <v>607</v>
      </c>
      <c r="F98" s="8"/>
      <c r="G98" s="8" t="str">
        <f>G$12</f>
        <v>BIOCRP</v>
      </c>
      <c r="H98" s="8" t="str">
        <f t="shared" ref="H98" si="46">H55</f>
        <v>MINBIOCRP310</v>
      </c>
      <c r="I98" s="6"/>
      <c r="J98" s="6" t="str">
        <f t="shared" si="43"/>
        <v>MINSO2N</v>
      </c>
      <c r="K98" s="87">
        <f>'SUP_IVL (In-direct)'!M68</f>
        <v>0</v>
      </c>
      <c r="L98" s="1"/>
      <c r="M98" s="6" t="s">
        <v>14</v>
      </c>
      <c r="N98" s="6"/>
      <c r="O98" s="3"/>
      <c r="P98" s="3"/>
      <c r="Q98" s="6" t="s">
        <v>327</v>
      </c>
      <c r="R98" s="68"/>
    </row>
    <row r="99" spans="2:18" x14ac:dyDescent="0.3">
      <c r="B99" s="6"/>
      <c r="C99" s="6"/>
      <c r="D99" s="6" t="str">
        <f t="shared" si="41"/>
        <v>*</v>
      </c>
      <c r="E99" s="7" t="s">
        <v>607</v>
      </c>
      <c r="F99" s="8"/>
      <c r="G99" s="8" t="str">
        <f>G$13</f>
        <v>BIOCRP</v>
      </c>
      <c r="H99" s="8" t="str">
        <f t="shared" ref="H99" si="47">H56</f>
        <v>MINBIOCRP400</v>
      </c>
      <c r="I99" s="6"/>
      <c r="J99" s="6" t="str">
        <f t="shared" si="43"/>
        <v>MINSO2N</v>
      </c>
      <c r="K99" s="87">
        <f>'SUP_IVL (In-direct)'!M69</f>
        <v>0</v>
      </c>
      <c r="L99" s="1"/>
      <c r="M99" s="6" t="s">
        <v>14</v>
      </c>
      <c r="N99" s="6"/>
      <c r="O99" s="3"/>
      <c r="P99" s="3"/>
      <c r="Q99" s="6" t="s">
        <v>328</v>
      </c>
      <c r="R99" s="68"/>
    </row>
    <row r="100" spans="2:18" x14ac:dyDescent="0.3">
      <c r="B100" s="6"/>
      <c r="C100" s="6"/>
      <c r="D100" s="6" t="str">
        <f t="shared" si="41"/>
        <v>*</v>
      </c>
      <c r="E100" s="7" t="s">
        <v>607</v>
      </c>
      <c r="F100" s="8"/>
      <c r="G100" s="8" t="str">
        <f>G$14</f>
        <v>BIOCRP</v>
      </c>
      <c r="H100" s="8" t="str">
        <f t="shared" ref="H100" si="48">H57</f>
        <v>MINBIOCRP900</v>
      </c>
      <c r="I100" s="6"/>
      <c r="J100" s="6" t="str">
        <f t="shared" si="43"/>
        <v>MINSO2N</v>
      </c>
      <c r="K100" s="87">
        <f>'SUP_IVL (In-direct)'!M70</f>
        <v>0</v>
      </c>
      <c r="L100" s="1"/>
      <c r="M100" s="6" t="s">
        <v>14</v>
      </c>
      <c r="N100" s="6"/>
      <c r="O100" s="3"/>
      <c r="P100" s="3"/>
      <c r="Q100" s="6" t="s">
        <v>329</v>
      </c>
      <c r="R100" s="68" t="s">
        <v>256</v>
      </c>
    </row>
    <row r="101" spans="2:18" x14ac:dyDescent="0.3">
      <c r="B101" s="6"/>
      <c r="C101" s="6"/>
      <c r="D101" s="6" t="str">
        <f t="shared" si="41"/>
        <v>*</v>
      </c>
      <c r="E101" s="7" t="s">
        <v>607</v>
      </c>
      <c r="F101" s="8"/>
      <c r="G101" s="8" t="str">
        <f>G$15</f>
        <v>BIOGAS</v>
      </c>
      <c r="H101" s="8" t="str">
        <f t="shared" ref="H101" si="49">H58</f>
        <v>MINBIOGAS900</v>
      </c>
      <c r="I101" s="6"/>
      <c r="J101" s="6" t="str">
        <f t="shared" si="43"/>
        <v>MINSO2N</v>
      </c>
      <c r="K101" s="87">
        <f>'SUP_IVL (In-direct)'!M71</f>
        <v>0</v>
      </c>
      <c r="L101" s="1"/>
      <c r="M101" s="6" t="s">
        <v>14</v>
      </c>
      <c r="N101" s="6"/>
      <c r="O101" s="3"/>
      <c r="P101" s="3"/>
      <c r="Q101" s="6" t="s">
        <v>330</v>
      </c>
      <c r="R101" s="68" t="s">
        <v>257</v>
      </c>
    </row>
    <row r="102" spans="2:18" x14ac:dyDescent="0.3">
      <c r="B102" s="6"/>
      <c r="C102" s="6"/>
      <c r="D102" s="6" t="str">
        <f t="shared" si="41"/>
        <v>*</v>
      </c>
      <c r="E102" s="7" t="s">
        <v>607</v>
      </c>
      <c r="F102" s="8"/>
      <c r="G102" s="8" t="str">
        <f>G$16</f>
        <v>BIOIOW</v>
      </c>
      <c r="H102" s="8" t="str">
        <f t="shared" ref="H102" si="50">H59</f>
        <v>MINBIOIOW300</v>
      </c>
      <c r="I102" s="6"/>
      <c r="J102" s="6" t="str">
        <f t="shared" si="43"/>
        <v>MINSO2N</v>
      </c>
      <c r="K102" s="87">
        <f>'SUP_IVL (In-direct)'!M72</f>
        <v>0</v>
      </c>
      <c r="L102" s="1"/>
      <c r="M102" s="6" t="s">
        <v>14</v>
      </c>
      <c r="N102" s="6"/>
      <c r="O102" s="3"/>
      <c r="P102" s="3"/>
      <c r="Q102" s="6" t="s">
        <v>331</v>
      </c>
      <c r="R102" s="68"/>
    </row>
    <row r="103" spans="2:18" x14ac:dyDescent="0.3">
      <c r="B103" s="6"/>
      <c r="C103" s="6"/>
      <c r="D103" s="6" t="str">
        <f t="shared" si="41"/>
        <v>*</v>
      </c>
      <c r="E103" s="7" t="s">
        <v>607</v>
      </c>
      <c r="F103" s="8"/>
      <c r="G103" s="8" t="str">
        <f>G$17</f>
        <v>BIOMFW</v>
      </c>
      <c r="H103" s="8" t="str">
        <f t="shared" ref="H103" si="51">H60</f>
        <v>MINBIOMFW300</v>
      </c>
      <c r="I103" s="6"/>
      <c r="J103" s="6" t="str">
        <f t="shared" si="43"/>
        <v>MINSO2N</v>
      </c>
      <c r="K103" s="87">
        <f>'SUP_IVL (In-direct)'!M73</f>
        <v>0</v>
      </c>
      <c r="L103" s="1"/>
      <c r="M103" s="6" t="s">
        <v>14</v>
      </c>
      <c r="N103" s="6"/>
      <c r="O103" s="3"/>
      <c r="P103" s="3"/>
      <c r="Q103" s="6" t="s">
        <v>332</v>
      </c>
      <c r="R103" s="68"/>
    </row>
    <row r="104" spans="2:18" x14ac:dyDescent="0.3">
      <c r="B104" s="6"/>
      <c r="C104" s="6"/>
      <c r="D104" s="6" t="str">
        <f t="shared" si="41"/>
        <v>*</v>
      </c>
      <c r="E104" s="7" t="s">
        <v>607</v>
      </c>
      <c r="F104" s="8"/>
      <c r="G104" s="8" t="str">
        <f>G$18</f>
        <v>BIOMSW</v>
      </c>
      <c r="H104" s="8" t="str">
        <f t="shared" ref="H104" si="52">H61</f>
        <v>MINBIOMSW300</v>
      </c>
      <c r="I104" s="6"/>
      <c r="J104" s="6" t="str">
        <f t="shared" si="43"/>
        <v>MINSO2N</v>
      </c>
      <c r="K104" s="87">
        <f>'SUP_IVL (In-direct)'!M74</f>
        <v>0</v>
      </c>
      <c r="L104" s="1"/>
      <c r="M104" s="6" t="s">
        <v>14</v>
      </c>
      <c r="N104" s="6"/>
      <c r="O104" s="3"/>
      <c r="P104" s="3"/>
      <c r="Q104" s="6" t="s">
        <v>333</v>
      </c>
      <c r="R104" s="68"/>
    </row>
    <row r="105" spans="2:18" x14ac:dyDescent="0.3">
      <c r="B105" s="6"/>
      <c r="C105" s="6"/>
      <c r="D105" s="6" t="str">
        <f t="shared" si="41"/>
        <v>*</v>
      </c>
      <c r="E105" s="7" t="s">
        <v>607</v>
      </c>
      <c r="F105" s="8"/>
      <c r="G105" s="8" t="str">
        <f>G$19</f>
        <v>BIORPS</v>
      </c>
      <c r="H105" s="8" t="str">
        <f t="shared" ref="H105" si="53">H62</f>
        <v>MINBIORPS100</v>
      </c>
      <c r="I105" s="6"/>
      <c r="J105" s="6" t="str">
        <f t="shared" si="43"/>
        <v>MINSO2N</v>
      </c>
      <c r="K105" s="87">
        <f>'SUP_IVL (In-direct)'!M75</f>
        <v>0</v>
      </c>
      <c r="L105" s="1"/>
      <c r="M105" s="6" t="s">
        <v>14</v>
      </c>
      <c r="N105" s="6"/>
      <c r="O105" s="3"/>
      <c r="P105" s="3"/>
      <c r="Q105" s="6" t="s">
        <v>334</v>
      </c>
      <c r="R105" s="68"/>
    </row>
    <row r="106" spans="2:18" x14ac:dyDescent="0.3">
      <c r="B106" s="6"/>
      <c r="C106" s="6"/>
      <c r="D106" s="6" t="str">
        <f t="shared" si="41"/>
        <v>*</v>
      </c>
      <c r="E106" s="7" t="s">
        <v>607</v>
      </c>
      <c r="F106" s="8"/>
      <c r="G106" s="8" t="str">
        <f>G$20</f>
        <v>BIOSLU</v>
      </c>
      <c r="H106" s="8" t="str">
        <f t="shared" ref="H106" si="54">H63</f>
        <v>MINBIOSLU300</v>
      </c>
      <c r="I106" s="6"/>
      <c r="J106" s="6" t="str">
        <f t="shared" si="43"/>
        <v>MINSO2N</v>
      </c>
      <c r="K106" s="87">
        <f>'SUP_IVL (In-direct)'!M76</f>
        <v>0</v>
      </c>
      <c r="L106" s="1"/>
      <c r="M106" s="6" t="s">
        <v>14</v>
      </c>
      <c r="N106" s="6"/>
      <c r="Q106" s="6" t="s">
        <v>335</v>
      </c>
      <c r="R106" s="68"/>
    </row>
    <row r="107" spans="2:18" x14ac:dyDescent="0.3">
      <c r="B107" s="6"/>
      <c r="C107" s="6"/>
      <c r="D107" s="6" t="str">
        <f t="shared" si="41"/>
        <v>*</v>
      </c>
      <c r="E107" s="7" t="s">
        <v>607</v>
      </c>
      <c r="F107" s="8"/>
      <c r="G107" s="8" t="str">
        <f>G$21</f>
        <v>BIOWOF</v>
      </c>
      <c r="H107" s="8" t="str">
        <f t="shared" ref="H107" si="55">H64</f>
        <v>MINBIOWOF900</v>
      </c>
      <c r="I107" s="6"/>
      <c r="J107" s="6" t="str">
        <f t="shared" si="43"/>
        <v>MINSO2N</v>
      </c>
      <c r="K107" s="87">
        <f>'SUP_IVL (In-direct)'!M77</f>
        <v>0</v>
      </c>
      <c r="L107" s="1"/>
      <c r="M107" s="6" t="s">
        <v>14</v>
      </c>
      <c r="N107" s="6"/>
      <c r="Q107" s="6" t="s">
        <v>336</v>
      </c>
      <c r="R107" s="69" t="s">
        <v>259</v>
      </c>
    </row>
    <row r="108" spans="2:18" x14ac:dyDescent="0.3">
      <c r="B108" s="6"/>
      <c r="C108" s="6"/>
      <c r="D108" s="6" t="str">
        <f t="shared" si="41"/>
        <v>*</v>
      </c>
      <c r="E108" s="7" t="s">
        <v>607</v>
      </c>
      <c r="F108" s="8"/>
      <c r="G108" s="8" t="str">
        <f>G$22</f>
        <v>BIOWOO</v>
      </c>
      <c r="H108" s="8" t="str">
        <f t="shared" ref="H108" si="56">H65</f>
        <v>MINBIOWOO100</v>
      </c>
      <c r="I108" s="6"/>
      <c r="J108" s="6" t="str">
        <f t="shared" si="43"/>
        <v>MINSO2N</v>
      </c>
      <c r="K108" s="87">
        <f>'SUP_IVL (In-direct)'!M78</f>
        <v>0</v>
      </c>
      <c r="L108" s="1"/>
      <c r="M108" s="6" t="s">
        <v>14</v>
      </c>
      <c r="N108" s="6"/>
      <c r="Q108" s="6" t="s">
        <v>337</v>
      </c>
      <c r="R108" s="68"/>
    </row>
    <row r="109" spans="2:18" x14ac:dyDescent="0.3">
      <c r="B109" s="6"/>
      <c r="C109" s="6"/>
      <c r="D109" s="6" t="str">
        <f t="shared" si="41"/>
        <v>*</v>
      </c>
      <c r="E109" s="7" t="s">
        <v>607</v>
      </c>
      <c r="F109" s="8"/>
      <c r="G109" s="8" t="str">
        <f>G$23</f>
        <v>BIOWOO</v>
      </c>
      <c r="H109" s="8" t="str">
        <f t="shared" ref="H109" si="57">H66</f>
        <v>MINBIOWOO200</v>
      </c>
      <c r="I109" s="6"/>
      <c r="J109" s="6" t="str">
        <f t="shared" si="43"/>
        <v>MINSO2N</v>
      </c>
      <c r="K109" s="87">
        <f>'SUP_IVL (In-direct)'!M79</f>
        <v>0</v>
      </c>
      <c r="L109" s="1"/>
      <c r="M109" s="6" t="s">
        <v>14</v>
      </c>
      <c r="N109" s="6"/>
      <c r="Q109" s="6" t="s">
        <v>338</v>
      </c>
      <c r="R109" s="68"/>
    </row>
    <row r="110" spans="2:18" x14ac:dyDescent="0.3">
      <c r="B110" s="6"/>
      <c r="C110" s="6"/>
      <c r="D110" s="6" t="str">
        <f t="shared" si="41"/>
        <v>*</v>
      </c>
      <c r="E110" s="7" t="s">
        <v>607</v>
      </c>
      <c r="F110" s="8"/>
      <c r="G110" s="8" t="str">
        <f>G$24</f>
        <v>BIOWOO</v>
      </c>
      <c r="H110" s="8" t="str">
        <f t="shared" ref="H110" si="58">H67</f>
        <v>MINBIOWOO300</v>
      </c>
      <c r="I110" s="6"/>
      <c r="J110" s="6" t="str">
        <f t="shared" si="43"/>
        <v>MINSO2N</v>
      </c>
      <c r="K110" s="87">
        <f>'SUP_IVL (In-direct)'!M80</f>
        <v>0</v>
      </c>
      <c r="L110" s="1"/>
      <c r="M110" s="6" t="s">
        <v>14</v>
      </c>
      <c r="N110" s="6"/>
      <c r="Q110" s="6" t="s">
        <v>339</v>
      </c>
      <c r="R110" s="68"/>
    </row>
    <row r="111" spans="2:18" x14ac:dyDescent="0.3">
      <c r="B111" s="6"/>
      <c r="C111" s="6"/>
      <c r="D111" s="6" t="str">
        <f t="shared" si="41"/>
        <v>*</v>
      </c>
      <c r="E111" s="7" t="s">
        <v>607</v>
      </c>
      <c r="F111" s="8"/>
      <c r="G111" s="8" t="str">
        <f>G$25</f>
        <v>BIOWOO</v>
      </c>
      <c r="H111" s="8" t="str">
        <f t="shared" ref="H111" si="59">H68</f>
        <v>MINBIOWOO900</v>
      </c>
      <c r="I111" s="6"/>
      <c r="J111" s="6" t="str">
        <f t="shared" si="43"/>
        <v>MINSO2N</v>
      </c>
      <c r="K111" s="87">
        <f>'SUP_IVL (In-direct)'!M81</f>
        <v>0</v>
      </c>
      <c r="L111" s="1"/>
      <c r="M111" s="6" t="s">
        <v>14</v>
      </c>
      <c r="N111" s="6"/>
      <c r="Q111" s="6" t="s">
        <v>340</v>
      </c>
      <c r="R111" s="68" t="s">
        <v>260</v>
      </c>
    </row>
    <row r="112" spans="2:18" x14ac:dyDescent="0.3">
      <c r="B112" s="6"/>
      <c r="C112" s="6"/>
      <c r="D112" s="6" t="str">
        <f t="shared" si="41"/>
        <v>*</v>
      </c>
      <c r="E112" s="7" t="s">
        <v>607</v>
      </c>
      <c r="F112" s="8"/>
      <c r="G112" s="8" t="str">
        <f>G$26</f>
        <v>COOFRE</v>
      </c>
      <c r="H112" s="8" t="str">
        <f t="shared" ref="H112" si="60">H69</f>
        <v>MINCOOFREE00</v>
      </c>
      <c r="I112" s="6"/>
      <c r="J112" s="6" t="str">
        <f t="shared" si="43"/>
        <v>MINSO2N</v>
      </c>
      <c r="K112" s="87">
        <f>'SUP_IVL (In-direct)'!M82</f>
        <v>0</v>
      </c>
      <c r="L112" s="1"/>
      <c r="M112" s="6" t="s">
        <v>14</v>
      </c>
      <c r="N112" s="6"/>
      <c r="Q112" s="6" t="s">
        <v>341</v>
      </c>
      <c r="R112" s="68"/>
    </row>
    <row r="113" spans="2:18" x14ac:dyDescent="0.3">
      <c r="B113" s="6"/>
      <c r="C113" s="6"/>
      <c r="D113" s="6" t="str">
        <f t="shared" si="41"/>
        <v>*</v>
      </c>
      <c r="E113" s="7" t="s">
        <v>607</v>
      </c>
      <c r="F113" s="8"/>
      <c r="G113" s="8" t="str">
        <f>G$27</f>
        <v>HUMPOW</v>
      </c>
      <c r="H113" s="8" t="str">
        <f t="shared" ref="H113" si="61">H70</f>
        <v>MINHUMPOW00</v>
      </c>
      <c r="I113" s="6"/>
      <c r="J113" s="6" t="str">
        <f t="shared" si="43"/>
        <v>MINSO2N</v>
      </c>
      <c r="K113" s="87">
        <f>'SUP_IVL (In-direct)'!M83</f>
        <v>0</v>
      </c>
      <c r="L113" s="1"/>
      <c r="M113" s="6" t="s">
        <v>14</v>
      </c>
      <c r="N113" s="6"/>
      <c r="Q113" s="6" t="s">
        <v>342</v>
      </c>
      <c r="R113" s="32" t="s">
        <v>278</v>
      </c>
    </row>
    <row r="114" spans="2:18" x14ac:dyDescent="0.3">
      <c r="B114" s="6"/>
      <c r="C114" s="6"/>
      <c r="D114" s="6" t="str">
        <f t="shared" si="41"/>
        <v>*</v>
      </c>
      <c r="E114" s="7" t="s">
        <v>607</v>
      </c>
      <c r="F114" s="8"/>
      <c r="G114" s="8" t="str">
        <f>G$28</f>
        <v>RENAHT</v>
      </c>
      <c r="H114" s="8" t="str">
        <f t="shared" ref="H114" si="62">H71</f>
        <v>MINRENAHT00</v>
      </c>
      <c r="I114" s="6"/>
      <c r="J114" s="6" t="str">
        <f t="shared" si="43"/>
        <v>MINSO2N</v>
      </c>
      <c r="K114" s="87">
        <f>'SUP_IVL (In-direct)'!M84</f>
        <v>0</v>
      </c>
      <c r="L114" s="1"/>
      <c r="M114" s="6" t="s">
        <v>14</v>
      </c>
      <c r="N114" s="6"/>
      <c r="Q114" s="6" t="s">
        <v>343</v>
      </c>
      <c r="R114" s="68" t="s">
        <v>279</v>
      </c>
    </row>
    <row r="115" spans="2:18" x14ac:dyDescent="0.3">
      <c r="B115" s="6"/>
      <c r="C115" s="6"/>
      <c r="D115" s="6" t="str">
        <f t="shared" si="41"/>
        <v>*</v>
      </c>
      <c r="E115" s="7" t="s">
        <v>607</v>
      </c>
      <c r="F115" s="8"/>
      <c r="G115" s="8" t="str">
        <f>G$29</f>
        <v>RENGEO</v>
      </c>
      <c r="H115" s="8" t="str">
        <f t="shared" ref="H115" si="63">H72</f>
        <v>MINRENGEO00</v>
      </c>
      <c r="I115" s="6"/>
      <c r="J115" s="6" t="str">
        <f t="shared" si="43"/>
        <v>MINSO2N</v>
      </c>
      <c r="K115" s="87">
        <f>'SUP_IVL (In-direct)'!M85</f>
        <v>0</v>
      </c>
      <c r="L115" s="1"/>
      <c r="M115" s="6" t="s">
        <v>14</v>
      </c>
      <c r="N115" s="6"/>
      <c r="Q115" s="6" t="s">
        <v>344</v>
      </c>
      <c r="R115" s="68" t="s">
        <v>280</v>
      </c>
    </row>
    <row r="116" spans="2:18" x14ac:dyDescent="0.3">
      <c r="B116" s="6"/>
      <c r="C116" s="6"/>
      <c r="D116" s="6" t="str">
        <f t="shared" si="41"/>
        <v>*</v>
      </c>
      <c r="E116" s="7" t="s">
        <v>607</v>
      </c>
      <c r="F116" s="8"/>
      <c r="G116" s="8" t="str">
        <f>G$30</f>
        <v>RENHYD</v>
      </c>
      <c r="H116" s="8" t="str">
        <f t="shared" ref="H116" si="64">H73</f>
        <v>MINRENHYD00</v>
      </c>
      <c r="I116" s="6"/>
      <c r="J116" s="6" t="str">
        <f t="shared" si="43"/>
        <v>MINSO2N</v>
      </c>
      <c r="K116" s="87">
        <f>'SUP_IVL (In-direct)'!M86</f>
        <v>0</v>
      </c>
      <c r="L116" s="1"/>
      <c r="M116" s="6" t="s">
        <v>14</v>
      </c>
      <c r="N116" s="6"/>
      <c r="Q116" s="6" t="s">
        <v>345</v>
      </c>
      <c r="R116" s="68" t="s">
        <v>281</v>
      </c>
    </row>
    <row r="117" spans="2:18" x14ac:dyDescent="0.3">
      <c r="B117" s="6"/>
      <c r="C117" s="6"/>
      <c r="D117" s="6" t="str">
        <f t="shared" si="41"/>
        <v>*</v>
      </c>
      <c r="E117" s="7" t="s">
        <v>607</v>
      </c>
      <c r="F117" s="8"/>
      <c r="G117" s="8" t="str">
        <f>G$31</f>
        <v>RENSOL</v>
      </c>
      <c r="H117" s="8" t="str">
        <f t="shared" ref="H117" si="65">H74</f>
        <v>MINRENSOL00</v>
      </c>
      <c r="I117" s="6"/>
      <c r="J117" s="6" t="str">
        <f t="shared" si="43"/>
        <v>MINSO2N</v>
      </c>
      <c r="K117" s="87">
        <f>'SUP_IVL (In-direct)'!M87</f>
        <v>0</v>
      </c>
      <c r="L117" s="1"/>
      <c r="M117" s="6" t="s">
        <v>14</v>
      </c>
      <c r="N117" s="6"/>
      <c r="Q117" s="6" t="s">
        <v>346</v>
      </c>
      <c r="R117" s="68" t="s">
        <v>282</v>
      </c>
    </row>
    <row r="118" spans="2:18" x14ac:dyDescent="0.3">
      <c r="B118" s="6"/>
      <c r="C118" s="6"/>
      <c r="D118" s="6" t="str">
        <f t="shared" si="41"/>
        <v>*</v>
      </c>
      <c r="E118" s="7" t="s">
        <v>607</v>
      </c>
      <c r="F118" s="8"/>
      <c r="G118" s="8" t="str">
        <f>G$32</f>
        <v>RENTID</v>
      </c>
      <c r="H118" s="8" t="str">
        <f t="shared" ref="H118" si="66">H75</f>
        <v>MINRENTID00</v>
      </c>
      <c r="I118" s="6"/>
      <c r="J118" s="6" t="str">
        <f t="shared" si="43"/>
        <v>MINSO2N</v>
      </c>
      <c r="K118" s="87">
        <f>'SUP_IVL (In-direct)'!M88</f>
        <v>0</v>
      </c>
      <c r="L118" s="1"/>
      <c r="M118" s="6" t="s">
        <v>14</v>
      </c>
      <c r="N118" s="6"/>
      <c r="Q118" s="6" t="s">
        <v>347</v>
      </c>
      <c r="R118" s="68" t="s">
        <v>283</v>
      </c>
    </row>
    <row r="119" spans="2:18" x14ac:dyDescent="0.3">
      <c r="B119" s="6"/>
      <c r="C119" s="6"/>
      <c r="D119" s="6" t="str">
        <f t="shared" si="41"/>
        <v>*</v>
      </c>
      <c r="E119" s="7" t="s">
        <v>607</v>
      </c>
      <c r="F119" s="8"/>
      <c r="G119" s="8" t="str">
        <f>G$33</f>
        <v>RENWAV</v>
      </c>
      <c r="H119" s="8" t="str">
        <f t="shared" ref="H119" si="67">H76</f>
        <v>MINRENWAV00</v>
      </c>
      <c r="I119" s="6"/>
      <c r="J119" s="6" t="str">
        <f t="shared" si="43"/>
        <v>MINSO2N</v>
      </c>
      <c r="K119" s="87">
        <f>'SUP_IVL (In-direct)'!M89</f>
        <v>0</v>
      </c>
      <c r="L119" s="1"/>
      <c r="M119" s="6" t="s">
        <v>14</v>
      </c>
      <c r="N119" s="6"/>
      <c r="Q119" s="6" t="s">
        <v>348</v>
      </c>
      <c r="R119" s="68" t="s">
        <v>284</v>
      </c>
    </row>
    <row r="120" spans="2:18" x14ac:dyDescent="0.3">
      <c r="B120" s="6"/>
      <c r="C120" s="6"/>
      <c r="D120" s="6" t="str">
        <f t="shared" si="41"/>
        <v>*</v>
      </c>
      <c r="E120" s="7" t="s">
        <v>607</v>
      </c>
      <c r="F120" s="8"/>
      <c r="G120" s="8" t="str">
        <f>G$34</f>
        <v>RENWIN</v>
      </c>
      <c r="H120" s="8" t="str">
        <f t="shared" ref="H120" si="68">H77</f>
        <v>MINRENWIN00</v>
      </c>
      <c r="I120" s="6"/>
      <c r="J120" s="6" t="str">
        <f t="shared" si="43"/>
        <v>MINSO2N</v>
      </c>
      <c r="K120" s="87">
        <f>'SUP_IVL (In-direct)'!M90</f>
        <v>0</v>
      </c>
      <c r="L120" s="1"/>
      <c r="M120" s="6" t="s">
        <v>14</v>
      </c>
      <c r="N120" s="6"/>
      <c r="Q120" s="6" t="s">
        <v>349</v>
      </c>
      <c r="R120" s="68" t="s">
        <v>285</v>
      </c>
    </row>
    <row r="121" spans="2:18" x14ac:dyDescent="0.3">
      <c r="B121" s="6"/>
      <c r="C121" s="6"/>
      <c r="D121" s="6" t="str">
        <f t="shared" si="41"/>
        <v>*</v>
      </c>
      <c r="E121" s="7" t="s">
        <v>607</v>
      </c>
      <c r="F121" s="8"/>
      <c r="G121" s="8" t="str">
        <f>G$35</f>
        <v>BFUDST</v>
      </c>
      <c r="H121" s="8" t="str">
        <f t="shared" ref="H121" si="69">H78</f>
        <v>MINBFUDSTY</v>
      </c>
      <c r="I121" s="6"/>
      <c r="J121" s="6" t="str">
        <f t="shared" si="43"/>
        <v>MINSO2N</v>
      </c>
      <c r="K121" s="87">
        <f>'SUP_IVL (In-direct)'!M91</f>
        <v>0</v>
      </c>
      <c r="L121" s="1"/>
      <c r="M121" s="6" t="s">
        <v>14</v>
      </c>
      <c r="N121" s="6"/>
      <c r="Q121" s="6" t="s">
        <v>291</v>
      </c>
      <c r="R121" s="69" t="s">
        <v>249</v>
      </c>
    </row>
    <row r="122" spans="2:18" x14ac:dyDescent="0.3">
      <c r="B122" s="6"/>
      <c r="C122" s="6"/>
      <c r="D122" s="6" t="str">
        <f t="shared" si="41"/>
        <v>*</v>
      </c>
      <c r="E122" s="7" t="s">
        <v>607</v>
      </c>
      <c r="F122" s="8"/>
      <c r="G122" s="8" t="str">
        <f>G$36</f>
        <v>BFUDST</v>
      </c>
      <c r="H122" s="8" t="str">
        <f t="shared" ref="H122" si="70">H79</f>
        <v>MINBFUDST1</v>
      </c>
      <c r="I122" s="6"/>
      <c r="J122" s="6" t="str">
        <f t="shared" si="43"/>
        <v>MINSO2N</v>
      </c>
      <c r="K122" s="87">
        <f>'SUP_IVL (In-direct)'!M92</f>
        <v>0</v>
      </c>
      <c r="L122" s="1"/>
      <c r="M122" s="6" t="s">
        <v>14</v>
      </c>
      <c r="N122" s="6"/>
      <c r="Q122" s="6" t="s">
        <v>291</v>
      </c>
      <c r="R122" s="69" t="s">
        <v>249</v>
      </c>
    </row>
    <row r="123" spans="2:18" x14ac:dyDescent="0.3">
      <c r="B123" s="6"/>
      <c r="C123" s="6"/>
      <c r="D123" s="6" t="str">
        <f t="shared" si="41"/>
        <v>*</v>
      </c>
      <c r="E123" s="7" t="s">
        <v>607</v>
      </c>
      <c r="F123" s="8"/>
      <c r="G123" s="8" t="str">
        <f>G$37</f>
        <v>BFUDST</v>
      </c>
      <c r="H123" s="8" t="str">
        <f t="shared" ref="H123" si="71">H80</f>
        <v>MINBFUDST2</v>
      </c>
      <c r="I123" s="6"/>
      <c r="J123" s="6" t="str">
        <f t="shared" si="43"/>
        <v>MINSO2N</v>
      </c>
      <c r="K123" s="87">
        <f>'SUP_IVL (In-direct)'!M93</f>
        <v>0</v>
      </c>
      <c r="L123" s="1"/>
      <c r="M123" s="6" t="s">
        <v>14</v>
      </c>
      <c r="N123" s="6"/>
      <c r="Q123" s="6" t="s">
        <v>291</v>
      </c>
      <c r="R123" s="69" t="s">
        <v>249</v>
      </c>
    </row>
    <row r="124" spans="2:18" x14ac:dyDescent="0.3">
      <c r="B124" s="6"/>
      <c r="C124" s="6"/>
      <c r="D124" s="6" t="str">
        <f t="shared" si="41"/>
        <v>*</v>
      </c>
      <c r="E124" s="7" t="s">
        <v>607</v>
      </c>
      <c r="F124" s="8"/>
      <c r="G124" s="8" t="str">
        <f>G$38</f>
        <v>BFUETH</v>
      </c>
      <c r="H124" s="8" t="str">
        <f t="shared" ref="H124" si="72">H81</f>
        <v>MINBFUETHY</v>
      </c>
      <c r="I124" s="6"/>
      <c r="J124" s="6" t="str">
        <f t="shared" si="43"/>
        <v>MINSO2N</v>
      </c>
      <c r="K124" s="87">
        <f>'SUP_IVL (In-direct)'!M94</f>
        <v>0</v>
      </c>
      <c r="L124" s="1"/>
      <c r="M124" s="6" t="s">
        <v>14</v>
      </c>
      <c r="N124" s="6"/>
      <c r="Q124" s="6" t="s">
        <v>292</v>
      </c>
      <c r="R124" s="69" t="s">
        <v>250</v>
      </c>
    </row>
    <row r="125" spans="2:18" x14ac:dyDescent="0.3">
      <c r="B125" s="6"/>
      <c r="C125" s="6"/>
      <c r="D125" s="6" t="str">
        <f t="shared" si="41"/>
        <v>*</v>
      </c>
      <c r="E125" s="7" t="s">
        <v>607</v>
      </c>
      <c r="F125" s="8"/>
      <c r="G125" s="8" t="str">
        <f>G$39</f>
        <v>BFUETH</v>
      </c>
      <c r="H125" s="8" t="str">
        <f t="shared" ref="H125" si="73">H82</f>
        <v>MINBFUETH1</v>
      </c>
      <c r="I125" s="6"/>
      <c r="J125" s="6" t="str">
        <f t="shared" si="43"/>
        <v>MINSO2N</v>
      </c>
      <c r="K125" s="87">
        <f>'SUP_IVL (In-direct)'!M95</f>
        <v>0</v>
      </c>
      <c r="L125" s="1"/>
      <c r="M125" s="6" t="s">
        <v>14</v>
      </c>
      <c r="N125" s="6"/>
      <c r="Q125" s="6" t="s">
        <v>292</v>
      </c>
      <c r="R125" s="69" t="s">
        <v>250</v>
      </c>
    </row>
    <row r="126" spans="2:18" x14ac:dyDescent="0.3">
      <c r="B126" s="6"/>
      <c r="C126" s="6"/>
      <c r="D126" s="6" t="str">
        <f t="shared" si="41"/>
        <v>*</v>
      </c>
      <c r="E126" s="7" t="s">
        <v>607</v>
      </c>
      <c r="F126" s="8"/>
      <c r="G126" s="8" t="str">
        <f>G$40</f>
        <v>BFUDST</v>
      </c>
      <c r="H126" s="8" t="str">
        <f t="shared" ref="H126" si="74">H83</f>
        <v>MINBFUDSTY</v>
      </c>
      <c r="I126" s="6"/>
      <c r="J126" s="6" t="str">
        <f t="shared" si="43"/>
        <v>MINSO2N</v>
      </c>
      <c r="K126" s="87">
        <f>'SUP_IVL (In-direct)'!M96</f>
        <v>0</v>
      </c>
      <c r="L126" s="1"/>
      <c r="M126" s="6" t="s">
        <v>14</v>
      </c>
      <c r="N126" s="6"/>
      <c r="Q126" s="6" t="s">
        <v>291</v>
      </c>
      <c r="R126" s="69" t="s">
        <v>110</v>
      </c>
    </row>
    <row r="127" spans="2:18" x14ac:dyDescent="0.3">
      <c r="B127" s="6"/>
      <c r="C127" s="6"/>
      <c r="D127" s="6" t="str">
        <f t="shared" si="41"/>
        <v>*</v>
      </c>
      <c r="E127" s="7" t="s">
        <v>607</v>
      </c>
      <c r="F127" s="8"/>
      <c r="G127" s="8" t="str">
        <f>G$41</f>
        <v>BFUDST</v>
      </c>
      <c r="H127" s="8" t="str">
        <f t="shared" ref="H127" si="75">H84</f>
        <v>MINBFUDST1</v>
      </c>
      <c r="I127" s="6"/>
      <c r="J127" s="6" t="str">
        <f t="shared" si="43"/>
        <v>MINSO2N</v>
      </c>
      <c r="K127" s="87">
        <f>'SUP_IVL (In-direct)'!M97</f>
        <v>0</v>
      </c>
      <c r="L127" s="1"/>
      <c r="M127" s="6" t="s">
        <v>14</v>
      </c>
      <c r="N127" s="6"/>
      <c r="Q127" s="6" t="s">
        <v>291</v>
      </c>
      <c r="R127" s="69" t="s">
        <v>110</v>
      </c>
    </row>
    <row r="128" spans="2:18" x14ac:dyDescent="0.3">
      <c r="B128" s="6"/>
      <c r="C128" s="6"/>
      <c r="D128" s="6" t="str">
        <f t="shared" si="41"/>
        <v>*</v>
      </c>
      <c r="E128" s="7" t="s">
        <v>607</v>
      </c>
      <c r="F128" s="8"/>
      <c r="G128" s="8" t="str">
        <f>G$42</f>
        <v>BFUDST</v>
      </c>
      <c r="H128" s="8" t="str">
        <f t="shared" ref="H128" si="76">H85</f>
        <v>MINBFUDST2</v>
      </c>
      <c r="I128" s="6"/>
      <c r="J128" s="6" t="str">
        <f t="shared" si="43"/>
        <v>MINSO2N</v>
      </c>
      <c r="K128" s="87">
        <f>'SUP_IVL (In-direct)'!M98</f>
        <v>0</v>
      </c>
      <c r="L128" s="1"/>
      <c r="M128" s="6" t="s">
        <v>14</v>
      </c>
      <c r="N128" s="6"/>
      <c r="Q128" s="6" t="s">
        <v>291</v>
      </c>
      <c r="R128" s="69" t="s">
        <v>110</v>
      </c>
    </row>
    <row r="129" spans="2:18" x14ac:dyDescent="0.3">
      <c r="B129" s="6"/>
      <c r="C129" s="6"/>
      <c r="D129" s="6" t="str">
        <f t="shared" si="41"/>
        <v>*</v>
      </c>
      <c r="E129" s="7" t="s">
        <v>607</v>
      </c>
      <c r="F129" s="8"/>
      <c r="G129" s="8" t="str">
        <f>G$43</f>
        <v>RENSAV</v>
      </c>
      <c r="H129" s="8" t="str">
        <f t="shared" ref="H129" si="77">H86</f>
        <v>MINRENSAV08</v>
      </c>
      <c r="I129" s="6"/>
      <c r="J129" s="6" t="str">
        <f t="shared" si="43"/>
        <v>MINSO2N</v>
      </c>
      <c r="K129" s="87">
        <f>'SUP_IVL (In-direct)'!M99</f>
        <v>0</v>
      </c>
      <c r="L129" s="1"/>
      <c r="M129" s="6" t="s">
        <v>14</v>
      </c>
      <c r="N129" s="6"/>
      <c r="Q129" s="6" t="s">
        <v>350</v>
      </c>
      <c r="R129" s="68" t="s">
        <v>286</v>
      </c>
    </row>
    <row r="134" spans="2:18" x14ac:dyDescent="0.3">
      <c r="B134" s="1" t="str">
        <f>'SUP_IVL (In-direct)'!N10</f>
        <v>NOX</v>
      </c>
      <c r="C134" s="1"/>
      <c r="D134" s="1"/>
      <c r="E134" s="1"/>
      <c r="F134" s="1"/>
      <c r="G134" s="1"/>
      <c r="H134" s="1"/>
      <c r="I134" s="1"/>
      <c r="J134" s="1"/>
      <c r="K134" s="84"/>
      <c r="L134" s="1"/>
      <c r="M134" s="1"/>
      <c r="N134" s="1"/>
      <c r="O134" s="1"/>
      <c r="P134" s="1"/>
      <c r="Q134" s="1"/>
      <c r="R134" s="1"/>
    </row>
    <row r="135" spans="2:18" x14ac:dyDescent="0.3">
      <c r="B135" s="1"/>
      <c r="C135" s="1"/>
      <c r="D135" s="1"/>
      <c r="E135" s="1"/>
      <c r="F135" s="1"/>
      <c r="G135" s="1"/>
      <c r="H135" s="1"/>
      <c r="I135" s="1"/>
      <c r="J135" s="1"/>
      <c r="K135" s="84"/>
      <c r="L135" s="1"/>
      <c r="M135" s="1"/>
      <c r="N135" s="1"/>
      <c r="O135" s="1"/>
      <c r="P135" s="1"/>
      <c r="Q135" s="1"/>
      <c r="R135" s="1"/>
    </row>
    <row r="136" spans="2:18" x14ac:dyDescent="0.3">
      <c r="B136" s="2" t="s">
        <v>0</v>
      </c>
      <c r="C136" s="3"/>
      <c r="D136" s="3"/>
      <c r="E136" s="3"/>
      <c r="F136" s="3"/>
      <c r="G136" s="3"/>
      <c r="H136" s="3"/>
      <c r="I136" s="3"/>
      <c r="J136" s="3"/>
      <c r="K136" s="85"/>
      <c r="L136" s="1"/>
      <c r="M136" s="1"/>
      <c r="N136" s="1"/>
      <c r="O136" s="1"/>
      <c r="P136" s="1"/>
      <c r="Q136" s="1"/>
      <c r="R136" s="1"/>
    </row>
    <row r="137" spans="2:18" x14ac:dyDescent="0.3">
      <c r="B137" s="4" t="s">
        <v>1</v>
      </c>
      <c r="C137" s="4" t="s">
        <v>2</v>
      </c>
      <c r="D137" s="4" t="s">
        <v>3</v>
      </c>
      <c r="E137" s="4" t="s">
        <v>4</v>
      </c>
      <c r="F137" s="4" t="s">
        <v>5</v>
      </c>
      <c r="G137" s="4" t="s">
        <v>288</v>
      </c>
      <c r="H137" s="4" t="s">
        <v>6</v>
      </c>
      <c r="I137" s="4" t="s">
        <v>7</v>
      </c>
      <c r="J137" s="4" t="s">
        <v>8</v>
      </c>
      <c r="K137" s="86" t="s">
        <v>9</v>
      </c>
      <c r="L137" s="1"/>
      <c r="M137" s="4" t="s">
        <v>10</v>
      </c>
      <c r="N137" s="4" t="s">
        <v>11</v>
      </c>
      <c r="O137" s="5"/>
      <c r="P137" s="5"/>
      <c r="Q137" s="4" t="s">
        <v>12</v>
      </c>
      <c r="R137" s="4" t="s">
        <v>13</v>
      </c>
    </row>
    <row r="138" spans="2:18" x14ac:dyDescent="0.3">
      <c r="B138" s="6"/>
      <c r="C138" s="6"/>
      <c r="D138" s="6" t="str">
        <f t="shared" ref="D138:D172" si="78">IF((OR(K138&lt;=0,K138="NA")),"*","FLO_EMIS+")</f>
        <v>*</v>
      </c>
      <c r="E138" s="7" t="s">
        <v>607</v>
      </c>
      <c r="F138" s="8"/>
      <c r="G138" s="8" t="str">
        <f>G$9</f>
        <v>BIOCRP</v>
      </c>
      <c r="H138" s="8" t="str">
        <f t="shared" ref="H138" si="79">H95</f>
        <v>MINBIOCRP100</v>
      </c>
      <c r="I138" s="6"/>
      <c r="J138" s="6" t="str">
        <f t="shared" ref="J138:J172" si="80">$C$3&amp;B$134&amp;"N"</f>
        <v>MINNOXN</v>
      </c>
      <c r="K138" s="87">
        <f>'SUP_IVL (In-direct)'!N65</f>
        <v>0</v>
      </c>
      <c r="L138" s="1"/>
      <c r="M138" s="6" t="s">
        <v>14</v>
      </c>
      <c r="N138" s="6"/>
      <c r="O138" s="3"/>
      <c r="P138" s="3"/>
      <c r="Q138" s="6" t="s">
        <v>325</v>
      </c>
      <c r="R138" s="68"/>
    </row>
    <row r="139" spans="2:18" x14ac:dyDescent="0.3">
      <c r="B139" s="6"/>
      <c r="C139" s="6"/>
      <c r="D139" s="6" t="str">
        <f t="shared" si="78"/>
        <v>*</v>
      </c>
      <c r="E139" s="7" t="s">
        <v>607</v>
      </c>
      <c r="F139" s="8"/>
      <c r="G139" s="8" t="str">
        <f>G$10</f>
        <v>BIOCRP</v>
      </c>
      <c r="H139" s="8" t="str">
        <f t="shared" ref="H139" si="81">H96</f>
        <v>MINBIOCRP200</v>
      </c>
      <c r="I139" s="6"/>
      <c r="J139" s="6" t="str">
        <f t="shared" si="80"/>
        <v>MINNOXN</v>
      </c>
      <c r="K139" s="87">
        <f>'SUP_IVL (In-direct)'!N66</f>
        <v>0</v>
      </c>
      <c r="L139" s="1"/>
      <c r="M139" s="6" t="s">
        <v>14</v>
      </c>
      <c r="N139" s="6"/>
      <c r="O139" s="3"/>
      <c r="P139" s="3"/>
      <c r="Q139" s="6" t="s">
        <v>326</v>
      </c>
      <c r="R139" s="68"/>
    </row>
    <row r="140" spans="2:18" x14ac:dyDescent="0.3">
      <c r="B140" s="6"/>
      <c r="C140" s="6"/>
      <c r="D140" s="6" t="str">
        <f t="shared" si="78"/>
        <v>*</v>
      </c>
      <c r="E140" s="7" t="s">
        <v>607</v>
      </c>
      <c r="F140" s="8"/>
      <c r="G140" s="8" t="str">
        <f>G$11</f>
        <v>BIOCRP</v>
      </c>
      <c r="H140" s="8" t="str">
        <f t="shared" ref="H140" si="82">H97</f>
        <v>MINBIOCRP300</v>
      </c>
      <c r="I140" s="6"/>
      <c r="J140" s="6" t="str">
        <f t="shared" si="80"/>
        <v>MINNOXN</v>
      </c>
      <c r="K140" s="87">
        <f>'SUP_IVL (In-direct)'!N67</f>
        <v>0</v>
      </c>
      <c r="L140" s="1"/>
      <c r="M140" s="6" t="s">
        <v>14</v>
      </c>
      <c r="N140" s="6"/>
      <c r="O140" s="3"/>
      <c r="P140" s="3"/>
      <c r="Q140" s="6" t="s">
        <v>327</v>
      </c>
      <c r="R140" s="68"/>
    </row>
    <row r="141" spans="2:18" x14ac:dyDescent="0.3">
      <c r="B141" s="6"/>
      <c r="C141" s="6"/>
      <c r="D141" s="6" t="str">
        <f t="shared" si="78"/>
        <v>*</v>
      </c>
      <c r="E141" s="7" t="s">
        <v>607</v>
      </c>
      <c r="F141" s="8"/>
      <c r="G141" s="8" t="str">
        <f>G$12</f>
        <v>BIOCRP</v>
      </c>
      <c r="H141" s="8" t="str">
        <f t="shared" ref="H141" si="83">H98</f>
        <v>MINBIOCRP310</v>
      </c>
      <c r="I141" s="6"/>
      <c r="J141" s="6" t="str">
        <f t="shared" si="80"/>
        <v>MINNOXN</v>
      </c>
      <c r="K141" s="87">
        <f>'SUP_IVL (In-direct)'!N68</f>
        <v>0</v>
      </c>
      <c r="L141" s="1"/>
      <c r="M141" s="6" t="s">
        <v>14</v>
      </c>
      <c r="N141" s="6"/>
      <c r="O141" s="3"/>
      <c r="P141" s="3"/>
      <c r="Q141" s="6" t="s">
        <v>327</v>
      </c>
      <c r="R141" s="68"/>
    </row>
    <row r="142" spans="2:18" x14ac:dyDescent="0.3">
      <c r="B142" s="6"/>
      <c r="C142" s="6"/>
      <c r="D142" s="6" t="str">
        <f t="shared" si="78"/>
        <v>*</v>
      </c>
      <c r="E142" s="7" t="s">
        <v>607</v>
      </c>
      <c r="F142" s="8"/>
      <c r="G142" s="8" t="str">
        <f>G$13</f>
        <v>BIOCRP</v>
      </c>
      <c r="H142" s="8" t="str">
        <f t="shared" ref="H142" si="84">H99</f>
        <v>MINBIOCRP400</v>
      </c>
      <c r="I142" s="6"/>
      <c r="J142" s="6" t="str">
        <f t="shared" si="80"/>
        <v>MINNOXN</v>
      </c>
      <c r="K142" s="87">
        <f>'SUP_IVL (In-direct)'!N69</f>
        <v>0</v>
      </c>
      <c r="L142" s="1"/>
      <c r="M142" s="6" t="s">
        <v>14</v>
      </c>
      <c r="N142" s="6"/>
      <c r="O142" s="3"/>
      <c r="P142" s="3"/>
      <c r="Q142" s="6" t="s">
        <v>328</v>
      </c>
      <c r="R142" s="68"/>
    </row>
    <row r="143" spans="2:18" x14ac:dyDescent="0.3">
      <c r="B143" s="6"/>
      <c r="C143" s="6"/>
      <c r="D143" s="6" t="str">
        <f t="shared" si="78"/>
        <v>*</v>
      </c>
      <c r="E143" s="7" t="s">
        <v>607</v>
      </c>
      <c r="F143" s="8"/>
      <c r="G143" s="8" t="str">
        <f>G$14</f>
        <v>BIOCRP</v>
      </c>
      <c r="H143" s="8" t="str">
        <f t="shared" ref="H143" si="85">H100</f>
        <v>MINBIOCRP900</v>
      </c>
      <c r="I143" s="6"/>
      <c r="J143" s="6" t="str">
        <f t="shared" si="80"/>
        <v>MINNOXN</v>
      </c>
      <c r="K143" s="87">
        <f>'SUP_IVL (In-direct)'!N70</f>
        <v>0</v>
      </c>
      <c r="L143" s="1"/>
      <c r="M143" s="6" t="s">
        <v>14</v>
      </c>
      <c r="N143" s="6"/>
      <c r="O143" s="3"/>
      <c r="P143" s="3"/>
      <c r="Q143" s="6" t="s">
        <v>329</v>
      </c>
      <c r="R143" s="68" t="s">
        <v>256</v>
      </c>
    </row>
    <row r="144" spans="2:18" x14ac:dyDescent="0.3">
      <c r="B144" s="6"/>
      <c r="C144" s="6"/>
      <c r="D144" s="6" t="str">
        <f t="shared" si="78"/>
        <v>*</v>
      </c>
      <c r="E144" s="7" t="s">
        <v>607</v>
      </c>
      <c r="F144" s="8"/>
      <c r="G144" s="8" t="str">
        <f>G$15</f>
        <v>BIOGAS</v>
      </c>
      <c r="H144" s="8" t="str">
        <f t="shared" ref="H144" si="86">H101</f>
        <v>MINBIOGAS900</v>
      </c>
      <c r="I144" s="6"/>
      <c r="J144" s="6" t="str">
        <f t="shared" si="80"/>
        <v>MINNOXN</v>
      </c>
      <c r="K144" s="87">
        <f>'SUP_IVL (In-direct)'!N71</f>
        <v>0</v>
      </c>
      <c r="L144" s="1"/>
      <c r="M144" s="6" t="s">
        <v>14</v>
      </c>
      <c r="N144" s="6"/>
      <c r="O144" s="3"/>
      <c r="P144" s="3"/>
      <c r="Q144" s="6" t="s">
        <v>330</v>
      </c>
      <c r="R144" s="68" t="s">
        <v>257</v>
      </c>
    </row>
    <row r="145" spans="2:18" x14ac:dyDescent="0.3">
      <c r="B145" s="6"/>
      <c r="C145" s="6"/>
      <c r="D145" s="6" t="str">
        <f t="shared" si="78"/>
        <v>*</v>
      </c>
      <c r="E145" s="7" t="s">
        <v>607</v>
      </c>
      <c r="F145" s="8"/>
      <c r="G145" s="8" t="str">
        <f>G$16</f>
        <v>BIOIOW</v>
      </c>
      <c r="H145" s="8" t="str">
        <f t="shared" ref="H145" si="87">H102</f>
        <v>MINBIOIOW300</v>
      </c>
      <c r="I145" s="6"/>
      <c r="J145" s="6" t="str">
        <f t="shared" si="80"/>
        <v>MINNOXN</v>
      </c>
      <c r="K145" s="87">
        <f>'SUP_IVL (In-direct)'!N72</f>
        <v>0</v>
      </c>
      <c r="L145" s="1"/>
      <c r="M145" s="6" t="s">
        <v>14</v>
      </c>
      <c r="N145" s="6"/>
      <c r="O145" s="3"/>
      <c r="P145" s="3"/>
      <c r="Q145" s="6" t="s">
        <v>331</v>
      </c>
      <c r="R145" s="68"/>
    </row>
    <row r="146" spans="2:18" x14ac:dyDescent="0.3">
      <c r="B146" s="6"/>
      <c r="C146" s="6"/>
      <c r="D146" s="6" t="str">
        <f t="shared" si="78"/>
        <v>*</v>
      </c>
      <c r="E146" s="7" t="s">
        <v>607</v>
      </c>
      <c r="F146" s="8"/>
      <c r="G146" s="8" t="str">
        <f>G$17</f>
        <v>BIOMFW</v>
      </c>
      <c r="H146" s="8" t="str">
        <f t="shared" ref="H146" si="88">H103</f>
        <v>MINBIOMFW300</v>
      </c>
      <c r="I146" s="6"/>
      <c r="J146" s="6" t="str">
        <f t="shared" si="80"/>
        <v>MINNOXN</v>
      </c>
      <c r="K146" s="87">
        <f>'SUP_IVL (In-direct)'!N73</f>
        <v>0</v>
      </c>
      <c r="L146" s="1"/>
      <c r="M146" s="6" t="s">
        <v>14</v>
      </c>
      <c r="N146" s="6"/>
      <c r="O146" s="3"/>
      <c r="P146" s="3"/>
      <c r="Q146" s="6" t="s">
        <v>332</v>
      </c>
      <c r="R146" s="68"/>
    </row>
    <row r="147" spans="2:18" x14ac:dyDescent="0.3">
      <c r="B147" s="6"/>
      <c r="C147" s="6"/>
      <c r="D147" s="6" t="str">
        <f t="shared" si="78"/>
        <v>*</v>
      </c>
      <c r="E147" s="7" t="s">
        <v>607</v>
      </c>
      <c r="F147" s="8"/>
      <c r="G147" s="8" t="str">
        <f>G$18</f>
        <v>BIOMSW</v>
      </c>
      <c r="H147" s="8" t="str">
        <f t="shared" ref="H147" si="89">H104</f>
        <v>MINBIOMSW300</v>
      </c>
      <c r="I147" s="6"/>
      <c r="J147" s="6" t="str">
        <f t="shared" si="80"/>
        <v>MINNOXN</v>
      </c>
      <c r="K147" s="87">
        <f>'SUP_IVL (In-direct)'!N74</f>
        <v>0</v>
      </c>
      <c r="L147" s="1"/>
      <c r="M147" s="6" t="s">
        <v>14</v>
      </c>
      <c r="N147" s="6"/>
      <c r="O147" s="3"/>
      <c r="P147" s="3"/>
      <c r="Q147" s="6" t="s">
        <v>333</v>
      </c>
      <c r="R147" s="68"/>
    </row>
    <row r="148" spans="2:18" x14ac:dyDescent="0.3">
      <c r="B148" s="6"/>
      <c r="C148" s="6"/>
      <c r="D148" s="6" t="str">
        <f t="shared" si="78"/>
        <v>*</v>
      </c>
      <c r="E148" s="7" t="s">
        <v>607</v>
      </c>
      <c r="F148" s="8"/>
      <c r="G148" s="8" t="str">
        <f>G$19</f>
        <v>BIORPS</v>
      </c>
      <c r="H148" s="8" t="str">
        <f t="shared" ref="H148" si="90">H105</f>
        <v>MINBIORPS100</v>
      </c>
      <c r="I148" s="6"/>
      <c r="J148" s="6" t="str">
        <f t="shared" si="80"/>
        <v>MINNOXN</v>
      </c>
      <c r="K148" s="87">
        <f>'SUP_IVL (In-direct)'!N75</f>
        <v>0</v>
      </c>
      <c r="L148" s="1"/>
      <c r="M148" s="6" t="s">
        <v>14</v>
      </c>
      <c r="N148" s="6"/>
      <c r="O148" s="3"/>
      <c r="P148" s="3"/>
      <c r="Q148" s="6" t="s">
        <v>334</v>
      </c>
      <c r="R148" s="68"/>
    </row>
    <row r="149" spans="2:18" x14ac:dyDescent="0.3">
      <c r="B149" s="6"/>
      <c r="C149" s="6"/>
      <c r="D149" s="6" t="str">
        <f t="shared" si="78"/>
        <v>*</v>
      </c>
      <c r="E149" s="7" t="s">
        <v>607</v>
      </c>
      <c r="F149" s="8"/>
      <c r="G149" s="8" t="str">
        <f>G$20</f>
        <v>BIOSLU</v>
      </c>
      <c r="H149" s="8" t="str">
        <f t="shared" ref="H149" si="91">H106</f>
        <v>MINBIOSLU300</v>
      </c>
      <c r="I149" s="6"/>
      <c r="J149" s="6" t="str">
        <f t="shared" si="80"/>
        <v>MINNOXN</v>
      </c>
      <c r="K149" s="87">
        <f>'SUP_IVL (In-direct)'!N76</f>
        <v>0</v>
      </c>
      <c r="L149" s="1"/>
      <c r="M149" s="6" t="s">
        <v>14</v>
      </c>
      <c r="N149" s="6"/>
      <c r="Q149" s="6" t="s">
        <v>335</v>
      </c>
      <c r="R149" s="68"/>
    </row>
    <row r="150" spans="2:18" x14ac:dyDescent="0.3">
      <c r="B150" s="6"/>
      <c r="C150" s="6"/>
      <c r="D150" s="6" t="str">
        <f t="shared" si="78"/>
        <v>*</v>
      </c>
      <c r="E150" s="7" t="s">
        <v>607</v>
      </c>
      <c r="F150" s="8"/>
      <c r="G150" s="8" t="str">
        <f>G$21</f>
        <v>BIOWOF</v>
      </c>
      <c r="H150" s="8" t="str">
        <f t="shared" ref="H150" si="92">H107</f>
        <v>MINBIOWOF900</v>
      </c>
      <c r="I150" s="6"/>
      <c r="J150" s="6" t="str">
        <f t="shared" si="80"/>
        <v>MINNOXN</v>
      </c>
      <c r="K150" s="87">
        <f>'SUP_IVL (In-direct)'!N77</f>
        <v>0</v>
      </c>
      <c r="L150" s="1"/>
      <c r="M150" s="6" t="s">
        <v>14</v>
      </c>
      <c r="N150" s="6"/>
      <c r="Q150" s="6" t="s">
        <v>336</v>
      </c>
      <c r="R150" s="69" t="s">
        <v>259</v>
      </c>
    </row>
    <row r="151" spans="2:18" x14ac:dyDescent="0.3">
      <c r="B151" s="6"/>
      <c r="C151" s="6"/>
      <c r="D151" s="6" t="str">
        <f t="shared" si="78"/>
        <v>*</v>
      </c>
      <c r="E151" s="7" t="s">
        <v>607</v>
      </c>
      <c r="F151" s="8"/>
      <c r="G151" s="8" t="str">
        <f>G$22</f>
        <v>BIOWOO</v>
      </c>
      <c r="H151" s="8" t="str">
        <f t="shared" ref="H151" si="93">H108</f>
        <v>MINBIOWOO100</v>
      </c>
      <c r="I151" s="6"/>
      <c r="J151" s="6" t="str">
        <f t="shared" si="80"/>
        <v>MINNOXN</v>
      </c>
      <c r="K151" s="87">
        <f>'SUP_IVL (In-direct)'!N78</f>
        <v>0</v>
      </c>
      <c r="L151" s="1"/>
      <c r="M151" s="6" t="s">
        <v>14</v>
      </c>
      <c r="N151" s="6"/>
      <c r="Q151" s="6" t="s">
        <v>337</v>
      </c>
      <c r="R151" s="68"/>
    </row>
    <row r="152" spans="2:18" x14ac:dyDescent="0.3">
      <c r="B152" s="6"/>
      <c r="C152" s="6"/>
      <c r="D152" s="6" t="str">
        <f t="shared" si="78"/>
        <v>*</v>
      </c>
      <c r="E152" s="7" t="s">
        <v>607</v>
      </c>
      <c r="F152" s="8"/>
      <c r="G152" s="8" t="str">
        <f>G$23</f>
        <v>BIOWOO</v>
      </c>
      <c r="H152" s="8" t="str">
        <f t="shared" ref="H152" si="94">H109</f>
        <v>MINBIOWOO200</v>
      </c>
      <c r="I152" s="6"/>
      <c r="J152" s="6" t="str">
        <f t="shared" si="80"/>
        <v>MINNOXN</v>
      </c>
      <c r="K152" s="87">
        <f>'SUP_IVL (In-direct)'!N79</f>
        <v>0</v>
      </c>
      <c r="L152" s="1"/>
      <c r="M152" s="6" t="s">
        <v>14</v>
      </c>
      <c r="N152" s="6"/>
      <c r="Q152" s="6" t="s">
        <v>338</v>
      </c>
      <c r="R152" s="68"/>
    </row>
    <row r="153" spans="2:18" x14ac:dyDescent="0.3">
      <c r="B153" s="6"/>
      <c r="C153" s="6"/>
      <c r="D153" s="6" t="str">
        <f t="shared" si="78"/>
        <v>*</v>
      </c>
      <c r="E153" s="7" t="s">
        <v>607</v>
      </c>
      <c r="F153" s="8"/>
      <c r="G153" s="8" t="str">
        <f>G$24</f>
        <v>BIOWOO</v>
      </c>
      <c r="H153" s="8" t="str">
        <f t="shared" ref="H153" si="95">H110</f>
        <v>MINBIOWOO300</v>
      </c>
      <c r="I153" s="6"/>
      <c r="J153" s="6" t="str">
        <f t="shared" si="80"/>
        <v>MINNOXN</v>
      </c>
      <c r="K153" s="87">
        <f>'SUP_IVL (In-direct)'!N80</f>
        <v>0</v>
      </c>
      <c r="L153" s="1"/>
      <c r="M153" s="6" t="s">
        <v>14</v>
      </c>
      <c r="N153" s="6"/>
      <c r="Q153" s="6" t="s">
        <v>339</v>
      </c>
      <c r="R153" s="68"/>
    </row>
    <row r="154" spans="2:18" x14ac:dyDescent="0.3">
      <c r="B154" s="6"/>
      <c r="C154" s="6"/>
      <c r="D154" s="6" t="str">
        <f t="shared" si="78"/>
        <v>*</v>
      </c>
      <c r="E154" s="7" t="s">
        <v>607</v>
      </c>
      <c r="F154" s="8"/>
      <c r="G154" s="8" t="str">
        <f>G$25</f>
        <v>BIOWOO</v>
      </c>
      <c r="H154" s="8" t="str">
        <f t="shared" ref="H154" si="96">H111</f>
        <v>MINBIOWOO900</v>
      </c>
      <c r="I154" s="6"/>
      <c r="J154" s="6" t="str">
        <f t="shared" si="80"/>
        <v>MINNOXN</v>
      </c>
      <c r="K154" s="87">
        <f>'SUP_IVL (In-direct)'!N81</f>
        <v>0</v>
      </c>
      <c r="L154" s="1"/>
      <c r="M154" s="6" t="s">
        <v>14</v>
      </c>
      <c r="N154" s="6"/>
      <c r="Q154" s="6" t="s">
        <v>340</v>
      </c>
      <c r="R154" s="68" t="s">
        <v>260</v>
      </c>
    </row>
    <row r="155" spans="2:18" x14ac:dyDescent="0.3">
      <c r="B155" s="6"/>
      <c r="C155" s="6"/>
      <c r="D155" s="6" t="str">
        <f t="shared" si="78"/>
        <v>*</v>
      </c>
      <c r="E155" s="7" t="s">
        <v>607</v>
      </c>
      <c r="F155" s="8"/>
      <c r="G155" s="8" t="str">
        <f>G$26</f>
        <v>COOFRE</v>
      </c>
      <c r="H155" s="8" t="str">
        <f t="shared" ref="H155" si="97">H112</f>
        <v>MINCOOFREE00</v>
      </c>
      <c r="I155" s="6"/>
      <c r="J155" s="6" t="str">
        <f t="shared" si="80"/>
        <v>MINNOXN</v>
      </c>
      <c r="K155" s="87">
        <f>'SUP_IVL (In-direct)'!N82</f>
        <v>0</v>
      </c>
      <c r="L155" s="1"/>
      <c r="M155" s="6" t="s">
        <v>14</v>
      </c>
      <c r="N155" s="6"/>
      <c r="Q155" s="6" t="s">
        <v>341</v>
      </c>
      <c r="R155" s="68"/>
    </row>
    <row r="156" spans="2:18" x14ac:dyDescent="0.3">
      <c r="B156" s="6"/>
      <c r="C156" s="6"/>
      <c r="D156" s="6" t="str">
        <f t="shared" si="78"/>
        <v>*</v>
      </c>
      <c r="E156" s="7" t="s">
        <v>607</v>
      </c>
      <c r="F156" s="8"/>
      <c r="G156" s="8" t="str">
        <f>G$27</f>
        <v>HUMPOW</v>
      </c>
      <c r="H156" s="8" t="str">
        <f t="shared" ref="H156" si="98">H113</f>
        <v>MINHUMPOW00</v>
      </c>
      <c r="I156" s="6"/>
      <c r="J156" s="6" t="str">
        <f t="shared" si="80"/>
        <v>MINNOXN</v>
      </c>
      <c r="K156" s="87">
        <f>'SUP_IVL (In-direct)'!N83</f>
        <v>0</v>
      </c>
      <c r="L156" s="1"/>
      <c r="M156" s="6" t="s">
        <v>14</v>
      </c>
      <c r="N156" s="6"/>
      <c r="Q156" s="6" t="s">
        <v>342</v>
      </c>
      <c r="R156" s="32" t="s">
        <v>278</v>
      </c>
    </row>
    <row r="157" spans="2:18" x14ac:dyDescent="0.3">
      <c r="B157" s="6"/>
      <c r="C157" s="6"/>
      <c r="D157" s="6" t="str">
        <f t="shared" si="78"/>
        <v>*</v>
      </c>
      <c r="E157" s="7" t="s">
        <v>607</v>
      </c>
      <c r="F157" s="8"/>
      <c r="G157" s="8" t="str">
        <f>G$28</f>
        <v>RENAHT</v>
      </c>
      <c r="H157" s="8" t="str">
        <f t="shared" ref="H157" si="99">H114</f>
        <v>MINRENAHT00</v>
      </c>
      <c r="I157" s="6"/>
      <c r="J157" s="6" t="str">
        <f t="shared" si="80"/>
        <v>MINNOXN</v>
      </c>
      <c r="K157" s="87">
        <f>'SUP_IVL (In-direct)'!N84</f>
        <v>0</v>
      </c>
      <c r="L157" s="1"/>
      <c r="M157" s="6" t="s">
        <v>14</v>
      </c>
      <c r="N157" s="6"/>
      <c r="Q157" s="6" t="s">
        <v>343</v>
      </c>
      <c r="R157" s="68" t="s">
        <v>279</v>
      </c>
    </row>
    <row r="158" spans="2:18" x14ac:dyDescent="0.3">
      <c r="B158" s="6"/>
      <c r="C158" s="6"/>
      <c r="D158" s="6" t="str">
        <f t="shared" si="78"/>
        <v>*</v>
      </c>
      <c r="E158" s="7" t="s">
        <v>607</v>
      </c>
      <c r="F158" s="8"/>
      <c r="G158" s="8" t="str">
        <f>G$29</f>
        <v>RENGEO</v>
      </c>
      <c r="H158" s="8" t="str">
        <f t="shared" ref="H158" si="100">H115</f>
        <v>MINRENGEO00</v>
      </c>
      <c r="I158" s="6"/>
      <c r="J158" s="6" t="str">
        <f t="shared" si="80"/>
        <v>MINNOXN</v>
      </c>
      <c r="K158" s="87">
        <f>'SUP_IVL (In-direct)'!N85</f>
        <v>0</v>
      </c>
      <c r="L158" s="1"/>
      <c r="M158" s="6" t="s">
        <v>14</v>
      </c>
      <c r="N158" s="6"/>
      <c r="Q158" s="6" t="s">
        <v>344</v>
      </c>
      <c r="R158" s="68" t="s">
        <v>280</v>
      </c>
    </row>
    <row r="159" spans="2:18" x14ac:dyDescent="0.3">
      <c r="B159" s="6"/>
      <c r="C159" s="6"/>
      <c r="D159" s="6" t="str">
        <f t="shared" si="78"/>
        <v>*</v>
      </c>
      <c r="E159" s="7" t="s">
        <v>607</v>
      </c>
      <c r="F159" s="8"/>
      <c r="G159" s="8" t="str">
        <f>G$30</f>
        <v>RENHYD</v>
      </c>
      <c r="H159" s="8" t="str">
        <f t="shared" ref="H159" si="101">H116</f>
        <v>MINRENHYD00</v>
      </c>
      <c r="I159" s="6"/>
      <c r="J159" s="6" t="str">
        <f t="shared" si="80"/>
        <v>MINNOXN</v>
      </c>
      <c r="K159" s="87">
        <f>'SUP_IVL (In-direct)'!N86</f>
        <v>0</v>
      </c>
      <c r="L159" s="1"/>
      <c r="M159" s="6" t="s">
        <v>14</v>
      </c>
      <c r="N159" s="6"/>
      <c r="Q159" s="6" t="s">
        <v>345</v>
      </c>
      <c r="R159" s="68" t="s">
        <v>281</v>
      </c>
    </row>
    <row r="160" spans="2:18" x14ac:dyDescent="0.3">
      <c r="B160" s="6"/>
      <c r="C160" s="6"/>
      <c r="D160" s="6" t="str">
        <f t="shared" si="78"/>
        <v>*</v>
      </c>
      <c r="E160" s="7" t="s">
        <v>607</v>
      </c>
      <c r="F160" s="8"/>
      <c r="G160" s="8" t="str">
        <f>G$31</f>
        <v>RENSOL</v>
      </c>
      <c r="H160" s="8" t="str">
        <f t="shared" ref="H160" si="102">H117</f>
        <v>MINRENSOL00</v>
      </c>
      <c r="I160" s="6"/>
      <c r="J160" s="6" t="str">
        <f t="shared" si="80"/>
        <v>MINNOXN</v>
      </c>
      <c r="K160" s="87">
        <f>'SUP_IVL (In-direct)'!N87</f>
        <v>0</v>
      </c>
      <c r="L160" s="1"/>
      <c r="M160" s="6" t="s">
        <v>14</v>
      </c>
      <c r="N160" s="6"/>
      <c r="Q160" s="6" t="s">
        <v>346</v>
      </c>
      <c r="R160" s="68" t="s">
        <v>282</v>
      </c>
    </row>
    <row r="161" spans="2:18" x14ac:dyDescent="0.3">
      <c r="B161" s="6"/>
      <c r="C161" s="6"/>
      <c r="D161" s="6" t="str">
        <f t="shared" si="78"/>
        <v>*</v>
      </c>
      <c r="E161" s="7" t="s">
        <v>607</v>
      </c>
      <c r="F161" s="8"/>
      <c r="G161" s="8" t="str">
        <f>G$32</f>
        <v>RENTID</v>
      </c>
      <c r="H161" s="8" t="str">
        <f t="shared" ref="H161" si="103">H118</f>
        <v>MINRENTID00</v>
      </c>
      <c r="I161" s="6"/>
      <c r="J161" s="6" t="str">
        <f t="shared" si="80"/>
        <v>MINNOXN</v>
      </c>
      <c r="K161" s="87">
        <f>'SUP_IVL (In-direct)'!N88</f>
        <v>0</v>
      </c>
      <c r="L161" s="1"/>
      <c r="M161" s="6" t="s">
        <v>14</v>
      </c>
      <c r="N161" s="6"/>
      <c r="Q161" s="6" t="s">
        <v>347</v>
      </c>
      <c r="R161" s="68" t="s">
        <v>283</v>
      </c>
    </row>
    <row r="162" spans="2:18" x14ac:dyDescent="0.3">
      <c r="B162" s="6"/>
      <c r="C162" s="6"/>
      <c r="D162" s="6" t="str">
        <f t="shared" si="78"/>
        <v>*</v>
      </c>
      <c r="E162" s="7" t="s">
        <v>607</v>
      </c>
      <c r="F162" s="8"/>
      <c r="G162" s="8" t="str">
        <f>G$33</f>
        <v>RENWAV</v>
      </c>
      <c r="H162" s="8" t="str">
        <f t="shared" ref="H162" si="104">H119</f>
        <v>MINRENWAV00</v>
      </c>
      <c r="I162" s="6"/>
      <c r="J162" s="6" t="str">
        <f t="shared" si="80"/>
        <v>MINNOXN</v>
      </c>
      <c r="K162" s="87">
        <f>'SUP_IVL (In-direct)'!N89</f>
        <v>0</v>
      </c>
      <c r="L162" s="1"/>
      <c r="M162" s="6" t="s">
        <v>14</v>
      </c>
      <c r="N162" s="6"/>
      <c r="Q162" s="6" t="s">
        <v>348</v>
      </c>
      <c r="R162" s="68" t="s">
        <v>284</v>
      </c>
    </row>
    <row r="163" spans="2:18" x14ac:dyDescent="0.3">
      <c r="B163" s="6"/>
      <c r="C163" s="6"/>
      <c r="D163" s="6" t="str">
        <f t="shared" si="78"/>
        <v>*</v>
      </c>
      <c r="E163" s="7" t="s">
        <v>607</v>
      </c>
      <c r="F163" s="8"/>
      <c r="G163" s="8" t="str">
        <f>G$34</f>
        <v>RENWIN</v>
      </c>
      <c r="H163" s="8" t="str">
        <f t="shared" ref="H163" si="105">H120</f>
        <v>MINRENWIN00</v>
      </c>
      <c r="I163" s="6"/>
      <c r="J163" s="6" t="str">
        <f t="shared" si="80"/>
        <v>MINNOXN</v>
      </c>
      <c r="K163" s="87">
        <f>'SUP_IVL (In-direct)'!N90</f>
        <v>0</v>
      </c>
      <c r="L163" s="1"/>
      <c r="M163" s="6" t="s">
        <v>14</v>
      </c>
      <c r="N163" s="6"/>
      <c r="Q163" s="6" t="s">
        <v>349</v>
      </c>
      <c r="R163" s="68" t="s">
        <v>285</v>
      </c>
    </row>
    <row r="164" spans="2:18" x14ac:dyDescent="0.3">
      <c r="B164" s="6"/>
      <c r="C164" s="6"/>
      <c r="D164" s="6" t="str">
        <f t="shared" si="78"/>
        <v>*</v>
      </c>
      <c r="E164" s="7" t="s">
        <v>607</v>
      </c>
      <c r="F164" s="8"/>
      <c r="G164" s="8" t="str">
        <f>G$35</f>
        <v>BFUDST</v>
      </c>
      <c r="H164" s="8" t="str">
        <f t="shared" ref="H164" si="106">H121</f>
        <v>MINBFUDSTY</v>
      </c>
      <c r="I164" s="6"/>
      <c r="J164" s="6" t="str">
        <f t="shared" si="80"/>
        <v>MINNOXN</v>
      </c>
      <c r="K164" s="87">
        <f>'SUP_IVL (In-direct)'!N91</f>
        <v>0</v>
      </c>
      <c r="L164" s="1"/>
      <c r="M164" s="6" t="s">
        <v>14</v>
      </c>
      <c r="N164" s="6"/>
      <c r="Q164" s="6" t="s">
        <v>291</v>
      </c>
      <c r="R164" s="69" t="s">
        <v>249</v>
      </c>
    </row>
    <row r="165" spans="2:18" x14ac:dyDescent="0.3">
      <c r="B165" s="6"/>
      <c r="C165" s="6"/>
      <c r="D165" s="6" t="str">
        <f t="shared" si="78"/>
        <v>*</v>
      </c>
      <c r="E165" s="7" t="s">
        <v>607</v>
      </c>
      <c r="F165" s="8"/>
      <c r="G165" s="8" t="str">
        <f>G$36</f>
        <v>BFUDST</v>
      </c>
      <c r="H165" s="8" t="str">
        <f t="shared" ref="H165" si="107">H122</f>
        <v>MINBFUDST1</v>
      </c>
      <c r="I165" s="6"/>
      <c r="J165" s="6" t="str">
        <f t="shared" si="80"/>
        <v>MINNOXN</v>
      </c>
      <c r="K165" s="87">
        <f>'SUP_IVL (In-direct)'!N92</f>
        <v>0</v>
      </c>
      <c r="L165" s="1"/>
      <c r="M165" s="6" t="s">
        <v>14</v>
      </c>
      <c r="N165" s="6"/>
      <c r="Q165" s="6" t="s">
        <v>291</v>
      </c>
      <c r="R165" s="69" t="s">
        <v>249</v>
      </c>
    </row>
    <row r="166" spans="2:18" x14ac:dyDescent="0.3">
      <c r="B166" s="6"/>
      <c r="C166" s="6"/>
      <c r="D166" s="6" t="str">
        <f t="shared" si="78"/>
        <v>*</v>
      </c>
      <c r="E166" s="7" t="s">
        <v>607</v>
      </c>
      <c r="F166" s="8"/>
      <c r="G166" s="8" t="str">
        <f>G$37</f>
        <v>BFUDST</v>
      </c>
      <c r="H166" s="8" t="str">
        <f t="shared" ref="H166" si="108">H123</f>
        <v>MINBFUDST2</v>
      </c>
      <c r="I166" s="6"/>
      <c r="J166" s="6" t="str">
        <f t="shared" si="80"/>
        <v>MINNOXN</v>
      </c>
      <c r="K166" s="87">
        <f>'SUP_IVL (In-direct)'!N93</f>
        <v>0</v>
      </c>
      <c r="L166" s="1"/>
      <c r="M166" s="6" t="s">
        <v>14</v>
      </c>
      <c r="N166" s="6"/>
      <c r="Q166" s="6" t="s">
        <v>291</v>
      </c>
      <c r="R166" s="69" t="s">
        <v>249</v>
      </c>
    </row>
    <row r="167" spans="2:18" x14ac:dyDescent="0.3">
      <c r="B167" s="6"/>
      <c r="C167" s="6"/>
      <c r="D167" s="6" t="str">
        <f t="shared" si="78"/>
        <v>*</v>
      </c>
      <c r="E167" s="7" t="s">
        <v>607</v>
      </c>
      <c r="F167" s="8"/>
      <c r="G167" s="8" t="str">
        <f>G$38</f>
        <v>BFUETH</v>
      </c>
      <c r="H167" s="8" t="str">
        <f t="shared" ref="H167" si="109">H124</f>
        <v>MINBFUETHY</v>
      </c>
      <c r="I167" s="6"/>
      <c r="J167" s="6" t="str">
        <f t="shared" si="80"/>
        <v>MINNOXN</v>
      </c>
      <c r="K167" s="87">
        <f>'SUP_IVL (In-direct)'!N94</f>
        <v>0</v>
      </c>
      <c r="L167" s="1"/>
      <c r="M167" s="6" t="s">
        <v>14</v>
      </c>
      <c r="N167" s="6"/>
      <c r="Q167" s="6" t="s">
        <v>292</v>
      </c>
      <c r="R167" s="69" t="s">
        <v>250</v>
      </c>
    </row>
    <row r="168" spans="2:18" x14ac:dyDescent="0.3">
      <c r="B168" s="6"/>
      <c r="C168" s="6"/>
      <c r="D168" s="6" t="str">
        <f t="shared" si="78"/>
        <v>*</v>
      </c>
      <c r="E168" s="7" t="s">
        <v>607</v>
      </c>
      <c r="F168" s="8"/>
      <c r="G168" s="8" t="str">
        <f>G$39</f>
        <v>BFUETH</v>
      </c>
      <c r="H168" s="8" t="str">
        <f t="shared" ref="H168" si="110">H125</f>
        <v>MINBFUETH1</v>
      </c>
      <c r="I168" s="6"/>
      <c r="J168" s="6" t="str">
        <f t="shared" si="80"/>
        <v>MINNOXN</v>
      </c>
      <c r="K168" s="87">
        <f>'SUP_IVL (In-direct)'!N95</f>
        <v>0</v>
      </c>
      <c r="L168" s="1"/>
      <c r="M168" s="6" t="s">
        <v>14</v>
      </c>
      <c r="N168" s="6"/>
      <c r="Q168" s="6" t="s">
        <v>292</v>
      </c>
      <c r="R168" s="69" t="s">
        <v>250</v>
      </c>
    </row>
    <row r="169" spans="2:18" x14ac:dyDescent="0.3">
      <c r="B169" s="6"/>
      <c r="C169" s="6"/>
      <c r="D169" s="6" t="str">
        <f t="shared" si="78"/>
        <v>*</v>
      </c>
      <c r="E169" s="7" t="s">
        <v>607</v>
      </c>
      <c r="F169" s="8"/>
      <c r="G169" s="8" t="str">
        <f>G$40</f>
        <v>BFUDST</v>
      </c>
      <c r="H169" s="8" t="str">
        <f t="shared" ref="H169" si="111">H126</f>
        <v>MINBFUDSTY</v>
      </c>
      <c r="I169" s="6"/>
      <c r="J169" s="6" t="str">
        <f t="shared" si="80"/>
        <v>MINNOXN</v>
      </c>
      <c r="K169" s="87">
        <f>'SUP_IVL (In-direct)'!N96</f>
        <v>0</v>
      </c>
      <c r="L169" s="1"/>
      <c r="M169" s="6" t="s">
        <v>14</v>
      </c>
      <c r="N169" s="6"/>
      <c r="Q169" s="6" t="s">
        <v>291</v>
      </c>
      <c r="R169" s="69" t="s">
        <v>110</v>
      </c>
    </row>
    <row r="170" spans="2:18" x14ac:dyDescent="0.3">
      <c r="B170" s="6"/>
      <c r="C170" s="6"/>
      <c r="D170" s="6" t="str">
        <f t="shared" si="78"/>
        <v>*</v>
      </c>
      <c r="E170" s="7" t="s">
        <v>607</v>
      </c>
      <c r="F170" s="8"/>
      <c r="G170" s="8" t="str">
        <f>G$41</f>
        <v>BFUDST</v>
      </c>
      <c r="H170" s="8" t="str">
        <f t="shared" ref="H170" si="112">H127</f>
        <v>MINBFUDST1</v>
      </c>
      <c r="I170" s="6"/>
      <c r="J170" s="6" t="str">
        <f t="shared" si="80"/>
        <v>MINNOXN</v>
      </c>
      <c r="K170" s="87">
        <f>'SUP_IVL (In-direct)'!N97</f>
        <v>0</v>
      </c>
      <c r="L170" s="1"/>
      <c r="M170" s="6" t="s">
        <v>14</v>
      </c>
      <c r="N170" s="6"/>
      <c r="Q170" s="6" t="s">
        <v>291</v>
      </c>
      <c r="R170" s="69" t="s">
        <v>110</v>
      </c>
    </row>
    <row r="171" spans="2:18" x14ac:dyDescent="0.3">
      <c r="B171" s="6"/>
      <c r="C171" s="6"/>
      <c r="D171" s="6" t="str">
        <f t="shared" si="78"/>
        <v>*</v>
      </c>
      <c r="E171" s="7" t="s">
        <v>607</v>
      </c>
      <c r="F171" s="8"/>
      <c r="G171" s="8" t="str">
        <f>G$42</f>
        <v>BFUDST</v>
      </c>
      <c r="H171" s="8" t="str">
        <f t="shared" ref="H171" si="113">H128</f>
        <v>MINBFUDST2</v>
      </c>
      <c r="I171" s="6"/>
      <c r="J171" s="6" t="str">
        <f t="shared" si="80"/>
        <v>MINNOXN</v>
      </c>
      <c r="K171" s="87">
        <f>'SUP_IVL (In-direct)'!N98</f>
        <v>0</v>
      </c>
      <c r="L171" s="1"/>
      <c r="M171" s="6" t="s">
        <v>14</v>
      </c>
      <c r="N171" s="6"/>
      <c r="Q171" s="6" t="s">
        <v>291</v>
      </c>
      <c r="R171" s="69" t="s">
        <v>110</v>
      </c>
    </row>
    <row r="172" spans="2:18" x14ac:dyDescent="0.3">
      <c r="B172" s="6"/>
      <c r="C172" s="6"/>
      <c r="D172" s="6" t="str">
        <f t="shared" si="78"/>
        <v>*</v>
      </c>
      <c r="E172" s="7" t="s">
        <v>607</v>
      </c>
      <c r="F172" s="8"/>
      <c r="G172" s="8" t="str">
        <f>G$43</f>
        <v>RENSAV</v>
      </c>
      <c r="H172" s="8" t="str">
        <f t="shared" ref="H172" si="114">H129</f>
        <v>MINRENSAV08</v>
      </c>
      <c r="I172" s="6"/>
      <c r="J172" s="6" t="str">
        <f t="shared" si="80"/>
        <v>MINNOXN</v>
      </c>
      <c r="K172" s="87">
        <f>'SUP_IVL (In-direct)'!N99</f>
        <v>0</v>
      </c>
      <c r="L172" s="1"/>
      <c r="M172" s="6" t="s">
        <v>14</v>
      </c>
      <c r="N172" s="6"/>
      <c r="Q172" s="6" t="s">
        <v>350</v>
      </c>
      <c r="R172" s="68" t="s">
        <v>286</v>
      </c>
    </row>
    <row r="177" spans="2:18" x14ac:dyDescent="0.3">
      <c r="B177" s="1" t="str">
        <f>'SUP_IVL (In-direct)'!O10</f>
        <v>N2O</v>
      </c>
      <c r="C177" s="1"/>
      <c r="D177" s="1"/>
      <c r="E177" s="1"/>
      <c r="F177" s="1"/>
      <c r="G177" s="1"/>
      <c r="H177" s="1"/>
      <c r="I177" s="1"/>
      <c r="J177" s="1"/>
      <c r="K177" s="84"/>
      <c r="L177" s="1"/>
      <c r="N177" s="1"/>
      <c r="O177" s="1"/>
      <c r="P177" s="1"/>
      <c r="Q177" s="1"/>
      <c r="R177" s="1"/>
    </row>
    <row r="178" spans="2:18" x14ac:dyDescent="0.3">
      <c r="B178" s="1"/>
      <c r="C178" s="1"/>
      <c r="D178" s="1"/>
      <c r="E178" s="1"/>
      <c r="F178" s="1"/>
      <c r="G178" s="1"/>
      <c r="H178" s="1"/>
      <c r="I178" s="1"/>
      <c r="J178" s="1"/>
      <c r="K178" s="84"/>
      <c r="L178" s="1"/>
      <c r="N178" s="1"/>
      <c r="O178" s="1"/>
      <c r="P178" s="1"/>
      <c r="Q178" s="1"/>
      <c r="R178" s="1"/>
    </row>
    <row r="179" spans="2:18" x14ac:dyDescent="0.3">
      <c r="B179" s="2" t="s">
        <v>0</v>
      </c>
      <c r="C179" s="3"/>
      <c r="D179" s="3"/>
      <c r="E179" s="3"/>
      <c r="F179" s="3"/>
      <c r="G179" s="3"/>
      <c r="H179" s="3"/>
      <c r="I179" s="3"/>
      <c r="J179" s="3"/>
      <c r="K179" s="85"/>
      <c r="L179" s="1"/>
      <c r="N179" s="1"/>
      <c r="O179" s="1"/>
      <c r="P179" s="1"/>
      <c r="Q179" s="1"/>
      <c r="R179" s="1"/>
    </row>
    <row r="180" spans="2:18" x14ac:dyDescent="0.3">
      <c r="B180" s="4" t="s">
        <v>1</v>
      </c>
      <c r="C180" s="4" t="s">
        <v>2</v>
      </c>
      <c r="D180" s="4" t="s">
        <v>3</v>
      </c>
      <c r="E180" s="4" t="s">
        <v>4</v>
      </c>
      <c r="F180" s="4" t="s">
        <v>5</v>
      </c>
      <c r="G180" s="4" t="s">
        <v>288</v>
      </c>
      <c r="H180" s="4" t="s">
        <v>6</v>
      </c>
      <c r="I180" s="4" t="s">
        <v>7</v>
      </c>
      <c r="J180" s="4" t="s">
        <v>8</v>
      </c>
      <c r="K180" s="86" t="s">
        <v>9</v>
      </c>
      <c r="L180" s="1"/>
      <c r="M180" s="4" t="s">
        <v>10</v>
      </c>
      <c r="N180" s="4" t="s">
        <v>11</v>
      </c>
      <c r="O180" s="5"/>
      <c r="P180" s="5"/>
      <c r="Q180" s="4" t="s">
        <v>12</v>
      </c>
      <c r="R180" s="4" t="s">
        <v>13</v>
      </c>
    </row>
    <row r="181" spans="2:18" x14ac:dyDescent="0.3">
      <c r="B181" s="6"/>
      <c r="C181" s="6"/>
      <c r="D181" s="6" t="str">
        <f t="shared" ref="D181:D215" si="115">IF((OR(K181&lt;=0,K181="NA")),"*","FLO_EMIS+")</f>
        <v>*</v>
      </c>
      <c r="E181" s="7" t="s">
        <v>607</v>
      </c>
      <c r="F181" s="8"/>
      <c r="G181" s="8" t="str">
        <f>G$9</f>
        <v>BIOCRP</v>
      </c>
      <c r="H181" s="8" t="str">
        <f t="shared" ref="H181" si="116">H138</f>
        <v>MINBIOCRP100</v>
      </c>
      <c r="I181" s="6"/>
      <c r="J181" s="6" t="str">
        <f t="shared" ref="J181:J215" si="117">$C$3&amp;B$177&amp;"N"</f>
        <v>MINN2ON</v>
      </c>
      <c r="K181" s="87">
        <f>'SUP_IVL (In-direct)'!O65</f>
        <v>0</v>
      </c>
      <c r="L181" s="1"/>
      <c r="M181" s="6" t="s">
        <v>14</v>
      </c>
      <c r="N181" s="6"/>
      <c r="O181" s="3"/>
      <c r="P181" s="3"/>
      <c r="Q181" s="6" t="s">
        <v>325</v>
      </c>
      <c r="R181" s="68"/>
    </row>
    <row r="182" spans="2:18" x14ac:dyDescent="0.3">
      <c r="B182" s="6"/>
      <c r="C182" s="6"/>
      <c r="D182" s="6" t="str">
        <f t="shared" si="115"/>
        <v>*</v>
      </c>
      <c r="E182" s="7" t="s">
        <v>607</v>
      </c>
      <c r="F182" s="8"/>
      <c r="G182" s="8" t="str">
        <f>G$10</f>
        <v>BIOCRP</v>
      </c>
      <c r="H182" s="8" t="str">
        <f t="shared" ref="H182" si="118">H139</f>
        <v>MINBIOCRP200</v>
      </c>
      <c r="I182" s="6"/>
      <c r="J182" s="6" t="str">
        <f t="shared" si="117"/>
        <v>MINN2ON</v>
      </c>
      <c r="K182" s="87">
        <f>'SUP_IVL (In-direct)'!O66</f>
        <v>0</v>
      </c>
      <c r="L182" s="1"/>
      <c r="M182" s="6" t="s">
        <v>14</v>
      </c>
      <c r="N182" s="6"/>
      <c r="O182" s="3"/>
      <c r="P182" s="3"/>
      <c r="Q182" s="6" t="s">
        <v>326</v>
      </c>
      <c r="R182" s="68"/>
    </row>
    <row r="183" spans="2:18" x14ac:dyDescent="0.3">
      <c r="B183" s="6"/>
      <c r="C183" s="6"/>
      <c r="D183" s="6" t="str">
        <f t="shared" si="115"/>
        <v>*</v>
      </c>
      <c r="E183" s="7" t="s">
        <v>607</v>
      </c>
      <c r="F183" s="8"/>
      <c r="G183" s="8" t="str">
        <f>G$11</f>
        <v>BIOCRP</v>
      </c>
      <c r="H183" s="8" t="str">
        <f t="shared" ref="H183" si="119">H140</f>
        <v>MINBIOCRP300</v>
      </c>
      <c r="I183" s="6"/>
      <c r="J183" s="6" t="str">
        <f t="shared" si="117"/>
        <v>MINN2ON</v>
      </c>
      <c r="K183" s="87">
        <f>'SUP_IVL (In-direct)'!O67</f>
        <v>0</v>
      </c>
      <c r="L183" s="1"/>
      <c r="M183" s="6" t="s">
        <v>14</v>
      </c>
      <c r="N183" s="6"/>
      <c r="O183" s="3"/>
      <c r="P183" s="3"/>
      <c r="Q183" s="6" t="s">
        <v>327</v>
      </c>
      <c r="R183" s="68"/>
    </row>
    <row r="184" spans="2:18" x14ac:dyDescent="0.3">
      <c r="B184" s="6"/>
      <c r="C184" s="6"/>
      <c r="D184" s="6" t="str">
        <f t="shared" si="115"/>
        <v>*</v>
      </c>
      <c r="E184" s="7" t="s">
        <v>607</v>
      </c>
      <c r="F184" s="8"/>
      <c r="G184" s="8" t="str">
        <f>G$12</f>
        <v>BIOCRP</v>
      </c>
      <c r="H184" s="8" t="str">
        <f t="shared" ref="H184" si="120">H141</f>
        <v>MINBIOCRP310</v>
      </c>
      <c r="I184" s="6"/>
      <c r="J184" s="6" t="str">
        <f t="shared" si="117"/>
        <v>MINN2ON</v>
      </c>
      <c r="K184" s="87">
        <f>'SUP_IVL (In-direct)'!O68</f>
        <v>0</v>
      </c>
      <c r="L184" s="1"/>
      <c r="M184" s="6" t="s">
        <v>14</v>
      </c>
      <c r="N184" s="6"/>
      <c r="O184" s="3"/>
      <c r="P184" s="3"/>
      <c r="Q184" s="6" t="s">
        <v>327</v>
      </c>
      <c r="R184" s="68"/>
    </row>
    <row r="185" spans="2:18" x14ac:dyDescent="0.3">
      <c r="B185" s="6"/>
      <c r="C185" s="6"/>
      <c r="D185" s="6" t="str">
        <f t="shared" si="115"/>
        <v>*</v>
      </c>
      <c r="E185" s="7" t="s">
        <v>607</v>
      </c>
      <c r="F185" s="8"/>
      <c r="G185" s="8" t="str">
        <f>G$13</f>
        <v>BIOCRP</v>
      </c>
      <c r="H185" s="8" t="str">
        <f t="shared" ref="H185" si="121">H142</f>
        <v>MINBIOCRP400</v>
      </c>
      <c r="I185" s="6"/>
      <c r="J185" s="6" t="str">
        <f t="shared" si="117"/>
        <v>MINN2ON</v>
      </c>
      <c r="K185" s="87">
        <f>'SUP_IVL (In-direct)'!O69</f>
        <v>0</v>
      </c>
      <c r="L185" s="1"/>
      <c r="M185" s="6" t="s">
        <v>14</v>
      </c>
      <c r="N185" s="6"/>
      <c r="O185" s="3"/>
      <c r="P185" s="3"/>
      <c r="Q185" s="6" t="s">
        <v>328</v>
      </c>
      <c r="R185" s="68"/>
    </row>
    <row r="186" spans="2:18" x14ac:dyDescent="0.3">
      <c r="B186" s="6"/>
      <c r="C186" s="6"/>
      <c r="D186" s="6" t="str">
        <f t="shared" si="115"/>
        <v>*</v>
      </c>
      <c r="E186" s="7" t="s">
        <v>607</v>
      </c>
      <c r="F186" s="8"/>
      <c r="G186" s="8" t="str">
        <f>G$14</f>
        <v>BIOCRP</v>
      </c>
      <c r="H186" s="8" t="str">
        <f t="shared" ref="H186" si="122">H143</f>
        <v>MINBIOCRP900</v>
      </c>
      <c r="I186" s="6"/>
      <c r="J186" s="6" t="str">
        <f t="shared" si="117"/>
        <v>MINN2ON</v>
      </c>
      <c r="K186" s="87">
        <f>'SUP_IVL (In-direct)'!O70</f>
        <v>0</v>
      </c>
      <c r="L186" s="1"/>
      <c r="M186" s="6" t="s">
        <v>14</v>
      </c>
      <c r="N186" s="6"/>
      <c r="O186" s="3"/>
      <c r="P186" s="3"/>
      <c r="Q186" s="6" t="s">
        <v>329</v>
      </c>
      <c r="R186" s="68" t="s">
        <v>256</v>
      </c>
    </row>
    <row r="187" spans="2:18" x14ac:dyDescent="0.3">
      <c r="B187" s="6"/>
      <c r="C187" s="6"/>
      <c r="D187" s="6" t="str">
        <f t="shared" si="115"/>
        <v>*</v>
      </c>
      <c r="E187" s="7" t="s">
        <v>607</v>
      </c>
      <c r="F187" s="8"/>
      <c r="G187" s="8" t="str">
        <f>G$15</f>
        <v>BIOGAS</v>
      </c>
      <c r="H187" s="8" t="str">
        <f t="shared" ref="H187" si="123">H144</f>
        <v>MINBIOGAS900</v>
      </c>
      <c r="I187" s="6"/>
      <c r="J187" s="6" t="str">
        <f t="shared" si="117"/>
        <v>MINN2ON</v>
      </c>
      <c r="K187" s="87">
        <f>'SUP_IVL (In-direct)'!O71</f>
        <v>0</v>
      </c>
      <c r="L187" s="1"/>
      <c r="M187" s="6" t="s">
        <v>14</v>
      </c>
      <c r="N187" s="6"/>
      <c r="O187" s="3"/>
      <c r="P187" s="3"/>
      <c r="Q187" s="6" t="s">
        <v>330</v>
      </c>
      <c r="R187" s="68" t="s">
        <v>257</v>
      </c>
    </row>
    <row r="188" spans="2:18" x14ac:dyDescent="0.3">
      <c r="B188" s="6"/>
      <c r="C188" s="6"/>
      <c r="D188" s="6" t="str">
        <f t="shared" si="115"/>
        <v>*</v>
      </c>
      <c r="E188" s="7" t="s">
        <v>607</v>
      </c>
      <c r="F188" s="8"/>
      <c r="G188" s="8" t="str">
        <f>G$16</f>
        <v>BIOIOW</v>
      </c>
      <c r="H188" s="8" t="str">
        <f t="shared" ref="H188" si="124">H145</f>
        <v>MINBIOIOW300</v>
      </c>
      <c r="I188" s="6"/>
      <c r="J188" s="6" t="str">
        <f t="shared" si="117"/>
        <v>MINN2ON</v>
      </c>
      <c r="K188" s="87">
        <f>'SUP_IVL (In-direct)'!O72</f>
        <v>0</v>
      </c>
      <c r="L188" s="1"/>
      <c r="M188" s="6" t="s">
        <v>14</v>
      </c>
      <c r="N188" s="6"/>
      <c r="O188" s="3"/>
      <c r="P188" s="3"/>
      <c r="Q188" s="6" t="s">
        <v>331</v>
      </c>
      <c r="R188" s="68"/>
    </row>
    <row r="189" spans="2:18" x14ac:dyDescent="0.3">
      <c r="B189" s="6"/>
      <c r="C189" s="6"/>
      <c r="D189" s="6" t="str">
        <f t="shared" si="115"/>
        <v>*</v>
      </c>
      <c r="E189" s="7" t="s">
        <v>607</v>
      </c>
      <c r="F189" s="8"/>
      <c r="G189" s="8" t="str">
        <f>G$17</f>
        <v>BIOMFW</v>
      </c>
      <c r="H189" s="8" t="str">
        <f t="shared" ref="H189" si="125">H146</f>
        <v>MINBIOMFW300</v>
      </c>
      <c r="I189" s="6"/>
      <c r="J189" s="6" t="str">
        <f t="shared" si="117"/>
        <v>MINN2ON</v>
      </c>
      <c r="K189" s="87">
        <f>'SUP_IVL (In-direct)'!O73</f>
        <v>0</v>
      </c>
      <c r="L189" s="1"/>
      <c r="M189" s="6" t="s">
        <v>14</v>
      </c>
      <c r="N189" s="6"/>
      <c r="O189" s="3"/>
      <c r="P189" s="3"/>
      <c r="Q189" s="6" t="s">
        <v>332</v>
      </c>
      <c r="R189" s="68"/>
    </row>
    <row r="190" spans="2:18" x14ac:dyDescent="0.3">
      <c r="B190" s="6"/>
      <c r="C190" s="6"/>
      <c r="D190" s="6" t="str">
        <f t="shared" si="115"/>
        <v>*</v>
      </c>
      <c r="E190" s="7" t="s">
        <v>607</v>
      </c>
      <c r="F190" s="8"/>
      <c r="G190" s="8" t="str">
        <f>G$18</f>
        <v>BIOMSW</v>
      </c>
      <c r="H190" s="8" t="str">
        <f t="shared" ref="H190" si="126">H147</f>
        <v>MINBIOMSW300</v>
      </c>
      <c r="I190" s="6"/>
      <c r="J190" s="6" t="str">
        <f t="shared" si="117"/>
        <v>MINN2ON</v>
      </c>
      <c r="K190" s="87">
        <f>'SUP_IVL (In-direct)'!O74</f>
        <v>0</v>
      </c>
      <c r="L190" s="1"/>
      <c r="M190" s="6" t="s">
        <v>14</v>
      </c>
      <c r="N190" s="6"/>
      <c r="O190" s="3"/>
      <c r="P190" s="3"/>
      <c r="Q190" s="6" t="s">
        <v>333</v>
      </c>
      <c r="R190" s="68"/>
    </row>
    <row r="191" spans="2:18" x14ac:dyDescent="0.3">
      <c r="B191" s="6"/>
      <c r="C191" s="6"/>
      <c r="D191" s="6" t="str">
        <f t="shared" si="115"/>
        <v>*</v>
      </c>
      <c r="E191" s="7" t="s">
        <v>607</v>
      </c>
      <c r="F191" s="8"/>
      <c r="G191" s="8" t="str">
        <f>G$19</f>
        <v>BIORPS</v>
      </c>
      <c r="H191" s="8" t="str">
        <f t="shared" ref="H191" si="127">H148</f>
        <v>MINBIORPS100</v>
      </c>
      <c r="I191" s="6"/>
      <c r="J191" s="6" t="str">
        <f t="shared" si="117"/>
        <v>MINN2ON</v>
      </c>
      <c r="K191" s="87">
        <f>'SUP_IVL (In-direct)'!O75</f>
        <v>0</v>
      </c>
      <c r="L191" s="1"/>
      <c r="M191" s="6" t="s">
        <v>14</v>
      </c>
      <c r="N191" s="6"/>
      <c r="O191" s="3"/>
      <c r="P191" s="3"/>
      <c r="Q191" s="6" t="s">
        <v>334</v>
      </c>
      <c r="R191" s="68"/>
    </row>
    <row r="192" spans="2:18" x14ac:dyDescent="0.3">
      <c r="B192" s="6"/>
      <c r="C192" s="6"/>
      <c r="D192" s="6" t="str">
        <f t="shared" si="115"/>
        <v>*</v>
      </c>
      <c r="E192" s="7" t="s">
        <v>607</v>
      </c>
      <c r="F192" s="8"/>
      <c r="G192" s="8" t="str">
        <f>G$20</f>
        <v>BIOSLU</v>
      </c>
      <c r="H192" s="8" t="str">
        <f t="shared" ref="H192" si="128">H149</f>
        <v>MINBIOSLU300</v>
      </c>
      <c r="I192" s="6"/>
      <c r="J192" s="6" t="str">
        <f t="shared" si="117"/>
        <v>MINN2ON</v>
      </c>
      <c r="K192" s="87">
        <f>'SUP_IVL (In-direct)'!O76</f>
        <v>0</v>
      </c>
      <c r="L192" s="1"/>
      <c r="M192" s="6" t="s">
        <v>14</v>
      </c>
      <c r="N192" s="6"/>
      <c r="Q192" s="6" t="s">
        <v>335</v>
      </c>
      <c r="R192" s="68"/>
    </row>
    <row r="193" spans="2:18" x14ac:dyDescent="0.3">
      <c r="B193" s="6"/>
      <c r="C193" s="6"/>
      <c r="D193" s="6" t="str">
        <f t="shared" si="115"/>
        <v>FLO_EMIS+</v>
      </c>
      <c r="E193" s="7" t="s">
        <v>607</v>
      </c>
      <c r="F193" s="8"/>
      <c r="G193" s="8" t="str">
        <f>G$21</f>
        <v>BIOWOF</v>
      </c>
      <c r="H193" s="8" t="str">
        <f t="shared" ref="H193" si="129">H150</f>
        <v>MINBIOWOF900</v>
      </c>
      <c r="I193" s="6"/>
      <c r="J193" s="6" t="str">
        <f t="shared" si="117"/>
        <v>MINN2ON</v>
      </c>
      <c r="K193" s="87">
        <f>'SUP_IVL (In-direct)'!O77</f>
        <v>4.616777800710257E-5</v>
      </c>
      <c r="L193" s="1"/>
      <c r="M193" s="6" t="s">
        <v>14</v>
      </c>
      <c r="N193" s="6"/>
      <c r="Q193" s="6" t="s">
        <v>336</v>
      </c>
      <c r="R193" s="69" t="s">
        <v>259</v>
      </c>
    </row>
    <row r="194" spans="2:18" x14ac:dyDescent="0.3">
      <c r="B194" s="6"/>
      <c r="C194" s="6"/>
      <c r="D194" s="6" t="str">
        <f t="shared" si="115"/>
        <v>*</v>
      </c>
      <c r="E194" s="7" t="s">
        <v>607</v>
      </c>
      <c r="F194" s="8"/>
      <c r="G194" s="8" t="str">
        <f>G$22</f>
        <v>BIOWOO</v>
      </c>
      <c r="H194" s="8" t="str">
        <f t="shared" ref="H194" si="130">H151</f>
        <v>MINBIOWOO100</v>
      </c>
      <c r="I194" s="6"/>
      <c r="J194" s="6" t="str">
        <f t="shared" si="117"/>
        <v>MINN2ON</v>
      </c>
      <c r="K194" s="87">
        <f>'SUP_IVL (In-direct)'!O78</f>
        <v>0</v>
      </c>
      <c r="L194" s="1"/>
      <c r="M194" s="6" t="s">
        <v>14</v>
      </c>
      <c r="N194" s="6"/>
      <c r="Q194" s="6" t="s">
        <v>337</v>
      </c>
      <c r="R194" s="68"/>
    </row>
    <row r="195" spans="2:18" x14ac:dyDescent="0.3">
      <c r="B195" s="6"/>
      <c r="C195" s="6"/>
      <c r="D195" s="6" t="str">
        <f t="shared" si="115"/>
        <v>*</v>
      </c>
      <c r="E195" s="7" t="s">
        <v>607</v>
      </c>
      <c r="F195" s="8"/>
      <c r="G195" s="8" t="str">
        <f>G$23</f>
        <v>BIOWOO</v>
      </c>
      <c r="H195" s="8" t="str">
        <f t="shared" ref="H195" si="131">H152</f>
        <v>MINBIOWOO200</v>
      </c>
      <c r="I195" s="6"/>
      <c r="J195" s="6" t="str">
        <f t="shared" si="117"/>
        <v>MINN2ON</v>
      </c>
      <c r="K195" s="87">
        <f>'SUP_IVL (In-direct)'!O79</f>
        <v>0</v>
      </c>
      <c r="L195" s="1"/>
      <c r="M195" s="6" t="s">
        <v>14</v>
      </c>
      <c r="N195" s="6"/>
      <c r="Q195" s="6" t="s">
        <v>338</v>
      </c>
      <c r="R195" s="68"/>
    </row>
    <row r="196" spans="2:18" x14ac:dyDescent="0.3">
      <c r="B196" s="6"/>
      <c r="C196" s="6"/>
      <c r="D196" s="6" t="str">
        <f t="shared" si="115"/>
        <v>*</v>
      </c>
      <c r="E196" s="7" t="s">
        <v>607</v>
      </c>
      <c r="F196" s="8"/>
      <c r="G196" s="8" t="str">
        <f>G$24</f>
        <v>BIOWOO</v>
      </c>
      <c r="H196" s="8" t="str">
        <f t="shared" ref="H196" si="132">H153</f>
        <v>MINBIOWOO300</v>
      </c>
      <c r="I196" s="6"/>
      <c r="J196" s="6" t="str">
        <f t="shared" si="117"/>
        <v>MINN2ON</v>
      </c>
      <c r="K196" s="87">
        <f>'SUP_IVL (In-direct)'!O80</f>
        <v>0</v>
      </c>
      <c r="L196" s="1"/>
      <c r="M196" s="6" t="s">
        <v>14</v>
      </c>
      <c r="N196" s="6"/>
      <c r="Q196" s="6" t="s">
        <v>339</v>
      </c>
      <c r="R196" s="68"/>
    </row>
    <row r="197" spans="2:18" x14ac:dyDescent="0.3">
      <c r="B197" s="6"/>
      <c r="C197" s="6"/>
      <c r="D197" s="6" t="str">
        <f t="shared" si="115"/>
        <v>*</v>
      </c>
      <c r="E197" s="7" t="s">
        <v>607</v>
      </c>
      <c r="F197" s="8"/>
      <c r="G197" s="8" t="str">
        <f>G$25</f>
        <v>BIOWOO</v>
      </c>
      <c r="H197" s="8" t="str">
        <f t="shared" ref="H197" si="133">H154</f>
        <v>MINBIOWOO900</v>
      </c>
      <c r="I197" s="6"/>
      <c r="J197" s="6" t="str">
        <f t="shared" si="117"/>
        <v>MINN2ON</v>
      </c>
      <c r="K197" s="87">
        <f>'SUP_IVL (In-direct)'!O81</f>
        <v>0</v>
      </c>
      <c r="L197" s="1"/>
      <c r="M197" s="6" t="s">
        <v>14</v>
      </c>
      <c r="N197" s="6"/>
      <c r="Q197" s="6" t="s">
        <v>340</v>
      </c>
      <c r="R197" s="68" t="s">
        <v>260</v>
      </c>
    </row>
    <row r="198" spans="2:18" x14ac:dyDescent="0.3">
      <c r="B198" s="6"/>
      <c r="C198" s="6"/>
      <c r="D198" s="6" t="str">
        <f t="shared" si="115"/>
        <v>*</v>
      </c>
      <c r="E198" s="7" t="s">
        <v>607</v>
      </c>
      <c r="F198" s="8"/>
      <c r="G198" s="8" t="str">
        <f>G$26</f>
        <v>COOFRE</v>
      </c>
      <c r="H198" s="8" t="str">
        <f t="shared" ref="H198" si="134">H155</f>
        <v>MINCOOFREE00</v>
      </c>
      <c r="I198" s="6"/>
      <c r="J198" s="6" t="str">
        <f t="shared" si="117"/>
        <v>MINN2ON</v>
      </c>
      <c r="K198" s="87">
        <f>'SUP_IVL (In-direct)'!O82</f>
        <v>0</v>
      </c>
      <c r="L198" s="1"/>
      <c r="M198" s="6" t="s">
        <v>14</v>
      </c>
      <c r="N198" s="6"/>
      <c r="Q198" s="6" t="s">
        <v>341</v>
      </c>
      <c r="R198" s="68"/>
    </row>
    <row r="199" spans="2:18" x14ac:dyDescent="0.3">
      <c r="B199" s="6"/>
      <c r="C199" s="6"/>
      <c r="D199" s="6" t="str">
        <f t="shared" si="115"/>
        <v>*</v>
      </c>
      <c r="E199" s="7" t="s">
        <v>607</v>
      </c>
      <c r="F199" s="8"/>
      <c r="G199" s="8" t="str">
        <f>G$27</f>
        <v>HUMPOW</v>
      </c>
      <c r="H199" s="8" t="str">
        <f t="shared" ref="H199" si="135">H156</f>
        <v>MINHUMPOW00</v>
      </c>
      <c r="I199" s="6"/>
      <c r="J199" s="6" t="str">
        <f t="shared" si="117"/>
        <v>MINN2ON</v>
      </c>
      <c r="K199" s="87">
        <f>'SUP_IVL (In-direct)'!O83</f>
        <v>0</v>
      </c>
      <c r="L199" s="1"/>
      <c r="M199" s="6" t="s">
        <v>14</v>
      </c>
      <c r="N199" s="6"/>
      <c r="Q199" s="6" t="s">
        <v>342</v>
      </c>
      <c r="R199" s="32" t="s">
        <v>278</v>
      </c>
    </row>
    <row r="200" spans="2:18" x14ac:dyDescent="0.3">
      <c r="B200" s="6"/>
      <c r="C200" s="6"/>
      <c r="D200" s="6" t="str">
        <f t="shared" si="115"/>
        <v>*</v>
      </c>
      <c r="E200" s="7" t="s">
        <v>607</v>
      </c>
      <c r="F200" s="8"/>
      <c r="G200" s="8" t="str">
        <f>G$28</f>
        <v>RENAHT</v>
      </c>
      <c r="H200" s="8" t="str">
        <f t="shared" ref="H200" si="136">H157</f>
        <v>MINRENAHT00</v>
      </c>
      <c r="I200" s="6"/>
      <c r="J200" s="6" t="str">
        <f t="shared" si="117"/>
        <v>MINN2ON</v>
      </c>
      <c r="K200" s="87">
        <f>'SUP_IVL (In-direct)'!O84</f>
        <v>0</v>
      </c>
      <c r="L200" s="1"/>
      <c r="M200" s="6" t="s">
        <v>14</v>
      </c>
      <c r="N200" s="6"/>
      <c r="Q200" s="6" t="s">
        <v>343</v>
      </c>
      <c r="R200" s="68" t="s">
        <v>279</v>
      </c>
    </row>
    <row r="201" spans="2:18" x14ac:dyDescent="0.3">
      <c r="B201" s="6"/>
      <c r="C201" s="6"/>
      <c r="D201" s="6" t="str">
        <f t="shared" si="115"/>
        <v>*</v>
      </c>
      <c r="E201" s="7" t="s">
        <v>607</v>
      </c>
      <c r="F201" s="8"/>
      <c r="G201" s="8" t="str">
        <f>G$29</f>
        <v>RENGEO</v>
      </c>
      <c r="H201" s="8" t="str">
        <f t="shared" ref="H201" si="137">H158</f>
        <v>MINRENGEO00</v>
      </c>
      <c r="I201" s="6"/>
      <c r="J201" s="6" t="str">
        <f t="shared" si="117"/>
        <v>MINN2ON</v>
      </c>
      <c r="K201" s="87">
        <f>'SUP_IVL (In-direct)'!O85</f>
        <v>0</v>
      </c>
      <c r="L201" s="1"/>
      <c r="M201" s="6" t="s">
        <v>14</v>
      </c>
      <c r="N201" s="6"/>
      <c r="Q201" s="6" t="s">
        <v>344</v>
      </c>
      <c r="R201" s="68" t="s">
        <v>280</v>
      </c>
    </row>
    <row r="202" spans="2:18" x14ac:dyDescent="0.3">
      <c r="B202" s="6"/>
      <c r="C202" s="6"/>
      <c r="D202" s="6" t="str">
        <f t="shared" si="115"/>
        <v>*</v>
      </c>
      <c r="E202" s="7" t="s">
        <v>607</v>
      </c>
      <c r="F202" s="8"/>
      <c r="G202" s="8" t="str">
        <f>G$30</f>
        <v>RENHYD</v>
      </c>
      <c r="H202" s="8" t="str">
        <f t="shared" ref="H202" si="138">H159</f>
        <v>MINRENHYD00</v>
      </c>
      <c r="I202" s="6"/>
      <c r="J202" s="6" t="str">
        <f t="shared" si="117"/>
        <v>MINN2ON</v>
      </c>
      <c r="K202" s="87">
        <f>'SUP_IVL (In-direct)'!O86</f>
        <v>0</v>
      </c>
      <c r="L202" s="1"/>
      <c r="M202" s="6" t="s">
        <v>14</v>
      </c>
      <c r="N202" s="6"/>
      <c r="Q202" s="6" t="s">
        <v>345</v>
      </c>
      <c r="R202" s="68" t="s">
        <v>281</v>
      </c>
    </row>
    <row r="203" spans="2:18" x14ac:dyDescent="0.3">
      <c r="B203" s="6"/>
      <c r="C203" s="6"/>
      <c r="D203" s="6" t="str">
        <f t="shared" si="115"/>
        <v>*</v>
      </c>
      <c r="E203" s="7" t="s">
        <v>607</v>
      </c>
      <c r="F203" s="8"/>
      <c r="G203" s="8" t="str">
        <f>G$31</f>
        <v>RENSOL</v>
      </c>
      <c r="H203" s="8" t="str">
        <f t="shared" ref="H203" si="139">H160</f>
        <v>MINRENSOL00</v>
      </c>
      <c r="I203" s="6"/>
      <c r="J203" s="6" t="str">
        <f t="shared" si="117"/>
        <v>MINN2ON</v>
      </c>
      <c r="K203" s="87">
        <f>'SUP_IVL (In-direct)'!O87</f>
        <v>0</v>
      </c>
      <c r="L203" s="1"/>
      <c r="M203" s="6" t="s">
        <v>14</v>
      </c>
      <c r="N203" s="6"/>
      <c r="Q203" s="6" t="s">
        <v>346</v>
      </c>
      <c r="R203" s="68" t="s">
        <v>282</v>
      </c>
    </row>
    <row r="204" spans="2:18" x14ac:dyDescent="0.3">
      <c r="B204" s="6"/>
      <c r="C204" s="6"/>
      <c r="D204" s="6" t="str">
        <f t="shared" si="115"/>
        <v>*</v>
      </c>
      <c r="E204" s="7" t="s">
        <v>607</v>
      </c>
      <c r="F204" s="8"/>
      <c r="G204" s="8" t="str">
        <f>G$32</f>
        <v>RENTID</v>
      </c>
      <c r="H204" s="8" t="str">
        <f t="shared" ref="H204" si="140">H161</f>
        <v>MINRENTID00</v>
      </c>
      <c r="I204" s="6"/>
      <c r="J204" s="6" t="str">
        <f t="shared" si="117"/>
        <v>MINN2ON</v>
      </c>
      <c r="K204" s="87">
        <f>'SUP_IVL (In-direct)'!O88</f>
        <v>0</v>
      </c>
      <c r="L204" s="1"/>
      <c r="M204" s="6" t="s">
        <v>14</v>
      </c>
      <c r="N204" s="6"/>
      <c r="Q204" s="6" t="s">
        <v>347</v>
      </c>
      <c r="R204" s="68" t="s">
        <v>283</v>
      </c>
    </row>
    <row r="205" spans="2:18" x14ac:dyDescent="0.3">
      <c r="B205" s="6"/>
      <c r="C205" s="6"/>
      <c r="D205" s="6" t="str">
        <f t="shared" si="115"/>
        <v>*</v>
      </c>
      <c r="E205" s="7" t="s">
        <v>607</v>
      </c>
      <c r="F205" s="8"/>
      <c r="G205" s="8" t="str">
        <f>G$33</f>
        <v>RENWAV</v>
      </c>
      <c r="H205" s="8" t="str">
        <f t="shared" ref="H205" si="141">H162</f>
        <v>MINRENWAV00</v>
      </c>
      <c r="I205" s="6"/>
      <c r="J205" s="6" t="str">
        <f t="shared" si="117"/>
        <v>MINN2ON</v>
      </c>
      <c r="K205" s="87">
        <f>'SUP_IVL (In-direct)'!O89</f>
        <v>0</v>
      </c>
      <c r="L205" s="1"/>
      <c r="M205" s="6" t="s">
        <v>14</v>
      </c>
      <c r="N205" s="6"/>
      <c r="Q205" s="6" t="s">
        <v>348</v>
      </c>
      <c r="R205" s="68" t="s">
        <v>284</v>
      </c>
    </row>
    <row r="206" spans="2:18" x14ac:dyDescent="0.3">
      <c r="B206" s="6"/>
      <c r="C206" s="6"/>
      <c r="D206" s="6" t="str">
        <f t="shared" si="115"/>
        <v>*</v>
      </c>
      <c r="E206" s="7" t="s">
        <v>607</v>
      </c>
      <c r="F206" s="8"/>
      <c r="G206" s="8" t="str">
        <f>G$34</f>
        <v>RENWIN</v>
      </c>
      <c r="H206" s="8" t="str">
        <f t="shared" ref="H206" si="142">H163</f>
        <v>MINRENWIN00</v>
      </c>
      <c r="I206" s="6"/>
      <c r="J206" s="6" t="str">
        <f t="shared" si="117"/>
        <v>MINN2ON</v>
      </c>
      <c r="K206" s="87">
        <f>'SUP_IVL (In-direct)'!O90</f>
        <v>0</v>
      </c>
      <c r="L206" s="1"/>
      <c r="M206" s="6" t="s">
        <v>14</v>
      </c>
      <c r="N206" s="6"/>
      <c r="Q206" s="6" t="s">
        <v>349</v>
      </c>
      <c r="R206" s="68" t="s">
        <v>285</v>
      </c>
    </row>
    <row r="207" spans="2:18" x14ac:dyDescent="0.3">
      <c r="B207" s="6"/>
      <c r="C207" s="6"/>
      <c r="D207" s="6" t="str">
        <f t="shared" si="115"/>
        <v>*</v>
      </c>
      <c r="E207" s="7" t="s">
        <v>607</v>
      </c>
      <c r="F207" s="8"/>
      <c r="G207" s="8" t="str">
        <f>G$35</f>
        <v>BFUDST</v>
      </c>
      <c r="H207" s="8" t="str">
        <f t="shared" ref="H207" si="143">H164</f>
        <v>MINBFUDSTY</v>
      </c>
      <c r="I207" s="6"/>
      <c r="J207" s="6" t="str">
        <f t="shared" si="117"/>
        <v>MINN2ON</v>
      </c>
      <c r="K207" s="87">
        <f>'SUP_IVL (In-direct)'!O91</f>
        <v>0</v>
      </c>
      <c r="L207" s="1"/>
      <c r="M207" s="6" t="s">
        <v>14</v>
      </c>
      <c r="N207" s="6"/>
      <c r="Q207" s="6" t="s">
        <v>291</v>
      </c>
      <c r="R207" s="69" t="s">
        <v>249</v>
      </c>
    </row>
    <row r="208" spans="2:18" x14ac:dyDescent="0.3">
      <c r="B208" s="6"/>
      <c r="C208" s="6"/>
      <c r="D208" s="6" t="str">
        <f t="shared" si="115"/>
        <v>*</v>
      </c>
      <c r="E208" s="7" t="s">
        <v>607</v>
      </c>
      <c r="F208" s="8"/>
      <c r="G208" s="8" t="str">
        <f>G$36</f>
        <v>BFUDST</v>
      </c>
      <c r="H208" s="8" t="str">
        <f t="shared" ref="H208" si="144">H165</f>
        <v>MINBFUDST1</v>
      </c>
      <c r="I208" s="6"/>
      <c r="J208" s="6" t="str">
        <f t="shared" si="117"/>
        <v>MINN2ON</v>
      </c>
      <c r="K208" s="87">
        <f>'SUP_IVL (In-direct)'!O92</f>
        <v>0</v>
      </c>
      <c r="L208" s="1"/>
      <c r="M208" s="6" t="s">
        <v>14</v>
      </c>
      <c r="N208" s="6"/>
      <c r="Q208" s="6" t="s">
        <v>291</v>
      </c>
      <c r="R208" s="69" t="s">
        <v>249</v>
      </c>
    </row>
    <row r="209" spans="2:18" x14ac:dyDescent="0.3">
      <c r="B209" s="6"/>
      <c r="C209" s="6"/>
      <c r="D209" s="6" t="str">
        <f t="shared" si="115"/>
        <v>*</v>
      </c>
      <c r="E209" s="7" t="s">
        <v>607</v>
      </c>
      <c r="F209" s="8"/>
      <c r="G209" s="8" t="str">
        <f>G$37</f>
        <v>BFUDST</v>
      </c>
      <c r="H209" s="8" t="str">
        <f t="shared" ref="H209" si="145">H166</f>
        <v>MINBFUDST2</v>
      </c>
      <c r="I209" s="6"/>
      <c r="J209" s="6" t="str">
        <f t="shared" si="117"/>
        <v>MINN2ON</v>
      </c>
      <c r="K209" s="87">
        <f>'SUP_IVL (In-direct)'!O93</f>
        <v>0</v>
      </c>
      <c r="L209" s="1"/>
      <c r="M209" s="6" t="s">
        <v>14</v>
      </c>
      <c r="N209" s="6"/>
      <c r="Q209" s="6" t="s">
        <v>291</v>
      </c>
      <c r="R209" s="69" t="s">
        <v>249</v>
      </c>
    </row>
    <row r="210" spans="2:18" x14ac:dyDescent="0.3">
      <c r="B210" s="6"/>
      <c r="C210" s="6"/>
      <c r="D210" s="6" t="str">
        <f t="shared" si="115"/>
        <v>*</v>
      </c>
      <c r="E210" s="7" t="s">
        <v>607</v>
      </c>
      <c r="F210" s="8"/>
      <c r="G210" s="8" t="str">
        <f>G$38</f>
        <v>BFUETH</v>
      </c>
      <c r="H210" s="8" t="str">
        <f t="shared" ref="H210" si="146">H167</f>
        <v>MINBFUETHY</v>
      </c>
      <c r="I210" s="6"/>
      <c r="J210" s="6" t="str">
        <f t="shared" si="117"/>
        <v>MINN2ON</v>
      </c>
      <c r="K210" s="87">
        <f>'SUP_IVL (In-direct)'!O94</f>
        <v>0</v>
      </c>
      <c r="L210" s="1"/>
      <c r="M210" s="6" t="s">
        <v>14</v>
      </c>
      <c r="N210" s="6"/>
      <c r="Q210" s="6" t="s">
        <v>292</v>
      </c>
      <c r="R210" s="69" t="s">
        <v>250</v>
      </c>
    </row>
    <row r="211" spans="2:18" x14ac:dyDescent="0.3">
      <c r="B211" s="6"/>
      <c r="C211" s="6"/>
      <c r="D211" s="6" t="str">
        <f t="shared" si="115"/>
        <v>*</v>
      </c>
      <c r="E211" s="7" t="s">
        <v>607</v>
      </c>
      <c r="F211" s="8"/>
      <c r="G211" s="8" t="str">
        <f>G$39</f>
        <v>BFUETH</v>
      </c>
      <c r="H211" s="8" t="str">
        <f t="shared" ref="H211" si="147">H168</f>
        <v>MINBFUETH1</v>
      </c>
      <c r="I211" s="6"/>
      <c r="J211" s="6" t="str">
        <f t="shared" si="117"/>
        <v>MINN2ON</v>
      </c>
      <c r="K211" s="87">
        <f>'SUP_IVL (In-direct)'!O95</f>
        <v>0</v>
      </c>
      <c r="L211" s="1"/>
      <c r="M211" s="6" t="s">
        <v>14</v>
      </c>
      <c r="N211" s="6"/>
      <c r="Q211" s="6" t="s">
        <v>292</v>
      </c>
      <c r="R211" s="69" t="s">
        <v>250</v>
      </c>
    </row>
    <row r="212" spans="2:18" x14ac:dyDescent="0.3">
      <c r="B212" s="6"/>
      <c r="C212" s="6"/>
      <c r="D212" s="6" t="str">
        <f t="shared" si="115"/>
        <v>*</v>
      </c>
      <c r="E212" s="7" t="s">
        <v>607</v>
      </c>
      <c r="F212" s="8"/>
      <c r="G212" s="8" t="str">
        <f>G$40</f>
        <v>BFUDST</v>
      </c>
      <c r="H212" s="8" t="str">
        <f t="shared" ref="H212" si="148">H169</f>
        <v>MINBFUDSTY</v>
      </c>
      <c r="I212" s="6"/>
      <c r="J212" s="6" t="str">
        <f t="shared" si="117"/>
        <v>MINN2ON</v>
      </c>
      <c r="K212" s="87">
        <f>'SUP_IVL (In-direct)'!O96</f>
        <v>0</v>
      </c>
      <c r="L212" s="1"/>
      <c r="M212" s="6" t="s">
        <v>14</v>
      </c>
      <c r="N212" s="6"/>
      <c r="Q212" s="6" t="s">
        <v>291</v>
      </c>
      <c r="R212" s="69" t="s">
        <v>110</v>
      </c>
    </row>
    <row r="213" spans="2:18" x14ac:dyDescent="0.3">
      <c r="B213" s="6"/>
      <c r="C213" s="6"/>
      <c r="D213" s="6" t="str">
        <f t="shared" si="115"/>
        <v>*</v>
      </c>
      <c r="E213" s="7" t="s">
        <v>607</v>
      </c>
      <c r="F213" s="8"/>
      <c r="G213" s="8" t="str">
        <f>G$41</f>
        <v>BFUDST</v>
      </c>
      <c r="H213" s="8" t="str">
        <f t="shared" ref="H213" si="149">H170</f>
        <v>MINBFUDST1</v>
      </c>
      <c r="I213" s="6"/>
      <c r="J213" s="6" t="str">
        <f t="shared" si="117"/>
        <v>MINN2ON</v>
      </c>
      <c r="K213" s="87">
        <f>'SUP_IVL (In-direct)'!O97</f>
        <v>0</v>
      </c>
      <c r="L213" s="1"/>
      <c r="M213" s="6" t="s">
        <v>14</v>
      </c>
      <c r="N213" s="6"/>
      <c r="Q213" s="6" t="s">
        <v>291</v>
      </c>
      <c r="R213" s="69" t="s">
        <v>110</v>
      </c>
    </row>
    <row r="214" spans="2:18" x14ac:dyDescent="0.3">
      <c r="B214" s="6"/>
      <c r="C214" s="6"/>
      <c r="D214" s="6" t="str">
        <f t="shared" si="115"/>
        <v>*</v>
      </c>
      <c r="E214" s="7" t="s">
        <v>607</v>
      </c>
      <c r="F214" s="8"/>
      <c r="G214" s="8" t="str">
        <f>G$42</f>
        <v>BFUDST</v>
      </c>
      <c r="H214" s="8" t="str">
        <f t="shared" ref="H214" si="150">H171</f>
        <v>MINBFUDST2</v>
      </c>
      <c r="I214" s="6"/>
      <c r="J214" s="6" t="str">
        <f t="shared" si="117"/>
        <v>MINN2ON</v>
      </c>
      <c r="K214" s="87">
        <f>'SUP_IVL (In-direct)'!O98</f>
        <v>0</v>
      </c>
      <c r="L214" s="1"/>
      <c r="M214" s="6" t="s">
        <v>14</v>
      </c>
      <c r="N214" s="6"/>
      <c r="Q214" s="6" t="s">
        <v>291</v>
      </c>
      <c r="R214" s="69" t="s">
        <v>110</v>
      </c>
    </row>
    <row r="215" spans="2:18" x14ac:dyDescent="0.3">
      <c r="B215" s="6"/>
      <c r="C215" s="6"/>
      <c r="D215" s="6" t="str">
        <f t="shared" si="115"/>
        <v>*</v>
      </c>
      <c r="E215" s="7" t="s">
        <v>607</v>
      </c>
      <c r="F215" s="8"/>
      <c r="G215" s="8" t="str">
        <f>G$43</f>
        <v>RENSAV</v>
      </c>
      <c r="H215" s="8" t="str">
        <f t="shared" ref="H215" si="151">H172</f>
        <v>MINRENSAV08</v>
      </c>
      <c r="I215" s="6"/>
      <c r="J215" s="6" t="str">
        <f t="shared" si="117"/>
        <v>MINN2ON</v>
      </c>
      <c r="K215" s="87">
        <f>'SUP_IVL (In-direct)'!O99</f>
        <v>0</v>
      </c>
      <c r="L215" s="1"/>
      <c r="M215" s="6" t="s">
        <v>14</v>
      </c>
      <c r="N215" s="6"/>
      <c r="Q215" s="6" t="s">
        <v>350</v>
      </c>
      <c r="R215" s="68" t="s">
        <v>286</v>
      </c>
    </row>
    <row r="220" spans="2:18" x14ac:dyDescent="0.3">
      <c r="B220" s="1" t="str">
        <f>'SUP_IVL (In-direct)'!P10</f>
        <v>PMA</v>
      </c>
      <c r="C220" s="1"/>
      <c r="D220" s="1"/>
      <c r="E220" s="1"/>
      <c r="F220" s="1"/>
      <c r="G220" s="1"/>
      <c r="H220" s="1"/>
      <c r="I220" s="1"/>
      <c r="J220" s="1"/>
      <c r="K220" s="84"/>
      <c r="L220" s="1"/>
      <c r="M220" s="1"/>
      <c r="N220" s="1"/>
      <c r="O220" s="1"/>
      <c r="P220" s="1"/>
      <c r="Q220" s="1"/>
      <c r="R220" s="1"/>
    </row>
    <row r="221" spans="2:18" x14ac:dyDescent="0.3">
      <c r="B221" s="1"/>
      <c r="C221" s="1"/>
      <c r="D221" s="1"/>
      <c r="E221" s="1"/>
      <c r="F221" s="1"/>
      <c r="G221" s="1"/>
      <c r="H221" s="1"/>
      <c r="I221" s="1"/>
      <c r="J221" s="1"/>
      <c r="K221" s="84"/>
      <c r="L221" s="1"/>
      <c r="M221" s="1"/>
      <c r="N221" s="1"/>
      <c r="O221" s="1"/>
      <c r="P221" s="1"/>
      <c r="Q221" s="1"/>
      <c r="R221" s="1"/>
    </row>
    <row r="222" spans="2:18" x14ac:dyDescent="0.3">
      <c r="B222" s="2" t="s">
        <v>0</v>
      </c>
      <c r="C222" s="3"/>
      <c r="D222" s="3"/>
      <c r="E222" s="3"/>
      <c r="F222" s="3"/>
      <c r="G222" s="3"/>
      <c r="H222" s="3"/>
      <c r="I222" s="3"/>
      <c r="J222" s="3"/>
      <c r="K222" s="85"/>
      <c r="L222" s="1"/>
      <c r="M222" s="1"/>
      <c r="N222" s="1"/>
      <c r="O222" s="1"/>
      <c r="P222" s="1"/>
      <c r="Q222" s="1"/>
      <c r="R222" s="1"/>
    </row>
    <row r="223" spans="2:18" x14ac:dyDescent="0.3">
      <c r="B223" s="4" t="s">
        <v>1</v>
      </c>
      <c r="C223" s="4" t="s">
        <v>2</v>
      </c>
      <c r="D223" s="4" t="s">
        <v>3</v>
      </c>
      <c r="E223" s="4" t="s">
        <v>4</v>
      </c>
      <c r="F223" s="4" t="s">
        <v>5</v>
      </c>
      <c r="G223" s="4" t="s">
        <v>288</v>
      </c>
      <c r="H223" s="4" t="s">
        <v>6</v>
      </c>
      <c r="I223" s="4" t="s">
        <v>7</v>
      </c>
      <c r="J223" s="4" t="s">
        <v>8</v>
      </c>
      <c r="K223" s="86" t="s">
        <v>9</v>
      </c>
      <c r="L223" s="1"/>
      <c r="M223" s="4" t="s">
        <v>10</v>
      </c>
      <c r="N223" s="4" t="s">
        <v>11</v>
      </c>
      <c r="O223" s="5"/>
      <c r="P223" s="5"/>
      <c r="Q223" s="4" t="s">
        <v>12</v>
      </c>
      <c r="R223" s="4" t="s">
        <v>13</v>
      </c>
    </row>
    <row r="224" spans="2:18" x14ac:dyDescent="0.3">
      <c r="B224" s="6"/>
      <c r="C224" s="6"/>
      <c r="D224" s="6" t="str">
        <f t="shared" ref="D224:D258" si="152">IF((OR(K224&lt;=0,K224="NA")),"*","FLO_EMIS+")</f>
        <v>*</v>
      </c>
      <c r="E224" s="7" t="s">
        <v>607</v>
      </c>
      <c r="F224" s="8"/>
      <c r="G224" s="8" t="str">
        <f>G$9</f>
        <v>BIOCRP</v>
      </c>
      <c r="H224" s="8" t="str">
        <f t="shared" ref="H224" si="153">H181</f>
        <v>MINBIOCRP100</v>
      </c>
      <c r="I224" s="6"/>
      <c r="J224" s="6" t="str">
        <f t="shared" ref="J224:J258" si="154">$C$3&amp;B$220&amp;"N"</f>
        <v>MINPMAN</v>
      </c>
      <c r="K224" s="87">
        <f>'SUP_IVL (In-direct)'!P65</f>
        <v>0</v>
      </c>
      <c r="L224" s="1"/>
      <c r="M224" s="6" t="s">
        <v>14</v>
      </c>
      <c r="N224" s="6"/>
      <c r="O224" s="3"/>
      <c r="P224" s="3"/>
      <c r="Q224" s="6" t="s">
        <v>325</v>
      </c>
      <c r="R224" s="68"/>
    </row>
    <row r="225" spans="2:18" x14ac:dyDescent="0.3">
      <c r="B225" s="6"/>
      <c r="C225" s="6"/>
      <c r="D225" s="6" t="str">
        <f t="shared" si="152"/>
        <v>*</v>
      </c>
      <c r="E225" s="7" t="s">
        <v>607</v>
      </c>
      <c r="F225" s="8"/>
      <c r="G225" s="8" t="str">
        <f>G$10</f>
        <v>BIOCRP</v>
      </c>
      <c r="H225" s="8" t="str">
        <f t="shared" ref="H225" si="155">H182</f>
        <v>MINBIOCRP200</v>
      </c>
      <c r="I225" s="6"/>
      <c r="J225" s="6" t="str">
        <f t="shared" si="154"/>
        <v>MINPMAN</v>
      </c>
      <c r="K225" s="87">
        <f>'SUP_IVL (In-direct)'!P66</f>
        <v>0</v>
      </c>
      <c r="L225" s="1"/>
      <c r="M225" s="6" t="s">
        <v>14</v>
      </c>
      <c r="N225" s="6"/>
      <c r="O225" s="3"/>
      <c r="P225" s="3"/>
      <c r="Q225" s="6" t="s">
        <v>326</v>
      </c>
      <c r="R225" s="68"/>
    </row>
    <row r="226" spans="2:18" x14ac:dyDescent="0.3">
      <c r="B226" s="6"/>
      <c r="C226" s="6"/>
      <c r="D226" s="6" t="str">
        <f t="shared" si="152"/>
        <v>*</v>
      </c>
      <c r="E226" s="7" t="s">
        <v>607</v>
      </c>
      <c r="F226" s="8"/>
      <c r="G226" s="8" t="str">
        <f>G$11</f>
        <v>BIOCRP</v>
      </c>
      <c r="H226" s="8" t="str">
        <f t="shared" ref="H226" si="156">H183</f>
        <v>MINBIOCRP300</v>
      </c>
      <c r="I226" s="6"/>
      <c r="J226" s="6" t="str">
        <f t="shared" si="154"/>
        <v>MINPMAN</v>
      </c>
      <c r="K226" s="87">
        <f>'SUP_IVL (In-direct)'!P67</f>
        <v>0</v>
      </c>
      <c r="L226" s="1"/>
      <c r="M226" s="6" t="s">
        <v>14</v>
      </c>
      <c r="N226" s="6"/>
      <c r="O226" s="3"/>
      <c r="P226" s="3"/>
      <c r="Q226" s="6" t="s">
        <v>327</v>
      </c>
      <c r="R226" s="68"/>
    </row>
    <row r="227" spans="2:18" x14ac:dyDescent="0.3">
      <c r="B227" s="6"/>
      <c r="C227" s="6"/>
      <c r="D227" s="6" t="str">
        <f t="shared" si="152"/>
        <v>*</v>
      </c>
      <c r="E227" s="7" t="s">
        <v>607</v>
      </c>
      <c r="F227" s="8"/>
      <c r="G227" s="8" t="str">
        <f>G$12</f>
        <v>BIOCRP</v>
      </c>
      <c r="H227" s="8" t="str">
        <f t="shared" ref="H227" si="157">H184</f>
        <v>MINBIOCRP310</v>
      </c>
      <c r="I227" s="6"/>
      <c r="J227" s="6" t="str">
        <f t="shared" si="154"/>
        <v>MINPMAN</v>
      </c>
      <c r="K227" s="87">
        <f>'SUP_IVL (In-direct)'!P68</f>
        <v>0</v>
      </c>
      <c r="L227" s="1"/>
      <c r="M227" s="6" t="s">
        <v>14</v>
      </c>
      <c r="N227" s="6"/>
      <c r="O227" s="3"/>
      <c r="P227" s="3"/>
      <c r="Q227" s="6" t="s">
        <v>327</v>
      </c>
      <c r="R227" s="68"/>
    </row>
    <row r="228" spans="2:18" x14ac:dyDescent="0.3">
      <c r="B228" s="6"/>
      <c r="C228" s="6"/>
      <c r="D228" s="6" t="str">
        <f t="shared" si="152"/>
        <v>*</v>
      </c>
      <c r="E228" s="7" t="s">
        <v>607</v>
      </c>
      <c r="F228" s="8"/>
      <c r="G228" s="8" t="str">
        <f>G$13</f>
        <v>BIOCRP</v>
      </c>
      <c r="H228" s="8" t="str">
        <f t="shared" ref="H228" si="158">H185</f>
        <v>MINBIOCRP400</v>
      </c>
      <c r="I228" s="6"/>
      <c r="J228" s="6" t="str">
        <f t="shared" si="154"/>
        <v>MINPMAN</v>
      </c>
      <c r="K228" s="87">
        <f>'SUP_IVL (In-direct)'!P69</f>
        <v>0</v>
      </c>
      <c r="L228" s="1"/>
      <c r="M228" s="6" t="s">
        <v>14</v>
      </c>
      <c r="N228" s="6"/>
      <c r="O228" s="3"/>
      <c r="P228" s="3"/>
      <c r="Q228" s="6" t="s">
        <v>328</v>
      </c>
      <c r="R228" s="68"/>
    </row>
    <row r="229" spans="2:18" x14ac:dyDescent="0.3">
      <c r="B229" s="6"/>
      <c r="C229" s="6"/>
      <c r="D229" s="6" t="str">
        <f t="shared" si="152"/>
        <v>*</v>
      </c>
      <c r="E229" s="7" t="s">
        <v>607</v>
      </c>
      <c r="F229" s="8"/>
      <c r="G229" s="8" t="str">
        <f>G$14</f>
        <v>BIOCRP</v>
      </c>
      <c r="H229" s="8" t="str">
        <f t="shared" ref="H229" si="159">H186</f>
        <v>MINBIOCRP900</v>
      </c>
      <c r="I229" s="6"/>
      <c r="J229" s="6" t="str">
        <f t="shared" si="154"/>
        <v>MINPMAN</v>
      </c>
      <c r="K229" s="87">
        <f>'SUP_IVL (In-direct)'!P70</f>
        <v>0</v>
      </c>
      <c r="L229" s="1"/>
      <c r="M229" s="6" t="s">
        <v>14</v>
      </c>
      <c r="N229" s="6"/>
      <c r="O229" s="3"/>
      <c r="P229" s="3"/>
      <c r="Q229" s="6" t="s">
        <v>329</v>
      </c>
      <c r="R229" s="68" t="s">
        <v>256</v>
      </c>
    </row>
    <row r="230" spans="2:18" x14ac:dyDescent="0.3">
      <c r="B230" s="6"/>
      <c r="C230" s="6"/>
      <c r="D230" s="6" t="str">
        <f t="shared" si="152"/>
        <v>*</v>
      </c>
      <c r="E230" s="7" t="s">
        <v>607</v>
      </c>
      <c r="F230" s="8"/>
      <c r="G230" s="8" t="str">
        <f>G$15</f>
        <v>BIOGAS</v>
      </c>
      <c r="H230" s="8" t="str">
        <f t="shared" ref="H230" si="160">H187</f>
        <v>MINBIOGAS900</v>
      </c>
      <c r="I230" s="6"/>
      <c r="J230" s="6" t="str">
        <f t="shared" si="154"/>
        <v>MINPMAN</v>
      </c>
      <c r="K230" s="87">
        <f>'SUP_IVL (In-direct)'!P71</f>
        <v>0</v>
      </c>
      <c r="L230" s="1"/>
      <c r="M230" s="6" t="s">
        <v>14</v>
      </c>
      <c r="N230" s="6"/>
      <c r="O230" s="3"/>
      <c r="P230" s="3"/>
      <c r="Q230" s="6" t="s">
        <v>330</v>
      </c>
      <c r="R230" s="68" t="s">
        <v>257</v>
      </c>
    </row>
    <row r="231" spans="2:18" x14ac:dyDescent="0.3">
      <c r="B231" s="6"/>
      <c r="C231" s="6"/>
      <c r="D231" s="6" t="str">
        <f t="shared" si="152"/>
        <v>*</v>
      </c>
      <c r="E231" s="7" t="s">
        <v>607</v>
      </c>
      <c r="F231" s="8"/>
      <c r="G231" s="8" t="str">
        <f>G$16</f>
        <v>BIOIOW</v>
      </c>
      <c r="H231" s="8" t="str">
        <f t="shared" ref="H231" si="161">H188</f>
        <v>MINBIOIOW300</v>
      </c>
      <c r="I231" s="6"/>
      <c r="J231" s="6" t="str">
        <f t="shared" si="154"/>
        <v>MINPMAN</v>
      </c>
      <c r="K231" s="87">
        <f>'SUP_IVL (In-direct)'!P72</f>
        <v>0</v>
      </c>
      <c r="L231" s="1"/>
      <c r="M231" s="6" t="s">
        <v>14</v>
      </c>
      <c r="N231" s="6"/>
      <c r="O231" s="3"/>
      <c r="P231" s="3"/>
      <c r="Q231" s="6" t="s">
        <v>331</v>
      </c>
      <c r="R231" s="68"/>
    </row>
    <row r="232" spans="2:18" x14ac:dyDescent="0.3">
      <c r="B232" s="6"/>
      <c r="C232" s="6"/>
      <c r="D232" s="6" t="str">
        <f t="shared" si="152"/>
        <v>*</v>
      </c>
      <c r="E232" s="7" t="s">
        <v>607</v>
      </c>
      <c r="F232" s="8"/>
      <c r="G232" s="8" t="str">
        <f>G$17</f>
        <v>BIOMFW</v>
      </c>
      <c r="H232" s="8" t="str">
        <f t="shared" ref="H232" si="162">H189</f>
        <v>MINBIOMFW300</v>
      </c>
      <c r="I232" s="6"/>
      <c r="J232" s="6" t="str">
        <f t="shared" si="154"/>
        <v>MINPMAN</v>
      </c>
      <c r="K232" s="87">
        <f>'SUP_IVL (In-direct)'!P73</f>
        <v>0</v>
      </c>
      <c r="L232" s="1"/>
      <c r="M232" s="6" t="s">
        <v>14</v>
      </c>
      <c r="N232" s="6"/>
      <c r="O232" s="3"/>
      <c r="P232" s="3"/>
      <c r="Q232" s="6" t="s">
        <v>332</v>
      </c>
      <c r="R232" s="68"/>
    </row>
    <row r="233" spans="2:18" x14ac:dyDescent="0.3">
      <c r="B233" s="6"/>
      <c r="C233" s="6"/>
      <c r="D233" s="6" t="str">
        <f t="shared" si="152"/>
        <v>*</v>
      </c>
      <c r="E233" s="7" t="s">
        <v>607</v>
      </c>
      <c r="F233" s="8"/>
      <c r="G233" s="8" t="str">
        <f>G$18</f>
        <v>BIOMSW</v>
      </c>
      <c r="H233" s="8" t="str">
        <f t="shared" ref="H233" si="163">H190</f>
        <v>MINBIOMSW300</v>
      </c>
      <c r="I233" s="6"/>
      <c r="J233" s="6" t="str">
        <f t="shared" si="154"/>
        <v>MINPMAN</v>
      </c>
      <c r="K233" s="87">
        <f>'SUP_IVL (In-direct)'!P74</f>
        <v>0</v>
      </c>
      <c r="L233" s="1"/>
      <c r="M233" s="6" t="s">
        <v>14</v>
      </c>
      <c r="N233" s="6"/>
      <c r="O233" s="3"/>
      <c r="P233" s="3"/>
      <c r="Q233" s="6" t="s">
        <v>333</v>
      </c>
      <c r="R233" s="68"/>
    </row>
    <row r="234" spans="2:18" x14ac:dyDescent="0.3">
      <c r="B234" s="6"/>
      <c r="C234" s="6"/>
      <c r="D234" s="6" t="str">
        <f t="shared" si="152"/>
        <v>*</v>
      </c>
      <c r="E234" s="7" t="s">
        <v>607</v>
      </c>
      <c r="F234" s="8"/>
      <c r="G234" s="8" t="str">
        <f>G$19</f>
        <v>BIORPS</v>
      </c>
      <c r="H234" s="8" t="str">
        <f t="shared" ref="H234" si="164">H191</f>
        <v>MINBIORPS100</v>
      </c>
      <c r="I234" s="6"/>
      <c r="J234" s="6" t="str">
        <f t="shared" si="154"/>
        <v>MINPMAN</v>
      </c>
      <c r="K234" s="87">
        <f>'SUP_IVL (In-direct)'!P75</f>
        <v>0</v>
      </c>
      <c r="L234" s="1"/>
      <c r="M234" s="6" t="s">
        <v>14</v>
      </c>
      <c r="N234" s="6"/>
      <c r="O234" s="3"/>
      <c r="P234" s="3"/>
      <c r="Q234" s="6" t="s">
        <v>334</v>
      </c>
      <c r="R234" s="68"/>
    </row>
    <row r="235" spans="2:18" x14ac:dyDescent="0.3">
      <c r="B235" s="6"/>
      <c r="C235" s="6"/>
      <c r="D235" s="6" t="str">
        <f t="shared" si="152"/>
        <v>*</v>
      </c>
      <c r="E235" s="7" t="s">
        <v>607</v>
      </c>
      <c r="F235" s="8"/>
      <c r="G235" s="8" t="str">
        <f>G$20</f>
        <v>BIOSLU</v>
      </c>
      <c r="H235" s="8" t="str">
        <f t="shared" ref="H235" si="165">H192</f>
        <v>MINBIOSLU300</v>
      </c>
      <c r="I235" s="6"/>
      <c r="J235" s="6" t="str">
        <f t="shared" si="154"/>
        <v>MINPMAN</v>
      </c>
      <c r="K235" s="87">
        <f>'SUP_IVL (In-direct)'!P76</f>
        <v>0</v>
      </c>
      <c r="L235" s="1"/>
      <c r="M235" s="6" t="s">
        <v>14</v>
      </c>
      <c r="N235" s="6"/>
      <c r="Q235" s="6" t="s">
        <v>335</v>
      </c>
      <c r="R235" s="68"/>
    </row>
    <row r="236" spans="2:18" x14ac:dyDescent="0.3">
      <c r="B236" s="6"/>
      <c r="C236" s="6"/>
      <c r="D236" s="6" t="str">
        <f t="shared" si="152"/>
        <v>*</v>
      </c>
      <c r="E236" s="7" t="s">
        <v>607</v>
      </c>
      <c r="F236" s="8"/>
      <c r="G236" s="8" t="str">
        <f>G$21</f>
        <v>BIOWOF</v>
      </c>
      <c r="H236" s="8" t="str">
        <f t="shared" ref="H236" si="166">H193</f>
        <v>MINBIOWOF900</v>
      </c>
      <c r="I236" s="6"/>
      <c r="J236" s="6" t="str">
        <f t="shared" si="154"/>
        <v>MINPMAN</v>
      </c>
      <c r="K236" s="87">
        <f>'SUP_IVL (In-direct)'!P77</f>
        <v>0</v>
      </c>
      <c r="L236" s="1"/>
      <c r="M236" s="6" t="s">
        <v>14</v>
      </c>
      <c r="N236" s="6"/>
      <c r="Q236" s="6" t="s">
        <v>336</v>
      </c>
      <c r="R236" s="69" t="s">
        <v>259</v>
      </c>
    </row>
    <row r="237" spans="2:18" x14ac:dyDescent="0.3">
      <c r="B237" s="6"/>
      <c r="C237" s="6"/>
      <c r="D237" s="6" t="str">
        <f t="shared" si="152"/>
        <v>*</v>
      </c>
      <c r="E237" s="7" t="s">
        <v>607</v>
      </c>
      <c r="F237" s="8"/>
      <c r="G237" s="8" t="str">
        <f>G$22</f>
        <v>BIOWOO</v>
      </c>
      <c r="H237" s="8" t="str">
        <f t="shared" ref="H237" si="167">H194</f>
        <v>MINBIOWOO100</v>
      </c>
      <c r="I237" s="6"/>
      <c r="J237" s="6" t="str">
        <f t="shared" si="154"/>
        <v>MINPMAN</v>
      </c>
      <c r="K237" s="87">
        <f>'SUP_IVL (In-direct)'!P78</f>
        <v>0</v>
      </c>
      <c r="L237" s="1"/>
      <c r="M237" s="6" t="s">
        <v>14</v>
      </c>
      <c r="N237" s="6"/>
      <c r="Q237" s="6" t="s">
        <v>337</v>
      </c>
      <c r="R237" s="68"/>
    </row>
    <row r="238" spans="2:18" x14ac:dyDescent="0.3">
      <c r="B238" s="6"/>
      <c r="C238" s="6"/>
      <c r="D238" s="6" t="str">
        <f t="shared" si="152"/>
        <v>*</v>
      </c>
      <c r="E238" s="7" t="s">
        <v>607</v>
      </c>
      <c r="F238" s="8"/>
      <c r="G238" s="8" t="str">
        <f>G$23</f>
        <v>BIOWOO</v>
      </c>
      <c r="H238" s="8" t="str">
        <f t="shared" ref="H238" si="168">H195</f>
        <v>MINBIOWOO200</v>
      </c>
      <c r="I238" s="6"/>
      <c r="J238" s="6" t="str">
        <f t="shared" si="154"/>
        <v>MINPMAN</v>
      </c>
      <c r="K238" s="87">
        <f>'SUP_IVL (In-direct)'!P79</f>
        <v>0</v>
      </c>
      <c r="L238" s="1"/>
      <c r="M238" s="6" t="s">
        <v>14</v>
      </c>
      <c r="N238" s="6"/>
      <c r="Q238" s="6" t="s">
        <v>338</v>
      </c>
      <c r="R238" s="68"/>
    </row>
    <row r="239" spans="2:18" x14ac:dyDescent="0.3">
      <c r="B239" s="6"/>
      <c r="C239" s="6"/>
      <c r="D239" s="6" t="str">
        <f t="shared" si="152"/>
        <v>*</v>
      </c>
      <c r="E239" s="7" t="s">
        <v>607</v>
      </c>
      <c r="F239" s="8"/>
      <c r="G239" s="8" t="str">
        <f>G$24</f>
        <v>BIOWOO</v>
      </c>
      <c r="H239" s="8" t="str">
        <f t="shared" ref="H239" si="169">H196</f>
        <v>MINBIOWOO300</v>
      </c>
      <c r="I239" s="6"/>
      <c r="J239" s="6" t="str">
        <f t="shared" si="154"/>
        <v>MINPMAN</v>
      </c>
      <c r="K239" s="87">
        <f>'SUP_IVL (In-direct)'!P80</f>
        <v>0</v>
      </c>
      <c r="L239" s="1"/>
      <c r="M239" s="6" t="s">
        <v>14</v>
      </c>
      <c r="N239" s="6"/>
      <c r="Q239" s="6" t="s">
        <v>339</v>
      </c>
      <c r="R239" s="68"/>
    </row>
    <row r="240" spans="2:18" x14ac:dyDescent="0.3">
      <c r="B240" s="6"/>
      <c r="C240" s="6"/>
      <c r="D240" s="6" t="str">
        <f t="shared" si="152"/>
        <v>*</v>
      </c>
      <c r="E240" s="7" t="s">
        <v>607</v>
      </c>
      <c r="F240" s="8"/>
      <c r="G240" s="8" t="str">
        <f>G$25</f>
        <v>BIOWOO</v>
      </c>
      <c r="H240" s="8" t="str">
        <f t="shared" ref="H240" si="170">H197</f>
        <v>MINBIOWOO900</v>
      </c>
      <c r="I240" s="6"/>
      <c r="J240" s="6" t="str">
        <f t="shared" si="154"/>
        <v>MINPMAN</v>
      </c>
      <c r="K240" s="87">
        <f>'SUP_IVL (In-direct)'!P81</f>
        <v>0</v>
      </c>
      <c r="L240" s="1"/>
      <c r="M240" s="6" t="s">
        <v>14</v>
      </c>
      <c r="N240" s="6"/>
      <c r="Q240" s="6" t="s">
        <v>340</v>
      </c>
      <c r="R240" s="68" t="s">
        <v>260</v>
      </c>
    </row>
    <row r="241" spans="2:18" x14ac:dyDescent="0.3">
      <c r="B241" s="6"/>
      <c r="C241" s="6"/>
      <c r="D241" s="6" t="str">
        <f t="shared" si="152"/>
        <v>*</v>
      </c>
      <c r="E241" s="7" t="s">
        <v>607</v>
      </c>
      <c r="F241" s="8"/>
      <c r="G241" s="8" t="str">
        <f>G$26</f>
        <v>COOFRE</v>
      </c>
      <c r="H241" s="8" t="str">
        <f t="shared" ref="H241" si="171">H198</f>
        <v>MINCOOFREE00</v>
      </c>
      <c r="I241" s="6"/>
      <c r="J241" s="6" t="str">
        <f t="shared" si="154"/>
        <v>MINPMAN</v>
      </c>
      <c r="K241" s="87">
        <f>'SUP_IVL (In-direct)'!P82</f>
        <v>0</v>
      </c>
      <c r="L241" s="1"/>
      <c r="M241" s="6" t="s">
        <v>14</v>
      </c>
      <c r="N241" s="6"/>
      <c r="Q241" s="6" t="s">
        <v>341</v>
      </c>
      <c r="R241" s="68"/>
    </row>
    <row r="242" spans="2:18" x14ac:dyDescent="0.3">
      <c r="B242" s="6"/>
      <c r="C242" s="6"/>
      <c r="D242" s="6" t="str">
        <f t="shared" si="152"/>
        <v>*</v>
      </c>
      <c r="E242" s="7" t="s">
        <v>607</v>
      </c>
      <c r="F242" s="8"/>
      <c r="G242" s="8" t="str">
        <f>G$27</f>
        <v>HUMPOW</v>
      </c>
      <c r="H242" s="8" t="str">
        <f t="shared" ref="H242" si="172">H199</f>
        <v>MINHUMPOW00</v>
      </c>
      <c r="I242" s="6"/>
      <c r="J242" s="6" t="str">
        <f t="shared" si="154"/>
        <v>MINPMAN</v>
      </c>
      <c r="K242" s="87">
        <f>'SUP_IVL (In-direct)'!P83</f>
        <v>0</v>
      </c>
      <c r="L242" s="1"/>
      <c r="M242" s="6" t="s">
        <v>14</v>
      </c>
      <c r="N242" s="6"/>
      <c r="Q242" s="6" t="s">
        <v>342</v>
      </c>
      <c r="R242" s="32" t="s">
        <v>278</v>
      </c>
    </row>
    <row r="243" spans="2:18" x14ac:dyDescent="0.3">
      <c r="B243" s="6"/>
      <c r="C243" s="6"/>
      <c r="D243" s="6" t="str">
        <f t="shared" si="152"/>
        <v>*</v>
      </c>
      <c r="E243" s="7" t="s">
        <v>607</v>
      </c>
      <c r="F243" s="8"/>
      <c r="G243" s="8" t="str">
        <f>G$28</f>
        <v>RENAHT</v>
      </c>
      <c r="H243" s="8" t="str">
        <f t="shared" ref="H243" si="173">H200</f>
        <v>MINRENAHT00</v>
      </c>
      <c r="I243" s="6"/>
      <c r="J243" s="6" t="str">
        <f t="shared" si="154"/>
        <v>MINPMAN</v>
      </c>
      <c r="K243" s="87">
        <f>'SUP_IVL (In-direct)'!P84</f>
        <v>0</v>
      </c>
      <c r="L243" s="1"/>
      <c r="M243" s="6" t="s">
        <v>14</v>
      </c>
      <c r="N243" s="6"/>
      <c r="Q243" s="6" t="s">
        <v>343</v>
      </c>
      <c r="R243" s="68" t="s">
        <v>279</v>
      </c>
    </row>
    <row r="244" spans="2:18" x14ac:dyDescent="0.3">
      <c r="B244" s="6"/>
      <c r="C244" s="6"/>
      <c r="D244" s="6" t="str">
        <f t="shared" si="152"/>
        <v>*</v>
      </c>
      <c r="E244" s="7" t="s">
        <v>607</v>
      </c>
      <c r="F244" s="8"/>
      <c r="G244" s="8" t="str">
        <f>G$29</f>
        <v>RENGEO</v>
      </c>
      <c r="H244" s="8" t="str">
        <f t="shared" ref="H244" si="174">H201</f>
        <v>MINRENGEO00</v>
      </c>
      <c r="I244" s="6"/>
      <c r="J244" s="6" t="str">
        <f t="shared" si="154"/>
        <v>MINPMAN</v>
      </c>
      <c r="K244" s="87">
        <f>'SUP_IVL (In-direct)'!P85</f>
        <v>0</v>
      </c>
      <c r="L244" s="1"/>
      <c r="M244" s="6" t="s">
        <v>14</v>
      </c>
      <c r="N244" s="6"/>
      <c r="Q244" s="6" t="s">
        <v>344</v>
      </c>
      <c r="R244" s="68" t="s">
        <v>280</v>
      </c>
    </row>
    <row r="245" spans="2:18" x14ac:dyDescent="0.3">
      <c r="B245" s="6"/>
      <c r="C245" s="6"/>
      <c r="D245" s="6" t="str">
        <f t="shared" si="152"/>
        <v>*</v>
      </c>
      <c r="E245" s="7" t="s">
        <v>607</v>
      </c>
      <c r="F245" s="8"/>
      <c r="G245" s="8" t="str">
        <f>G$30</f>
        <v>RENHYD</v>
      </c>
      <c r="H245" s="8" t="str">
        <f t="shared" ref="H245" si="175">H202</f>
        <v>MINRENHYD00</v>
      </c>
      <c r="I245" s="6"/>
      <c r="J245" s="6" t="str">
        <f t="shared" si="154"/>
        <v>MINPMAN</v>
      </c>
      <c r="K245" s="87">
        <f>'SUP_IVL (In-direct)'!P86</f>
        <v>0</v>
      </c>
      <c r="L245" s="1"/>
      <c r="M245" s="6" t="s">
        <v>14</v>
      </c>
      <c r="N245" s="6"/>
      <c r="Q245" s="6" t="s">
        <v>345</v>
      </c>
      <c r="R245" s="68" t="s">
        <v>281</v>
      </c>
    </row>
    <row r="246" spans="2:18" x14ac:dyDescent="0.3">
      <c r="B246" s="6"/>
      <c r="C246" s="6"/>
      <c r="D246" s="6" t="str">
        <f t="shared" si="152"/>
        <v>*</v>
      </c>
      <c r="E246" s="7" t="s">
        <v>607</v>
      </c>
      <c r="F246" s="8"/>
      <c r="G246" s="8" t="str">
        <f>G$31</f>
        <v>RENSOL</v>
      </c>
      <c r="H246" s="8" t="str">
        <f t="shared" ref="H246" si="176">H203</f>
        <v>MINRENSOL00</v>
      </c>
      <c r="I246" s="6"/>
      <c r="J246" s="6" t="str">
        <f t="shared" si="154"/>
        <v>MINPMAN</v>
      </c>
      <c r="K246" s="87">
        <f>'SUP_IVL (In-direct)'!P87</f>
        <v>0</v>
      </c>
      <c r="L246" s="1"/>
      <c r="M246" s="6" t="s">
        <v>14</v>
      </c>
      <c r="N246" s="6"/>
      <c r="Q246" s="6" t="s">
        <v>346</v>
      </c>
      <c r="R246" s="68" t="s">
        <v>282</v>
      </c>
    </row>
    <row r="247" spans="2:18" x14ac:dyDescent="0.3">
      <c r="B247" s="6"/>
      <c r="C247" s="6"/>
      <c r="D247" s="6" t="str">
        <f t="shared" si="152"/>
        <v>*</v>
      </c>
      <c r="E247" s="7" t="s">
        <v>607</v>
      </c>
      <c r="F247" s="8"/>
      <c r="G247" s="8" t="str">
        <f>G$32</f>
        <v>RENTID</v>
      </c>
      <c r="H247" s="8" t="str">
        <f t="shared" ref="H247" si="177">H204</f>
        <v>MINRENTID00</v>
      </c>
      <c r="I247" s="6"/>
      <c r="J247" s="6" t="str">
        <f t="shared" si="154"/>
        <v>MINPMAN</v>
      </c>
      <c r="K247" s="87">
        <f>'SUP_IVL (In-direct)'!P88</f>
        <v>0</v>
      </c>
      <c r="L247" s="1"/>
      <c r="M247" s="6" t="s">
        <v>14</v>
      </c>
      <c r="N247" s="6"/>
      <c r="Q247" s="6" t="s">
        <v>347</v>
      </c>
      <c r="R247" s="68" t="s">
        <v>283</v>
      </c>
    </row>
    <row r="248" spans="2:18" x14ac:dyDescent="0.3">
      <c r="B248" s="6"/>
      <c r="C248" s="6"/>
      <c r="D248" s="6" t="str">
        <f t="shared" si="152"/>
        <v>*</v>
      </c>
      <c r="E248" s="7" t="s">
        <v>607</v>
      </c>
      <c r="F248" s="8"/>
      <c r="G248" s="8" t="str">
        <f>G$33</f>
        <v>RENWAV</v>
      </c>
      <c r="H248" s="8" t="str">
        <f t="shared" ref="H248" si="178">H205</f>
        <v>MINRENWAV00</v>
      </c>
      <c r="I248" s="6"/>
      <c r="J248" s="6" t="str">
        <f t="shared" si="154"/>
        <v>MINPMAN</v>
      </c>
      <c r="K248" s="87">
        <f>'SUP_IVL (In-direct)'!P89</f>
        <v>0</v>
      </c>
      <c r="L248" s="1"/>
      <c r="M248" s="6" t="s">
        <v>14</v>
      </c>
      <c r="N248" s="6"/>
      <c r="Q248" s="6" t="s">
        <v>348</v>
      </c>
      <c r="R248" s="68" t="s">
        <v>284</v>
      </c>
    </row>
    <row r="249" spans="2:18" x14ac:dyDescent="0.3">
      <c r="B249" s="6"/>
      <c r="C249" s="6"/>
      <c r="D249" s="6" t="str">
        <f t="shared" si="152"/>
        <v>*</v>
      </c>
      <c r="E249" s="7" t="s">
        <v>607</v>
      </c>
      <c r="F249" s="8"/>
      <c r="G249" s="8" t="str">
        <f>G$34</f>
        <v>RENWIN</v>
      </c>
      <c r="H249" s="8" t="str">
        <f t="shared" ref="H249" si="179">H206</f>
        <v>MINRENWIN00</v>
      </c>
      <c r="I249" s="6"/>
      <c r="J249" s="6" t="str">
        <f t="shared" si="154"/>
        <v>MINPMAN</v>
      </c>
      <c r="K249" s="87">
        <f>'SUP_IVL (In-direct)'!P90</f>
        <v>0</v>
      </c>
      <c r="L249" s="1"/>
      <c r="M249" s="6" t="s">
        <v>14</v>
      </c>
      <c r="N249" s="6"/>
      <c r="Q249" s="6" t="s">
        <v>349</v>
      </c>
      <c r="R249" s="68" t="s">
        <v>285</v>
      </c>
    </row>
    <row r="250" spans="2:18" x14ac:dyDescent="0.3">
      <c r="B250" s="6"/>
      <c r="C250" s="6"/>
      <c r="D250" s="6" t="str">
        <f t="shared" si="152"/>
        <v>*</v>
      </c>
      <c r="E250" s="7" t="s">
        <v>607</v>
      </c>
      <c r="F250" s="8"/>
      <c r="G250" s="8" t="str">
        <f>G$35</f>
        <v>BFUDST</v>
      </c>
      <c r="H250" s="8" t="str">
        <f t="shared" ref="H250" si="180">H207</f>
        <v>MINBFUDSTY</v>
      </c>
      <c r="I250" s="6"/>
      <c r="J250" s="6" t="str">
        <f t="shared" si="154"/>
        <v>MINPMAN</v>
      </c>
      <c r="K250" s="87">
        <f>'SUP_IVL (In-direct)'!P91</f>
        <v>0</v>
      </c>
      <c r="L250" s="1"/>
      <c r="M250" s="6" t="s">
        <v>14</v>
      </c>
      <c r="N250" s="6"/>
      <c r="Q250" s="6" t="s">
        <v>291</v>
      </c>
      <c r="R250" s="69" t="s">
        <v>249</v>
      </c>
    </row>
    <row r="251" spans="2:18" x14ac:dyDescent="0.3">
      <c r="B251" s="6"/>
      <c r="C251" s="6"/>
      <c r="D251" s="6" t="str">
        <f t="shared" si="152"/>
        <v>*</v>
      </c>
      <c r="E251" s="7" t="s">
        <v>607</v>
      </c>
      <c r="F251" s="8"/>
      <c r="G251" s="8" t="str">
        <f>G$36</f>
        <v>BFUDST</v>
      </c>
      <c r="H251" s="8" t="str">
        <f t="shared" ref="H251" si="181">H208</f>
        <v>MINBFUDST1</v>
      </c>
      <c r="I251" s="6"/>
      <c r="J251" s="6" t="str">
        <f t="shared" si="154"/>
        <v>MINPMAN</v>
      </c>
      <c r="K251" s="87">
        <f>'SUP_IVL (In-direct)'!P92</f>
        <v>0</v>
      </c>
      <c r="L251" s="1"/>
      <c r="M251" s="6" t="s">
        <v>14</v>
      </c>
      <c r="N251" s="6"/>
      <c r="Q251" s="6" t="s">
        <v>291</v>
      </c>
      <c r="R251" s="69" t="s">
        <v>249</v>
      </c>
    </row>
    <row r="252" spans="2:18" x14ac:dyDescent="0.3">
      <c r="B252" s="6"/>
      <c r="C252" s="6"/>
      <c r="D252" s="6" t="str">
        <f t="shared" si="152"/>
        <v>*</v>
      </c>
      <c r="E252" s="7" t="s">
        <v>607</v>
      </c>
      <c r="F252" s="8"/>
      <c r="G252" s="8" t="str">
        <f>G$37</f>
        <v>BFUDST</v>
      </c>
      <c r="H252" s="8" t="str">
        <f t="shared" ref="H252" si="182">H209</f>
        <v>MINBFUDST2</v>
      </c>
      <c r="I252" s="6"/>
      <c r="J252" s="6" t="str">
        <f t="shared" si="154"/>
        <v>MINPMAN</v>
      </c>
      <c r="K252" s="87">
        <f>'SUP_IVL (In-direct)'!P93</f>
        <v>0</v>
      </c>
      <c r="L252" s="1"/>
      <c r="M252" s="6" t="s">
        <v>14</v>
      </c>
      <c r="N252" s="6"/>
      <c r="Q252" s="6" t="s">
        <v>291</v>
      </c>
      <c r="R252" s="69" t="s">
        <v>249</v>
      </c>
    </row>
    <row r="253" spans="2:18" x14ac:dyDescent="0.3">
      <c r="B253" s="6"/>
      <c r="C253" s="6"/>
      <c r="D253" s="6" t="str">
        <f t="shared" si="152"/>
        <v>*</v>
      </c>
      <c r="E253" s="7" t="s">
        <v>607</v>
      </c>
      <c r="F253" s="8"/>
      <c r="G253" s="8" t="str">
        <f>G$38</f>
        <v>BFUETH</v>
      </c>
      <c r="H253" s="8" t="str">
        <f t="shared" ref="H253" si="183">H210</f>
        <v>MINBFUETHY</v>
      </c>
      <c r="I253" s="6"/>
      <c r="J253" s="6" t="str">
        <f t="shared" si="154"/>
        <v>MINPMAN</v>
      </c>
      <c r="K253" s="87">
        <f>'SUP_IVL (In-direct)'!P94</f>
        <v>0</v>
      </c>
      <c r="L253" s="1"/>
      <c r="M253" s="6" t="s">
        <v>14</v>
      </c>
      <c r="N253" s="6"/>
      <c r="Q253" s="6" t="s">
        <v>292</v>
      </c>
      <c r="R253" s="69" t="s">
        <v>250</v>
      </c>
    </row>
    <row r="254" spans="2:18" x14ac:dyDescent="0.3">
      <c r="B254" s="6"/>
      <c r="C254" s="6"/>
      <c r="D254" s="6" t="str">
        <f t="shared" si="152"/>
        <v>*</v>
      </c>
      <c r="E254" s="7" t="s">
        <v>607</v>
      </c>
      <c r="F254" s="8"/>
      <c r="G254" s="8" t="str">
        <f>G$39</f>
        <v>BFUETH</v>
      </c>
      <c r="H254" s="8" t="str">
        <f t="shared" ref="H254" si="184">H211</f>
        <v>MINBFUETH1</v>
      </c>
      <c r="I254" s="6"/>
      <c r="J254" s="6" t="str">
        <f t="shared" si="154"/>
        <v>MINPMAN</v>
      </c>
      <c r="K254" s="87">
        <f>'SUP_IVL (In-direct)'!P95</f>
        <v>0</v>
      </c>
      <c r="L254" s="1"/>
      <c r="M254" s="6" t="s">
        <v>14</v>
      </c>
      <c r="N254" s="6"/>
      <c r="Q254" s="6" t="s">
        <v>292</v>
      </c>
      <c r="R254" s="69" t="s">
        <v>250</v>
      </c>
    </row>
    <row r="255" spans="2:18" x14ac:dyDescent="0.3">
      <c r="B255" s="6"/>
      <c r="C255" s="6"/>
      <c r="D255" s="6" t="str">
        <f t="shared" si="152"/>
        <v>*</v>
      </c>
      <c r="E255" s="7" t="s">
        <v>607</v>
      </c>
      <c r="F255" s="8"/>
      <c r="G255" s="8" t="str">
        <f>G$40</f>
        <v>BFUDST</v>
      </c>
      <c r="H255" s="8" t="str">
        <f t="shared" ref="H255" si="185">H212</f>
        <v>MINBFUDSTY</v>
      </c>
      <c r="I255" s="6"/>
      <c r="J255" s="6" t="str">
        <f t="shared" si="154"/>
        <v>MINPMAN</v>
      </c>
      <c r="K255" s="87">
        <f>'SUP_IVL (In-direct)'!P96</f>
        <v>0</v>
      </c>
      <c r="L255" s="1"/>
      <c r="M255" s="6" t="s">
        <v>14</v>
      </c>
      <c r="N255" s="6"/>
      <c r="Q255" s="6" t="s">
        <v>291</v>
      </c>
      <c r="R255" s="69" t="s">
        <v>110</v>
      </c>
    </row>
    <row r="256" spans="2:18" x14ac:dyDescent="0.3">
      <c r="B256" s="6"/>
      <c r="C256" s="6"/>
      <c r="D256" s="6" t="str">
        <f t="shared" si="152"/>
        <v>*</v>
      </c>
      <c r="E256" s="7" t="s">
        <v>607</v>
      </c>
      <c r="F256" s="8"/>
      <c r="G256" s="8" t="str">
        <f>G$41</f>
        <v>BFUDST</v>
      </c>
      <c r="H256" s="8" t="str">
        <f t="shared" ref="H256" si="186">H213</f>
        <v>MINBFUDST1</v>
      </c>
      <c r="I256" s="6"/>
      <c r="J256" s="6" t="str">
        <f t="shared" si="154"/>
        <v>MINPMAN</v>
      </c>
      <c r="K256" s="87">
        <f>'SUP_IVL (In-direct)'!P97</f>
        <v>0</v>
      </c>
      <c r="L256" s="1"/>
      <c r="M256" s="6" t="s">
        <v>14</v>
      </c>
      <c r="N256" s="6"/>
      <c r="Q256" s="6" t="s">
        <v>291</v>
      </c>
      <c r="R256" s="69" t="s">
        <v>110</v>
      </c>
    </row>
    <row r="257" spans="2:18" x14ac:dyDescent="0.3">
      <c r="B257" s="6"/>
      <c r="C257" s="6"/>
      <c r="D257" s="6" t="str">
        <f t="shared" si="152"/>
        <v>*</v>
      </c>
      <c r="E257" s="7" t="s">
        <v>607</v>
      </c>
      <c r="F257" s="8"/>
      <c r="G257" s="8" t="str">
        <f>G$42</f>
        <v>BFUDST</v>
      </c>
      <c r="H257" s="8" t="str">
        <f t="shared" ref="H257" si="187">H214</f>
        <v>MINBFUDST2</v>
      </c>
      <c r="I257" s="6"/>
      <c r="J257" s="6" t="str">
        <f t="shared" si="154"/>
        <v>MINPMAN</v>
      </c>
      <c r="K257" s="87">
        <f>'SUP_IVL (In-direct)'!P98</f>
        <v>0</v>
      </c>
      <c r="L257" s="1"/>
      <c r="M257" s="6" t="s">
        <v>14</v>
      </c>
      <c r="N257" s="6"/>
      <c r="Q257" s="6" t="s">
        <v>291</v>
      </c>
      <c r="R257" s="69" t="s">
        <v>110</v>
      </c>
    </row>
    <row r="258" spans="2:18" x14ac:dyDescent="0.3">
      <c r="B258" s="6"/>
      <c r="C258" s="6"/>
      <c r="D258" s="6" t="str">
        <f t="shared" si="152"/>
        <v>*</v>
      </c>
      <c r="E258" s="7" t="s">
        <v>607</v>
      </c>
      <c r="F258" s="8"/>
      <c r="G258" s="8" t="str">
        <f>G$43</f>
        <v>RENSAV</v>
      </c>
      <c r="H258" s="8" t="str">
        <f t="shared" ref="H258" si="188">H215</f>
        <v>MINRENSAV08</v>
      </c>
      <c r="I258" s="6"/>
      <c r="J258" s="6" t="str">
        <f t="shared" si="154"/>
        <v>MINPMAN</v>
      </c>
      <c r="K258" s="87">
        <f>'SUP_IVL (In-direct)'!P99</f>
        <v>0</v>
      </c>
      <c r="L258" s="1"/>
      <c r="M258" s="6" t="s">
        <v>14</v>
      </c>
      <c r="N258" s="6"/>
      <c r="Q258" s="6" t="s">
        <v>350</v>
      </c>
      <c r="R258" s="68" t="s">
        <v>286</v>
      </c>
    </row>
    <row r="263" spans="2:18" x14ac:dyDescent="0.3">
      <c r="B263" s="1" t="str">
        <f>'SUP_IVL (In-direct)'!Q10</f>
        <v>PMB</v>
      </c>
      <c r="C263" s="1"/>
      <c r="D263" s="1"/>
      <c r="E263" s="1"/>
      <c r="F263" s="1"/>
      <c r="G263" s="1"/>
      <c r="H263" s="1"/>
      <c r="I263" s="1"/>
      <c r="J263" s="1"/>
      <c r="K263" s="84"/>
      <c r="L263" s="1"/>
      <c r="M263" s="1"/>
      <c r="N263" s="1"/>
      <c r="O263" s="1"/>
      <c r="P263" s="1"/>
      <c r="Q263" s="1"/>
      <c r="R263" s="1"/>
    </row>
    <row r="264" spans="2:18" x14ac:dyDescent="0.3">
      <c r="B264" s="1"/>
      <c r="C264" s="1"/>
      <c r="D264" s="1"/>
      <c r="E264" s="1"/>
      <c r="F264" s="1"/>
      <c r="G264" s="1"/>
      <c r="H264" s="1"/>
      <c r="I264" s="1"/>
      <c r="J264" s="1"/>
      <c r="K264" s="84"/>
      <c r="L264" s="1"/>
      <c r="M264" s="1"/>
      <c r="N264" s="1"/>
      <c r="O264" s="1"/>
      <c r="P264" s="1"/>
      <c r="Q264" s="1"/>
      <c r="R264" s="1"/>
    </row>
    <row r="265" spans="2:18" x14ac:dyDescent="0.3">
      <c r="B265" s="2" t="s">
        <v>0</v>
      </c>
      <c r="C265" s="3"/>
      <c r="D265" s="3"/>
      <c r="E265" s="3"/>
      <c r="F265" s="3"/>
      <c r="G265" s="3"/>
      <c r="H265" s="3"/>
      <c r="I265" s="3"/>
      <c r="J265" s="3"/>
      <c r="K265" s="85"/>
      <c r="L265" s="1"/>
      <c r="M265" s="1"/>
      <c r="N265" s="1"/>
      <c r="O265" s="1"/>
      <c r="P265" s="1"/>
      <c r="Q265" s="1"/>
      <c r="R265" s="1"/>
    </row>
    <row r="266" spans="2:18" x14ac:dyDescent="0.3">
      <c r="B266" s="4" t="s">
        <v>1</v>
      </c>
      <c r="C266" s="4" t="s">
        <v>2</v>
      </c>
      <c r="D266" s="4" t="s">
        <v>3</v>
      </c>
      <c r="E266" s="4" t="s">
        <v>4</v>
      </c>
      <c r="F266" s="4" t="s">
        <v>5</v>
      </c>
      <c r="G266" s="4" t="s">
        <v>288</v>
      </c>
      <c r="H266" s="4" t="s">
        <v>6</v>
      </c>
      <c r="I266" s="4" t="s">
        <v>7</v>
      </c>
      <c r="J266" s="4" t="s">
        <v>8</v>
      </c>
      <c r="K266" s="86" t="s">
        <v>9</v>
      </c>
      <c r="L266" s="1"/>
      <c r="M266" s="4" t="s">
        <v>10</v>
      </c>
      <c r="N266" s="4" t="s">
        <v>11</v>
      </c>
      <c r="O266" s="5"/>
      <c r="P266" s="5"/>
      <c r="Q266" s="4" t="s">
        <v>12</v>
      </c>
      <c r="R266" s="4" t="s">
        <v>13</v>
      </c>
    </row>
    <row r="267" spans="2:18" x14ac:dyDescent="0.3">
      <c r="B267" s="6"/>
      <c r="C267" s="6"/>
      <c r="D267" s="6" t="str">
        <f t="shared" ref="D267:D301" si="189">IF((OR(K267&lt;=0,K267="NA")),"*","FLO_EMIS+")</f>
        <v>*</v>
      </c>
      <c r="E267" s="7" t="s">
        <v>607</v>
      </c>
      <c r="F267" s="8"/>
      <c r="G267" s="8" t="str">
        <f>G$9</f>
        <v>BIOCRP</v>
      </c>
      <c r="H267" s="8" t="str">
        <f t="shared" ref="H267" si="190">H224</f>
        <v>MINBIOCRP100</v>
      </c>
      <c r="I267" s="6"/>
      <c r="J267" s="6" t="str">
        <f t="shared" ref="J267:J301" si="191">$C$3&amp;B$263&amp;"N"</f>
        <v>MINPMBN</v>
      </c>
      <c r="K267" s="87">
        <f>'SUP_IVL (In-direct)'!Q65</f>
        <v>0</v>
      </c>
      <c r="L267" s="1"/>
      <c r="M267" s="6" t="s">
        <v>14</v>
      </c>
      <c r="N267" s="6"/>
      <c r="O267" s="3"/>
      <c r="P267" s="3"/>
      <c r="Q267" s="6" t="s">
        <v>325</v>
      </c>
      <c r="R267" s="68"/>
    </row>
    <row r="268" spans="2:18" x14ac:dyDescent="0.3">
      <c r="B268" s="6"/>
      <c r="C268" s="6"/>
      <c r="D268" s="6" t="str">
        <f t="shared" si="189"/>
        <v>*</v>
      </c>
      <c r="E268" s="7" t="s">
        <v>607</v>
      </c>
      <c r="F268" s="8"/>
      <c r="G268" s="8" t="str">
        <f>G$10</f>
        <v>BIOCRP</v>
      </c>
      <c r="H268" s="8" t="str">
        <f t="shared" ref="H268" si="192">H225</f>
        <v>MINBIOCRP200</v>
      </c>
      <c r="I268" s="6"/>
      <c r="J268" s="6" t="str">
        <f t="shared" si="191"/>
        <v>MINPMBN</v>
      </c>
      <c r="K268" s="87">
        <f>'SUP_IVL (In-direct)'!Q66</f>
        <v>0</v>
      </c>
      <c r="L268" s="1"/>
      <c r="M268" s="6" t="s">
        <v>14</v>
      </c>
      <c r="N268" s="6"/>
      <c r="O268" s="3"/>
      <c r="P268" s="3"/>
      <c r="Q268" s="6" t="s">
        <v>326</v>
      </c>
      <c r="R268" s="68"/>
    </row>
    <row r="269" spans="2:18" x14ac:dyDescent="0.3">
      <c r="B269" s="6"/>
      <c r="C269" s="6"/>
      <c r="D269" s="6" t="str">
        <f t="shared" si="189"/>
        <v>*</v>
      </c>
      <c r="E269" s="7" t="s">
        <v>607</v>
      </c>
      <c r="F269" s="8"/>
      <c r="G269" s="8" t="str">
        <f>G$11</f>
        <v>BIOCRP</v>
      </c>
      <c r="H269" s="8" t="str">
        <f t="shared" ref="H269" si="193">H226</f>
        <v>MINBIOCRP300</v>
      </c>
      <c r="I269" s="6"/>
      <c r="J269" s="6" t="str">
        <f t="shared" si="191"/>
        <v>MINPMBN</v>
      </c>
      <c r="K269" s="87">
        <f>'SUP_IVL (In-direct)'!Q67</f>
        <v>0</v>
      </c>
      <c r="L269" s="1"/>
      <c r="M269" s="6" t="s">
        <v>14</v>
      </c>
      <c r="N269" s="6"/>
      <c r="O269" s="3"/>
      <c r="P269" s="3"/>
      <c r="Q269" s="6" t="s">
        <v>327</v>
      </c>
      <c r="R269" s="68"/>
    </row>
    <row r="270" spans="2:18" x14ac:dyDescent="0.3">
      <c r="B270" s="6"/>
      <c r="C270" s="6"/>
      <c r="D270" s="6" t="str">
        <f t="shared" si="189"/>
        <v>*</v>
      </c>
      <c r="E270" s="7" t="s">
        <v>607</v>
      </c>
      <c r="F270" s="8"/>
      <c r="G270" s="8" t="str">
        <f>G$12</f>
        <v>BIOCRP</v>
      </c>
      <c r="H270" s="8" t="str">
        <f t="shared" ref="H270" si="194">H227</f>
        <v>MINBIOCRP310</v>
      </c>
      <c r="I270" s="6"/>
      <c r="J270" s="6" t="str">
        <f t="shared" si="191"/>
        <v>MINPMBN</v>
      </c>
      <c r="K270" s="87">
        <f>'SUP_IVL (In-direct)'!Q68</f>
        <v>0</v>
      </c>
      <c r="L270" s="1"/>
      <c r="M270" s="6" t="s">
        <v>14</v>
      </c>
      <c r="N270" s="6"/>
      <c r="O270" s="3"/>
      <c r="P270" s="3"/>
      <c r="Q270" s="6" t="s">
        <v>327</v>
      </c>
      <c r="R270" s="68"/>
    </row>
    <row r="271" spans="2:18" x14ac:dyDescent="0.3">
      <c r="B271" s="6"/>
      <c r="C271" s="6"/>
      <c r="D271" s="6" t="str">
        <f t="shared" si="189"/>
        <v>*</v>
      </c>
      <c r="E271" s="7" t="s">
        <v>607</v>
      </c>
      <c r="F271" s="8"/>
      <c r="G271" s="8" t="str">
        <f>G$13</f>
        <v>BIOCRP</v>
      </c>
      <c r="H271" s="8" t="str">
        <f t="shared" ref="H271" si="195">H228</f>
        <v>MINBIOCRP400</v>
      </c>
      <c r="I271" s="6"/>
      <c r="J271" s="6" t="str">
        <f t="shared" si="191"/>
        <v>MINPMBN</v>
      </c>
      <c r="K271" s="87">
        <f>'SUP_IVL (In-direct)'!Q69</f>
        <v>0</v>
      </c>
      <c r="L271" s="1"/>
      <c r="M271" s="6" t="s">
        <v>14</v>
      </c>
      <c r="N271" s="6"/>
      <c r="O271" s="3"/>
      <c r="P271" s="3"/>
      <c r="Q271" s="6" t="s">
        <v>328</v>
      </c>
      <c r="R271" s="68"/>
    </row>
    <row r="272" spans="2:18" x14ac:dyDescent="0.3">
      <c r="B272" s="6"/>
      <c r="C272" s="6"/>
      <c r="D272" s="6" t="str">
        <f t="shared" si="189"/>
        <v>*</v>
      </c>
      <c r="E272" s="7" t="s">
        <v>607</v>
      </c>
      <c r="F272" s="8"/>
      <c r="G272" s="8" t="str">
        <f>G$14</f>
        <v>BIOCRP</v>
      </c>
      <c r="H272" s="8" t="str">
        <f t="shared" ref="H272" si="196">H229</f>
        <v>MINBIOCRP900</v>
      </c>
      <c r="I272" s="6"/>
      <c r="J272" s="6" t="str">
        <f t="shared" si="191"/>
        <v>MINPMBN</v>
      </c>
      <c r="K272" s="87">
        <f>'SUP_IVL (In-direct)'!Q70</f>
        <v>0</v>
      </c>
      <c r="L272" s="1"/>
      <c r="M272" s="6" t="s">
        <v>14</v>
      </c>
      <c r="N272" s="6"/>
      <c r="O272" s="3"/>
      <c r="P272" s="3"/>
      <c r="Q272" s="6" t="s">
        <v>329</v>
      </c>
      <c r="R272" s="68" t="s">
        <v>256</v>
      </c>
    </row>
    <row r="273" spans="2:18" x14ac:dyDescent="0.3">
      <c r="B273" s="6"/>
      <c r="C273" s="6"/>
      <c r="D273" s="6" t="str">
        <f t="shared" si="189"/>
        <v>*</v>
      </c>
      <c r="E273" s="7" t="s">
        <v>607</v>
      </c>
      <c r="F273" s="8"/>
      <c r="G273" s="8" t="str">
        <f>G$15</f>
        <v>BIOGAS</v>
      </c>
      <c r="H273" s="8" t="str">
        <f t="shared" ref="H273" si="197">H230</f>
        <v>MINBIOGAS900</v>
      </c>
      <c r="I273" s="6"/>
      <c r="J273" s="6" t="str">
        <f t="shared" si="191"/>
        <v>MINPMBN</v>
      </c>
      <c r="K273" s="87">
        <f>'SUP_IVL (In-direct)'!Q71</f>
        <v>0</v>
      </c>
      <c r="L273" s="1"/>
      <c r="M273" s="6" t="s">
        <v>14</v>
      </c>
      <c r="N273" s="6"/>
      <c r="O273" s="3"/>
      <c r="P273" s="3"/>
      <c r="Q273" s="6" t="s">
        <v>330</v>
      </c>
      <c r="R273" s="68" t="s">
        <v>257</v>
      </c>
    </row>
    <row r="274" spans="2:18" x14ac:dyDescent="0.3">
      <c r="B274" s="6"/>
      <c r="C274" s="6"/>
      <c r="D274" s="6" t="str">
        <f t="shared" si="189"/>
        <v>*</v>
      </c>
      <c r="E274" s="7" t="s">
        <v>607</v>
      </c>
      <c r="F274" s="8"/>
      <c r="G274" s="8" t="str">
        <f>G$16</f>
        <v>BIOIOW</v>
      </c>
      <c r="H274" s="8" t="str">
        <f t="shared" ref="H274" si="198">H231</f>
        <v>MINBIOIOW300</v>
      </c>
      <c r="I274" s="6"/>
      <c r="J274" s="6" t="str">
        <f t="shared" si="191"/>
        <v>MINPMBN</v>
      </c>
      <c r="K274" s="87">
        <f>'SUP_IVL (In-direct)'!Q72</f>
        <v>0</v>
      </c>
      <c r="L274" s="1"/>
      <c r="M274" s="6" t="s">
        <v>14</v>
      </c>
      <c r="N274" s="6"/>
      <c r="O274" s="3"/>
      <c r="P274" s="3"/>
      <c r="Q274" s="6" t="s">
        <v>331</v>
      </c>
      <c r="R274" s="68"/>
    </row>
    <row r="275" spans="2:18" x14ac:dyDescent="0.3">
      <c r="B275" s="6"/>
      <c r="C275" s="6"/>
      <c r="D275" s="6" t="str">
        <f t="shared" si="189"/>
        <v>*</v>
      </c>
      <c r="E275" s="7" t="s">
        <v>607</v>
      </c>
      <c r="F275" s="8"/>
      <c r="G275" s="8" t="str">
        <f>G$17</f>
        <v>BIOMFW</v>
      </c>
      <c r="H275" s="8" t="str">
        <f t="shared" ref="H275" si="199">H232</f>
        <v>MINBIOMFW300</v>
      </c>
      <c r="I275" s="6"/>
      <c r="J275" s="6" t="str">
        <f t="shared" si="191"/>
        <v>MINPMBN</v>
      </c>
      <c r="K275" s="87">
        <f>'SUP_IVL (In-direct)'!Q73</f>
        <v>0</v>
      </c>
      <c r="L275" s="1"/>
      <c r="M275" s="6" t="s">
        <v>14</v>
      </c>
      <c r="N275" s="6"/>
      <c r="O275" s="3"/>
      <c r="P275" s="3"/>
      <c r="Q275" s="6" t="s">
        <v>332</v>
      </c>
      <c r="R275" s="68"/>
    </row>
    <row r="276" spans="2:18" x14ac:dyDescent="0.3">
      <c r="B276" s="6"/>
      <c r="C276" s="6"/>
      <c r="D276" s="6" t="str">
        <f t="shared" si="189"/>
        <v>*</v>
      </c>
      <c r="E276" s="7" t="s">
        <v>607</v>
      </c>
      <c r="F276" s="8"/>
      <c r="G276" s="8" t="str">
        <f>G$18</f>
        <v>BIOMSW</v>
      </c>
      <c r="H276" s="8" t="str">
        <f t="shared" ref="H276" si="200">H233</f>
        <v>MINBIOMSW300</v>
      </c>
      <c r="I276" s="6"/>
      <c r="J276" s="6" t="str">
        <f t="shared" si="191"/>
        <v>MINPMBN</v>
      </c>
      <c r="K276" s="87">
        <f>'SUP_IVL (In-direct)'!Q74</f>
        <v>0</v>
      </c>
      <c r="L276" s="1"/>
      <c r="M276" s="6" t="s">
        <v>14</v>
      </c>
      <c r="N276" s="6"/>
      <c r="O276" s="3"/>
      <c r="P276" s="3"/>
      <c r="Q276" s="6" t="s">
        <v>333</v>
      </c>
      <c r="R276" s="68"/>
    </row>
    <row r="277" spans="2:18" x14ac:dyDescent="0.3">
      <c r="B277" s="6"/>
      <c r="C277" s="6"/>
      <c r="D277" s="6" t="str">
        <f t="shared" si="189"/>
        <v>*</v>
      </c>
      <c r="E277" s="7" t="s">
        <v>607</v>
      </c>
      <c r="F277" s="8"/>
      <c r="G277" s="8" t="str">
        <f>G$19</f>
        <v>BIORPS</v>
      </c>
      <c r="H277" s="8" t="str">
        <f t="shared" ref="H277" si="201">H234</f>
        <v>MINBIORPS100</v>
      </c>
      <c r="I277" s="6"/>
      <c r="J277" s="6" t="str">
        <f t="shared" si="191"/>
        <v>MINPMBN</v>
      </c>
      <c r="K277" s="87">
        <f>'SUP_IVL (In-direct)'!Q75</f>
        <v>0</v>
      </c>
      <c r="L277" s="1"/>
      <c r="M277" s="6" t="s">
        <v>14</v>
      </c>
      <c r="N277" s="6"/>
      <c r="O277" s="3"/>
      <c r="P277" s="3"/>
      <c r="Q277" s="6" t="s">
        <v>334</v>
      </c>
      <c r="R277" s="68"/>
    </row>
    <row r="278" spans="2:18" x14ac:dyDescent="0.3">
      <c r="B278" s="6"/>
      <c r="C278" s="6"/>
      <c r="D278" s="6" t="str">
        <f t="shared" si="189"/>
        <v>*</v>
      </c>
      <c r="E278" s="7" t="s">
        <v>607</v>
      </c>
      <c r="F278" s="8"/>
      <c r="G278" s="8" t="str">
        <f>G$20</f>
        <v>BIOSLU</v>
      </c>
      <c r="H278" s="8" t="str">
        <f t="shared" ref="H278" si="202">H235</f>
        <v>MINBIOSLU300</v>
      </c>
      <c r="I278" s="6"/>
      <c r="J278" s="6" t="str">
        <f t="shared" si="191"/>
        <v>MINPMBN</v>
      </c>
      <c r="K278" s="87">
        <f>'SUP_IVL (In-direct)'!Q76</f>
        <v>0</v>
      </c>
      <c r="L278" s="1"/>
      <c r="M278" s="6" t="s">
        <v>14</v>
      </c>
      <c r="N278" s="6"/>
      <c r="Q278" s="6" t="s">
        <v>335</v>
      </c>
      <c r="R278" s="68"/>
    </row>
    <row r="279" spans="2:18" x14ac:dyDescent="0.3">
      <c r="B279" s="6"/>
      <c r="C279" s="6"/>
      <c r="D279" s="6" t="str">
        <f t="shared" si="189"/>
        <v>*</v>
      </c>
      <c r="E279" s="7" t="s">
        <v>607</v>
      </c>
      <c r="F279" s="8"/>
      <c r="G279" s="8" t="str">
        <f>G$21</f>
        <v>BIOWOF</v>
      </c>
      <c r="H279" s="8" t="str">
        <f t="shared" ref="H279" si="203">H236</f>
        <v>MINBIOWOF900</v>
      </c>
      <c r="I279" s="6"/>
      <c r="J279" s="6" t="str">
        <f t="shared" si="191"/>
        <v>MINPMBN</v>
      </c>
      <c r="K279" s="87">
        <f>'SUP_IVL (In-direct)'!Q77</f>
        <v>0</v>
      </c>
      <c r="L279" s="1"/>
      <c r="M279" s="6" t="s">
        <v>14</v>
      </c>
      <c r="N279" s="6"/>
      <c r="Q279" s="6" t="s">
        <v>336</v>
      </c>
      <c r="R279" s="69" t="s">
        <v>259</v>
      </c>
    </row>
    <row r="280" spans="2:18" x14ac:dyDescent="0.3">
      <c r="B280" s="6"/>
      <c r="C280" s="6"/>
      <c r="D280" s="6" t="str">
        <f t="shared" si="189"/>
        <v>*</v>
      </c>
      <c r="E280" s="7" t="s">
        <v>607</v>
      </c>
      <c r="F280" s="8"/>
      <c r="G280" s="8" t="str">
        <f>G$22</f>
        <v>BIOWOO</v>
      </c>
      <c r="H280" s="8" t="str">
        <f t="shared" ref="H280" si="204">H237</f>
        <v>MINBIOWOO100</v>
      </c>
      <c r="I280" s="6"/>
      <c r="J280" s="6" t="str">
        <f t="shared" si="191"/>
        <v>MINPMBN</v>
      </c>
      <c r="K280" s="87">
        <f>'SUP_IVL (In-direct)'!Q78</f>
        <v>0</v>
      </c>
      <c r="L280" s="1"/>
      <c r="M280" s="6" t="s">
        <v>14</v>
      </c>
      <c r="N280" s="6"/>
      <c r="Q280" s="6" t="s">
        <v>337</v>
      </c>
      <c r="R280" s="68"/>
    </row>
    <row r="281" spans="2:18" x14ac:dyDescent="0.3">
      <c r="B281" s="6"/>
      <c r="C281" s="6"/>
      <c r="D281" s="6" t="str">
        <f t="shared" si="189"/>
        <v>*</v>
      </c>
      <c r="E281" s="7" t="s">
        <v>607</v>
      </c>
      <c r="F281" s="8"/>
      <c r="G281" s="8" t="str">
        <f>G$23</f>
        <v>BIOWOO</v>
      </c>
      <c r="H281" s="8" t="str">
        <f t="shared" ref="H281" si="205">H238</f>
        <v>MINBIOWOO200</v>
      </c>
      <c r="I281" s="6"/>
      <c r="J281" s="6" t="str">
        <f t="shared" si="191"/>
        <v>MINPMBN</v>
      </c>
      <c r="K281" s="87">
        <f>'SUP_IVL (In-direct)'!Q79</f>
        <v>0</v>
      </c>
      <c r="L281" s="1"/>
      <c r="M281" s="6" t="s">
        <v>14</v>
      </c>
      <c r="N281" s="6"/>
      <c r="Q281" s="6" t="s">
        <v>338</v>
      </c>
      <c r="R281" s="68"/>
    </row>
    <row r="282" spans="2:18" x14ac:dyDescent="0.3">
      <c r="B282" s="6"/>
      <c r="C282" s="6"/>
      <c r="D282" s="6" t="str">
        <f t="shared" si="189"/>
        <v>*</v>
      </c>
      <c r="E282" s="7" t="s">
        <v>607</v>
      </c>
      <c r="F282" s="8"/>
      <c r="G282" s="8" t="str">
        <f>G$24</f>
        <v>BIOWOO</v>
      </c>
      <c r="H282" s="8" t="str">
        <f t="shared" ref="H282" si="206">H239</f>
        <v>MINBIOWOO300</v>
      </c>
      <c r="I282" s="6"/>
      <c r="J282" s="6" t="str">
        <f t="shared" si="191"/>
        <v>MINPMBN</v>
      </c>
      <c r="K282" s="87">
        <f>'SUP_IVL (In-direct)'!Q80</f>
        <v>0</v>
      </c>
      <c r="L282" s="1"/>
      <c r="M282" s="6" t="s">
        <v>14</v>
      </c>
      <c r="N282" s="6"/>
      <c r="Q282" s="6" t="s">
        <v>339</v>
      </c>
      <c r="R282" s="68"/>
    </row>
    <row r="283" spans="2:18" x14ac:dyDescent="0.3">
      <c r="B283" s="6"/>
      <c r="C283" s="6"/>
      <c r="D283" s="6" t="str">
        <f t="shared" si="189"/>
        <v>*</v>
      </c>
      <c r="E283" s="7" t="s">
        <v>607</v>
      </c>
      <c r="F283" s="8"/>
      <c r="G283" s="8" t="str">
        <f>G$25</f>
        <v>BIOWOO</v>
      </c>
      <c r="H283" s="8" t="str">
        <f t="shared" ref="H283" si="207">H240</f>
        <v>MINBIOWOO900</v>
      </c>
      <c r="I283" s="6"/>
      <c r="J283" s="6" t="str">
        <f t="shared" si="191"/>
        <v>MINPMBN</v>
      </c>
      <c r="K283" s="87">
        <f>'SUP_IVL (In-direct)'!Q81</f>
        <v>0</v>
      </c>
      <c r="L283" s="1"/>
      <c r="M283" s="6" t="s">
        <v>14</v>
      </c>
      <c r="N283" s="6"/>
      <c r="Q283" s="6" t="s">
        <v>340</v>
      </c>
      <c r="R283" s="68" t="s">
        <v>260</v>
      </c>
    </row>
    <row r="284" spans="2:18" x14ac:dyDescent="0.3">
      <c r="B284" s="6"/>
      <c r="C284" s="6"/>
      <c r="D284" s="6" t="str">
        <f t="shared" si="189"/>
        <v>*</v>
      </c>
      <c r="E284" s="7" t="s">
        <v>607</v>
      </c>
      <c r="F284" s="8"/>
      <c r="G284" s="8" t="str">
        <f>G$26</f>
        <v>COOFRE</v>
      </c>
      <c r="H284" s="8" t="str">
        <f t="shared" ref="H284" si="208">H241</f>
        <v>MINCOOFREE00</v>
      </c>
      <c r="I284" s="6"/>
      <c r="J284" s="6" t="str">
        <f t="shared" si="191"/>
        <v>MINPMBN</v>
      </c>
      <c r="K284" s="87">
        <f>'SUP_IVL (In-direct)'!Q82</f>
        <v>0</v>
      </c>
      <c r="L284" s="1"/>
      <c r="M284" s="6" t="s">
        <v>14</v>
      </c>
      <c r="N284" s="6"/>
      <c r="Q284" s="6" t="s">
        <v>341</v>
      </c>
      <c r="R284" s="68"/>
    </row>
    <row r="285" spans="2:18" x14ac:dyDescent="0.3">
      <c r="B285" s="6"/>
      <c r="C285" s="6"/>
      <c r="D285" s="6" t="str">
        <f t="shared" si="189"/>
        <v>*</v>
      </c>
      <c r="E285" s="7" t="s">
        <v>607</v>
      </c>
      <c r="F285" s="8"/>
      <c r="G285" s="8" t="str">
        <f>G$27</f>
        <v>HUMPOW</v>
      </c>
      <c r="H285" s="8" t="str">
        <f t="shared" ref="H285" si="209">H242</f>
        <v>MINHUMPOW00</v>
      </c>
      <c r="I285" s="6"/>
      <c r="J285" s="6" t="str">
        <f t="shared" si="191"/>
        <v>MINPMBN</v>
      </c>
      <c r="K285" s="87">
        <f>'SUP_IVL (In-direct)'!Q83</f>
        <v>0</v>
      </c>
      <c r="L285" s="1"/>
      <c r="M285" s="6" t="s">
        <v>14</v>
      </c>
      <c r="N285" s="6"/>
      <c r="Q285" s="6" t="s">
        <v>342</v>
      </c>
      <c r="R285" s="32" t="s">
        <v>278</v>
      </c>
    </row>
    <row r="286" spans="2:18" x14ac:dyDescent="0.3">
      <c r="B286" s="6"/>
      <c r="C286" s="6"/>
      <c r="D286" s="6" t="str">
        <f t="shared" si="189"/>
        <v>*</v>
      </c>
      <c r="E286" s="7" t="s">
        <v>607</v>
      </c>
      <c r="F286" s="8"/>
      <c r="G286" s="8" t="str">
        <f>G$28</f>
        <v>RENAHT</v>
      </c>
      <c r="H286" s="8" t="str">
        <f t="shared" ref="H286" si="210">H243</f>
        <v>MINRENAHT00</v>
      </c>
      <c r="I286" s="6"/>
      <c r="J286" s="6" t="str">
        <f t="shared" si="191"/>
        <v>MINPMBN</v>
      </c>
      <c r="K286" s="87">
        <f>'SUP_IVL (In-direct)'!Q84</f>
        <v>0</v>
      </c>
      <c r="L286" s="1"/>
      <c r="M286" s="6" t="s">
        <v>14</v>
      </c>
      <c r="N286" s="6"/>
      <c r="Q286" s="6" t="s">
        <v>343</v>
      </c>
      <c r="R286" s="68" t="s">
        <v>279</v>
      </c>
    </row>
    <row r="287" spans="2:18" x14ac:dyDescent="0.3">
      <c r="B287" s="6"/>
      <c r="C287" s="6"/>
      <c r="D287" s="6" t="str">
        <f t="shared" si="189"/>
        <v>*</v>
      </c>
      <c r="E287" s="7" t="s">
        <v>607</v>
      </c>
      <c r="F287" s="8"/>
      <c r="G287" s="8" t="str">
        <f>G$29</f>
        <v>RENGEO</v>
      </c>
      <c r="H287" s="8" t="str">
        <f t="shared" ref="H287" si="211">H244</f>
        <v>MINRENGEO00</v>
      </c>
      <c r="I287" s="6"/>
      <c r="J287" s="6" t="str">
        <f t="shared" si="191"/>
        <v>MINPMBN</v>
      </c>
      <c r="K287" s="87">
        <f>'SUP_IVL (In-direct)'!Q85</f>
        <v>0</v>
      </c>
      <c r="L287" s="1"/>
      <c r="M287" s="6" t="s">
        <v>14</v>
      </c>
      <c r="N287" s="6"/>
      <c r="Q287" s="6" t="s">
        <v>344</v>
      </c>
      <c r="R287" s="68" t="s">
        <v>280</v>
      </c>
    </row>
    <row r="288" spans="2:18" x14ac:dyDescent="0.3">
      <c r="B288" s="6"/>
      <c r="C288" s="6"/>
      <c r="D288" s="6" t="str">
        <f t="shared" si="189"/>
        <v>*</v>
      </c>
      <c r="E288" s="7" t="s">
        <v>607</v>
      </c>
      <c r="F288" s="8"/>
      <c r="G288" s="8" t="str">
        <f>G$30</f>
        <v>RENHYD</v>
      </c>
      <c r="H288" s="8" t="str">
        <f t="shared" ref="H288" si="212">H245</f>
        <v>MINRENHYD00</v>
      </c>
      <c r="I288" s="6"/>
      <c r="J288" s="6" t="str">
        <f t="shared" si="191"/>
        <v>MINPMBN</v>
      </c>
      <c r="K288" s="87">
        <f>'SUP_IVL (In-direct)'!Q86</f>
        <v>0</v>
      </c>
      <c r="L288" s="1"/>
      <c r="M288" s="6" t="s">
        <v>14</v>
      </c>
      <c r="N288" s="6"/>
      <c r="Q288" s="6" t="s">
        <v>345</v>
      </c>
      <c r="R288" s="68" t="s">
        <v>281</v>
      </c>
    </row>
    <row r="289" spans="2:18" x14ac:dyDescent="0.3">
      <c r="B289" s="6"/>
      <c r="C289" s="6"/>
      <c r="D289" s="6" t="str">
        <f t="shared" si="189"/>
        <v>*</v>
      </c>
      <c r="E289" s="7" t="s">
        <v>607</v>
      </c>
      <c r="F289" s="8"/>
      <c r="G289" s="8" t="str">
        <f>G$31</f>
        <v>RENSOL</v>
      </c>
      <c r="H289" s="8" t="str">
        <f t="shared" ref="H289" si="213">H246</f>
        <v>MINRENSOL00</v>
      </c>
      <c r="I289" s="6"/>
      <c r="J289" s="6" t="str">
        <f t="shared" si="191"/>
        <v>MINPMBN</v>
      </c>
      <c r="K289" s="87">
        <f>'SUP_IVL (In-direct)'!Q87</f>
        <v>0</v>
      </c>
      <c r="L289" s="1"/>
      <c r="M289" s="6" t="s">
        <v>14</v>
      </c>
      <c r="N289" s="6"/>
      <c r="Q289" s="6" t="s">
        <v>346</v>
      </c>
      <c r="R289" s="68" t="s">
        <v>282</v>
      </c>
    </row>
    <row r="290" spans="2:18" x14ac:dyDescent="0.3">
      <c r="B290" s="6"/>
      <c r="C290" s="6"/>
      <c r="D290" s="6" t="str">
        <f t="shared" si="189"/>
        <v>*</v>
      </c>
      <c r="E290" s="7" t="s">
        <v>607</v>
      </c>
      <c r="F290" s="8"/>
      <c r="G290" s="8" t="str">
        <f>G$32</f>
        <v>RENTID</v>
      </c>
      <c r="H290" s="8" t="str">
        <f t="shared" ref="H290" si="214">H247</f>
        <v>MINRENTID00</v>
      </c>
      <c r="I290" s="6"/>
      <c r="J290" s="6" t="str">
        <f t="shared" si="191"/>
        <v>MINPMBN</v>
      </c>
      <c r="K290" s="87">
        <f>'SUP_IVL (In-direct)'!Q88</f>
        <v>0</v>
      </c>
      <c r="L290" s="1"/>
      <c r="M290" s="6" t="s">
        <v>14</v>
      </c>
      <c r="N290" s="6"/>
      <c r="Q290" s="6" t="s">
        <v>347</v>
      </c>
      <c r="R290" s="68" t="s">
        <v>283</v>
      </c>
    </row>
    <row r="291" spans="2:18" x14ac:dyDescent="0.3">
      <c r="B291" s="6"/>
      <c r="C291" s="6"/>
      <c r="D291" s="6" t="str">
        <f t="shared" si="189"/>
        <v>*</v>
      </c>
      <c r="E291" s="7" t="s">
        <v>607</v>
      </c>
      <c r="F291" s="8"/>
      <c r="G291" s="8" t="str">
        <f>G$33</f>
        <v>RENWAV</v>
      </c>
      <c r="H291" s="8" t="str">
        <f t="shared" ref="H291" si="215">H248</f>
        <v>MINRENWAV00</v>
      </c>
      <c r="I291" s="6"/>
      <c r="J291" s="6" t="str">
        <f t="shared" si="191"/>
        <v>MINPMBN</v>
      </c>
      <c r="K291" s="87">
        <f>'SUP_IVL (In-direct)'!Q89</f>
        <v>0</v>
      </c>
      <c r="L291" s="1"/>
      <c r="M291" s="6" t="s">
        <v>14</v>
      </c>
      <c r="N291" s="6"/>
      <c r="Q291" s="6" t="s">
        <v>348</v>
      </c>
      <c r="R291" s="68" t="s">
        <v>284</v>
      </c>
    </row>
    <row r="292" spans="2:18" x14ac:dyDescent="0.3">
      <c r="B292" s="6"/>
      <c r="C292" s="6"/>
      <c r="D292" s="6" t="str">
        <f t="shared" si="189"/>
        <v>*</v>
      </c>
      <c r="E292" s="7" t="s">
        <v>607</v>
      </c>
      <c r="F292" s="8"/>
      <c r="G292" s="8" t="str">
        <f>G$34</f>
        <v>RENWIN</v>
      </c>
      <c r="H292" s="8" t="str">
        <f t="shared" ref="H292" si="216">H249</f>
        <v>MINRENWIN00</v>
      </c>
      <c r="I292" s="6"/>
      <c r="J292" s="6" t="str">
        <f t="shared" si="191"/>
        <v>MINPMBN</v>
      </c>
      <c r="K292" s="87">
        <f>'SUP_IVL (In-direct)'!Q90</f>
        <v>0</v>
      </c>
      <c r="L292" s="1"/>
      <c r="M292" s="6" t="s">
        <v>14</v>
      </c>
      <c r="N292" s="6"/>
      <c r="Q292" s="6" t="s">
        <v>349</v>
      </c>
      <c r="R292" s="68" t="s">
        <v>285</v>
      </c>
    </row>
    <row r="293" spans="2:18" x14ac:dyDescent="0.3">
      <c r="B293" s="6"/>
      <c r="C293" s="6"/>
      <c r="D293" s="6" t="str">
        <f t="shared" si="189"/>
        <v>*</v>
      </c>
      <c r="E293" s="7" t="s">
        <v>607</v>
      </c>
      <c r="F293" s="8"/>
      <c r="G293" s="8" t="str">
        <f>G$35</f>
        <v>BFUDST</v>
      </c>
      <c r="H293" s="8" t="str">
        <f t="shared" ref="H293" si="217">H250</f>
        <v>MINBFUDSTY</v>
      </c>
      <c r="I293" s="6"/>
      <c r="J293" s="6" t="str">
        <f t="shared" si="191"/>
        <v>MINPMBN</v>
      </c>
      <c r="K293" s="87">
        <f>'SUP_IVL (In-direct)'!Q91</f>
        <v>0</v>
      </c>
      <c r="L293" s="1"/>
      <c r="M293" s="6" t="s">
        <v>14</v>
      </c>
      <c r="N293" s="6"/>
      <c r="Q293" s="6" t="s">
        <v>291</v>
      </c>
      <c r="R293" s="69" t="s">
        <v>249</v>
      </c>
    </row>
    <row r="294" spans="2:18" x14ac:dyDescent="0.3">
      <c r="B294" s="6"/>
      <c r="C294" s="6"/>
      <c r="D294" s="6" t="str">
        <f t="shared" si="189"/>
        <v>*</v>
      </c>
      <c r="E294" s="7" t="s">
        <v>607</v>
      </c>
      <c r="F294" s="8"/>
      <c r="G294" s="8" t="str">
        <f>G$36</f>
        <v>BFUDST</v>
      </c>
      <c r="H294" s="8" t="str">
        <f t="shared" ref="H294" si="218">H251</f>
        <v>MINBFUDST1</v>
      </c>
      <c r="I294" s="6"/>
      <c r="J294" s="6" t="str">
        <f t="shared" si="191"/>
        <v>MINPMBN</v>
      </c>
      <c r="K294" s="87">
        <f>'SUP_IVL (In-direct)'!Q92</f>
        <v>0</v>
      </c>
      <c r="L294" s="1"/>
      <c r="M294" s="6" t="s">
        <v>14</v>
      </c>
      <c r="N294" s="6"/>
      <c r="Q294" s="6" t="s">
        <v>291</v>
      </c>
      <c r="R294" s="69" t="s">
        <v>249</v>
      </c>
    </row>
    <row r="295" spans="2:18" x14ac:dyDescent="0.3">
      <c r="B295" s="6"/>
      <c r="C295" s="6"/>
      <c r="D295" s="6" t="str">
        <f t="shared" si="189"/>
        <v>*</v>
      </c>
      <c r="E295" s="7" t="s">
        <v>607</v>
      </c>
      <c r="F295" s="8"/>
      <c r="G295" s="8" t="str">
        <f>G$37</f>
        <v>BFUDST</v>
      </c>
      <c r="H295" s="8" t="str">
        <f t="shared" ref="H295" si="219">H252</f>
        <v>MINBFUDST2</v>
      </c>
      <c r="I295" s="6"/>
      <c r="J295" s="6" t="str">
        <f t="shared" si="191"/>
        <v>MINPMBN</v>
      </c>
      <c r="K295" s="87">
        <f>'SUP_IVL (In-direct)'!Q93</f>
        <v>0</v>
      </c>
      <c r="L295" s="1"/>
      <c r="M295" s="6" t="s">
        <v>14</v>
      </c>
      <c r="N295" s="6"/>
      <c r="Q295" s="6" t="s">
        <v>291</v>
      </c>
      <c r="R295" s="69" t="s">
        <v>249</v>
      </c>
    </row>
    <row r="296" spans="2:18" x14ac:dyDescent="0.3">
      <c r="B296" s="6"/>
      <c r="C296" s="6"/>
      <c r="D296" s="6" t="str">
        <f t="shared" si="189"/>
        <v>*</v>
      </c>
      <c r="E296" s="7" t="s">
        <v>607</v>
      </c>
      <c r="F296" s="8"/>
      <c r="G296" s="8" t="str">
        <f>G$38</f>
        <v>BFUETH</v>
      </c>
      <c r="H296" s="8" t="str">
        <f t="shared" ref="H296" si="220">H253</f>
        <v>MINBFUETHY</v>
      </c>
      <c r="I296" s="6"/>
      <c r="J296" s="6" t="str">
        <f t="shared" si="191"/>
        <v>MINPMBN</v>
      </c>
      <c r="K296" s="87">
        <f>'SUP_IVL (In-direct)'!Q94</f>
        <v>0</v>
      </c>
      <c r="L296" s="1"/>
      <c r="M296" s="6" t="s">
        <v>14</v>
      </c>
      <c r="N296" s="6"/>
      <c r="Q296" s="6" t="s">
        <v>292</v>
      </c>
      <c r="R296" s="69" t="s">
        <v>250</v>
      </c>
    </row>
    <row r="297" spans="2:18" x14ac:dyDescent="0.3">
      <c r="B297" s="6"/>
      <c r="C297" s="6"/>
      <c r="D297" s="6" t="str">
        <f t="shared" si="189"/>
        <v>*</v>
      </c>
      <c r="E297" s="7" t="s">
        <v>607</v>
      </c>
      <c r="F297" s="8"/>
      <c r="G297" s="8" t="str">
        <f>G$39</f>
        <v>BFUETH</v>
      </c>
      <c r="H297" s="8" t="str">
        <f t="shared" ref="H297" si="221">H254</f>
        <v>MINBFUETH1</v>
      </c>
      <c r="I297" s="6"/>
      <c r="J297" s="6" t="str">
        <f t="shared" si="191"/>
        <v>MINPMBN</v>
      </c>
      <c r="K297" s="87">
        <f>'SUP_IVL (In-direct)'!Q95</f>
        <v>0</v>
      </c>
      <c r="L297" s="1"/>
      <c r="M297" s="6" t="s">
        <v>14</v>
      </c>
      <c r="N297" s="6"/>
      <c r="Q297" s="6" t="s">
        <v>292</v>
      </c>
      <c r="R297" s="69" t="s">
        <v>250</v>
      </c>
    </row>
    <row r="298" spans="2:18" x14ac:dyDescent="0.3">
      <c r="B298" s="6"/>
      <c r="C298" s="6"/>
      <c r="D298" s="6" t="str">
        <f t="shared" si="189"/>
        <v>*</v>
      </c>
      <c r="E298" s="7" t="s">
        <v>607</v>
      </c>
      <c r="F298" s="8"/>
      <c r="G298" s="8" t="str">
        <f>G$40</f>
        <v>BFUDST</v>
      </c>
      <c r="H298" s="8" t="str">
        <f t="shared" ref="H298" si="222">H255</f>
        <v>MINBFUDSTY</v>
      </c>
      <c r="I298" s="6"/>
      <c r="J298" s="6" t="str">
        <f t="shared" si="191"/>
        <v>MINPMBN</v>
      </c>
      <c r="K298" s="87">
        <f>'SUP_IVL (In-direct)'!Q96</f>
        <v>0</v>
      </c>
      <c r="L298" s="1"/>
      <c r="M298" s="6" t="s">
        <v>14</v>
      </c>
      <c r="N298" s="6"/>
      <c r="Q298" s="6" t="s">
        <v>291</v>
      </c>
      <c r="R298" s="69" t="s">
        <v>110</v>
      </c>
    </row>
    <row r="299" spans="2:18" x14ac:dyDescent="0.3">
      <c r="B299" s="6"/>
      <c r="C299" s="6"/>
      <c r="D299" s="6" t="str">
        <f t="shared" si="189"/>
        <v>*</v>
      </c>
      <c r="E299" s="7" t="s">
        <v>607</v>
      </c>
      <c r="F299" s="8"/>
      <c r="G299" s="8" t="str">
        <f>G$41</f>
        <v>BFUDST</v>
      </c>
      <c r="H299" s="8" t="str">
        <f t="shared" ref="H299" si="223">H256</f>
        <v>MINBFUDST1</v>
      </c>
      <c r="I299" s="6"/>
      <c r="J299" s="6" t="str">
        <f t="shared" si="191"/>
        <v>MINPMBN</v>
      </c>
      <c r="K299" s="87">
        <f>'SUP_IVL (In-direct)'!Q97</f>
        <v>0</v>
      </c>
      <c r="L299" s="1"/>
      <c r="M299" s="6" t="s">
        <v>14</v>
      </c>
      <c r="N299" s="6"/>
      <c r="Q299" s="6" t="s">
        <v>291</v>
      </c>
      <c r="R299" s="69" t="s">
        <v>110</v>
      </c>
    </row>
    <row r="300" spans="2:18" x14ac:dyDescent="0.3">
      <c r="B300" s="6"/>
      <c r="C300" s="6"/>
      <c r="D300" s="6" t="str">
        <f t="shared" si="189"/>
        <v>*</v>
      </c>
      <c r="E300" s="7" t="s">
        <v>607</v>
      </c>
      <c r="F300" s="8"/>
      <c r="G300" s="8" t="str">
        <f>G$42</f>
        <v>BFUDST</v>
      </c>
      <c r="H300" s="8" t="str">
        <f t="shared" ref="H300" si="224">H257</f>
        <v>MINBFUDST2</v>
      </c>
      <c r="I300" s="6"/>
      <c r="J300" s="6" t="str">
        <f t="shared" si="191"/>
        <v>MINPMBN</v>
      </c>
      <c r="K300" s="87">
        <f>'SUP_IVL (In-direct)'!Q98</f>
        <v>0</v>
      </c>
      <c r="L300" s="1"/>
      <c r="M300" s="6" t="s">
        <v>14</v>
      </c>
      <c r="N300" s="6"/>
      <c r="Q300" s="6" t="s">
        <v>291</v>
      </c>
      <c r="R300" s="69" t="s">
        <v>110</v>
      </c>
    </row>
    <row r="301" spans="2:18" x14ac:dyDescent="0.3">
      <c r="B301" s="6"/>
      <c r="C301" s="6"/>
      <c r="D301" s="6" t="str">
        <f t="shared" si="189"/>
        <v>*</v>
      </c>
      <c r="E301" s="7" t="s">
        <v>607</v>
      </c>
      <c r="F301" s="8"/>
      <c r="G301" s="8" t="str">
        <f>G$43</f>
        <v>RENSAV</v>
      </c>
      <c r="H301" s="8" t="str">
        <f t="shared" ref="H301" si="225">H258</f>
        <v>MINRENSAV08</v>
      </c>
      <c r="I301" s="6"/>
      <c r="J301" s="6" t="str">
        <f t="shared" si="191"/>
        <v>MINPMBN</v>
      </c>
      <c r="K301" s="87">
        <f>'SUP_IVL (In-direct)'!Q99</f>
        <v>0</v>
      </c>
      <c r="L301" s="1"/>
      <c r="M301" s="6" t="s">
        <v>14</v>
      </c>
      <c r="N301" s="6"/>
      <c r="Q301" s="6" t="s">
        <v>350</v>
      </c>
      <c r="R301" s="68" t="s">
        <v>286</v>
      </c>
    </row>
    <row r="306" spans="2:18" x14ac:dyDescent="0.3">
      <c r="B306" s="1" t="str">
        <f>'SUP_IVL (In-direct)'!R10</f>
        <v>VOC</v>
      </c>
      <c r="C306" s="1"/>
      <c r="D306" s="1"/>
      <c r="E306" s="1"/>
      <c r="F306" s="1"/>
      <c r="G306" s="1"/>
      <c r="H306" s="1"/>
      <c r="I306" s="1"/>
      <c r="J306" s="1"/>
      <c r="K306" s="84"/>
      <c r="L306" s="1"/>
      <c r="M306" s="1"/>
      <c r="N306" s="1"/>
      <c r="O306" s="1"/>
      <c r="P306" s="1"/>
      <c r="Q306" s="1"/>
      <c r="R306" s="1"/>
    </row>
    <row r="307" spans="2:18" x14ac:dyDescent="0.3">
      <c r="B307" s="1"/>
      <c r="C307" s="1"/>
      <c r="D307" s="1"/>
      <c r="E307" s="1"/>
      <c r="F307" s="1"/>
      <c r="G307" s="1"/>
      <c r="H307" s="1"/>
      <c r="I307" s="1"/>
      <c r="J307" s="1"/>
      <c r="K307" s="84"/>
      <c r="L307" s="1"/>
      <c r="M307" s="1"/>
      <c r="N307" s="1"/>
      <c r="O307" s="1"/>
      <c r="P307" s="1"/>
      <c r="Q307" s="1"/>
      <c r="R307" s="1"/>
    </row>
    <row r="308" spans="2:18" x14ac:dyDescent="0.3">
      <c r="B308" s="2" t="s">
        <v>0</v>
      </c>
      <c r="C308" s="3"/>
      <c r="D308" s="3"/>
      <c r="E308" s="3"/>
      <c r="F308" s="3"/>
      <c r="G308" s="3"/>
      <c r="H308" s="3"/>
      <c r="I308" s="3"/>
      <c r="J308" s="3"/>
      <c r="K308" s="85"/>
      <c r="L308" s="1"/>
      <c r="M308" s="1"/>
      <c r="N308" s="1"/>
      <c r="O308" s="1"/>
      <c r="P308" s="1"/>
      <c r="Q308" s="1"/>
      <c r="R308" s="1"/>
    </row>
    <row r="309" spans="2:18" x14ac:dyDescent="0.3">
      <c r="B309" s="4" t="s">
        <v>1</v>
      </c>
      <c r="C309" s="4" t="s">
        <v>2</v>
      </c>
      <c r="D309" s="4" t="s">
        <v>3</v>
      </c>
      <c r="E309" s="4" t="s">
        <v>4</v>
      </c>
      <c r="F309" s="4" t="s">
        <v>5</v>
      </c>
      <c r="G309" s="4" t="s">
        <v>288</v>
      </c>
      <c r="H309" s="4" t="s">
        <v>6</v>
      </c>
      <c r="I309" s="4" t="s">
        <v>7</v>
      </c>
      <c r="J309" s="4" t="s">
        <v>8</v>
      </c>
      <c r="K309" s="86" t="s">
        <v>9</v>
      </c>
      <c r="L309" s="1"/>
      <c r="M309" s="4" t="s">
        <v>10</v>
      </c>
      <c r="N309" s="4" t="s">
        <v>11</v>
      </c>
      <c r="O309" s="5"/>
      <c r="P309" s="5"/>
      <c r="Q309" s="4" t="s">
        <v>12</v>
      </c>
      <c r="R309" s="4" t="s">
        <v>13</v>
      </c>
    </row>
    <row r="310" spans="2:18" x14ac:dyDescent="0.3">
      <c r="B310" s="6"/>
      <c r="C310" s="6"/>
      <c r="D310" s="6" t="str">
        <f t="shared" ref="D310:D344" si="226">IF((OR(K310&lt;=0,K310="NA")),"*","FLO_EMIS+")</f>
        <v>*</v>
      </c>
      <c r="E310" s="7" t="s">
        <v>607</v>
      </c>
      <c r="F310" s="8"/>
      <c r="G310" s="8" t="str">
        <f>G$9</f>
        <v>BIOCRP</v>
      </c>
      <c r="H310" s="8" t="str">
        <f t="shared" ref="H310" si="227">H267</f>
        <v>MINBIOCRP100</v>
      </c>
      <c r="I310" s="6"/>
      <c r="J310" s="6" t="str">
        <f t="shared" ref="J310:J344" si="228">$C$3&amp;B$306&amp;"N"</f>
        <v>MINVOCN</v>
      </c>
      <c r="K310" s="87">
        <f>'SUP_IVL (In-direct)'!R65</f>
        <v>0</v>
      </c>
      <c r="L310" s="1"/>
      <c r="M310" s="6" t="s">
        <v>14</v>
      </c>
      <c r="N310" s="6"/>
      <c r="O310" s="3"/>
      <c r="P310" s="3"/>
      <c r="Q310" s="6" t="s">
        <v>325</v>
      </c>
      <c r="R310" s="68"/>
    </row>
    <row r="311" spans="2:18" x14ac:dyDescent="0.3">
      <c r="B311" s="6"/>
      <c r="C311" s="6"/>
      <c r="D311" s="6" t="str">
        <f t="shared" si="226"/>
        <v>*</v>
      </c>
      <c r="E311" s="7" t="s">
        <v>607</v>
      </c>
      <c r="F311" s="8"/>
      <c r="G311" s="8" t="str">
        <f>G$10</f>
        <v>BIOCRP</v>
      </c>
      <c r="H311" s="8" t="str">
        <f t="shared" ref="H311" si="229">H268</f>
        <v>MINBIOCRP200</v>
      </c>
      <c r="I311" s="6"/>
      <c r="J311" s="6" t="str">
        <f t="shared" si="228"/>
        <v>MINVOCN</v>
      </c>
      <c r="K311" s="87">
        <f>'SUP_IVL (In-direct)'!R66</f>
        <v>0</v>
      </c>
      <c r="L311" s="1"/>
      <c r="M311" s="6" t="s">
        <v>14</v>
      </c>
      <c r="N311" s="6"/>
      <c r="O311" s="3"/>
      <c r="P311" s="3"/>
      <c r="Q311" s="6" t="s">
        <v>326</v>
      </c>
      <c r="R311" s="68"/>
    </row>
    <row r="312" spans="2:18" x14ac:dyDescent="0.3">
      <c r="B312" s="6"/>
      <c r="C312" s="6"/>
      <c r="D312" s="6" t="str">
        <f t="shared" si="226"/>
        <v>*</v>
      </c>
      <c r="E312" s="7" t="s">
        <v>607</v>
      </c>
      <c r="F312" s="8"/>
      <c r="G312" s="8" t="str">
        <f>G$11</f>
        <v>BIOCRP</v>
      </c>
      <c r="H312" s="8" t="str">
        <f t="shared" ref="H312" si="230">H269</f>
        <v>MINBIOCRP300</v>
      </c>
      <c r="I312" s="6"/>
      <c r="J312" s="6" t="str">
        <f t="shared" si="228"/>
        <v>MINVOCN</v>
      </c>
      <c r="K312" s="87">
        <f>'SUP_IVL (In-direct)'!R67</f>
        <v>0</v>
      </c>
      <c r="L312" s="1"/>
      <c r="M312" s="6" t="s">
        <v>14</v>
      </c>
      <c r="N312" s="6"/>
      <c r="O312" s="3"/>
      <c r="P312" s="3"/>
      <c r="Q312" s="6" t="s">
        <v>327</v>
      </c>
      <c r="R312" s="68"/>
    </row>
    <row r="313" spans="2:18" x14ac:dyDescent="0.3">
      <c r="B313" s="6"/>
      <c r="C313" s="6"/>
      <c r="D313" s="6" t="str">
        <f t="shared" si="226"/>
        <v>*</v>
      </c>
      <c r="E313" s="7" t="s">
        <v>607</v>
      </c>
      <c r="F313" s="8"/>
      <c r="G313" s="8" t="str">
        <f>G$12</f>
        <v>BIOCRP</v>
      </c>
      <c r="H313" s="8" t="str">
        <f t="shared" ref="H313" si="231">H270</f>
        <v>MINBIOCRP310</v>
      </c>
      <c r="I313" s="6"/>
      <c r="J313" s="6" t="str">
        <f t="shared" si="228"/>
        <v>MINVOCN</v>
      </c>
      <c r="K313" s="87">
        <f>'SUP_IVL (In-direct)'!R68</f>
        <v>0</v>
      </c>
      <c r="L313" s="1"/>
      <c r="M313" s="6" t="s">
        <v>14</v>
      </c>
      <c r="N313" s="6"/>
      <c r="O313" s="3"/>
      <c r="P313" s="3"/>
      <c r="Q313" s="6" t="s">
        <v>327</v>
      </c>
      <c r="R313" s="68"/>
    </row>
    <row r="314" spans="2:18" x14ac:dyDescent="0.3">
      <c r="B314" s="6"/>
      <c r="C314" s="6"/>
      <c r="D314" s="6" t="str">
        <f t="shared" si="226"/>
        <v>*</v>
      </c>
      <c r="E314" s="7" t="s">
        <v>607</v>
      </c>
      <c r="F314" s="8"/>
      <c r="G314" s="8" t="str">
        <f>G$13</f>
        <v>BIOCRP</v>
      </c>
      <c r="H314" s="8" t="str">
        <f t="shared" ref="H314" si="232">H271</f>
        <v>MINBIOCRP400</v>
      </c>
      <c r="I314" s="6"/>
      <c r="J314" s="6" t="str">
        <f t="shared" si="228"/>
        <v>MINVOCN</v>
      </c>
      <c r="K314" s="87">
        <f>'SUP_IVL (In-direct)'!R69</f>
        <v>0</v>
      </c>
      <c r="L314" s="1"/>
      <c r="M314" s="6" t="s">
        <v>14</v>
      </c>
      <c r="N314" s="6"/>
      <c r="O314" s="3"/>
      <c r="P314" s="3"/>
      <c r="Q314" s="6" t="s">
        <v>328</v>
      </c>
      <c r="R314" s="68"/>
    </row>
    <row r="315" spans="2:18" x14ac:dyDescent="0.3">
      <c r="B315" s="6"/>
      <c r="C315" s="6"/>
      <c r="D315" s="6" t="str">
        <f t="shared" si="226"/>
        <v>*</v>
      </c>
      <c r="E315" s="7" t="s">
        <v>607</v>
      </c>
      <c r="F315" s="8"/>
      <c r="G315" s="8" t="str">
        <f>G$14</f>
        <v>BIOCRP</v>
      </c>
      <c r="H315" s="8" t="str">
        <f t="shared" ref="H315" si="233">H272</f>
        <v>MINBIOCRP900</v>
      </c>
      <c r="I315" s="6"/>
      <c r="J315" s="6" t="str">
        <f t="shared" si="228"/>
        <v>MINVOCN</v>
      </c>
      <c r="K315" s="87">
        <f>'SUP_IVL (In-direct)'!R70</f>
        <v>0</v>
      </c>
      <c r="L315" s="1"/>
      <c r="M315" s="6" t="s">
        <v>14</v>
      </c>
      <c r="N315" s="6"/>
      <c r="O315" s="3"/>
      <c r="P315" s="3"/>
      <c r="Q315" s="6" t="s">
        <v>329</v>
      </c>
      <c r="R315" s="68" t="s">
        <v>256</v>
      </c>
    </row>
    <row r="316" spans="2:18" x14ac:dyDescent="0.3">
      <c r="B316" s="6"/>
      <c r="C316" s="6"/>
      <c r="D316" s="6" t="str">
        <f t="shared" si="226"/>
        <v>*</v>
      </c>
      <c r="E316" s="7" t="s">
        <v>607</v>
      </c>
      <c r="F316" s="8"/>
      <c r="G316" s="8" t="str">
        <f>G$15</f>
        <v>BIOGAS</v>
      </c>
      <c r="H316" s="8" t="str">
        <f t="shared" ref="H316" si="234">H273</f>
        <v>MINBIOGAS900</v>
      </c>
      <c r="I316" s="6"/>
      <c r="J316" s="6" t="str">
        <f t="shared" si="228"/>
        <v>MINVOCN</v>
      </c>
      <c r="K316" s="87">
        <f>'SUP_IVL (In-direct)'!R71</f>
        <v>0</v>
      </c>
      <c r="L316" s="1"/>
      <c r="M316" s="6" t="s">
        <v>14</v>
      </c>
      <c r="N316" s="6"/>
      <c r="O316" s="3"/>
      <c r="P316" s="3"/>
      <c r="Q316" s="6" t="s">
        <v>330</v>
      </c>
      <c r="R316" s="68" t="s">
        <v>257</v>
      </c>
    </row>
    <row r="317" spans="2:18" x14ac:dyDescent="0.3">
      <c r="B317" s="6"/>
      <c r="C317" s="6"/>
      <c r="D317" s="6" t="str">
        <f t="shared" si="226"/>
        <v>*</v>
      </c>
      <c r="E317" s="7" t="s">
        <v>607</v>
      </c>
      <c r="F317" s="8"/>
      <c r="G317" s="8" t="str">
        <f>G$16</f>
        <v>BIOIOW</v>
      </c>
      <c r="H317" s="8" t="str">
        <f t="shared" ref="H317" si="235">H274</f>
        <v>MINBIOIOW300</v>
      </c>
      <c r="I317" s="6"/>
      <c r="J317" s="6" t="str">
        <f t="shared" si="228"/>
        <v>MINVOCN</v>
      </c>
      <c r="K317" s="87">
        <f>'SUP_IVL (In-direct)'!R72</f>
        <v>0</v>
      </c>
      <c r="L317" s="1"/>
      <c r="M317" s="6" t="s">
        <v>14</v>
      </c>
      <c r="N317" s="6"/>
      <c r="O317" s="3"/>
      <c r="P317" s="3"/>
      <c r="Q317" s="6" t="s">
        <v>331</v>
      </c>
      <c r="R317" s="68"/>
    </row>
    <row r="318" spans="2:18" x14ac:dyDescent="0.3">
      <c r="B318" s="6"/>
      <c r="C318" s="6"/>
      <c r="D318" s="6" t="str">
        <f t="shared" si="226"/>
        <v>*</v>
      </c>
      <c r="E318" s="7" t="s">
        <v>607</v>
      </c>
      <c r="F318" s="8"/>
      <c r="G318" s="8" t="str">
        <f>G$17</f>
        <v>BIOMFW</v>
      </c>
      <c r="H318" s="8" t="str">
        <f t="shared" ref="H318" si="236">H275</f>
        <v>MINBIOMFW300</v>
      </c>
      <c r="I318" s="6"/>
      <c r="J318" s="6" t="str">
        <f t="shared" si="228"/>
        <v>MINVOCN</v>
      </c>
      <c r="K318" s="87">
        <f>'SUP_IVL (In-direct)'!R73</f>
        <v>0</v>
      </c>
      <c r="L318" s="1"/>
      <c r="M318" s="6" t="s">
        <v>14</v>
      </c>
      <c r="N318" s="6"/>
      <c r="O318" s="3"/>
      <c r="P318" s="3"/>
      <c r="Q318" s="6" t="s">
        <v>332</v>
      </c>
      <c r="R318" s="68"/>
    </row>
    <row r="319" spans="2:18" x14ac:dyDescent="0.3">
      <c r="B319" s="6"/>
      <c r="C319" s="6"/>
      <c r="D319" s="6" t="str">
        <f t="shared" si="226"/>
        <v>*</v>
      </c>
      <c r="E319" s="7" t="s">
        <v>607</v>
      </c>
      <c r="F319" s="8"/>
      <c r="G319" s="8" t="str">
        <f>G$18</f>
        <v>BIOMSW</v>
      </c>
      <c r="H319" s="8" t="str">
        <f t="shared" ref="H319" si="237">H276</f>
        <v>MINBIOMSW300</v>
      </c>
      <c r="I319" s="6"/>
      <c r="J319" s="6" t="str">
        <f t="shared" si="228"/>
        <v>MINVOCN</v>
      </c>
      <c r="K319" s="87">
        <f>'SUP_IVL (In-direct)'!R74</f>
        <v>0</v>
      </c>
      <c r="L319" s="1"/>
      <c r="M319" s="6" t="s">
        <v>14</v>
      </c>
      <c r="N319" s="6"/>
      <c r="O319" s="3"/>
      <c r="P319" s="3"/>
      <c r="Q319" s="6" t="s">
        <v>333</v>
      </c>
      <c r="R319" s="68"/>
    </row>
    <row r="320" spans="2:18" x14ac:dyDescent="0.3">
      <c r="B320" s="6"/>
      <c r="C320" s="6"/>
      <c r="D320" s="6" t="str">
        <f t="shared" si="226"/>
        <v>*</v>
      </c>
      <c r="E320" s="7" t="s">
        <v>607</v>
      </c>
      <c r="F320" s="8"/>
      <c r="G320" s="8" t="str">
        <f>G$19</f>
        <v>BIORPS</v>
      </c>
      <c r="H320" s="8" t="str">
        <f t="shared" ref="H320" si="238">H277</f>
        <v>MINBIORPS100</v>
      </c>
      <c r="I320" s="6"/>
      <c r="J320" s="6" t="str">
        <f t="shared" si="228"/>
        <v>MINVOCN</v>
      </c>
      <c r="K320" s="87">
        <f>'SUP_IVL (In-direct)'!R75</f>
        <v>0</v>
      </c>
      <c r="L320" s="1"/>
      <c r="M320" s="6" t="s">
        <v>14</v>
      </c>
      <c r="N320" s="6"/>
      <c r="O320" s="3"/>
      <c r="P320" s="3"/>
      <c r="Q320" s="6" t="s">
        <v>334</v>
      </c>
      <c r="R320" s="68"/>
    </row>
    <row r="321" spans="2:18" x14ac:dyDescent="0.3">
      <c r="B321" s="6"/>
      <c r="C321" s="6"/>
      <c r="D321" s="6" t="str">
        <f t="shared" si="226"/>
        <v>*</v>
      </c>
      <c r="E321" s="7" t="s">
        <v>607</v>
      </c>
      <c r="F321" s="8"/>
      <c r="G321" s="8" t="str">
        <f>G$20</f>
        <v>BIOSLU</v>
      </c>
      <c r="H321" s="8" t="str">
        <f t="shared" ref="H321" si="239">H278</f>
        <v>MINBIOSLU300</v>
      </c>
      <c r="I321" s="6"/>
      <c r="J321" s="6" t="str">
        <f t="shared" si="228"/>
        <v>MINVOCN</v>
      </c>
      <c r="K321" s="87">
        <f>'SUP_IVL (In-direct)'!R76</f>
        <v>0</v>
      </c>
      <c r="L321" s="1"/>
      <c r="M321" s="6" t="s">
        <v>14</v>
      </c>
      <c r="N321" s="6"/>
      <c r="Q321" s="6" t="s">
        <v>335</v>
      </c>
      <c r="R321" s="68"/>
    </row>
    <row r="322" spans="2:18" x14ac:dyDescent="0.3">
      <c r="B322" s="6"/>
      <c r="C322" s="6"/>
      <c r="D322" s="6" t="str">
        <f t="shared" si="226"/>
        <v>*</v>
      </c>
      <c r="E322" s="7" t="s">
        <v>607</v>
      </c>
      <c r="F322" s="8"/>
      <c r="G322" s="8" t="str">
        <f>G$21</f>
        <v>BIOWOF</v>
      </c>
      <c r="H322" s="8" t="str">
        <f t="shared" ref="H322" si="240">H279</f>
        <v>MINBIOWOF900</v>
      </c>
      <c r="I322" s="6"/>
      <c r="J322" s="6" t="str">
        <f t="shared" si="228"/>
        <v>MINVOCN</v>
      </c>
      <c r="K322" s="87">
        <f>'SUP_IVL (In-direct)'!R77</f>
        <v>0</v>
      </c>
      <c r="L322" s="1"/>
      <c r="M322" s="6" t="s">
        <v>14</v>
      </c>
      <c r="N322" s="6"/>
      <c r="Q322" s="6" t="s">
        <v>336</v>
      </c>
      <c r="R322" s="69" t="s">
        <v>259</v>
      </c>
    </row>
    <row r="323" spans="2:18" x14ac:dyDescent="0.3">
      <c r="B323" s="6"/>
      <c r="C323" s="6"/>
      <c r="D323" s="6" t="str">
        <f t="shared" si="226"/>
        <v>*</v>
      </c>
      <c r="E323" s="7" t="s">
        <v>607</v>
      </c>
      <c r="F323" s="8"/>
      <c r="G323" s="8" t="str">
        <f>G$22</f>
        <v>BIOWOO</v>
      </c>
      <c r="H323" s="8" t="str">
        <f t="shared" ref="H323" si="241">H280</f>
        <v>MINBIOWOO100</v>
      </c>
      <c r="I323" s="6"/>
      <c r="J323" s="6" t="str">
        <f t="shared" si="228"/>
        <v>MINVOCN</v>
      </c>
      <c r="K323" s="87">
        <f>'SUP_IVL (In-direct)'!R78</f>
        <v>0</v>
      </c>
      <c r="L323" s="1"/>
      <c r="M323" s="6" t="s">
        <v>14</v>
      </c>
      <c r="N323" s="6"/>
      <c r="Q323" s="6" t="s">
        <v>337</v>
      </c>
      <c r="R323" s="68"/>
    </row>
    <row r="324" spans="2:18" x14ac:dyDescent="0.3">
      <c r="B324" s="6"/>
      <c r="C324" s="6"/>
      <c r="D324" s="6" t="str">
        <f t="shared" si="226"/>
        <v>*</v>
      </c>
      <c r="E324" s="7" t="s">
        <v>607</v>
      </c>
      <c r="F324" s="8"/>
      <c r="G324" s="8" t="str">
        <f>G$23</f>
        <v>BIOWOO</v>
      </c>
      <c r="H324" s="8" t="str">
        <f t="shared" ref="H324" si="242">H281</f>
        <v>MINBIOWOO200</v>
      </c>
      <c r="I324" s="6"/>
      <c r="J324" s="6" t="str">
        <f t="shared" si="228"/>
        <v>MINVOCN</v>
      </c>
      <c r="K324" s="87">
        <f>'SUP_IVL (In-direct)'!R79</f>
        <v>0</v>
      </c>
      <c r="L324" s="1"/>
      <c r="M324" s="6" t="s">
        <v>14</v>
      </c>
      <c r="N324" s="6"/>
      <c r="Q324" s="6" t="s">
        <v>338</v>
      </c>
      <c r="R324" s="68"/>
    </row>
    <row r="325" spans="2:18" x14ac:dyDescent="0.3">
      <c r="B325" s="6"/>
      <c r="C325" s="6"/>
      <c r="D325" s="6" t="str">
        <f t="shared" si="226"/>
        <v>*</v>
      </c>
      <c r="E325" s="7" t="s">
        <v>607</v>
      </c>
      <c r="F325" s="8"/>
      <c r="G325" s="8" t="str">
        <f>G$24</f>
        <v>BIOWOO</v>
      </c>
      <c r="H325" s="8" t="str">
        <f t="shared" ref="H325" si="243">H282</f>
        <v>MINBIOWOO300</v>
      </c>
      <c r="I325" s="6"/>
      <c r="J325" s="6" t="str">
        <f t="shared" si="228"/>
        <v>MINVOCN</v>
      </c>
      <c r="K325" s="87">
        <f>'SUP_IVL (In-direct)'!R80</f>
        <v>0</v>
      </c>
      <c r="L325" s="1"/>
      <c r="M325" s="6" t="s">
        <v>14</v>
      </c>
      <c r="N325" s="6"/>
      <c r="Q325" s="6" t="s">
        <v>339</v>
      </c>
      <c r="R325" s="68"/>
    </row>
    <row r="326" spans="2:18" x14ac:dyDescent="0.3">
      <c r="B326" s="6"/>
      <c r="C326" s="6"/>
      <c r="D326" s="6" t="str">
        <f t="shared" si="226"/>
        <v>*</v>
      </c>
      <c r="E326" s="7" t="s">
        <v>607</v>
      </c>
      <c r="F326" s="8"/>
      <c r="G326" s="8" t="str">
        <f>G$25</f>
        <v>BIOWOO</v>
      </c>
      <c r="H326" s="8" t="str">
        <f t="shared" ref="H326" si="244">H283</f>
        <v>MINBIOWOO900</v>
      </c>
      <c r="I326" s="6"/>
      <c r="J326" s="6" t="str">
        <f t="shared" si="228"/>
        <v>MINVOCN</v>
      </c>
      <c r="K326" s="87">
        <f>'SUP_IVL (In-direct)'!R81</f>
        <v>0</v>
      </c>
      <c r="L326" s="1"/>
      <c r="M326" s="6" t="s">
        <v>14</v>
      </c>
      <c r="N326" s="6"/>
      <c r="Q326" s="6" t="s">
        <v>340</v>
      </c>
      <c r="R326" s="68" t="s">
        <v>260</v>
      </c>
    </row>
    <row r="327" spans="2:18" x14ac:dyDescent="0.3">
      <c r="B327" s="6"/>
      <c r="C327" s="6"/>
      <c r="D327" s="6" t="str">
        <f t="shared" si="226"/>
        <v>*</v>
      </c>
      <c r="E327" s="7" t="s">
        <v>607</v>
      </c>
      <c r="F327" s="8"/>
      <c r="G327" s="8" t="str">
        <f>G$26</f>
        <v>COOFRE</v>
      </c>
      <c r="H327" s="8" t="str">
        <f t="shared" ref="H327" si="245">H284</f>
        <v>MINCOOFREE00</v>
      </c>
      <c r="I327" s="6"/>
      <c r="J327" s="6" t="str">
        <f t="shared" si="228"/>
        <v>MINVOCN</v>
      </c>
      <c r="K327" s="87">
        <f>'SUP_IVL (In-direct)'!R82</f>
        <v>0</v>
      </c>
      <c r="L327" s="1"/>
      <c r="M327" s="6" t="s">
        <v>14</v>
      </c>
      <c r="N327" s="6"/>
      <c r="Q327" s="6" t="s">
        <v>341</v>
      </c>
      <c r="R327" s="68"/>
    </row>
    <row r="328" spans="2:18" x14ac:dyDescent="0.3">
      <c r="B328" s="6"/>
      <c r="C328" s="6"/>
      <c r="D328" s="6" t="str">
        <f t="shared" si="226"/>
        <v>*</v>
      </c>
      <c r="E328" s="7" t="s">
        <v>607</v>
      </c>
      <c r="F328" s="8"/>
      <c r="G328" s="8" t="str">
        <f>G$27</f>
        <v>HUMPOW</v>
      </c>
      <c r="H328" s="8" t="str">
        <f t="shared" ref="H328" si="246">H285</f>
        <v>MINHUMPOW00</v>
      </c>
      <c r="I328" s="6"/>
      <c r="J328" s="6" t="str">
        <f t="shared" si="228"/>
        <v>MINVOCN</v>
      </c>
      <c r="K328" s="87">
        <f>'SUP_IVL (In-direct)'!R83</f>
        <v>0</v>
      </c>
      <c r="L328" s="1"/>
      <c r="M328" s="6" t="s">
        <v>14</v>
      </c>
      <c r="N328" s="6"/>
      <c r="Q328" s="6" t="s">
        <v>342</v>
      </c>
      <c r="R328" s="32" t="s">
        <v>278</v>
      </c>
    </row>
    <row r="329" spans="2:18" x14ac:dyDescent="0.3">
      <c r="B329" s="6"/>
      <c r="C329" s="6"/>
      <c r="D329" s="6" t="str">
        <f t="shared" si="226"/>
        <v>*</v>
      </c>
      <c r="E329" s="7" t="s">
        <v>607</v>
      </c>
      <c r="F329" s="8"/>
      <c r="G329" s="8" t="str">
        <f>G$28</f>
        <v>RENAHT</v>
      </c>
      <c r="H329" s="8" t="str">
        <f t="shared" ref="H329" si="247">H286</f>
        <v>MINRENAHT00</v>
      </c>
      <c r="I329" s="6"/>
      <c r="J329" s="6" t="str">
        <f t="shared" si="228"/>
        <v>MINVOCN</v>
      </c>
      <c r="K329" s="87">
        <f>'SUP_IVL (In-direct)'!R84</f>
        <v>0</v>
      </c>
      <c r="L329" s="1"/>
      <c r="M329" s="6" t="s">
        <v>14</v>
      </c>
      <c r="N329" s="6"/>
      <c r="Q329" s="6" t="s">
        <v>343</v>
      </c>
      <c r="R329" s="68" t="s">
        <v>279</v>
      </c>
    </row>
    <row r="330" spans="2:18" x14ac:dyDescent="0.3">
      <c r="B330" s="6"/>
      <c r="C330" s="6"/>
      <c r="D330" s="6" t="str">
        <f t="shared" si="226"/>
        <v>*</v>
      </c>
      <c r="E330" s="7" t="s">
        <v>607</v>
      </c>
      <c r="F330" s="8"/>
      <c r="G330" s="8" t="str">
        <f>G$29</f>
        <v>RENGEO</v>
      </c>
      <c r="H330" s="8" t="str">
        <f t="shared" ref="H330" si="248">H287</f>
        <v>MINRENGEO00</v>
      </c>
      <c r="I330" s="6"/>
      <c r="J330" s="6" t="str">
        <f t="shared" si="228"/>
        <v>MINVOCN</v>
      </c>
      <c r="K330" s="87">
        <f>'SUP_IVL (In-direct)'!R85</f>
        <v>0</v>
      </c>
      <c r="L330" s="1"/>
      <c r="M330" s="6" t="s">
        <v>14</v>
      </c>
      <c r="N330" s="6"/>
      <c r="Q330" s="6" t="s">
        <v>344</v>
      </c>
      <c r="R330" s="68" t="s">
        <v>280</v>
      </c>
    </row>
    <row r="331" spans="2:18" x14ac:dyDescent="0.3">
      <c r="B331" s="6"/>
      <c r="C331" s="6"/>
      <c r="D331" s="6" t="str">
        <f t="shared" si="226"/>
        <v>*</v>
      </c>
      <c r="E331" s="7" t="s">
        <v>607</v>
      </c>
      <c r="F331" s="8"/>
      <c r="G331" s="8" t="str">
        <f>G$30</f>
        <v>RENHYD</v>
      </c>
      <c r="H331" s="8" t="str">
        <f t="shared" ref="H331" si="249">H288</f>
        <v>MINRENHYD00</v>
      </c>
      <c r="I331" s="6"/>
      <c r="J331" s="6" t="str">
        <f t="shared" si="228"/>
        <v>MINVOCN</v>
      </c>
      <c r="K331" s="87">
        <f>'SUP_IVL (In-direct)'!R86</f>
        <v>0</v>
      </c>
      <c r="L331" s="1"/>
      <c r="M331" s="6" t="s">
        <v>14</v>
      </c>
      <c r="N331" s="6"/>
      <c r="Q331" s="6" t="s">
        <v>345</v>
      </c>
      <c r="R331" s="68" t="s">
        <v>281</v>
      </c>
    </row>
    <row r="332" spans="2:18" x14ac:dyDescent="0.3">
      <c r="B332" s="6"/>
      <c r="C332" s="6"/>
      <c r="D332" s="6" t="str">
        <f t="shared" si="226"/>
        <v>*</v>
      </c>
      <c r="E332" s="7" t="s">
        <v>607</v>
      </c>
      <c r="F332" s="8"/>
      <c r="G332" s="8" t="str">
        <f>G$31</f>
        <v>RENSOL</v>
      </c>
      <c r="H332" s="8" t="str">
        <f t="shared" ref="H332" si="250">H289</f>
        <v>MINRENSOL00</v>
      </c>
      <c r="I332" s="6"/>
      <c r="J332" s="6" t="str">
        <f t="shared" si="228"/>
        <v>MINVOCN</v>
      </c>
      <c r="K332" s="87">
        <f>'SUP_IVL (In-direct)'!R87</f>
        <v>0</v>
      </c>
      <c r="L332" s="1"/>
      <c r="M332" s="6" t="s">
        <v>14</v>
      </c>
      <c r="N332" s="6"/>
      <c r="Q332" s="6" t="s">
        <v>346</v>
      </c>
      <c r="R332" s="68" t="s">
        <v>282</v>
      </c>
    </row>
    <row r="333" spans="2:18" x14ac:dyDescent="0.3">
      <c r="B333" s="6"/>
      <c r="C333" s="6"/>
      <c r="D333" s="6" t="str">
        <f t="shared" si="226"/>
        <v>*</v>
      </c>
      <c r="E333" s="7" t="s">
        <v>607</v>
      </c>
      <c r="F333" s="8"/>
      <c r="G333" s="8" t="str">
        <f>G$32</f>
        <v>RENTID</v>
      </c>
      <c r="H333" s="8" t="str">
        <f t="shared" ref="H333" si="251">H290</f>
        <v>MINRENTID00</v>
      </c>
      <c r="I333" s="6"/>
      <c r="J333" s="6" t="str">
        <f t="shared" si="228"/>
        <v>MINVOCN</v>
      </c>
      <c r="K333" s="87">
        <f>'SUP_IVL (In-direct)'!R88</f>
        <v>0</v>
      </c>
      <c r="L333" s="1"/>
      <c r="M333" s="6" t="s">
        <v>14</v>
      </c>
      <c r="N333" s="6"/>
      <c r="Q333" s="6" t="s">
        <v>347</v>
      </c>
      <c r="R333" s="68" t="s">
        <v>283</v>
      </c>
    </row>
    <row r="334" spans="2:18" x14ac:dyDescent="0.3">
      <c r="B334" s="6"/>
      <c r="C334" s="6"/>
      <c r="D334" s="6" t="str">
        <f t="shared" si="226"/>
        <v>*</v>
      </c>
      <c r="E334" s="7" t="s">
        <v>607</v>
      </c>
      <c r="F334" s="8"/>
      <c r="G334" s="8" t="str">
        <f>G$33</f>
        <v>RENWAV</v>
      </c>
      <c r="H334" s="8" t="str">
        <f t="shared" ref="H334" si="252">H291</f>
        <v>MINRENWAV00</v>
      </c>
      <c r="I334" s="6"/>
      <c r="J334" s="6" t="str">
        <f t="shared" si="228"/>
        <v>MINVOCN</v>
      </c>
      <c r="K334" s="87">
        <f>'SUP_IVL (In-direct)'!R89</f>
        <v>0</v>
      </c>
      <c r="L334" s="1"/>
      <c r="M334" s="6" t="s">
        <v>14</v>
      </c>
      <c r="N334" s="6"/>
      <c r="Q334" s="6" t="s">
        <v>348</v>
      </c>
      <c r="R334" s="68" t="s">
        <v>284</v>
      </c>
    </row>
    <row r="335" spans="2:18" x14ac:dyDescent="0.3">
      <c r="B335" s="6"/>
      <c r="C335" s="6"/>
      <c r="D335" s="6" t="str">
        <f t="shared" si="226"/>
        <v>*</v>
      </c>
      <c r="E335" s="7" t="s">
        <v>607</v>
      </c>
      <c r="F335" s="8"/>
      <c r="G335" s="8" t="str">
        <f>G$34</f>
        <v>RENWIN</v>
      </c>
      <c r="H335" s="8" t="str">
        <f t="shared" ref="H335" si="253">H292</f>
        <v>MINRENWIN00</v>
      </c>
      <c r="I335" s="6"/>
      <c r="J335" s="6" t="str">
        <f t="shared" si="228"/>
        <v>MINVOCN</v>
      </c>
      <c r="K335" s="87">
        <f>'SUP_IVL (In-direct)'!R90</f>
        <v>0</v>
      </c>
      <c r="L335" s="1"/>
      <c r="M335" s="6" t="s">
        <v>14</v>
      </c>
      <c r="N335" s="6"/>
      <c r="Q335" s="6" t="s">
        <v>349</v>
      </c>
      <c r="R335" s="68" t="s">
        <v>285</v>
      </c>
    </row>
    <row r="336" spans="2:18" x14ac:dyDescent="0.3">
      <c r="B336" s="6"/>
      <c r="C336" s="6"/>
      <c r="D336" s="6" t="str">
        <f t="shared" si="226"/>
        <v>*</v>
      </c>
      <c r="E336" s="7" t="s">
        <v>607</v>
      </c>
      <c r="F336" s="8"/>
      <c r="G336" s="8" t="str">
        <f>G$35</f>
        <v>BFUDST</v>
      </c>
      <c r="H336" s="8" t="str">
        <f t="shared" ref="H336" si="254">H293</f>
        <v>MINBFUDSTY</v>
      </c>
      <c r="I336" s="6"/>
      <c r="J336" s="6" t="str">
        <f t="shared" si="228"/>
        <v>MINVOCN</v>
      </c>
      <c r="K336" s="87">
        <f>'SUP_IVL (In-direct)'!R91</f>
        <v>0</v>
      </c>
      <c r="L336" s="1"/>
      <c r="M336" s="6" t="s">
        <v>14</v>
      </c>
      <c r="N336" s="6"/>
      <c r="Q336" s="6" t="s">
        <v>291</v>
      </c>
      <c r="R336" s="69" t="s">
        <v>249</v>
      </c>
    </row>
    <row r="337" spans="2:18" x14ac:dyDescent="0.3">
      <c r="B337" s="6"/>
      <c r="C337" s="6"/>
      <c r="D337" s="6" t="str">
        <f t="shared" si="226"/>
        <v>*</v>
      </c>
      <c r="E337" s="7" t="s">
        <v>607</v>
      </c>
      <c r="F337" s="8"/>
      <c r="G337" s="8" t="str">
        <f>G$36</f>
        <v>BFUDST</v>
      </c>
      <c r="H337" s="8" t="str">
        <f t="shared" ref="H337" si="255">H294</f>
        <v>MINBFUDST1</v>
      </c>
      <c r="I337" s="6"/>
      <c r="J337" s="6" t="str">
        <f t="shared" si="228"/>
        <v>MINVOCN</v>
      </c>
      <c r="K337" s="87">
        <f>'SUP_IVL (In-direct)'!R92</f>
        <v>0</v>
      </c>
      <c r="L337" s="1"/>
      <c r="M337" s="6" t="s">
        <v>14</v>
      </c>
      <c r="N337" s="6"/>
      <c r="Q337" s="6" t="s">
        <v>291</v>
      </c>
      <c r="R337" s="69" t="s">
        <v>249</v>
      </c>
    </row>
    <row r="338" spans="2:18" x14ac:dyDescent="0.3">
      <c r="B338" s="6"/>
      <c r="C338" s="6"/>
      <c r="D338" s="6" t="str">
        <f t="shared" si="226"/>
        <v>*</v>
      </c>
      <c r="E338" s="7" t="s">
        <v>607</v>
      </c>
      <c r="F338" s="8"/>
      <c r="G338" s="8" t="str">
        <f>G$37</f>
        <v>BFUDST</v>
      </c>
      <c r="H338" s="8" t="str">
        <f t="shared" ref="H338" si="256">H295</f>
        <v>MINBFUDST2</v>
      </c>
      <c r="I338" s="6"/>
      <c r="J338" s="6" t="str">
        <f t="shared" si="228"/>
        <v>MINVOCN</v>
      </c>
      <c r="K338" s="87">
        <f>'SUP_IVL (In-direct)'!R93</f>
        <v>0</v>
      </c>
      <c r="L338" s="1"/>
      <c r="M338" s="6" t="s">
        <v>14</v>
      </c>
      <c r="N338" s="6"/>
      <c r="Q338" s="6" t="s">
        <v>291</v>
      </c>
      <c r="R338" s="69" t="s">
        <v>249</v>
      </c>
    </row>
    <row r="339" spans="2:18" x14ac:dyDescent="0.3">
      <c r="B339" s="6"/>
      <c r="C339" s="6"/>
      <c r="D339" s="6" t="str">
        <f t="shared" si="226"/>
        <v>*</v>
      </c>
      <c r="E339" s="7" t="s">
        <v>607</v>
      </c>
      <c r="F339" s="8"/>
      <c r="G339" s="8" t="str">
        <f>G$38</f>
        <v>BFUETH</v>
      </c>
      <c r="H339" s="8" t="str">
        <f t="shared" ref="H339" si="257">H296</f>
        <v>MINBFUETHY</v>
      </c>
      <c r="I339" s="6"/>
      <c r="J339" s="6" t="str">
        <f t="shared" si="228"/>
        <v>MINVOCN</v>
      </c>
      <c r="K339" s="87">
        <f>'SUP_IVL (In-direct)'!R94</f>
        <v>0</v>
      </c>
      <c r="L339" s="1"/>
      <c r="M339" s="6" t="s">
        <v>14</v>
      </c>
      <c r="N339" s="6"/>
      <c r="Q339" s="6" t="s">
        <v>292</v>
      </c>
      <c r="R339" s="69" t="s">
        <v>250</v>
      </c>
    </row>
    <row r="340" spans="2:18" x14ac:dyDescent="0.3">
      <c r="B340" s="6"/>
      <c r="C340" s="6"/>
      <c r="D340" s="6" t="str">
        <f t="shared" si="226"/>
        <v>*</v>
      </c>
      <c r="E340" s="7" t="s">
        <v>607</v>
      </c>
      <c r="F340" s="8"/>
      <c r="G340" s="8" t="str">
        <f>G$39</f>
        <v>BFUETH</v>
      </c>
      <c r="H340" s="8" t="str">
        <f t="shared" ref="H340" si="258">H297</f>
        <v>MINBFUETH1</v>
      </c>
      <c r="I340" s="6"/>
      <c r="J340" s="6" t="str">
        <f t="shared" si="228"/>
        <v>MINVOCN</v>
      </c>
      <c r="K340" s="87">
        <f>'SUP_IVL (In-direct)'!R95</f>
        <v>0</v>
      </c>
      <c r="L340" s="1"/>
      <c r="M340" s="6" t="s">
        <v>14</v>
      </c>
      <c r="N340" s="6"/>
      <c r="Q340" s="6" t="s">
        <v>292</v>
      </c>
      <c r="R340" s="69" t="s">
        <v>250</v>
      </c>
    </row>
    <row r="341" spans="2:18" x14ac:dyDescent="0.3">
      <c r="B341" s="6"/>
      <c r="C341" s="6"/>
      <c r="D341" s="6" t="str">
        <f t="shared" si="226"/>
        <v>*</v>
      </c>
      <c r="E341" s="7" t="s">
        <v>607</v>
      </c>
      <c r="F341" s="8"/>
      <c r="G341" s="8" t="str">
        <f>G$40</f>
        <v>BFUDST</v>
      </c>
      <c r="H341" s="8" t="str">
        <f t="shared" ref="H341" si="259">H298</f>
        <v>MINBFUDSTY</v>
      </c>
      <c r="I341" s="6"/>
      <c r="J341" s="6" t="str">
        <f t="shared" si="228"/>
        <v>MINVOCN</v>
      </c>
      <c r="K341" s="87">
        <f>'SUP_IVL (In-direct)'!R96</f>
        <v>0</v>
      </c>
      <c r="L341" s="1"/>
      <c r="M341" s="6" t="s">
        <v>14</v>
      </c>
      <c r="N341" s="6"/>
      <c r="Q341" s="6" t="s">
        <v>291</v>
      </c>
      <c r="R341" s="69" t="s">
        <v>110</v>
      </c>
    </row>
    <row r="342" spans="2:18" x14ac:dyDescent="0.3">
      <c r="B342" s="6"/>
      <c r="C342" s="6"/>
      <c r="D342" s="6" t="str">
        <f t="shared" si="226"/>
        <v>*</v>
      </c>
      <c r="E342" s="7" t="s">
        <v>607</v>
      </c>
      <c r="F342" s="8"/>
      <c r="G342" s="8" t="str">
        <f>G$41</f>
        <v>BFUDST</v>
      </c>
      <c r="H342" s="8" t="str">
        <f t="shared" ref="H342" si="260">H299</f>
        <v>MINBFUDST1</v>
      </c>
      <c r="I342" s="6"/>
      <c r="J342" s="6" t="str">
        <f t="shared" si="228"/>
        <v>MINVOCN</v>
      </c>
      <c r="K342" s="87">
        <f>'SUP_IVL (In-direct)'!R97</f>
        <v>0</v>
      </c>
      <c r="L342" s="1"/>
      <c r="M342" s="6" t="s">
        <v>14</v>
      </c>
      <c r="N342" s="6"/>
      <c r="Q342" s="6" t="s">
        <v>291</v>
      </c>
      <c r="R342" s="69" t="s">
        <v>110</v>
      </c>
    </row>
    <row r="343" spans="2:18" x14ac:dyDescent="0.3">
      <c r="B343" s="6"/>
      <c r="C343" s="6"/>
      <c r="D343" s="6" t="str">
        <f t="shared" si="226"/>
        <v>*</v>
      </c>
      <c r="E343" s="7" t="s">
        <v>607</v>
      </c>
      <c r="F343" s="8"/>
      <c r="G343" s="8" t="str">
        <f>G$42</f>
        <v>BFUDST</v>
      </c>
      <c r="H343" s="8" t="str">
        <f t="shared" ref="H343" si="261">H300</f>
        <v>MINBFUDST2</v>
      </c>
      <c r="I343" s="6"/>
      <c r="J343" s="6" t="str">
        <f t="shared" si="228"/>
        <v>MINVOCN</v>
      </c>
      <c r="K343" s="87">
        <f>'SUP_IVL (In-direct)'!R98</f>
        <v>0</v>
      </c>
      <c r="L343" s="1"/>
      <c r="M343" s="6" t="s">
        <v>14</v>
      </c>
      <c r="N343" s="6"/>
      <c r="Q343" s="6" t="s">
        <v>291</v>
      </c>
      <c r="R343" s="69" t="s">
        <v>110</v>
      </c>
    </row>
    <row r="344" spans="2:18" x14ac:dyDescent="0.3">
      <c r="B344" s="6"/>
      <c r="C344" s="6"/>
      <c r="D344" s="6" t="str">
        <f t="shared" si="226"/>
        <v>*</v>
      </c>
      <c r="E344" s="7" t="s">
        <v>607</v>
      </c>
      <c r="F344" s="8"/>
      <c r="G344" s="8" t="str">
        <f>G$43</f>
        <v>RENSAV</v>
      </c>
      <c r="H344" s="8" t="str">
        <f t="shared" ref="H344" si="262">H301</f>
        <v>MINRENSAV08</v>
      </c>
      <c r="I344" s="6"/>
      <c r="J344" s="6" t="str">
        <f t="shared" si="228"/>
        <v>MINVOCN</v>
      </c>
      <c r="K344" s="87">
        <f>'SUP_IVL (In-direct)'!R99</f>
        <v>0</v>
      </c>
      <c r="L344" s="1"/>
      <c r="M344" s="6" t="s">
        <v>14</v>
      </c>
      <c r="N344" s="6"/>
      <c r="Q344" s="6" t="s">
        <v>350</v>
      </c>
      <c r="R344" s="68" t="s">
        <v>286</v>
      </c>
    </row>
    <row r="349" spans="2:18" x14ac:dyDescent="0.3">
      <c r="B349" s="1" t="str">
        <f>'SUP_IVL (In-direct)'!S10</f>
        <v>NH3</v>
      </c>
      <c r="C349" s="1"/>
      <c r="D349" s="1"/>
      <c r="E349" s="1"/>
      <c r="F349" s="1"/>
      <c r="G349" s="1"/>
      <c r="H349" s="1"/>
      <c r="I349" s="1"/>
      <c r="J349" s="1"/>
      <c r="K349" s="84"/>
      <c r="L349" s="1"/>
      <c r="M349" s="1"/>
      <c r="N349" s="1"/>
      <c r="O349" s="1"/>
      <c r="P349" s="1"/>
      <c r="Q349" s="1"/>
      <c r="R349" s="1"/>
    </row>
    <row r="350" spans="2:18" x14ac:dyDescent="0.3">
      <c r="B350" s="1"/>
      <c r="C350" s="1"/>
      <c r="D350" s="1"/>
      <c r="E350" s="1"/>
      <c r="F350" s="1"/>
      <c r="G350" s="1"/>
      <c r="H350" s="1"/>
      <c r="I350" s="1"/>
      <c r="J350" s="1"/>
      <c r="K350" s="84"/>
      <c r="L350" s="1"/>
      <c r="M350" s="1"/>
      <c r="N350" s="1"/>
      <c r="O350" s="1"/>
      <c r="P350" s="1"/>
      <c r="Q350" s="1"/>
      <c r="R350" s="1"/>
    </row>
    <row r="351" spans="2:18" x14ac:dyDescent="0.3">
      <c r="B351" s="2" t="s">
        <v>0</v>
      </c>
      <c r="C351" s="3"/>
      <c r="D351" s="3"/>
      <c r="E351" s="3"/>
      <c r="F351" s="3"/>
      <c r="G351" s="3"/>
      <c r="H351" s="3"/>
      <c r="I351" s="3"/>
      <c r="J351" s="3"/>
      <c r="K351" s="85"/>
      <c r="L351" s="1"/>
      <c r="M351" s="1"/>
      <c r="N351" s="1"/>
      <c r="O351" s="1"/>
      <c r="P351" s="1"/>
      <c r="Q351" s="1"/>
      <c r="R351" s="1"/>
    </row>
    <row r="352" spans="2:18" x14ac:dyDescent="0.3">
      <c r="B352" s="4" t="s">
        <v>1</v>
      </c>
      <c r="C352" s="4" t="s">
        <v>2</v>
      </c>
      <c r="D352" s="4" t="s">
        <v>3</v>
      </c>
      <c r="E352" s="4" t="s">
        <v>4</v>
      </c>
      <c r="F352" s="4" t="s">
        <v>5</v>
      </c>
      <c r="G352" s="4" t="s">
        <v>288</v>
      </c>
      <c r="H352" s="4" t="s">
        <v>6</v>
      </c>
      <c r="I352" s="4" t="s">
        <v>7</v>
      </c>
      <c r="J352" s="4" t="s">
        <v>8</v>
      </c>
      <c r="K352" s="86" t="s">
        <v>9</v>
      </c>
      <c r="L352" s="1"/>
      <c r="M352" s="4" t="s">
        <v>10</v>
      </c>
      <c r="N352" s="4" t="s">
        <v>11</v>
      </c>
      <c r="O352" s="5"/>
      <c r="P352" s="5"/>
      <c r="Q352" s="4" t="s">
        <v>12</v>
      </c>
      <c r="R352" s="4" t="s">
        <v>13</v>
      </c>
    </row>
    <row r="353" spans="2:18" x14ac:dyDescent="0.3">
      <c r="B353" s="6"/>
      <c r="C353" s="6"/>
      <c r="D353" s="6" t="str">
        <f t="shared" ref="D353:D387" si="263">IF((OR(K353&lt;=0,K353="NA")),"*","FLO_EMIS+")</f>
        <v>*</v>
      </c>
      <c r="E353" s="7" t="s">
        <v>607</v>
      </c>
      <c r="F353" s="8"/>
      <c r="G353" s="8" t="str">
        <f>G$9</f>
        <v>BIOCRP</v>
      </c>
      <c r="H353" s="8" t="str">
        <f t="shared" ref="H353" si="264">H310</f>
        <v>MINBIOCRP100</v>
      </c>
      <c r="I353" s="6"/>
      <c r="J353" s="6" t="str">
        <f t="shared" ref="J353:J387" si="265">$C$3&amp;B$349&amp;"N"</f>
        <v>MINNH3N</v>
      </c>
      <c r="K353" s="87">
        <f>'SUP_IVL (In-direct)'!S65</f>
        <v>0</v>
      </c>
      <c r="L353" s="1"/>
      <c r="M353" s="6" t="s">
        <v>14</v>
      </c>
      <c r="N353" s="6"/>
      <c r="O353" s="3"/>
      <c r="P353" s="3"/>
      <c r="Q353" s="6" t="s">
        <v>325</v>
      </c>
      <c r="R353" s="68"/>
    </row>
    <row r="354" spans="2:18" x14ac:dyDescent="0.3">
      <c r="B354" s="6"/>
      <c r="C354" s="6"/>
      <c r="D354" s="6" t="str">
        <f t="shared" si="263"/>
        <v>*</v>
      </c>
      <c r="E354" s="7" t="s">
        <v>607</v>
      </c>
      <c r="F354" s="8"/>
      <c r="G354" s="8" t="str">
        <f>G$10</f>
        <v>BIOCRP</v>
      </c>
      <c r="H354" s="8" t="str">
        <f t="shared" ref="H354" si="266">H311</f>
        <v>MINBIOCRP200</v>
      </c>
      <c r="I354" s="6"/>
      <c r="J354" s="6" t="str">
        <f t="shared" si="265"/>
        <v>MINNH3N</v>
      </c>
      <c r="K354" s="87">
        <f>'SUP_IVL (In-direct)'!S66</f>
        <v>0</v>
      </c>
      <c r="L354" s="1"/>
      <c r="M354" s="6" t="s">
        <v>14</v>
      </c>
      <c r="N354" s="6"/>
      <c r="O354" s="3"/>
      <c r="P354" s="3"/>
      <c r="Q354" s="6" t="s">
        <v>326</v>
      </c>
      <c r="R354" s="68"/>
    </row>
    <row r="355" spans="2:18" x14ac:dyDescent="0.3">
      <c r="B355" s="6"/>
      <c r="C355" s="6"/>
      <c r="D355" s="6" t="str">
        <f t="shared" si="263"/>
        <v>*</v>
      </c>
      <c r="E355" s="7" t="s">
        <v>607</v>
      </c>
      <c r="F355" s="8"/>
      <c r="G355" s="8" t="str">
        <f>G$11</f>
        <v>BIOCRP</v>
      </c>
      <c r="H355" s="8" t="str">
        <f t="shared" ref="H355" si="267">H312</f>
        <v>MINBIOCRP300</v>
      </c>
      <c r="I355" s="6"/>
      <c r="J355" s="6" t="str">
        <f t="shared" si="265"/>
        <v>MINNH3N</v>
      </c>
      <c r="K355" s="87">
        <f>'SUP_IVL (In-direct)'!S67</f>
        <v>0</v>
      </c>
      <c r="L355" s="1"/>
      <c r="M355" s="6" t="s">
        <v>14</v>
      </c>
      <c r="N355" s="6"/>
      <c r="O355" s="3"/>
      <c r="P355" s="3"/>
      <c r="Q355" s="6" t="s">
        <v>327</v>
      </c>
      <c r="R355" s="68"/>
    </row>
    <row r="356" spans="2:18" x14ac:dyDescent="0.3">
      <c r="B356" s="6"/>
      <c r="C356" s="6"/>
      <c r="D356" s="6" t="str">
        <f t="shared" si="263"/>
        <v>*</v>
      </c>
      <c r="E356" s="7" t="s">
        <v>607</v>
      </c>
      <c r="F356" s="8"/>
      <c r="G356" s="8" t="str">
        <f>G$12</f>
        <v>BIOCRP</v>
      </c>
      <c r="H356" s="8" t="str">
        <f t="shared" ref="H356" si="268">H313</f>
        <v>MINBIOCRP310</v>
      </c>
      <c r="I356" s="6"/>
      <c r="J356" s="6" t="str">
        <f t="shared" si="265"/>
        <v>MINNH3N</v>
      </c>
      <c r="K356" s="87">
        <f>'SUP_IVL (In-direct)'!S68</f>
        <v>0</v>
      </c>
      <c r="L356" s="1"/>
      <c r="M356" s="6" t="s">
        <v>14</v>
      </c>
      <c r="N356" s="6"/>
      <c r="O356" s="3"/>
      <c r="P356" s="3"/>
      <c r="Q356" s="6" t="s">
        <v>327</v>
      </c>
      <c r="R356" s="68"/>
    </row>
    <row r="357" spans="2:18" x14ac:dyDescent="0.3">
      <c r="B357" s="6"/>
      <c r="C357" s="6"/>
      <c r="D357" s="6" t="str">
        <f t="shared" si="263"/>
        <v>*</v>
      </c>
      <c r="E357" s="7" t="s">
        <v>607</v>
      </c>
      <c r="F357" s="8"/>
      <c r="G357" s="8" t="str">
        <f>G$13</f>
        <v>BIOCRP</v>
      </c>
      <c r="H357" s="8" t="str">
        <f t="shared" ref="H357" si="269">H314</f>
        <v>MINBIOCRP400</v>
      </c>
      <c r="I357" s="6"/>
      <c r="J357" s="6" t="str">
        <f t="shared" si="265"/>
        <v>MINNH3N</v>
      </c>
      <c r="K357" s="87">
        <f>'SUP_IVL (In-direct)'!S69</f>
        <v>0</v>
      </c>
      <c r="L357" s="1"/>
      <c r="M357" s="6" t="s">
        <v>14</v>
      </c>
      <c r="N357" s="6"/>
      <c r="O357" s="3"/>
      <c r="P357" s="3"/>
      <c r="Q357" s="6" t="s">
        <v>328</v>
      </c>
      <c r="R357" s="68"/>
    </row>
    <row r="358" spans="2:18" x14ac:dyDescent="0.3">
      <c r="B358" s="6"/>
      <c r="C358" s="6"/>
      <c r="D358" s="6" t="str">
        <f t="shared" si="263"/>
        <v>*</v>
      </c>
      <c r="E358" s="7" t="s">
        <v>607</v>
      </c>
      <c r="F358" s="8"/>
      <c r="G358" s="8" t="str">
        <f>G$14</f>
        <v>BIOCRP</v>
      </c>
      <c r="H358" s="8" t="str">
        <f t="shared" ref="H358" si="270">H315</f>
        <v>MINBIOCRP900</v>
      </c>
      <c r="I358" s="6"/>
      <c r="J358" s="6" t="str">
        <f t="shared" si="265"/>
        <v>MINNH3N</v>
      </c>
      <c r="K358" s="87">
        <f>'SUP_IVL (In-direct)'!S70</f>
        <v>0</v>
      </c>
      <c r="L358" s="1"/>
      <c r="M358" s="6" t="s">
        <v>14</v>
      </c>
      <c r="N358" s="6"/>
      <c r="O358" s="3"/>
      <c r="P358" s="3"/>
      <c r="Q358" s="6" t="s">
        <v>329</v>
      </c>
      <c r="R358" s="68" t="s">
        <v>256</v>
      </c>
    </row>
    <row r="359" spans="2:18" x14ac:dyDescent="0.3">
      <c r="B359" s="6"/>
      <c r="C359" s="6"/>
      <c r="D359" s="6" t="str">
        <f t="shared" si="263"/>
        <v>*</v>
      </c>
      <c r="E359" s="7" t="s">
        <v>607</v>
      </c>
      <c r="F359" s="8"/>
      <c r="G359" s="8" t="str">
        <f>G$15</f>
        <v>BIOGAS</v>
      </c>
      <c r="H359" s="8" t="str">
        <f t="shared" ref="H359" si="271">H316</f>
        <v>MINBIOGAS900</v>
      </c>
      <c r="I359" s="6"/>
      <c r="J359" s="6" t="str">
        <f t="shared" si="265"/>
        <v>MINNH3N</v>
      </c>
      <c r="K359" s="87">
        <f>'SUP_IVL (In-direct)'!S71</f>
        <v>0</v>
      </c>
      <c r="L359" s="1"/>
      <c r="M359" s="6" t="s">
        <v>14</v>
      </c>
      <c r="N359" s="6"/>
      <c r="O359" s="3"/>
      <c r="P359" s="3"/>
      <c r="Q359" s="6" t="s">
        <v>330</v>
      </c>
      <c r="R359" s="68" t="s">
        <v>257</v>
      </c>
    </row>
    <row r="360" spans="2:18" x14ac:dyDescent="0.3">
      <c r="B360" s="6"/>
      <c r="C360" s="6"/>
      <c r="D360" s="6" t="str">
        <f t="shared" si="263"/>
        <v>*</v>
      </c>
      <c r="E360" s="7" t="s">
        <v>607</v>
      </c>
      <c r="F360" s="8"/>
      <c r="G360" s="8" t="str">
        <f>G$16</f>
        <v>BIOIOW</v>
      </c>
      <c r="H360" s="8" t="str">
        <f t="shared" ref="H360" si="272">H317</f>
        <v>MINBIOIOW300</v>
      </c>
      <c r="I360" s="6"/>
      <c r="J360" s="6" t="str">
        <f t="shared" si="265"/>
        <v>MINNH3N</v>
      </c>
      <c r="K360" s="87">
        <f>'SUP_IVL (In-direct)'!S72</f>
        <v>0</v>
      </c>
      <c r="L360" s="1"/>
      <c r="M360" s="6" t="s">
        <v>14</v>
      </c>
      <c r="N360" s="6"/>
      <c r="O360" s="3"/>
      <c r="P360" s="3"/>
      <c r="Q360" s="6" t="s">
        <v>331</v>
      </c>
      <c r="R360" s="68"/>
    </row>
    <row r="361" spans="2:18" x14ac:dyDescent="0.3">
      <c r="B361" s="6"/>
      <c r="C361" s="6"/>
      <c r="D361" s="6" t="str">
        <f t="shared" si="263"/>
        <v>*</v>
      </c>
      <c r="E361" s="7" t="s">
        <v>607</v>
      </c>
      <c r="F361" s="8"/>
      <c r="G361" s="8" t="str">
        <f>G$17</f>
        <v>BIOMFW</v>
      </c>
      <c r="H361" s="8" t="str">
        <f t="shared" ref="H361" si="273">H318</f>
        <v>MINBIOMFW300</v>
      </c>
      <c r="I361" s="6"/>
      <c r="J361" s="6" t="str">
        <f t="shared" si="265"/>
        <v>MINNH3N</v>
      </c>
      <c r="K361" s="87">
        <f>'SUP_IVL (In-direct)'!S73</f>
        <v>0</v>
      </c>
      <c r="L361" s="1"/>
      <c r="M361" s="6" t="s">
        <v>14</v>
      </c>
      <c r="N361" s="6"/>
      <c r="O361" s="3"/>
      <c r="P361" s="3"/>
      <c r="Q361" s="6" t="s">
        <v>332</v>
      </c>
      <c r="R361" s="68"/>
    </row>
    <row r="362" spans="2:18" x14ac:dyDescent="0.3">
      <c r="B362" s="6"/>
      <c r="C362" s="6"/>
      <c r="D362" s="6" t="str">
        <f t="shared" si="263"/>
        <v>*</v>
      </c>
      <c r="E362" s="7" t="s">
        <v>607</v>
      </c>
      <c r="F362" s="8"/>
      <c r="G362" s="8" t="str">
        <f>G$18</f>
        <v>BIOMSW</v>
      </c>
      <c r="H362" s="8" t="str">
        <f t="shared" ref="H362" si="274">H319</f>
        <v>MINBIOMSW300</v>
      </c>
      <c r="I362" s="6"/>
      <c r="J362" s="6" t="str">
        <f t="shared" si="265"/>
        <v>MINNH3N</v>
      </c>
      <c r="K362" s="87">
        <f>'SUP_IVL (In-direct)'!S74</f>
        <v>0</v>
      </c>
      <c r="L362" s="1"/>
      <c r="M362" s="6" t="s">
        <v>14</v>
      </c>
      <c r="N362" s="6"/>
      <c r="O362" s="3"/>
      <c r="P362" s="3"/>
      <c r="Q362" s="6" t="s">
        <v>333</v>
      </c>
      <c r="R362" s="68"/>
    </row>
    <row r="363" spans="2:18" x14ac:dyDescent="0.3">
      <c r="B363" s="6"/>
      <c r="C363" s="6"/>
      <c r="D363" s="6" t="str">
        <f t="shared" si="263"/>
        <v>*</v>
      </c>
      <c r="E363" s="7" t="s">
        <v>607</v>
      </c>
      <c r="F363" s="8"/>
      <c r="G363" s="8" t="str">
        <f>G$19</f>
        <v>BIORPS</v>
      </c>
      <c r="H363" s="8" t="str">
        <f t="shared" ref="H363" si="275">H320</f>
        <v>MINBIORPS100</v>
      </c>
      <c r="I363" s="6"/>
      <c r="J363" s="6" t="str">
        <f t="shared" si="265"/>
        <v>MINNH3N</v>
      </c>
      <c r="K363" s="87">
        <f>'SUP_IVL (In-direct)'!S75</f>
        <v>0</v>
      </c>
      <c r="L363" s="1"/>
      <c r="M363" s="6" t="s">
        <v>14</v>
      </c>
      <c r="N363" s="6"/>
      <c r="O363" s="3"/>
      <c r="P363" s="3"/>
      <c r="Q363" s="6" t="s">
        <v>334</v>
      </c>
      <c r="R363" s="68"/>
    </row>
    <row r="364" spans="2:18" x14ac:dyDescent="0.3">
      <c r="B364" s="6"/>
      <c r="C364" s="6"/>
      <c r="D364" s="6" t="str">
        <f t="shared" si="263"/>
        <v>*</v>
      </c>
      <c r="E364" s="7" t="s">
        <v>607</v>
      </c>
      <c r="F364" s="8"/>
      <c r="G364" s="8" t="str">
        <f>G$20</f>
        <v>BIOSLU</v>
      </c>
      <c r="H364" s="8" t="str">
        <f t="shared" ref="H364" si="276">H321</f>
        <v>MINBIOSLU300</v>
      </c>
      <c r="I364" s="6"/>
      <c r="J364" s="6" t="str">
        <f t="shared" si="265"/>
        <v>MINNH3N</v>
      </c>
      <c r="K364" s="87">
        <f>'SUP_IVL (In-direct)'!S76</f>
        <v>0</v>
      </c>
      <c r="L364" s="1"/>
      <c r="M364" s="6" t="s">
        <v>14</v>
      </c>
      <c r="N364" s="6"/>
      <c r="Q364" s="6" t="s">
        <v>335</v>
      </c>
      <c r="R364" s="68"/>
    </row>
    <row r="365" spans="2:18" x14ac:dyDescent="0.3">
      <c r="B365" s="6"/>
      <c r="C365" s="6"/>
      <c r="D365" s="6" t="str">
        <f t="shared" si="263"/>
        <v>*</v>
      </c>
      <c r="E365" s="7" t="s">
        <v>607</v>
      </c>
      <c r="F365" s="8"/>
      <c r="G365" s="8" t="str">
        <f>G$21</f>
        <v>BIOWOF</v>
      </c>
      <c r="H365" s="8" t="str">
        <f t="shared" ref="H365" si="277">H322</f>
        <v>MINBIOWOF900</v>
      </c>
      <c r="I365" s="6"/>
      <c r="J365" s="6" t="str">
        <f t="shared" si="265"/>
        <v>MINNH3N</v>
      </c>
      <c r="K365" s="87">
        <f>'SUP_IVL (In-direct)'!S77</f>
        <v>0</v>
      </c>
      <c r="L365" s="1"/>
      <c r="M365" s="6" t="s">
        <v>14</v>
      </c>
      <c r="N365" s="6"/>
      <c r="Q365" s="6" t="s">
        <v>336</v>
      </c>
      <c r="R365" s="69" t="s">
        <v>259</v>
      </c>
    </row>
    <row r="366" spans="2:18" x14ac:dyDescent="0.3">
      <c r="B366" s="6"/>
      <c r="C366" s="6"/>
      <c r="D366" s="6" t="str">
        <f t="shared" si="263"/>
        <v>*</v>
      </c>
      <c r="E366" s="7" t="s">
        <v>607</v>
      </c>
      <c r="F366" s="8"/>
      <c r="G366" s="8" t="str">
        <f>G$22</f>
        <v>BIOWOO</v>
      </c>
      <c r="H366" s="8" t="str">
        <f t="shared" ref="H366" si="278">H323</f>
        <v>MINBIOWOO100</v>
      </c>
      <c r="I366" s="6"/>
      <c r="J366" s="6" t="str">
        <f t="shared" si="265"/>
        <v>MINNH3N</v>
      </c>
      <c r="K366" s="87">
        <f>'SUP_IVL (In-direct)'!S78</f>
        <v>0</v>
      </c>
      <c r="L366" s="1"/>
      <c r="M366" s="6" t="s">
        <v>14</v>
      </c>
      <c r="N366" s="6"/>
      <c r="Q366" s="6" t="s">
        <v>337</v>
      </c>
      <c r="R366" s="68"/>
    </row>
    <row r="367" spans="2:18" x14ac:dyDescent="0.3">
      <c r="B367" s="6"/>
      <c r="C367" s="6"/>
      <c r="D367" s="6" t="str">
        <f t="shared" si="263"/>
        <v>*</v>
      </c>
      <c r="E367" s="7" t="s">
        <v>607</v>
      </c>
      <c r="F367" s="8"/>
      <c r="G367" s="8" t="str">
        <f>G$23</f>
        <v>BIOWOO</v>
      </c>
      <c r="H367" s="8" t="str">
        <f t="shared" ref="H367" si="279">H324</f>
        <v>MINBIOWOO200</v>
      </c>
      <c r="I367" s="6"/>
      <c r="J367" s="6" t="str">
        <f t="shared" si="265"/>
        <v>MINNH3N</v>
      </c>
      <c r="K367" s="87">
        <f>'SUP_IVL (In-direct)'!S79</f>
        <v>0</v>
      </c>
      <c r="L367" s="1"/>
      <c r="M367" s="6" t="s">
        <v>14</v>
      </c>
      <c r="N367" s="6"/>
      <c r="Q367" s="6" t="s">
        <v>338</v>
      </c>
      <c r="R367" s="68"/>
    </row>
    <row r="368" spans="2:18" x14ac:dyDescent="0.3">
      <c r="B368" s="6"/>
      <c r="C368" s="6"/>
      <c r="D368" s="6" t="str">
        <f t="shared" si="263"/>
        <v>*</v>
      </c>
      <c r="E368" s="7" t="s">
        <v>607</v>
      </c>
      <c r="F368" s="8"/>
      <c r="G368" s="8" t="str">
        <f>G$24</f>
        <v>BIOWOO</v>
      </c>
      <c r="H368" s="8" t="str">
        <f t="shared" ref="H368" si="280">H325</f>
        <v>MINBIOWOO300</v>
      </c>
      <c r="I368" s="6"/>
      <c r="J368" s="6" t="str">
        <f t="shared" si="265"/>
        <v>MINNH3N</v>
      </c>
      <c r="K368" s="87">
        <f>'SUP_IVL (In-direct)'!S80</f>
        <v>0</v>
      </c>
      <c r="L368" s="1"/>
      <c r="M368" s="6" t="s">
        <v>14</v>
      </c>
      <c r="N368" s="6"/>
      <c r="Q368" s="6" t="s">
        <v>339</v>
      </c>
      <c r="R368" s="68"/>
    </row>
    <row r="369" spans="2:18" x14ac:dyDescent="0.3">
      <c r="B369" s="6"/>
      <c r="C369" s="6"/>
      <c r="D369" s="6" t="str">
        <f t="shared" si="263"/>
        <v>*</v>
      </c>
      <c r="E369" s="7" t="s">
        <v>607</v>
      </c>
      <c r="F369" s="8"/>
      <c r="G369" s="8" t="str">
        <f>G$25</f>
        <v>BIOWOO</v>
      </c>
      <c r="H369" s="8" t="str">
        <f t="shared" ref="H369" si="281">H326</f>
        <v>MINBIOWOO900</v>
      </c>
      <c r="I369" s="6"/>
      <c r="J369" s="6" t="str">
        <f t="shared" si="265"/>
        <v>MINNH3N</v>
      </c>
      <c r="K369" s="87">
        <f>'SUP_IVL (In-direct)'!S81</f>
        <v>0</v>
      </c>
      <c r="L369" s="1"/>
      <c r="M369" s="6" t="s">
        <v>14</v>
      </c>
      <c r="N369" s="6"/>
      <c r="Q369" s="6" t="s">
        <v>340</v>
      </c>
      <c r="R369" s="68" t="s">
        <v>260</v>
      </c>
    </row>
    <row r="370" spans="2:18" x14ac:dyDescent="0.3">
      <c r="B370" s="6"/>
      <c r="C370" s="6"/>
      <c r="D370" s="6" t="str">
        <f t="shared" si="263"/>
        <v>*</v>
      </c>
      <c r="E370" s="7" t="s">
        <v>607</v>
      </c>
      <c r="F370" s="8"/>
      <c r="G370" s="8" t="str">
        <f>G$26</f>
        <v>COOFRE</v>
      </c>
      <c r="H370" s="8" t="str">
        <f t="shared" ref="H370" si="282">H327</f>
        <v>MINCOOFREE00</v>
      </c>
      <c r="I370" s="6"/>
      <c r="J370" s="6" t="str">
        <f t="shared" si="265"/>
        <v>MINNH3N</v>
      </c>
      <c r="K370" s="87">
        <f>'SUP_IVL (In-direct)'!S82</f>
        <v>0</v>
      </c>
      <c r="L370" s="1"/>
      <c r="M370" s="6" t="s">
        <v>14</v>
      </c>
      <c r="N370" s="6"/>
      <c r="Q370" s="6" t="s">
        <v>341</v>
      </c>
      <c r="R370" s="68"/>
    </row>
    <row r="371" spans="2:18" x14ac:dyDescent="0.3">
      <c r="B371" s="6"/>
      <c r="C371" s="6"/>
      <c r="D371" s="6" t="str">
        <f t="shared" si="263"/>
        <v>*</v>
      </c>
      <c r="E371" s="7" t="s">
        <v>607</v>
      </c>
      <c r="F371" s="8"/>
      <c r="G371" s="8" t="str">
        <f>G$27</f>
        <v>HUMPOW</v>
      </c>
      <c r="H371" s="8" t="str">
        <f t="shared" ref="H371" si="283">H328</f>
        <v>MINHUMPOW00</v>
      </c>
      <c r="I371" s="6"/>
      <c r="J371" s="6" t="str">
        <f t="shared" si="265"/>
        <v>MINNH3N</v>
      </c>
      <c r="K371" s="87">
        <f>'SUP_IVL (In-direct)'!S83</f>
        <v>0</v>
      </c>
      <c r="L371" s="1"/>
      <c r="M371" s="6" t="s">
        <v>14</v>
      </c>
      <c r="N371" s="6"/>
      <c r="Q371" s="6" t="s">
        <v>342</v>
      </c>
      <c r="R371" s="32" t="s">
        <v>278</v>
      </c>
    </row>
    <row r="372" spans="2:18" x14ac:dyDescent="0.3">
      <c r="B372" s="6"/>
      <c r="C372" s="6"/>
      <c r="D372" s="6" t="str">
        <f t="shared" si="263"/>
        <v>*</v>
      </c>
      <c r="E372" s="7" t="s">
        <v>607</v>
      </c>
      <c r="F372" s="8"/>
      <c r="G372" s="8" t="str">
        <f>G$28</f>
        <v>RENAHT</v>
      </c>
      <c r="H372" s="8" t="str">
        <f t="shared" ref="H372" si="284">H329</f>
        <v>MINRENAHT00</v>
      </c>
      <c r="I372" s="6"/>
      <c r="J372" s="6" t="str">
        <f t="shared" si="265"/>
        <v>MINNH3N</v>
      </c>
      <c r="K372" s="87">
        <f>'SUP_IVL (In-direct)'!S84</f>
        <v>0</v>
      </c>
      <c r="L372" s="1"/>
      <c r="M372" s="6" t="s">
        <v>14</v>
      </c>
      <c r="N372" s="6"/>
      <c r="Q372" s="6" t="s">
        <v>343</v>
      </c>
      <c r="R372" s="68" t="s">
        <v>279</v>
      </c>
    </row>
    <row r="373" spans="2:18" x14ac:dyDescent="0.3">
      <c r="B373" s="6"/>
      <c r="C373" s="6"/>
      <c r="D373" s="6" t="str">
        <f t="shared" si="263"/>
        <v>*</v>
      </c>
      <c r="E373" s="7" t="s">
        <v>607</v>
      </c>
      <c r="F373" s="8"/>
      <c r="G373" s="8" t="str">
        <f>G$29</f>
        <v>RENGEO</v>
      </c>
      <c r="H373" s="8" t="str">
        <f t="shared" ref="H373" si="285">H330</f>
        <v>MINRENGEO00</v>
      </c>
      <c r="I373" s="6"/>
      <c r="J373" s="6" t="str">
        <f t="shared" si="265"/>
        <v>MINNH3N</v>
      </c>
      <c r="K373" s="87">
        <f>'SUP_IVL (In-direct)'!S85</f>
        <v>0</v>
      </c>
      <c r="L373" s="1"/>
      <c r="M373" s="6" t="s">
        <v>14</v>
      </c>
      <c r="N373" s="6"/>
      <c r="Q373" s="6" t="s">
        <v>344</v>
      </c>
      <c r="R373" s="68" t="s">
        <v>280</v>
      </c>
    </row>
    <row r="374" spans="2:18" x14ac:dyDescent="0.3">
      <c r="B374" s="6"/>
      <c r="C374" s="6"/>
      <c r="D374" s="6" t="str">
        <f t="shared" si="263"/>
        <v>*</v>
      </c>
      <c r="E374" s="7" t="s">
        <v>607</v>
      </c>
      <c r="F374" s="8"/>
      <c r="G374" s="8" t="str">
        <f>G$30</f>
        <v>RENHYD</v>
      </c>
      <c r="H374" s="8" t="str">
        <f t="shared" ref="H374" si="286">H331</f>
        <v>MINRENHYD00</v>
      </c>
      <c r="I374" s="6"/>
      <c r="J374" s="6" t="str">
        <f t="shared" si="265"/>
        <v>MINNH3N</v>
      </c>
      <c r="K374" s="87">
        <f>'SUP_IVL (In-direct)'!S86</f>
        <v>0</v>
      </c>
      <c r="L374" s="1"/>
      <c r="M374" s="6" t="s">
        <v>14</v>
      </c>
      <c r="N374" s="6"/>
      <c r="Q374" s="6" t="s">
        <v>345</v>
      </c>
      <c r="R374" s="68" t="s">
        <v>281</v>
      </c>
    </row>
    <row r="375" spans="2:18" x14ac:dyDescent="0.3">
      <c r="B375" s="6"/>
      <c r="C375" s="6"/>
      <c r="D375" s="6" t="str">
        <f t="shared" si="263"/>
        <v>*</v>
      </c>
      <c r="E375" s="7" t="s">
        <v>607</v>
      </c>
      <c r="F375" s="8"/>
      <c r="G375" s="8" t="str">
        <f>G$31</f>
        <v>RENSOL</v>
      </c>
      <c r="H375" s="8" t="str">
        <f t="shared" ref="H375" si="287">H332</f>
        <v>MINRENSOL00</v>
      </c>
      <c r="I375" s="6"/>
      <c r="J375" s="6" t="str">
        <f t="shared" si="265"/>
        <v>MINNH3N</v>
      </c>
      <c r="K375" s="87">
        <f>'SUP_IVL (In-direct)'!S87</f>
        <v>0</v>
      </c>
      <c r="L375" s="1"/>
      <c r="M375" s="6" t="s">
        <v>14</v>
      </c>
      <c r="N375" s="6"/>
      <c r="Q375" s="6" t="s">
        <v>346</v>
      </c>
      <c r="R375" s="68" t="s">
        <v>282</v>
      </c>
    </row>
    <row r="376" spans="2:18" x14ac:dyDescent="0.3">
      <c r="B376" s="6"/>
      <c r="C376" s="6"/>
      <c r="D376" s="6" t="str">
        <f t="shared" si="263"/>
        <v>*</v>
      </c>
      <c r="E376" s="7" t="s">
        <v>607</v>
      </c>
      <c r="F376" s="8"/>
      <c r="G376" s="8" t="str">
        <f>G$32</f>
        <v>RENTID</v>
      </c>
      <c r="H376" s="8" t="str">
        <f t="shared" ref="H376" si="288">H333</f>
        <v>MINRENTID00</v>
      </c>
      <c r="I376" s="6"/>
      <c r="J376" s="6" t="str">
        <f t="shared" si="265"/>
        <v>MINNH3N</v>
      </c>
      <c r="K376" s="87">
        <f>'SUP_IVL (In-direct)'!S88</f>
        <v>0</v>
      </c>
      <c r="L376" s="1"/>
      <c r="M376" s="6" t="s">
        <v>14</v>
      </c>
      <c r="N376" s="6"/>
      <c r="Q376" s="6" t="s">
        <v>347</v>
      </c>
      <c r="R376" s="68" t="s">
        <v>283</v>
      </c>
    </row>
    <row r="377" spans="2:18" x14ac:dyDescent="0.3">
      <c r="B377" s="6"/>
      <c r="C377" s="6"/>
      <c r="D377" s="6" t="str">
        <f t="shared" si="263"/>
        <v>*</v>
      </c>
      <c r="E377" s="7" t="s">
        <v>607</v>
      </c>
      <c r="F377" s="8"/>
      <c r="G377" s="8" t="str">
        <f>G$33</f>
        <v>RENWAV</v>
      </c>
      <c r="H377" s="8" t="str">
        <f t="shared" ref="H377" si="289">H334</f>
        <v>MINRENWAV00</v>
      </c>
      <c r="I377" s="6"/>
      <c r="J377" s="6" t="str">
        <f t="shared" si="265"/>
        <v>MINNH3N</v>
      </c>
      <c r="K377" s="87">
        <f>'SUP_IVL (In-direct)'!S89</f>
        <v>0</v>
      </c>
      <c r="L377" s="1"/>
      <c r="M377" s="6" t="s">
        <v>14</v>
      </c>
      <c r="N377" s="6"/>
      <c r="Q377" s="6" t="s">
        <v>348</v>
      </c>
      <c r="R377" s="68" t="s">
        <v>284</v>
      </c>
    </row>
    <row r="378" spans="2:18" x14ac:dyDescent="0.3">
      <c r="B378" s="6"/>
      <c r="C378" s="6"/>
      <c r="D378" s="6" t="str">
        <f t="shared" si="263"/>
        <v>*</v>
      </c>
      <c r="E378" s="7" t="s">
        <v>607</v>
      </c>
      <c r="F378" s="8"/>
      <c r="G378" s="8" t="str">
        <f>G$34</f>
        <v>RENWIN</v>
      </c>
      <c r="H378" s="8" t="str">
        <f t="shared" ref="H378" si="290">H335</f>
        <v>MINRENWIN00</v>
      </c>
      <c r="I378" s="6"/>
      <c r="J378" s="6" t="str">
        <f t="shared" si="265"/>
        <v>MINNH3N</v>
      </c>
      <c r="K378" s="87">
        <f>'SUP_IVL (In-direct)'!S90</f>
        <v>0</v>
      </c>
      <c r="L378" s="1"/>
      <c r="M378" s="6" t="s">
        <v>14</v>
      </c>
      <c r="N378" s="6"/>
      <c r="Q378" s="6" t="s">
        <v>349</v>
      </c>
      <c r="R378" s="68" t="s">
        <v>285</v>
      </c>
    </row>
    <row r="379" spans="2:18" x14ac:dyDescent="0.3">
      <c r="B379" s="6"/>
      <c r="C379" s="6"/>
      <c r="D379" s="6" t="str">
        <f t="shared" si="263"/>
        <v>*</v>
      </c>
      <c r="E379" s="7" t="s">
        <v>607</v>
      </c>
      <c r="F379" s="8"/>
      <c r="G379" s="8" t="str">
        <f>G$35</f>
        <v>BFUDST</v>
      </c>
      <c r="H379" s="8" t="str">
        <f t="shared" ref="H379" si="291">H336</f>
        <v>MINBFUDSTY</v>
      </c>
      <c r="I379" s="6"/>
      <c r="J379" s="6" t="str">
        <f t="shared" si="265"/>
        <v>MINNH3N</v>
      </c>
      <c r="K379" s="87">
        <f>'SUP_IVL (In-direct)'!S91</f>
        <v>0</v>
      </c>
      <c r="L379" s="1"/>
      <c r="M379" s="6" t="s">
        <v>14</v>
      </c>
      <c r="N379" s="6"/>
      <c r="Q379" s="6" t="s">
        <v>291</v>
      </c>
      <c r="R379" s="69" t="s">
        <v>249</v>
      </c>
    </row>
    <row r="380" spans="2:18" x14ac:dyDescent="0.3">
      <c r="B380" s="6"/>
      <c r="C380" s="6"/>
      <c r="D380" s="6" t="str">
        <f t="shared" si="263"/>
        <v>*</v>
      </c>
      <c r="E380" s="7" t="s">
        <v>607</v>
      </c>
      <c r="F380" s="8"/>
      <c r="G380" s="8" t="str">
        <f>G$36</f>
        <v>BFUDST</v>
      </c>
      <c r="H380" s="8" t="str">
        <f t="shared" ref="H380" si="292">H337</f>
        <v>MINBFUDST1</v>
      </c>
      <c r="I380" s="6"/>
      <c r="J380" s="6" t="str">
        <f t="shared" si="265"/>
        <v>MINNH3N</v>
      </c>
      <c r="K380" s="87">
        <f>'SUP_IVL (In-direct)'!S92</f>
        <v>0</v>
      </c>
      <c r="L380" s="1"/>
      <c r="M380" s="6" t="s">
        <v>14</v>
      </c>
      <c r="N380" s="6"/>
      <c r="Q380" s="6" t="s">
        <v>291</v>
      </c>
      <c r="R380" s="69" t="s">
        <v>249</v>
      </c>
    </row>
    <row r="381" spans="2:18" x14ac:dyDescent="0.3">
      <c r="B381" s="6"/>
      <c r="C381" s="6"/>
      <c r="D381" s="6" t="str">
        <f t="shared" si="263"/>
        <v>*</v>
      </c>
      <c r="E381" s="7" t="s">
        <v>607</v>
      </c>
      <c r="F381" s="8"/>
      <c r="G381" s="8" t="str">
        <f>G$37</f>
        <v>BFUDST</v>
      </c>
      <c r="H381" s="8" t="str">
        <f t="shared" ref="H381" si="293">H338</f>
        <v>MINBFUDST2</v>
      </c>
      <c r="I381" s="6"/>
      <c r="J381" s="6" t="str">
        <f t="shared" si="265"/>
        <v>MINNH3N</v>
      </c>
      <c r="K381" s="87">
        <f>'SUP_IVL (In-direct)'!S93</f>
        <v>0</v>
      </c>
      <c r="L381" s="1"/>
      <c r="M381" s="6" t="s">
        <v>14</v>
      </c>
      <c r="N381" s="6"/>
      <c r="Q381" s="6" t="s">
        <v>291</v>
      </c>
      <c r="R381" s="69" t="s">
        <v>249</v>
      </c>
    </row>
    <row r="382" spans="2:18" x14ac:dyDescent="0.3">
      <c r="B382" s="6"/>
      <c r="C382" s="6"/>
      <c r="D382" s="6" t="str">
        <f t="shared" si="263"/>
        <v>*</v>
      </c>
      <c r="E382" s="7" t="s">
        <v>607</v>
      </c>
      <c r="F382" s="8"/>
      <c r="G382" s="8" t="str">
        <f>G$38</f>
        <v>BFUETH</v>
      </c>
      <c r="H382" s="8" t="str">
        <f t="shared" ref="H382" si="294">H339</f>
        <v>MINBFUETHY</v>
      </c>
      <c r="I382" s="6"/>
      <c r="J382" s="6" t="str">
        <f t="shared" si="265"/>
        <v>MINNH3N</v>
      </c>
      <c r="K382" s="87">
        <f>'SUP_IVL (In-direct)'!S94</f>
        <v>0</v>
      </c>
      <c r="L382" s="1"/>
      <c r="M382" s="6" t="s">
        <v>14</v>
      </c>
      <c r="N382" s="6"/>
      <c r="Q382" s="6" t="s">
        <v>292</v>
      </c>
      <c r="R382" s="69" t="s">
        <v>250</v>
      </c>
    </row>
    <row r="383" spans="2:18" x14ac:dyDescent="0.3">
      <c r="B383" s="6"/>
      <c r="C383" s="6"/>
      <c r="D383" s="6" t="str">
        <f t="shared" si="263"/>
        <v>*</v>
      </c>
      <c r="E383" s="7" t="s">
        <v>607</v>
      </c>
      <c r="F383" s="8"/>
      <c r="G383" s="8" t="str">
        <f>G$39</f>
        <v>BFUETH</v>
      </c>
      <c r="H383" s="8" t="str">
        <f t="shared" ref="H383" si="295">H340</f>
        <v>MINBFUETH1</v>
      </c>
      <c r="I383" s="6"/>
      <c r="J383" s="6" t="str">
        <f t="shared" si="265"/>
        <v>MINNH3N</v>
      </c>
      <c r="K383" s="87">
        <f>'SUP_IVL (In-direct)'!S95</f>
        <v>0</v>
      </c>
      <c r="L383" s="1"/>
      <c r="M383" s="6" t="s">
        <v>14</v>
      </c>
      <c r="N383" s="6"/>
      <c r="Q383" s="6" t="s">
        <v>292</v>
      </c>
      <c r="R383" s="69" t="s">
        <v>250</v>
      </c>
    </row>
    <row r="384" spans="2:18" x14ac:dyDescent="0.3">
      <c r="B384" s="6"/>
      <c r="C384" s="6"/>
      <c r="D384" s="6" t="str">
        <f t="shared" si="263"/>
        <v>*</v>
      </c>
      <c r="E384" s="7" t="s">
        <v>607</v>
      </c>
      <c r="F384" s="8"/>
      <c r="G384" s="8" t="str">
        <f>G$40</f>
        <v>BFUDST</v>
      </c>
      <c r="H384" s="8" t="str">
        <f t="shared" ref="H384" si="296">H341</f>
        <v>MINBFUDSTY</v>
      </c>
      <c r="I384" s="6"/>
      <c r="J384" s="6" t="str">
        <f t="shared" si="265"/>
        <v>MINNH3N</v>
      </c>
      <c r="K384" s="87">
        <f>'SUP_IVL (In-direct)'!S96</f>
        <v>0</v>
      </c>
      <c r="L384" s="1"/>
      <c r="M384" s="6" t="s">
        <v>14</v>
      </c>
      <c r="N384" s="6"/>
      <c r="Q384" s="6" t="s">
        <v>291</v>
      </c>
      <c r="R384" s="69" t="s">
        <v>110</v>
      </c>
    </row>
    <row r="385" spans="2:18" x14ac:dyDescent="0.3">
      <c r="B385" s="6"/>
      <c r="C385" s="6"/>
      <c r="D385" s="6" t="str">
        <f t="shared" si="263"/>
        <v>*</v>
      </c>
      <c r="E385" s="7" t="s">
        <v>607</v>
      </c>
      <c r="F385" s="8"/>
      <c r="G385" s="8" t="str">
        <f>G$41</f>
        <v>BFUDST</v>
      </c>
      <c r="H385" s="8" t="str">
        <f t="shared" ref="H385" si="297">H342</f>
        <v>MINBFUDST1</v>
      </c>
      <c r="I385" s="6"/>
      <c r="J385" s="6" t="str">
        <f t="shared" si="265"/>
        <v>MINNH3N</v>
      </c>
      <c r="K385" s="87">
        <f>'SUP_IVL (In-direct)'!S97</f>
        <v>0</v>
      </c>
      <c r="L385" s="1"/>
      <c r="M385" s="6" t="s">
        <v>14</v>
      </c>
      <c r="N385" s="6"/>
      <c r="Q385" s="6" t="s">
        <v>291</v>
      </c>
      <c r="R385" s="69" t="s">
        <v>110</v>
      </c>
    </row>
    <row r="386" spans="2:18" x14ac:dyDescent="0.3">
      <c r="B386" s="6"/>
      <c r="C386" s="6"/>
      <c r="D386" s="6" t="str">
        <f t="shared" si="263"/>
        <v>*</v>
      </c>
      <c r="E386" s="7" t="s">
        <v>607</v>
      </c>
      <c r="F386" s="8"/>
      <c r="G386" s="8" t="str">
        <f>G$42</f>
        <v>BFUDST</v>
      </c>
      <c r="H386" s="8" t="str">
        <f t="shared" ref="H386" si="298">H343</f>
        <v>MINBFUDST2</v>
      </c>
      <c r="I386" s="6"/>
      <c r="J386" s="6" t="str">
        <f t="shared" si="265"/>
        <v>MINNH3N</v>
      </c>
      <c r="K386" s="87">
        <f>'SUP_IVL (In-direct)'!S98</f>
        <v>0</v>
      </c>
      <c r="L386" s="1"/>
      <c r="M386" s="6" t="s">
        <v>14</v>
      </c>
      <c r="N386" s="6"/>
      <c r="Q386" s="6" t="s">
        <v>291</v>
      </c>
      <c r="R386" s="69" t="s">
        <v>110</v>
      </c>
    </row>
    <row r="387" spans="2:18" x14ac:dyDescent="0.3">
      <c r="B387" s="6"/>
      <c r="C387" s="6"/>
      <c r="D387" s="6" t="str">
        <f t="shared" si="263"/>
        <v>*</v>
      </c>
      <c r="E387" s="7" t="s">
        <v>607</v>
      </c>
      <c r="F387" s="8"/>
      <c r="G387" s="8" t="str">
        <f>G$43</f>
        <v>RENSAV</v>
      </c>
      <c r="H387" s="8" t="str">
        <f t="shared" ref="H387" si="299">H344</f>
        <v>MINRENSAV08</v>
      </c>
      <c r="I387" s="6"/>
      <c r="J387" s="6" t="str">
        <f t="shared" si="265"/>
        <v>MINNH3N</v>
      </c>
      <c r="K387" s="87">
        <f>'SUP_IVL (In-direct)'!S99</f>
        <v>0</v>
      </c>
      <c r="L387" s="1"/>
      <c r="M387" s="6" t="s">
        <v>14</v>
      </c>
      <c r="N387" s="6"/>
      <c r="Q387" s="6" t="s">
        <v>350</v>
      </c>
      <c r="R387" s="68" t="s">
        <v>286</v>
      </c>
    </row>
    <row r="392" spans="2:18" x14ac:dyDescent="0.3">
      <c r="B392" s="1" t="str">
        <f>'SUP_IVL (In-direct)'!T10</f>
        <v>LAND</v>
      </c>
      <c r="C392" s="1"/>
      <c r="D392" s="1"/>
      <c r="E392" s="1"/>
      <c r="F392" s="1"/>
      <c r="G392" s="1"/>
      <c r="H392" s="1"/>
      <c r="I392" s="1"/>
      <c r="J392" s="1"/>
      <c r="K392" s="84"/>
      <c r="L392" s="1"/>
      <c r="M392" s="1"/>
      <c r="N392" s="1"/>
      <c r="O392" s="1"/>
      <c r="P392" s="1"/>
      <c r="Q392" s="1"/>
      <c r="R392" s="1"/>
    </row>
    <row r="393" spans="2:18" x14ac:dyDescent="0.3">
      <c r="B393" s="1"/>
      <c r="C393" s="1"/>
      <c r="D393" s="1"/>
      <c r="E393" s="1"/>
      <c r="F393" s="1"/>
      <c r="G393" s="1"/>
      <c r="H393" s="1"/>
      <c r="I393" s="1"/>
      <c r="J393" s="1"/>
      <c r="K393" s="84"/>
      <c r="L393" s="1"/>
      <c r="M393" s="1"/>
      <c r="N393" s="1"/>
      <c r="O393" s="1"/>
      <c r="P393" s="1"/>
      <c r="Q393" s="1"/>
      <c r="R393" s="1"/>
    </row>
    <row r="394" spans="2:18" x14ac:dyDescent="0.3">
      <c r="B394" s="2" t="s">
        <v>0</v>
      </c>
      <c r="C394" s="3"/>
      <c r="D394" s="3"/>
      <c r="E394" s="3"/>
      <c r="F394" s="3"/>
      <c r="G394" s="3"/>
      <c r="H394" s="3"/>
      <c r="I394" s="3"/>
      <c r="J394" s="3"/>
      <c r="K394" s="85"/>
      <c r="L394" s="1"/>
      <c r="M394" s="1"/>
      <c r="N394" s="1"/>
      <c r="O394" s="1"/>
      <c r="P394" s="1"/>
      <c r="Q394" s="1"/>
      <c r="R394" s="1"/>
    </row>
    <row r="395" spans="2:18" x14ac:dyDescent="0.3">
      <c r="B395" s="4" t="s">
        <v>1</v>
      </c>
      <c r="C395" s="4" t="s">
        <v>2</v>
      </c>
      <c r="D395" s="4" t="s">
        <v>3</v>
      </c>
      <c r="E395" s="4" t="s">
        <v>4</v>
      </c>
      <c r="F395" s="4" t="s">
        <v>5</v>
      </c>
      <c r="G395" s="4" t="s">
        <v>288</v>
      </c>
      <c r="H395" s="4" t="s">
        <v>6</v>
      </c>
      <c r="I395" s="4" t="s">
        <v>7</v>
      </c>
      <c r="J395" s="4" t="s">
        <v>8</v>
      </c>
      <c r="K395" s="86" t="s">
        <v>9</v>
      </c>
      <c r="L395" s="1"/>
      <c r="M395" s="4" t="s">
        <v>10</v>
      </c>
      <c r="N395" s="4" t="s">
        <v>11</v>
      </c>
      <c r="O395" s="5"/>
      <c r="P395" s="5"/>
      <c r="Q395" s="4" t="s">
        <v>12</v>
      </c>
      <c r="R395" s="4" t="s">
        <v>13</v>
      </c>
    </row>
    <row r="396" spans="2:18" x14ac:dyDescent="0.3">
      <c r="B396" s="6"/>
      <c r="C396" s="6"/>
      <c r="D396" s="6" t="str">
        <f t="shared" ref="D396:D430" si="300">IF((OR(K396&lt;=0,K396="NA")),"*","FLO_EMIS+")</f>
        <v>*</v>
      </c>
      <c r="E396" s="7" t="s">
        <v>607</v>
      </c>
      <c r="F396" s="8"/>
      <c r="G396" s="8" t="str">
        <f>G$9</f>
        <v>BIOCRP</v>
      </c>
      <c r="H396" s="8" t="str">
        <f t="shared" ref="H396" si="301">H353</f>
        <v>MINBIOCRP100</v>
      </c>
      <c r="I396" s="6"/>
      <c r="J396" s="6" t="str">
        <f t="shared" ref="J396:J430" si="302">$C$3&amp;B$392&amp;"N"</f>
        <v>MINLANDN</v>
      </c>
      <c r="K396" s="87">
        <f>'SUP_IVL (In-direct)'!T65</f>
        <v>0</v>
      </c>
      <c r="L396" s="1"/>
      <c r="M396" s="6"/>
      <c r="N396" s="6"/>
      <c r="O396" s="3"/>
      <c r="P396" s="3"/>
      <c r="Q396" s="6" t="s">
        <v>325</v>
      </c>
      <c r="R396" s="68"/>
    </row>
    <row r="397" spans="2:18" x14ac:dyDescent="0.3">
      <c r="B397" s="6"/>
      <c r="C397" s="6"/>
      <c r="D397" s="6" t="str">
        <f t="shared" si="300"/>
        <v>*</v>
      </c>
      <c r="E397" s="7" t="s">
        <v>607</v>
      </c>
      <c r="F397" s="8"/>
      <c r="G397" s="8" t="str">
        <f>G$10</f>
        <v>BIOCRP</v>
      </c>
      <c r="H397" s="8" t="str">
        <f t="shared" ref="H397" si="303">H354</f>
        <v>MINBIOCRP200</v>
      </c>
      <c r="I397" s="6"/>
      <c r="J397" s="6" t="str">
        <f t="shared" si="302"/>
        <v>MINLANDN</v>
      </c>
      <c r="K397" s="87">
        <f>'SUP_IVL (In-direct)'!T66</f>
        <v>0</v>
      </c>
      <c r="L397" s="1"/>
      <c r="M397" s="6"/>
      <c r="N397" s="6"/>
      <c r="O397" s="3"/>
      <c r="P397" s="3"/>
      <c r="Q397" s="6" t="s">
        <v>326</v>
      </c>
      <c r="R397" s="68"/>
    </row>
    <row r="398" spans="2:18" x14ac:dyDescent="0.3">
      <c r="B398" s="6"/>
      <c r="C398" s="6"/>
      <c r="D398" s="6" t="str">
        <f t="shared" si="300"/>
        <v>*</v>
      </c>
      <c r="E398" s="7" t="s">
        <v>607</v>
      </c>
      <c r="F398" s="8"/>
      <c r="G398" s="8" t="str">
        <f>G$11</f>
        <v>BIOCRP</v>
      </c>
      <c r="H398" s="8" t="str">
        <f t="shared" ref="H398" si="304">H355</f>
        <v>MINBIOCRP300</v>
      </c>
      <c r="I398" s="6"/>
      <c r="J398" s="6" t="str">
        <f t="shared" si="302"/>
        <v>MINLANDN</v>
      </c>
      <c r="K398" s="87">
        <f>'SUP_IVL (In-direct)'!T67</f>
        <v>0</v>
      </c>
      <c r="L398" s="1"/>
      <c r="M398" s="6"/>
      <c r="N398" s="6"/>
      <c r="O398" s="3"/>
      <c r="P398" s="3"/>
      <c r="Q398" s="6" t="s">
        <v>327</v>
      </c>
      <c r="R398" s="68"/>
    </row>
    <row r="399" spans="2:18" x14ac:dyDescent="0.3">
      <c r="B399" s="6"/>
      <c r="C399" s="6"/>
      <c r="D399" s="6" t="str">
        <f t="shared" si="300"/>
        <v>*</v>
      </c>
      <c r="E399" s="7" t="s">
        <v>607</v>
      </c>
      <c r="F399" s="8"/>
      <c r="G399" s="8" t="str">
        <f>G$12</f>
        <v>BIOCRP</v>
      </c>
      <c r="H399" s="8" t="str">
        <f t="shared" ref="H399" si="305">H356</f>
        <v>MINBIOCRP310</v>
      </c>
      <c r="I399" s="6"/>
      <c r="J399" s="6" t="str">
        <f t="shared" si="302"/>
        <v>MINLANDN</v>
      </c>
      <c r="K399" s="87">
        <f>'SUP_IVL (In-direct)'!T68</f>
        <v>0</v>
      </c>
      <c r="L399" s="1"/>
      <c r="M399" s="6"/>
      <c r="N399" s="6"/>
      <c r="O399" s="3"/>
      <c r="P399" s="3"/>
      <c r="Q399" s="6" t="s">
        <v>327</v>
      </c>
      <c r="R399" s="68"/>
    </row>
    <row r="400" spans="2:18" x14ac:dyDescent="0.3">
      <c r="B400" s="6"/>
      <c r="C400" s="6"/>
      <c r="D400" s="6" t="str">
        <f t="shared" si="300"/>
        <v>*</v>
      </c>
      <c r="E400" s="7" t="s">
        <v>607</v>
      </c>
      <c r="F400" s="8"/>
      <c r="G400" s="8" t="str">
        <f>G$13</f>
        <v>BIOCRP</v>
      </c>
      <c r="H400" s="8" t="str">
        <f t="shared" ref="H400" si="306">H357</f>
        <v>MINBIOCRP400</v>
      </c>
      <c r="I400" s="6"/>
      <c r="J400" s="6" t="str">
        <f t="shared" si="302"/>
        <v>MINLANDN</v>
      </c>
      <c r="K400" s="87">
        <f>'SUP_IVL (In-direct)'!T69</f>
        <v>0</v>
      </c>
      <c r="L400" s="1"/>
      <c r="M400" s="6"/>
      <c r="N400" s="6"/>
      <c r="O400" s="3"/>
      <c r="P400" s="3"/>
      <c r="Q400" s="6" t="s">
        <v>328</v>
      </c>
      <c r="R400" s="68"/>
    </row>
    <row r="401" spans="2:18" x14ac:dyDescent="0.3">
      <c r="B401" s="6"/>
      <c r="C401" s="6"/>
      <c r="D401" s="6" t="str">
        <f t="shared" si="300"/>
        <v>*</v>
      </c>
      <c r="E401" s="7" t="s">
        <v>607</v>
      </c>
      <c r="F401" s="8"/>
      <c r="G401" s="8" t="str">
        <f>G$14</f>
        <v>BIOCRP</v>
      </c>
      <c r="H401" s="8" t="str">
        <f t="shared" ref="H401" si="307">H358</f>
        <v>MINBIOCRP900</v>
      </c>
      <c r="I401" s="6"/>
      <c r="J401" s="6" t="str">
        <f t="shared" si="302"/>
        <v>MINLANDN</v>
      </c>
      <c r="K401" s="87">
        <f>'SUP_IVL (In-direct)'!T70</f>
        <v>0</v>
      </c>
      <c r="L401" s="1"/>
      <c r="M401" s="6"/>
      <c r="N401" s="6"/>
      <c r="O401" s="3"/>
      <c r="P401" s="3"/>
      <c r="Q401" s="6" t="s">
        <v>329</v>
      </c>
      <c r="R401" s="68" t="s">
        <v>256</v>
      </c>
    </row>
    <row r="402" spans="2:18" x14ac:dyDescent="0.3">
      <c r="B402" s="6"/>
      <c r="C402" s="6"/>
      <c r="D402" s="6" t="str">
        <f t="shared" si="300"/>
        <v>*</v>
      </c>
      <c r="E402" s="7" t="s">
        <v>607</v>
      </c>
      <c r="F402" s="8"/>
      <c r="G402" s="8" t="str">
        <f>G$15</f>
        <v>BIOGAS</v>
      </c>
      <c r="H402" s="8" t="str">
        <f t="shared" ref="H402" si="308">H359</f>
        <v>MINBIOGAS900</v>
      </c>
      <c r="I402" s="6"/>
      <c r="J402" s="6" t="str">
        <f t="shared" si="302"/>
        <v>MINLANDN</v>
      </c>
      <c r="K402" s="87">
        <f>'SUP_IVL (In-direct)'!T71</f>
        <v>0</v>
      </c>
      <c r="L402" s="1"/>
      <c r="M402" s="6"/>
      <c r="N402" s="6"/>
      <c r="O402" s="3"/>
      <c r="P402" s="3"/>
      <c r="Q402" s="6" t="s">
        <v>330</v>
      </c>
      <c r="R402" s="68" t="s">
        <v>257</v>
      </c>
    </row>
    <row r="403" spans="2:18" x14ac:dyDescent="0.3">
      <c r="B403" s="6"/>
      <c r="C403" s="6"/>
      <c r="D403" s="6" t="str">
        <f t="shared" si="300"/>
        <v>*</v>
      </c>
      <c r="E403" s="7" t="s">
        <v>607</v>
      </c>
      <c r="F403" s="8"/>
      <c r="G403" s="8" t="str">
        <f>G$16</f>
        <v>BIOIOW</v>
      </c>
      <c r="H403" s="8" t="str">
        <f t="shared" ref="H403" si="309">H360</f>
        <v>MINBIOIOW300</v>
      </c>
      <c r="I403" s="6"/>
      <c r="J403" s="6" t="str">
        <f t="shared" si="302"/>
        <v>MINLANDN</v>
      </c>
      <c r="K403" s="87">
        <f>'SUP_IVL (In-direct)'!T72</f>
        <v>0</v>
      </c>
      <c r="L403" s="1"/>
      <c r="M403" s="6"/>
      <c r="N403" s="6"/>
      <c r="O403" s="3"/>
      <c r="P403" s="3"/>
      <c r="Q403" s="6" t="s">
        <v>331</v>
      </c>
      <c r="R403" s="68"/>
    </row>
    <row r="404" spans="2:18" x14ac:dyDescent="0.3">
      <c r="B404" s="6"/>
      <c r="C404" s="6"/>
      <c r="D404" s="6" t="str">
        <f t="shared" si="300"/>
        <v>*</v>
      </c>
      <c r="E404" s="7" t="s">
        <v>607</v>
      </c>
      <c r="F404" s="8"/>
      <c r="G404" s="8" t="str">
        <f>G$17</f>
        <v>BIOMFW</v>
      </c>
      <c r="H404" s="8" t="str">
        <f t="shared" ref="H404" si="310">H361</f>
        <v>MINBIOMFW300</v>
      </c>
      <c r="I404" s="6"/>
      <c r="J404" s="6" t="str">
        <f t="shared" si="302"/>
        <v>MINLANDN</v>
      </c>
      <c r="K404" s="87">
        <f>'SUP_IVL (In-direct)'!T73</f>
        <v>0</v>
      </c>
      <c r="L404" s="1"/>
      <c r="M404" s="6"/>
      <c r="N404" s="6"/>
      <c r="O404" s="3"/>
      <c r="P404" s="3"/>
      <c r="Q404" s="6" t="s">
        <v>332</v>
      </c>
      <c r="R404" s="68"/>
    </row>
    <row r="405" spans="2:18" x14ac:dyDescent="0.3">
      <c r="B405" s="6"/>
      <c r="C405" s="6"/>
      <c r="D405" s="6" t="str">
        <f t="shared" si="300"/>
        <v>*</v>
      </c>
      <c r="E405" s="7" t="s">
        <v>607</v>
      </c>
      <c r="F405" s="8"/>
      <c r="G405" s="8" t="str">
        <f>G$18</f>
        <v>BIOMSW</v>
      </c>
      <c r="H405" s="8" t="str">
        <f t="shared" ref="H405" si="311">H362</f>
        <v>MINBIOMSW300</v>
      </c>
      <c r="I405" s="6"/>
      <c r="J405" s="6" t="str">
        <f t="shared" si="302"/>
        <v>MINLANDN</v>
      </c>
      <c r="K405" s="87">
        <f>'SUP_IVL (In-direct)'!T74</f>
        <v>0</v>
      </c>
      <c r="L405" s="1"/>
      <c r="M405" s="6"/>
      <c r="N405" s="6"/>
      <c r="O405" s="3"/>
      <c r="P405" s="3"/>
      <c r="Q405" s="6" t="s">
        <v>333</v>
      </c>
      <c r="R405" s="68"/>
    </row>
    <row r="406" spans="2:18" x14ac:dyDescent="0.3">
      <c r="B406" s="6"/>
      <c r="C406" s="6"/>
      <c r="D406" s="6" t="str">
        <f t="shared" si="300"/>
        <v>*</v>
      </c>
      <c r="E406" s="7" t="s">
        <v>607</v>
      </c>
      <c r="F406" s="8"/>
      <c r="G406" s="8" t="str">
        <f>G$19</f>
        <v>BIORPS</v>
      </c>
      <c r="H406" s="8" t="str">
        <f t="shared" ref="H406" si="312">H363</f>
        <v>MINBIORPS100</v>
      </c>
      <c r="I406" s="6"/>
      <c r="J406" s="6" t="str">
        <f t="shared" si="302"/>
        <v>MINLANDN</v>
      </c>
      <c r="K406" s="87">
        <f>'SUP_IVL (In-direct)'!T75</f>
        <v>0</v>
      </c>
      <c r="L406" s="1"/>
      <c r="M406" s="6"/>
      <c r="N406" s="6"/>
      <c r="O406" s="3"/>
      <c r="P406" s="3"/>
      <c r="Q406" s="6" t="s">
        <v>334</v>
      </c>
      <c r="R406" s="68"/>
    </row>
    <row r="407" spans="2:18" x14ac:dyDescent="0.3">
      <c r="B407" s="6"/>
      <c r="C407" s="6"/>
      <c r="D407" s="6" t="str">
        <f t="shared" si="300"/>
        <v>*</v>
      </c>
      <c r="E407" s="7" t="s">
        <v>607</v>
      </c>
      <c r="F407" s="8"/>
      <c r="G407" s="8" t="str">
        <f>G$20</f>
        <v>BIOSLU</v>
      </c>
      <c r="H407" s="8" t="str">
        <f t="shared" ref="H407" si="313">H364</f>
        <v>MINBIOSLU300</v>
      </c>
      <c r="I407" s="6"/>
      <c r="J407" s="6" t="str">
        <f t="shared" si="302"/>
        <v>MINLANDN</v>
      </c>
      <c r="K407" s="87">
        <f>'SUP_IVL (In-direct)'!T76</f>
        <v>0</v>
      </c>
      <c r="L407" s="1"/>
      <c r="M407" s="6"/>
      <c r="N407" s="6"/>
      <c r="Q407" s="6" t="s">
        <v>335</v>
      </c>
      <c r="R407" s="68"/>
    </row>
    <row r="408" spans="2:18" x14ac:dyDescent="0.3">
      <c r="B408" s="6"/>
      <c r="C408" s="6"/>
      <c r="D408" s="6" t="str">
        <f t="shared" si="300"/>
        <v>FLO_EMIS+</v>
      </c>
      <c r="E408" s="7" t="s">
        <v>607</v>
      </c>
      <c r="F408" s="8"/>
      <c r="G408" s="8" t="str">
        <f>G$21</f>
        <v>BIOWOF</v>
      </c>
      <c r="H408" s="8" t="str">
        <f t="shared" ref="H408" si="314">H365</f>
        <v>MINBIOWOF900</v>
      </c>
      <c r="I408" s="6"/>
      <c r="J408" s="6" t="str">
        <f t="shared" si="302"/>
        <v>MINLANDN</v>
      </c>
      <c r="K408" s="87">
        <f>'SUP_IVL (In-direct)'!T77</f>
        <v>72.199370328369056</v>
      </c>
      <c r="L408" s="1"/>
      <c r="M408" s="6"/>
      <c r="N408" s="6"/>
      <c r="Q408" s="6" t="s">
        <v>336</v>
      </c>
      <c r="R408" s="69" t="s">
        <v>259</v>
      </c>
    </row>
    <row r="409" spans="2:18" x14ac:dyDescent="0.3">
      <c r="B409" s="6"/>
      <c r="C409" s="6"/>
      <c r="D409" s="6" t="str">
        <f t="shared" si="300"/>
        <v>*</v>
      </c>
      <c r="E409" s="7" t="s">
        <v>607</v>
      </c>
      <c r="F409" s="8"/>
      <c r="G409" s="8" t="str">
        <f>G$22</f>
        <v>BIOWOO</v>
      </c>
      <c r="H409" s="8" t="str">
        <f t="shared" ref="H409" si="315">H366</f>
        <v>MINBIOWOO100</v>
      </c>
      <c r="I409" s="6"/>
      <c r="J409" s="6" t="str">
        <f t="shared" si="302"/>
        <v>MINLANDN</v>
      </c>
      <c r="K409" s="87">
        <f>'SUP_IVL (In-direct)'!T78</f>
        <v>0</v>
      </c>
      <c r="L409" s="1"/>
      <c r="M409" s="6"/>
      <c r="N409" s="6"/>
      <c r="Q409" s="6" t="s">
        <v>337</v>
      </c>
      <c r="R409" s="68"/>
    </row>
    <row r="410" spans="2:18" x14ac:dyDescent="0.3">
      <c r="B410" s="6"/>
      <c r="C410" s="6"/>
      <c r="D410" s="6" t="str">
        <f t="shared" si="300"/>
        <v>*</v>
      </c>
      <c r="E410" s="7" t="s">
        <v>607</v>
      </c>
      <c r="F410" s="8"/>
      <c r="G410" s="8" t="str">
        <f>G$23</f>
        <v>BIOWOO</v>
      </c>
      <c r="H410" s="8" t="str">
        <f t="shared" ref="H410" si="316">H367</f>
        <v>MINBIOWOO200</v>
      </c>
      <c r="I410" s="6"/>
      <c r="J410" s="6" t="str">
        <f t="shared" si="302"/>
        <v>MINLANDN</v>
      </c>
      <c r="K410" s="87">
        <f>'SUP_IVL (In-direct)'!T79</f>
        <v>0</v>
      </c>
      <c r="L410" s="1"/>
      <c r="M410" s="6"/>
      <c r="N410" s="6"/>
      <c r="Q410" s="6" t="s">
        <v>338</v>
      </c>
      <c r="R410" s="68"/>
    </row>
    <row r="411" spans="2:18" x14ac:dyDescent="0.3">
      <c r="B411" s="6"/>
      <c r="C411" s="6"/>
      <c r="D411" s="6" t="str">
        <f t="shared" si="300"/>
        <v>*</v>
      </c>
      <c r="E411" s="7" t="s">
        <v>607</v>
      </c>
      <c r="F411" s="8"/>
      <c r="G411" s="8" t="str">
        <f>G$24</f>
        <v>BIOWOO</v>
      </c>
      <c r="H411" s="8" t="str">
        <f t="shared" ref="H411" si="317">H368</f>
        <v>MINBIOWOO300</v>
      </c>
      <c r="I411" s="6"/>
      <c r="J411" s="6" t="str">
        <f t="shared" si="302"/>
        <v>MINLANDN</v>
      </c>
      <c r="K411" s="87">
        <f>'SUP_IVL (In-direct)'!T80</f>
        <v>0</v>
      </c>
      <c r="L411" s="1"/>
      <c r="M411" s="6"/>
      <c r="N411" s="6"/>
      <c r="Q411" s="6" t="s">
        <v>339</v>
      </c>
      <c r="R411" s="68"/>
    </row>
    <row r="412" spans="2:18" x14ac:dyDescent="0.3">
      <c r="B412" s="6"/>
      <c r="C412" s="6"/>
      <c r="D412" s="6" t="str">
        <f t="shared" si="300"/>
        <v>*</v>
      </c>
      <c r="E412" s="7" t="s">
        <v>607</v>
      </c>
      <c r="F412" s="8"/>
      <c r="G412" s="8" t="str">
        <f>G$25</f>
        <v>BIOWOO</v>
      </c>
      <c r="H412" s="8" t="str">
        <f t="shared" ref="H412" si="318">H369</f>
        <v>MINBIOWOO900</v>
      </c>
      <c r="I412" s="6"/>
      <c r="J412" s="6" t="str">
        <f t="shared" si="302"/>
        <v>MINLANDN</v>
      </c>
      <c r="K412" s="87">
        <f>'SUP_IVL (In-direct)'!T81</f>
        <v>0</v>
      </c>
      <c r="L412" s="1"/>
      <c r="M412" s="6"/>
      <c r="N412" s="6"/>
      <c r="Q412" s="6" t="s">
        <v>340</v>
      </c>
      <c r="R412" s="68" t="s">
        <v>260</v>
      </c>
    </row>
    <row r="413" spans="2:18" x14ac:dyDescent="0.3">
      <c r="B413" s="6"/>
      <c r="C413" s="6"/>
      <c r="D413" s="6" t="str">
        <f t="shared" si="300"/>
        <v>*</v>
      </c>
      <c r="E413" s="7" t="s">
        <v>607</v>
      </c>
      <c r="F413" s="8"/>
      <c r="G413" s="8" t="str">
        <f>G$26</f>
        <v>COOFRE</v>
      </c>
      <c r="H413" s="8" t="str">
        <f t="shared" ref="H413" si="319">H370</f>
        <v>MINCOOFREE00</v>
      </c>
      <c r="I413" s="6"/>
      <c r="J413" s="6" t="str">
        <f t="shared" si="302"/>
        <v>MINLANDN</v>
      </c>
      <c r="K413" s="87">
        <f>'SUP_IVL (In-direct)'!T82</f>
        <v>0</v>
      </c>
      <c r="L413" s="1"/>
      <c r="M413" s="6"/>
      <c r="N413" s="6"/>
      <c r="Q413" s="6" t="s">
        <v>341</v>
      </c>
      <c r="R413" s="68"/>
    </row>
    <row r="414" spans="2:18" x14ac:dyDescent="0.3">
      <c r="B414" s="6"/>
      <c r="C414" s="6"/>
      <c r="D414" s="6" t="str">
        <f t="shared" si="300"/>
        <v>*</v>
      </c>
      <c r="E414" s="7" t="s">
        <v>607</v>
      </c>
      <c r="F414" s="8"/>
      <c r="G414" s="8" t="str">
        <f>G$27</f>
        <v>HUMPOW</v>
      </c>
      <c r="H414" s="8" t="str">
        <f t="shared" ref="H414" si="320">H371</f>
        <v>MINHUMPOW00</v>
      </c>
      <c r="I414" s="6"/>
      <c r="J414" s="6" t="str">
        <f t="shared" si="302"/>
        <v>MINLANDN</v>
      </c>
      <c r="K414" s="87">
        <f>'SUP_IVL (In-direct)'!T83</f>
        <v>0</v>
      </c>
      <c r="L414" s="1"/>
      <c r="M414" s="6"/>
      <c r="N414" s="6"/>
      <c r="Q414" s="6" t="s">
        <v>342</v>
      </c>
      <c r="R414" s="32" t="s">
        <v>278</v>
      </c>
    </row>
    <row r="415" spans="2:18" x14ac:dyDescent="0.3">
      <c r="B415" s="6"/>
      <c r="C415" s="6"/>
      <c r="D415" s="6" t="str">
        <f t="shared" si="300"/>
        <v>*</v>
      </c>
      <c r="E415" s="7" t="s">
        <v>607</v>
      </c>
      <c r="F415" s="8"/>
      <c r="G415" s="8" t="str">
        <f>G$28</f>
        <v>RENAHT</v>
      </c>
      <c r="H415" s="8" t="str">
        <f t="shared" ref="H415" si="321">H372</f>
        <v>MINRENAHT00</v>
      </c>
      <c r="I415" s="6"/>
      <c r="J415" s="6" t="str">
        <f t="shared" si="302"/>
        <v>MINLANDN</v>
      </c>
      <c r="K415" s="87">
        <f>'SUP_IVL (In-direct)'!T84</f>
        <v>0</v>
      </c>
      <c r="L415" s="1"/>
      <c r="M415" s="6"/>
      <c r="N415" s="6"/>
      <c r="Q415" s="6" t="s">
        <v>343</v>
      </c>
      <c r="R415" s="68" t="s">
        <v>279</v>
      </c>
    </row>
    <row r="416" spans="2:18" x14ac:dyDescent="0.3">
      <c r="B416" s="6"/>
      <c r="C416" s="6"/>
      <c r="D416" s="6" t="str">
        <f t="shared" si="300"/>
        <v>*</v>
      </c>
      <c r="E416" s="7" t="s">
        <v>607</v>
      </c>
      <c r="F416" s="8"/>
      <c r="G416" s="8" t="str">
        <f>G$29</f>
        <v>RENGEO</v>
      </c>
      <c r="H416" s="8" t="str">
        <f t="shared" ref="H416" si="322">H373</f>
        <v>MINRENGEO00</v>
      </c>
      <c r="I416" s="6"/>
      <c r="J416" s="6" t="str">
        <f t="shared" si="302"/>
        <v>MINLANDN</v>
      </c>
      <c r="K416" s="87">
        <f>'SUP_IVL (In-direct)'!T85</f>
        <v>0</v>
      </c>
      <c r="L416" s="1"/>
      <c r="M416" s="6"/>
      <c r="N416" s="6"/>
      <c r="Q416" s="6" t="s">
        <v>344</v>
      </c>
      <c r="R416" s="68" t="s">
        <v>280</v>
      </c>
    </row>
    <row r="417" spans="2:18" x14ac:dyDescent="0.3">
      <c r="B417" s="6"/>
      <c r="C417" s="6"/>
      <c r="D417" s="6" t="str">
        <f t="shared" si="300"/>
        <v>*</v>
      </c>
      <c r="E417" s="7" t="s">
        <v>607</v>
      </c>
      <c r="F417" s="8"/>
      <c r="G417" s="8" t="str">
        <f>G$30</f>
        <v>RENHYD</v>
      </c>
      <c r="H417" s="8" t="str">
        <f t="shared" ref="H417" si="323">H374</f>
        <v>MINRENHYD00</v>
      </c>
      <c r="I417" s="6"/>
      <c r="J417" s="6" t="str">
        <f t="shared" si="302"/>
        <v>MINLANDN</v>
      </c>
      <c r="K417" s="87">
        <f>'SUP_IVL (In-direct)'!T86</f>
        <v>0</v>
      </c>
      <c r="L417" s="1"/>
      <c r="M417" s="6"/>
      <c r="N417" s="6"/>
      <c r="Q417" s="6" t="s">
        <v>345</v>
      </c>
      <c r="R417" s="68" t="s">
        <v>281</v>
      </c>
    </row>
    <row r="418" spans="2:18" x14ac:dyDescent="0.3">
      <c r="B418" s="6"/>
      <c r="C418" s="6"/>
      <c r="D418" s="6" t="str">
        <f t="shared" si="300"/>
        <v>*</v>
      </c>
      <c r="E418" s="7" t="s">
        <v>607</v>
      </c>
      <c r="F418" s="8"/>
      <c r="G418" s="8" t="str">
        <f>G$31</f>
        <v>RENSOL</v>
      </c>
      <c r="H418" s="8" t="str">
        <f t="shared" ref="H418" si="324">H375</f>
        <v>MINRENSOL00</v>
      </c>
      <c r="I418" s="6"/>
      <c r="J418" s="6" t="str">
        <f t="shared" si="302"/>
        <v>MINLANDN</v>
      </c>
      <c r="K418" s="87">
        <f>'SUP_IVL (In-direct)'!T87</f>
        <v>0</v>
      </c>
      <c r="L418" s="1"/>
      <c r="M418" s="6"/>
      <c r="N418" s="6"/>
      <c r="Q418" s="6" t="s">
        <v>346</v>
      </c>
      <c r="R418" s="68" t="s">
        <v>282</v>
      </c>
    </row>
    <row r="419" spans="2:18" x14ac:dyDescent="0.3">
      <c r="B419" s="6"/>
      <c r="C419" s="6"/>
      <c r="D419" s="6" t="str">
        <f t="shared" si="300"/>
        <v>*</v>
      </c>
      <c r="E419" s="7" t="s">
        <v>607</v>
      </c>
      <c r="F419" s="8"/>
      <c r="G419" s="8" t="str">
        <f>G$32</f>
        <v>RENTID</v>
      </c>
      <c r="H419" s="8" t="str">
        <f t="shared" ref="H419" si="325">H376</f>
        <v>MINRENTID00</v>
      </c>
      <c r="I419" s="6"/>
      <c r="J419" s="6" t="str">
        <f t="shared" si="302"/>
        <v>MINLANDN</v>
      </c>
      <c r="K419" s="87">
        <f>'SUP_IVL (In-direct)'!T88</f>
        <v>0</v>
      </c>
      <c r="L419" s="1"/>
      <c r="M419" s="6"/>
      <c r="N419" s="6"/>
      <c r="Q419" s="6" t="s">
        <v>347</v>
      </c>
      <c r="R419" s="68" t="s">
        <v>283</v>
      </c>
    </row>
    <row r="420" spans="2:18" x14ac:dyDescent="0.3">
      <c r="B420" s="6"/>
      <c r="C420" s="6"/>
      <c r="D420" s="6" t="str">
        <f t="shared" si="300"/>
        <v>*</v>
      </c>
      <c r="E420" s="7" t="s">
        <v>607</v>
      </c>
      <c r="F420" s="8"/>
      <c r="G420" s="8" t="str">
        <f>G$33</f>
        <v>RENWAV</v>
      </c>
      <c r="H420" s="8" t="str">
        <f t="shared" ref="H420" si="326">H377</f>
        <v>MINRENWAV00</v>
      </c>
      <c r="I420" s="6"/>
      <c r="J420" s="6" t="str">
        <f t="shared" si="302"/>
        <v>MINLANDN</v>
      </c>
      <c r="K420" s="87">
        <f>'SUP_IVL (In-direct)'!T89</f>
        <v>0</v>
      </c>
      <c r="L420" s="1"/>
      <c r="M420" s="6"/>
      <c r="N420" s="6"/>
      <c r="Q420" s="6" t="s">
        <v>348</v>
      </c>
      <c r="R420" s="68" t="s">
        <v>284</v>
      </c>
    </row>
    <row r="421" spans="2:18" x14ac:dyDescent="0.3">
      <c r="B421" s="6"/>
      <c r="C421" s="6"/>
      <c r="D421" s="6" t="str">
        <f t="shared" si="300"/>
        <v>*</v>
      </c>
      <c r="E421" s="7" t="s">
        <v>607</v>
      </c>
      <c r="F421" s="8"/>
      <c r="G421" s="8" t="str">
        <f>G$34</f>
        <v>RENWIN</v>
      </c>
      <c r="H421" s="8" t="str">
        <f t="shared" ref="H421" si="327">H378</f>
        <v>MINRENWIN00</v>
      </c>
      <c r="I421" s="6"/>
      <c r="J421" s="6" t="str">
        <f t="shared" si="302"/>
        <v>MINLANDN</v>
      </c>
      <c r="K421" s="87">
        <f>'SUP_IVL (In-direct)'!T90</f>
        <v>0</v>
      </c>
      <c r="L421" s="1"/>
      <c r="M421" s="6"/>
      <c r="N421" s="6"/>
      <c r="Q421" s="6" t="s">
        <v>349</v>
      </c>
      <c r="R421" s="68" t="s">
        <v>285</v>
      </c>
    </row>
    <row r="422" spans="2:18" x14ac:dyDescent="0.3">
      <c r="B422" s="6"/>
      <c r="C422" s="6"/>
      <c r="D422" s="6" t="str">
        <f t="shared" si="300"/>
        <v>FLO_EMIS+</v>
      </c>
      <c r="E422" s="7" t="s">
        <v>607</v>
      </c>
      <c r="F422" s="8"/>
      <c r="G422" s="8" t="str">
        <f>G$35</f>
        <v>BFUDST</v>
      </c>
      <c r="H422" s="8" t="str">
        <f t="shared" ref="H422" si="328">H379</f>
        <v>MINBFUDSTY</v>
      </c>
      <c r="I422" s="6"/>
      <c r="J422" s="6" t="str">
        <f t="shared" si="302"/>
        <v>MINLANDN</v>
      </c>
      <c r="K422" s="87">
        <f>'SUP_IVL (In-direct)'!T91</f>
        <v>78.160398731309456</v>
      </c>
      <c r="L422" s="1"/>
      <c r="M422" s="6"/>
      <c r="N422" s="6"/>
      <c r="Q422" s="6" t="s">
        <v>291</v>
      </c>
      <c r="R422" s="69" t="s">
        <v>249</v>
      </c>
    </row>
    <row r="423" spans="2:18" x14ac:dyDescent="0.3">
      <c r="B423" s="6"/>
      <c r="C423" s="6"/>
      <c r="D423" s="6" t="str">
        <f t="shared" si="300"/>
        <v>FLO_EMIS+</v>
      </c>
      <c r="E423" s="7" t="s">
        <v>607</v>
      </c>
      <c r="F423" s="8"/>
      <c r="G423" s="8" t="str">
        <f>G$36</f>
        <v>BFUDST</v>
      </c>
      <c r="H423" s="8" t="str">
        <f t="shared" ref="H423" si="329">H380</f>
        <v>MINBFUDST1</v>
      </c>
      <c r="I423" s="6"/>
      <c r="J423" s="6" t="str">
        <f t="shared" si="302"/>
        <v>MINLANDN</v>
      </c>
      <c r="K423" s="87">
        <f>'SUP_IVL (In-direct)'!T92</f>
        <v>335.29651874744889</v>
      </c>
      <c r="L423" s="1"/>
      <c r="M423" s="6"/>
      <c r="N423" s="6"/>
      <c r="Q423" s="6" t="s">
        <v>291</v>
      </c>
      <c r="R423" s="69" t="s">
        <v>249</v>
      </c>
    </row>
    <row r="424" spans="2:18" x14ac:dyDescent="0.3">
      <c r="B424" s="6"/>
      <c r="C424" s="6"/>
      <c r="D424" s="6" t="str">
        <f t="shared" si="300"/>
        <v>FLO_EMIS+</v>
      </c>
      <c r="E424" s="7" t="s">
        <v>607</v>
      </c>
      <c r="F424" s="8"/>
      <c r="G424" s="8" t="str">
        <f>G$37</f>
        <v>BFUDST</v>
      </c>
      <c r="H424" s="8" t="str">
        <f t="shared" ref="H424" si="330">H381</f>
        <v>MINBFUDST2</v>
      </c>
      <c r="I424" s="6"/>
      <c r="J424" s="6" t="str">
        <f t="shared" si="302"/>
        <v>MINLANDN</v>
      </c>
      <c r="K424" s="87">
        <f>'SUP_IVL (In-direct)'!T93</f>
        <v>661.55321188878236</v>
      </c>
      <c r="L424" s="1"/>
      <c r="M424" s="6"/>
      <c r="N424" s="6"/>
      <c r="Q424" s="6" t="s">
        <v>291</v>
      </c>
      <c r="R424" s="69" t="s">
        <v>249</v>
      </c>
    </row>
    <row r="425" spans="2:18" x14ac:dyDescent="0.3">
      <c r="B425" s="6"/>
      <c r="C425" s="6"/>
      <c r="D425" s="6" t="str">
        <f t="shared" si="300"/>
        <v>FLO_EMIS+</v>
      </c>
      <c r="E425" s="7" t="s">
        <v>607</v>
      </c>
      <c r="F425" s="8"/>
      <c r="G425" s="8" t="str">
        <f>G$38</f>
        <v>BFUETH</v>
      </c>
      <c r="H425" s="8" t="str">
        <f t="shared" ref="H425" si="331">H382</f>
        <v>MINBFUETHY</v>
      </c>
      <c r="I425" s="6"/>
      <c r="J425" s="6" t="str">
        <f t="shared" si="302"/>
        <v>MINLANDN</v>
      </c>
      <c r="K425" s="87">
        <f>'SUP_IVL (In-direct)'!T94</f>
        <v>43.516483516483504</v>
      </c>
      <c r="L425" s="1"/>
      <c r="M425" s="6"/>
      <c r="N425" s="6"/>
      <c r="Q425" s="6" t="s">
        <v>292</v>
      </c>
      <c r="R425" s="69" t="s">
        <v>250</v>
      </c>
    </row>
    <row r="426" spans="2:18" x14ac:dyDescent="0.3">
      <c r="B426" s="6"/>
      <c r="C426" s="6"/>
      <c r="D426" s="6" t="str">
        <f t="shared" si="300"/>
        <v>FLO_EMIS+</v>
      </c>
      <c r="E426" s="7" t="s">
        <v>607</v>
      </c>
      <c r="F426" s="8"/>
      <c r="G426" s="8" t="str">
        <f>G$39</f>
        <v>BFUETH</v>
      </c>
      <c r="H426" s="8" t="str">
        <f t="shared" ref="H426" si="332">H383</f>
        <v>MINBFUETH1</v>
      </c>
      <c r="I426" s="6"/>
      <c r="J426" s="6" t="str">
        <f t="shared" si="302"/>
        <v>MINLANDN</v>
      </c>
      <c r="K426" s="87">
        <f>'SUP_IVL (In-direct)'!T95</f>
        <v>207.98319327731099</v>
      </c>
      <c r="L426" s="1"/>
      <c r="M426" s="6"/>
      <c r="N426" s="6"/>
      <c r="Q426" s="6" t="s">
        <v>292</v>
      </c>
      <c r="R426" s="69" t="s">
        <v>250</v>
      </c>
    </row>
    <row r="427" spans="2:18" x14ac:dyDescent="0.3">
      <c r="B427" s="6"/>
      <c r="C427" s="6"/>
      <c r="D427" s="6" t="str">
        <f t="shared" si="300"/>
        <v>FLO_EMIS+</v>
      </c>
      <c r="E427" s="7" t="s">
        <v>607</v>
      </c>
      <c r="F427" s="8"/>
      <c r="G427" s="8" t="str">
        <f>G$40</f>
        <v>BFUDST</v>
      </c>
      <c r="H427" s="8" t="str">
        <f t="shared" ref="H427" si="333">H384</f>
        <v>MINBFUDSTY</v>
      </c>
      <c r="I427" s="6"/>
      <c r="J427" s="6" t="str">
        <f t="shared" si="302"/>
        <v>MINLANDN</v>
      </c>
      <c r="K427" s="87">
        <f>'SUP_IVL (In-direct)'!T96</f>
        <v>78.160398731309456</v>
      </c>
      <c r="L427" s="1"/>
      <c r="M427" s="6"/>
      <c r="N427" s="6"/>
      <c r="Q427" s="6" t="s">
        <v>291</v>
      </c>
      <c r="R427" s="69" t="s">
        <v>110</v>
      </c>
    </row>
    <row r="428" spans="2:18" x14ac:dyDescent="0.3">
      <c r="B428" s="6"/>
      <c r="C428" s="6"/>
      <c r="D428" s="6" t="str">
        <f t="shared" si="300"/>
        <v>FLO_EMIS+</v>
      </c>
      <c r="E428" s="7" t="s">
        <v>607</v>
      </c>
      <c r="F428" s="8"/>
      <c r="G428" s="8" t="str">
        <f>G$41</f>
        <v>BFUDST</v>
      </c>
      <c r="H428" s="8" t="str">
        <f t="shared" ref="H428" si="334">H385</f>
        <v>MINBFUDST1</v>
      </c>
      <c r="I428" s="6"/>
      <c r="J428" s="6" t="str">
        <f t="shared" si="302"/>
        <v>MINLANDN</v>
      </c>
      <c r="K428" s="87">
        <f>'SUP_IVL (In-direct)'!T97</f>
        <v>335.29651874744889</v>
      </c>
      <c r="L428" s="1"/>
      <c r="M428" s="6"/>
      <c r="N428" s="6"/>
      <c r="Q428" s="6" t="s">
        <v>291</v>
      </c>
      <c r="R428" s="69" t="s">
        <v>110</v>
      </c>
    </row>
    <row r="429" spans="2:18" x14ac:dyDescent="0.3">
      <c r="B429" s="6"/>
      <c r="C429" s="6"/>
      <c r="D429" s="6" t="str">
        <f t="shared" si="300"/>
        <v>FLO_EMIS+</v>
      </c>
      <c r="E429" s="7" t="s">
        <v>607</v>
      </c>
      <c r="F429" s="8"/>
      <c r="G429" s="8" t="str">
        <f>G$42</f>
        <v>BFUDST</v>
      </c>
      <c r="H429" s="8" t="str">
        <f t="shared" ref="H429" si="335">H386</f>
        <v>MINBFUDST2</v>
      </c>
      <c r="I429" s="6"/>
      <c r="J429" s="6" t="str">
        <f t="shared" si="302"/>
        <v>MINLANDN</v>
      </c>
      <c r="K429" s="87">
        <f>'SUP_IVL (In-direct)'!T98</f>
        <v>661.55321188878236</v>
      </c>
      <c r="L429" s="1"/>
      <c r="M429" s="6"/>
      <c r="N429" s="6"/>
      <c r="Q429" s="6" t="s">
        <v>291</v>
      </c>
      <c r="R429" s="69" t="s">
        <v>110</v>
      </c>
    </row>
    <row r="430" spans="2:18" x14ac:dyDescent="0.3">
      <c r="B430" s="6"/>
      <c r="C430" s="6"/>
      <c r="D430" s="6" t="str">
        <f t="shared" si="300"/>
        <v>*</v>
      </c>
      <c r="E430" s="7" t="s">
        <v>607</v>
      </c>
      <c r="F430" s="8"/>
      <c r="G430" s="8" t="str">
        <f>G$43</f>
        <v>RENSAV</v>
      </c>
      <c r="H430" s="8" t="str">
        <f t="shared" ref="H430" si="336">H387</f>
        <v>MINRENSAV08</v>
      </c>
      <c r="I430" s="6"/>
      <c r="J430" s="6" t="str">
        <f t="shared" si="302"/>
        <v>MINLANDN</v>
      </c>
      <c r="K430" s="87">
        <f>'SUP_IVL (In-direct)'!T99</f>
        <v>0</v>
      </c>
      <c r="L430" s="1"/>
      <c r="M430" s="6"/>
      <c r="N430" s="6"/>
      <c r="Q430" s="6" t="s">
        <v>350</v>
      </c>
      <c r="R430" s="68" t="s">
        <v>286</v>
      </c>
    </row>
    <row r="435" spans="2:18" x14ac:dyDescent="0.3">
      <c r="B435" s="1" t="str">
        <f>'SUP_IVL (In-direct)'!U10</f>
        <v>WATER</v>
      </c>
      <c r="C435" s="1"/>
      <c r="D435" s="1"/>
      <c r="E435" s="1"/>
      <c r="F435" s="1"/>
      <c r="G435" s="1"/>
      <c r="H435" s="1"/>
      <c r="I435" s="1"/>
      <c r="J435" s="1"/>
      <c r="K435" s="84"/>
      <c r="L435" s="1"/>
      <c r="M435" s="1"/>
      <c r="N435" s="1"/>
      <c r="O435" s="1"/>
      <c r="P435" s="1"/>
      <c r="Q435" s="1"/>
      <c r="R435" s="1"/>
    </row>
    <row r="436" spans="2:18" x14ac:dyDescent="0.3">
      <c r="B436" s="1"/>
      <c r="C436" s="1"/>
      <c r="D436" s="1"/>
      <c r="E436" s="1"/>
      <c r="F436" s="1"/>
      <c r="G436" s="1"/>
      <c r="H436" s="1"/>
      <c r="I436" s="1"/>
      <c r="J436" s="1"/>
      <c r="K436" s="84"/>
      <c r="L436" s="1"/>
      <c r="M436" s="1"/>
      <c r="N436" s="1"/>
      <c r="O436" s="1"/>
      <c r="P436" s="1"/>
      <c r="Q436" s="1"/>
      <c r="R436" s="1"/>
    </row>
    <row r="437" spans="2:18" x14ac:dyDescent="0.3">
      <c r="B437" s="2" t="s">
        <v>0</v>
      </c>
      <c r="C437" s="3"/>
      <c r="D437" s="3"/>
      <c r="E437" s="3"/>
      <c r="F437" s="3"/>
      <c r="G437" s="3"/>
      <c r="H437" s="3"/>
      <c r="I437" s="3"/>
      <c r="J437" s="3"/>
      <c r="K437" s="85"/>
      <c r="L437" s="1"/>
      <c r="M437" s="1"/>
      <c r="N437" s="1"/>
      <c r="O437" s="1"/>
      <c r="P437" s="1"/>
      <c r="Q437" s="1"/>
      <c r="R437" s="1"/>
    </row>
    <row r="438" spans="2:18" x14ac:dyDescent="0.3">
      <c r="B438" s="4" t="s">
        <v>1</v>
      </c>
      <c r="C438" s="4" t="s">
        <v>2</v>
      </c>
      <c r="D438" s="4" t="s">
        <v>3</v>
      </c>
      <c r="E438" s="4" t="s">
        <v>4</v>
      </c>
      <c r="F438" s="4" t="s">
        <v>5</v>
      </c>
      <c r="G438" s="4" t="s">
        <v>288</v>
      </c>
      <c r="H438" s="4" t="s">
        <v>6</v>
      </c>
      <c r="I438" s="4" t="s">
        <v>7</v>
      </c>
      <c r="J438" s="4" t="s">
        <v>8</v>
      </c>
      <c r="K438" s="86" t="s">
        <v>9</v>
      </c>
      <c r="L438" s="1"/>
      <c r="M438" s="4" t="s">
        <v>10</v>
      </c>
      <c r="N438" s="4" t="s">
        <v>11</v>
      </c>
      <c r="O438" s="5"/>
      <c r="P438" s="5"/>
      <c r="Q438" s="4" t="s">
        <v>12</v>
      </c>
      <c r="R438" s="4" t="s">
        <v>13</v>
      </c>
    </row>
    <row r="439" spans="2:18" x14ac:dyDescent="0.3">
      <c r="B439" s="6"/>
      <c r="C439" s="6"/>
      <c r="D439" s="6" t="str">
        <f t="shared" ref="D439:D473" si="337">IF((OR(K439&lt;=0,K439="NA")),"*","FLO_EMIS+")</f>
        <v>*</v>
      </c>
      <c r="E439" s="7" t="s">
        <v>607</v>
      </c>
      <c r="F439" s="8"/>
      <c r="G439" s="8" t="str">
        <f>G$9</f>
        <v>BIOCRP</v>
      </c>
      <c r="H439" s="8" t="str">
        <f t="shared" ref="H439" si="338">H396</f>
        <v>MINBIOCRP100</v>
      </c>
      <c r="I439" s="6"/>
      <c r="J439" s="6" t="str">
        <f t="shared" ref="J439:J473" si="339">$C$3&amp;B$435&amp;"N"</f>
        <v>MINWATERN</v>
      </c>
      <c r="K439" s="87">
        <f>'SUP_IVL (In-direct)'!U65</f>
        <v>0</v>
      </c>
      <c r="L439" s="1"/>
      <c r="M439" s="6"/>
      <c r="N439" s="6"/>
      <c r="O439" s="3"/>
      <c r="P439" s="3"/>
      <c r="Q439" s="6" t="s">
        <v>325</v>
      </c>
      <c r="R439" s="68"/>
    </row>
    <row r="440" spans="2:18" x14ac:dyDescent="0.3">
      <c r="B440" s="6"/>
      <c r="C440" s="6"/>
      <c r="D440" s="6" t="str">
        <f t="shared" si="337"/>
        <v>*</v>
      </c>
      <c r="E440" s="7" t="s">
        <v>607</v>
      </c>
      <c r="F440" s="8"/>
      <c r="G440" s="8" t="str">
        <f>G$10</f>
        <v>BIOCRP</v>
      </c>
      <c r="H440" s="8" t="str">
        <f t="shared" ref="H440" si="340">H397</f>
        <v>MINBIOCRP200</v>
      </c>
      <c r="I440" s="6"/>
      <c r="J440" s="6" t="str">
        <f t="shared" si="339"/>
        <v>MINWATERN</v>
      </c>
      <c r="K440" s="87">
        <f>'SUP_IVL (In-direct)'!U66</f>
        <v>0</v>
      </c>
      <c r="L440" s="1"/>
      <c r="M440" s="6"/>
      <c r="N440" s="6"/>
      <c r="O440" s="3"/>
      <c r="P440" s="3"/>
      <c r="Q440" s="6" t="s">
        <v>326</v>
      </c>
      <c r="R440" s="68"/>
    </row>
    <row r="441" spans="2:18" x14ac:dyDescent="0.3">
      <c r="B441" s="6"/>
      <c r="C441" s="6"/>
      <c r="D441" s="6" t="str">
        <f t="shared" si="337"/>
        <v>*</v>
      </c>
      <c r="E441" s="7" t="s">
        <v>607</v>
      </c>
      <c r="F441" s="8"/>
      <c r="G441" s="8" t="str">
        <f>G$11</f>
        <v>BIOCRP</v>
      </c>
      <c r="H441" s="8" t="str">
        <f t="shared" ref="H441" si="341">H398</f>
        <v>MINBIOCRP300</v>
      </c>
      <c r="I441" s="6"/>
      <c r="J441" s="6" t="str">
        <f t="shared" si="339"/>
        <v>MINWATERN</v>
      </c>
      <c r="K441" s="87">
        <f>'SUP_IVL (In-direct)'!U67</f>
        <v>0</v>
      </c>
      <c r="L441" s="1"/>
      <c r="M441" s="6"/>
      <c r="N441" s="6"/>
      <c r="O441" s="3"/>
      <c r="P441" s="3"/>
      <c r="Q441" s="6" t="s">
        <v>327</v>
      </c>
      <c r="R441" s="68"/>
    </row>
    <row r="442" spans="2:18" x14ac:dyDescent="0.3">
      <c r="B442" s="6"/>
      <c r="C442" s="6"/>
      <c r="D442" s="6" t="str">
        <f t="shared" si="337"/>
        <v>*</v>
      </c>
      <c r="E442" s="7" t="s">
        <v>607</v>
      </c>
      <c r="F442" s="8"/>
      <c r="G442" s="8" t="str">
        <f>G$12</f>
        <v>BIOCRP</v>
      </c>
      <c r="H442" s="8" t="str">
        <f t="shared" ref="H442" si="342">H399</f>
        <v>MINBIOCRP310</v>
      </c>
      <c r="I442" s="6"/>
      <c r="J442" s="6" t="str">
        <f t="shared" si="339"/>
        <v>MINWATERN</v>
      </c>
      <c r="K442" s="87">
        <f>'SUP_IVL (In-direct)'!U68</f>
        <v>0</v>
      </c>
      <c r="L442" s="1"/>
      <c r="M442" s="6"/>
      <c r="N442" s="6"/>
      <c r="O442" s="3"/>
      <c r="P442" s="3"/>
      <c r="Q442" s="6" t="s">
        <v>327</v>
      </c>
      <c r="R442" s="68"/>
    </row>
    <row r="443" spans="2:18" x14ac:dyDescent="0.3">
      <c r="B443" s="6"/>
      <c r="C443" s="6"/>
      <c r="D443" s="6" t="str">
        <f t="shared" si="337"/>
        <v>*</v>
      </c>
      <c r="E443" s="7" t="s">
        <v>607</v>
      </c>
      <c r="F443" s="8"/>
      <c r="G443" s="8" t="str">
        <f>G$13</f>
        <v>BIOCRP</v>
      </c>
      <c r="H443" s="8" t="str">
        <f t="shared" ref="H443" si="343">H400</f>
        <v>MINBIOCRP400</v>
      </c>
      <c r="I443" s="6"/>
      <c r="J443" s="6" t="str">
        <f t="shared" si="339"/>
        <v>MINWATERN</v>
      </c>
      <c r="K443" s="87">
        <f>'SUP_IVL (In-direct)'!U69</f>
        <v>0</v>
      </c>
      <c r="L443" s="1"/>
      <c r="M443" s="6"/>
      <c r="N443" s="6"/>
      <c r="O443" s="3"/>
      <c r="P443" s="3"/>
      <c r="Q443" s="6" t="s">
        <v>328</v>
      </c>
      <c r="R443" s="68"/>
    </row>
    <row r="444" spans="2:18" x14ac:dyDescent="0.3">
      <c r="B444" s="6"/>
      <c r="C444" s="6"/>
      <c r="D444" s="6" t="str">
        <f t="shared" si="337"/>
        <v>*</v>
      </c>
      <c r="E444" s="7" t="s">
        <v>607</v>
      </c>
      <c r="F444" s="8"/>
      <c r="G444" s="8" t="str">
        <f>G$14</f>
        <v>BIOCRP</v>
      </c>
      <c r="H444" s="8" t="str">
        <f t="shared" ref="H444" si="344">H401</f>
        <v>MINBIOCRP900</v>
      </c>
      <c r="I444" s="6"/>
      <c r="J444" s="6" t="str">
        <f t="shared" si="339"/>
        <v>MINWATERN</v>
      </c>
      <c r="K444" s="87">
        <f>'SUP_IVL (In-direct)'!U70</f>
        <v>0</v>
      </c>
      <c r="L444" s="1"/>
      <c r="M444" s="6"/>
      <c r="N444" s="6"/>
      <c r="O444" s="3"/>
      <c r="P444" s="3"/>
      <c r="Q444" s="6" t="s">
        <v>329</v>
      </c>
      <c r="R444" s="68" t="s">
        <v>256</v>
      </c>
    </row>
    <row r="445" spans="2:18" x14ac:dyDescent="0.3">
      <c r="B445" s="6"/>
      <c r="C445" s="6"/>
      <c r="D445" s="6" t="str">
        <f t="shared" si="337"/>
        <v>*</v>
      </c>
      <c r="E445" s="7" t="s">
        <v>607</v>
      </c>
      <c r="F445" s="8"/>
      <c r="G445" s="8" t="str">
        <f>G$15</f>
        <v>BIOGAS</v>
      </c>
      <c r="H445" s="8" t="str">
        <f t="shared" ref="H445" si="345">H402</f>
        <v>MINBIOGAS900</v>
      </c>
      <c r="I445" s="6"/>
      <c r="J445" s="6" t="str">
        <f t="shared" si="339"/>
        <v>MINWATERN</v>
      </c>
      <c r="K445" s="87">
        <f>'SUP_IVL (In-direct)'!U71</f>
        <v>0</v>
      </c>
      <c r="L445" s="1"/>
      <c r="M445" s="6"/>
      <c r="N445" s="6"/>
      <c r="O445" s="3"/>
      <c r="P445" s="3"/>
      <c r="Q445" s="6" t="s">
        <v>330</v>
      </c>
      <c r="R445" s="68" t="s">
        <v>257</v>
      </c>
    </row>
    <row r="446" spans="2:18" x14ac:dyDescent="0.3">
      <c r="B446" s="6"/>
      <c r="C446" s="6"/>
      <c r="D446" s="6" t="str">
        <f t="shared" si="337"/>
        <v>*</v>
      </c>
      <c r="E446" s="7" t="s">
        <v>607</v>
      </c>
      <c r="F446" s="8"/>
      <c r="G446" s="8" t="str">
        <f>G$16</f>
        <v>BIOIOW</v>
      </c>
      <c r="H446" s="8" t="str">
        <f t="shared" ref="H446" si="346">H403</f>
        <v>MINBIOIOW300</v>
      </c>
      <c r="I446" s="6"/>
      <c r="J446" s="6" t="str">
        <f t="shared" si="339"/>
        <v>MINWATERN</v>
      </c>
      <c r="K446" s="87">
        <f>'SUP_IVL (In-direct)'!U72</f>
        <v>0</v>
      </c>
      <c r="L446" s="1"/>
      <c r="M446" s="6"/>
      <c r="N446" s="6"/>
      <c r="O446" s="3"/>
      <c r="P446" s="3"/>
      <c r="Q446" s="6" t="s">
        <v>331</v>
      </c>
      <c r="R446" s="68"/>
    </row>
    <row r="447" spans="2:18" x14ac:dyDescent="0.3">
      <c r="B447" s="6"/>
      <c r="C447" s="6"/>
      <c r="D447" s="6" t="str">
        <f t="shared" si="337"/>
        <v>*</v>
      </c>
      <c r="E447" s="7" t="s">
        <v>607</v>
      </c>
      <c r="F447" s="8"/>
      <c r="G447" s="8" t="str">
        <f>G$17</f>
        <v>BIOMFW</v>
      </c>
      <c r="H447" s="8" t="str">
        <f t="shared" ref="H447" si="347">H404</f>
        <v>MINBIOMFW300</v>
      </c>
      <c r="I447" s="6"/>
      <c r="J447" s="6" t="str">
        <f t="shared" si="339"/>
        <v>MINWATERN</v>
      </c>
      <c r="K447" s="87">
        <f>'SUP_IVL (In-direct)'!U73</f>
        <v>0</v>
      </c>
      <c r="L447" s="1"/>
      <c r="M447" s="6"/>
      <c r="N447" s="6"/>
      <c r="O447" s="3"/>
      <c r="P447" s="3"/>
      <c r="Q447" s="6" t="s">
        <v>332</v>
      </c>
      <c r="R447" s="68"/>
    </row>
    <row r="448" spans="2:18" x14ac:dyDescent="0.3">
      <c r="B448" s="6"/>
      <c r="C448" s="6"/>
      <c r="D448" s="6" t="str">
        <f t="shared" si="337"/>
        <v>*</v>
      </c>
      <c r="E448" s="7" t="s">
        <v>607</v>
      </c>
      <c r="F448" s="8"/>
      <c r="G448" s="8" t="str">
        <f>G$18</f>
        <v>BIOMSW</v>
      </c>
      <c r="H448" s="8" t="str">
        <f t="shared" ref="H448" si="348">H405</f>
        <v>MINBIOMSW300</v>
      </c>
      <c r="I448" s="6"/>
      <c r="J448" s="6" t="str">
        <f t="shared" si="339"/>
        <v>MINWATERN</v>
      </c>
      <c r="K448" s="87">
        <f>'SUP_IVL (In-direct)'!U74</f>
        <v>0</v>
      </c>
      <c r="L448" s="1"/>
      <c r="M448" s="6"/>
      <c r="N448" s="6"/>
      <c r="O448" s="3"/>
      <c r="P448" s="3"/>
      <c r="Q448" s="6" t="s">
        <v>333</v>
      </c>
      <c r="R448" s="68"/>
    </row>
    <row r="449" spans="2:18" x14ac:dyDescent="0.3">
      <c r="B449" s="6"/>
      <c r="C449" s="6"/>
      <c r="D449" s="6" t="str">
        <f t="shared" si="337"/>
        <v>*</v>
      </c>
      <c r="E449" s="7" t="s">
        <v>607</v>
      </c>
      <c r="F449" s="8"/>
      <c r="G449" s="8" t="str">
        <f>G$19</f>
        <v>BIORPS</v>
      </c>
      <c r="H449" s="8" t="str">
        <f t="shared" ref="H449" si="349">H406</f>
        <v>MINBIORPS100</v>
      </c>
      <c r="I449" s="6"/>
      <c r="J449" s="6" t="str">
        <f t="shared" si="339"/>
        <v>MINWATERN</v>
      </c>
      <c r="K449" s="87">
        <f>'SUP_IVL (In-direct)'!U75</f>
        <v>0</v>
      </c>
      <c r="L449" s="1"/>
      <c r="M449" s="6"/>
      <c r="N449" s="6"/>
      <c r="O449" s="3"/>
      <c r="P449" s="3"/>
      <c r="Q449" s="6" t="s">
        <v>334</v>
      </c>
      <c r="R449" s="68"/>
    </row>
    <row r="450" spans="2:18" x14ac:dyDescent="0.3">
      <c r="B450" s="6"/>
      <c r="C450" s="6"/>
      <c r="D450" s="6" t="str">
        <f t="shared" si="337"/>
        <v>*</v>
      </c>
      <c r="E450" s="7" t="s">
        <v>607</v>
      </c>
      <c r="F450" s="8"/>
      <c r="G450" s="8" t="str">
        <f>G$20</f>
        <v>BIOSLU</v>
      </c>
      <c r="H450" s="8" t="str">
        <f t="shared" ref="H450" si="350">H407</f>
        <v>MINBIOSLU300</v>
      </c>
      <c r="I450" s="6"/>
      <c r="J450" s="6" t="str">
        <f t="shared" si="339"/>
        <v>MINWATERN</v>
      </c>
      <c r="K450" s="87">
        <f>'SUP_IVL (In-direct)'!U76</f>
        <v>0</v>
      </c>
      <c r="L450" s="1"/>
      <c r="M450" s="6"/>
      <c r="N450" s="6"/>
      <c r="Q450" s="6" t="s">
        <v>335</v>
      </c>
      <c r="R450" s="68"/>
    </row>
    <row r="451" spans="2:18" x14ac:dyDescent="0.3">
      <c r="B451" s="6"/>
      <c r="C451" s="6"/>
      <c r="D451" s="6" t="str">
        <f t="shared" si="337"/>
        <v>*</v>
      </c>
      <c r="E451" s="7" t="s">
        <v>607</v>
      </c>
      <c r="F451" s="8"/>
      <c r="G451" s="8" t="str">
        <f>G$21</f>
        <v>BIOWOF</v>
      </c>
      <c r="H451" s="8" t="str">
        <f t="shared" ref="H451" si="351">H408</f>
        <v>MINBIOWOF900</v>
      </c>
      <c r="I451" s="6"/>
      <c r="J451" s="6" t="str">
        <f t="shared" si="339"/>
        <v>MINWATERN</v>
      </c>
      <c r="K451" s="87">
        <f>'SUP_IVL (In-direct)'!U77</f>
        <v>0</v>
      </c>
      <c r="L451" s="1"/>
      <c r="M451" s="6"/>
      <c r="N451" s="6"/>
      <c r="Q451" s="6" t="s">
        <v>336</v>
      </c>
      <c r="R451" s="69" t="s">
        <v>259</v>
      </c>
    </row>
    <row r="452" spans="2:18" x14ac:dyDescent="0.3">
      <c r="B452" s="6"/>
      <c r="C452" s="6"/>
      <c r="D452" s="6" t="str">
        <f t="shared" si="337"/>
        <v>*</v>
      </c>
      <c r="E452" s="7" t="s">
        <v>607</v>
      </c>
      <c r="F452" s="8"/>
      <c r="G452" s="8" t="str">
        <f>G$22</f>
        <v>BIOWOO</v>
      </c>
      <c r="H452" s="8" t="str">
        <f t="shared" ref="H452" si="352">H409</f>
        <v>MINBIOWOO100</v>
      </c>
      <c r="I452" s="6"/>
      <c r="J452" s="6" t="str">
        <f t="shared" si="339"/>
        <v>MINWATERN</v>
      </c>
      <c r="K452" s="87">
        <f>'SUP_IVL (In-direct)'!U78</f>
        <v>0</v>
      </c>
      <c r="L452" s="1"/>
      <c r="M452" s="6"/>
      <c r="N452" s="6"/>
      <c r="Q452" s="6" t="s">
        <v>337</v>
      </c>
      <c r="R452" s="68"/>
    </row>
    <row r="453" spans="2:18" x14ac:dyDescent="0.3">
      <c r="B453" s="6"/>
      <c r="C453" s="6"/>
      <c r="D453" s="6" t="str">
        <f t="shared" si="337"/>
        <v>*</v>
      </c>
      <c r="E453" s="7" t="s">
        <v>607</v>
      </c>
      <c r="F453" s="8"/>
      <c r="G453" s="8" t="str">
        <f>G$23</f>
        <v>BIOWOO</v>
      </c>
      <c r="H453" s="8" t="str">
        <f t="shared" ref="H453" si="353">H410</f>
        <v>MINBIOWOO200</v>
      </c>
      <c r="I453" s="6"/>
      <c r="J453" s="6" t="str">
        <f t="shared" si="339"/>
        <v>MINWATERN</v>
      </c>
      <c r="K453" s="87">
        <f>'SUP_IVL (In-direct)'!U79</f>
        <v>0</v>
      </c>
      <c r="L453" s="1"/>
      <c r="M453" s="6"/>
      <c r="N453" s="6"/>
      <c r="Q453" s="6" t="s">
        <v>338</v>
      </c>
      <c r="R453" s="68"/>
    </row>
    <row r="454" spans="2:18" x14ac:dyDescent="0.3">
      <c r="B454" s="6"/>
      <c r="C454" s="6"/>
      <c r="D454" s="6" t="str">
        <f t="shared" si="337"/>
        <v>*</v>
      </c>
      <c r="E454" s="7" t="s">
        <v>607</v>
      </c>
      <c r="F454" s="8"/>
      <c r="G454" s="8" t="str">
        <f>G$24</f>
        <v>BIOWOO</v>
      </c>
      <c r="H454" s="8" t="str">
        <f t="shared" ref="H454" si="354">H411</f>
        <v>MINBIOWOO300</v>
      </c>
      <c r="I454" s="6"/>
      <c r="J454" s="6" t="str">
        <f t="shared" si="339"/>
        <v>MINWATERN</v>
      </c>
      <c r="K454" s="87">
        <f>'SUP_IVL (In-direct)'!U80</f>
        <v>0</v>
      </c>
      <c r="L454" s="1"/>
      <c r="M454" s="6"/>
      <c r="N454" s="6"/>
      <c r="Q454" s="6" t="s">
        <v>339</v>
      </c>
      <c r="R454" s="68"/>
    </row>
    <row r="455" spans="2:18" x14ac:dyDescent="0.3">
      <c r="B455" s="6"/>
      <c r="C455" s="6"/>
      <c r="D455" s="6" t="str">
        <f t="shared" si="337"/>
        <v>*</v>
      </c>
      <c r="E455" s="7" t="s">
        <v>607</v>
      </c>
      <c r="F455" s="8"/>
      <c r="G455" s="8" t="str">
        <f>G$25</f>
        <v>BIOWOO</v>
      </c>
      <c r="H455" s="8" t="str">
        <f t="shared" ref="H455" si="355">H412</f>
        <v>MINBIOWOO900</v>
      </c>
      <c r="I455" s="6"/>
      <c r="J455" s="6" t="str">
        <f t="shared" si="339"/>
        <v>MINWATERN</v>
      </c>
      <c r="K455" s="87">
        <f>'SUP_IVL (In-direct)'!U81</f>
        <v>0</v>
      </c>
      <c r="L455" s="1"/>
      <c r="M455" s="6"/>
      <c r="N455" s="6"/>
      <c r="Q455" s="6" t="s">
        <v>340</v>
      </c>
      <c r="R455" s="68" t="s">
        <v>260</v>
      </c>
    </row>
    <row r="456" spans="2:18" x14ac:dyDescent="0.3">
      <c r="B456" s="6"/>
      <c r="C456" s="6"/>
      <c r="D456" s="6" t="str">
        <f t="shared" si="337"/>
        <v>*</v>
      </c>
      <c r="E456" s="7" t="s">
        <v>607</v>
      </c>
      <c r="F456" s="8"/>
      <c r="G456" s="8" t="str">
        <f>G$26</f>
        <v>COOFRE</v>
      </c>
      <c r="H456" s="8" t="str">
        <f t="shared" ref="H456" si="356">H413</f>
        <v>MINCOOFREE00</v>
      </c>
      <c r="I456" s="6"/>
      <c r="J456" s="6" t="str">
        <f t="shared" si="339"/>
        <v>MINWATERN</v>
      </c>
      <c r="K456" s="87">
        <f>'SUP_IVL (In-direct)'!U82</f>
        <v>0</v>
      </c>
      <c r="L456" s="1"/>
      <c r="M456" s="6"/>
      <c r="N456" s="6"/>
      <c r="Q456" s="6" t="s">
        <v>341</v>
      </c>
      <c r="R456" s="68"/>
    </row>
    <row r="457" spans="2:18" x14ac:dyDescent="0.3">
      <c r="B457" s="6"/>
      <c r="C457" s="6"/>
      <c r="D457" s="6" t="str">
        <f t="shared" si="337"/>
        <v>*</v>
      </c>
      <c r="E457" s="7" t="s">
        <v>607</v>
      </c>
      <c r="F457" s="8"/>
      <c r="G457" s="8" t="str">
        <f>G$27</f>
        <v>HUMPOW</v>
      </c>
      <c r="H457" s="8" t="str">
        <f t="shared" ref="H457" si="357">H414</f>
        <v>MINHUMPOW00</v>
      </c>
      <c r="I457" s="6"/>
      <c r="J457" s="6" t="str">
        <f t="shared" si="339"/>
        <v>MINWATERN</v>
      </c>
      <c r="K457" s="87">
        <f>'SUP_IVL (In-direct)'!U83</f>
        <v>0</v>
      </c>
      <c r="L457" s="1"/>
      <c r="M457" s="6"/>
      <c r="N457" s="6"/>
      <c r="Q457" s="6" t="s">
        <v>342</v>
      </c>
      <c r="R457" s="32" t="s">
        <v>278</v>
      </c>
    </row>
    <row r="458" spans="2:18" x14ac:dyDescent="0.3">
      <c r="B458" s="6"/>
      <c r="C458" s="6"/>
      <c r="D458" s="6" t="str">
        <f t="shared" si="337"/>
        <v>*</v>
      </c>
      <c r="E458" s="7" t="s">
        <v>607</v>
      </c>
      <c r="F458" s="8"/>
      <c r="G458" s="8" t="str">
        <f>G$28</f>
        <v>RENAHT</v>
      </c>
      <c r="H458" s="8" t="str">
        <f t="shared" ref="H458" si="358">H415</f>
        <v>MINRENAHT00</v>
      </c>
      <c r="I458" s="6"/>
      <c r="J458" s="6" t="str">
        <f t="shared" si="339"/>
        <v>MINWATERN</v>
      </c>
      <c r="K458" s="87">
        <f>'SUP_IVL (In-direct)'!U84</f>
        <v>0</v>
      </c>
      <c r="L458" s="1"/>
      <c r="M458" s="6"/>
      <c r="N458" s="6"/>
      <c r="Q458" s="6" t="s">
        <v>343</v>
      </c>
      <c r="R458" s="68" t="s">
        <v>279</v>
      </c>
    </row>
    <row r="459" spans="2:18" x14ac:dyDescent="0.3">
      <c r="B459" s="6"/>
      <c r="C459" s="6"/>
      <c r="D459" s="6" t="str">
        <f t="shared" si="337"/>
        <v>*</v>
      </c>
      <c r="E459" s="7" t="s">
        <v>607</v>
      </c>
      <c r="F459" s="8"/>
      <c r="G459" s="8" t="str">
        <f>G$29</f>
        <v>RENGEO</v>
      </c>
      <c r="H459" s="8" t="str">
        <f t="shared" ref="H459" si="359">H416</f>
        <v>MINRENGEO00</v>
      </c>
      <c r="I459" s="6"/>
      <c r="J459" s="6" t="str">
        <f t="shared" si="339"/>
        <v>MINWATERN</v>
      </c>
      <c r="K459" s="87">
        <f>'SUP_IVL (In-direct)'!U85</f>
        <v>0</v>
      </c>
      <c r="L459" s="1"/>
      <c r="M459" s="6"/>
      <c r="N459" s="6"/>
      <c r="Q459" s="6" t="s">
        <v>344</v>
      </c>
      <c r="R459" s="68" t="s">
        <v>280</v>
      </c>
    </row>
    <row r="460" spans="2:18" x14ac:dyDescent="0.3">
      <c r="B460" s="6"/>
      <c r="C460" s="6"/>
      <c r="D460" s="6" t="str">
        <f t="shared" si="337"/>
        <v>*</v>
      </c>
      <c r="E460" s="7" t="s">
        <v>607</v>
      </c>
      <c r="F460" s="8"/>
      <c r="G460" s="8" t="str">
        <f>G$30</f>
        <v>RENHYD</v>
      </c>
      <c r="H460" s="8" t="str">
        <f t="shared" ref="H460" si="360">H417</f>
        <v>MINRENHYD00</v>
      </c>
      <c r="I460" s="6"/>
      <c r="J460" s="6" t="str">
        <f t="shared" si="339"/>
        <v>MINWATERN</v>
      </c>
      <c r="K460" s="87">
        <f>'SUP_IVL (In-direct)'!U86</f>
        <v>0</v>
      </c>
      <c r="L460" s="1"/>
      <c r="M460" s="6"/>
      <c r="N460" s="6"/>
      <c r="Q460" s="6" t="s">
        <v>345</v>
      </c>
      <c r="R460" s="68" t="s">
        <v>281</v>
      </c>
    </row>
    <row r="461" spans="2:18" x14ac:dyDescent="0.3">
      <c r="B461" s="6"/>
      <c r="C461" s="6"/>
      <c r="D461" s="6" t="str">
        <f t="shared" si="337"/>
        <v>*</v>
      </c>
      <c r="E461" s="7" t="s">
        <v>607</v>
      </c>
      <c r="F461" s="8"/>
      <c r="G461" s="8" t="str">
        <f>G$31</f>
        <v>RENSOL</v>
      </c>
      <c r="H461" s="8" t="str">
        <f t="shared" ref="H461" si="361">H418</f>
        <v>MINRENSOL00</v>
      </c>
      <c r="I461" s="6"/>
      <c r="J461" s="6" t="str">
        <f t="shared" si="339"/>
        <v>MINWATERN</v>
      </c>
      <c r="K461" s="87">
        <f>'SUP_IVL (In-direct)'!U87</f>
        <v>0</v>
      </c>
      <c r="L461" s="1"/>
      <c r="M461" s="6"/>
      <c r="N461" s="6"/>
      <c r="Q461" s="6" t="s">
        <v>346</v>
      </c>
      <c r="R461" s="68" t="s">
        <v>282</v>
      </c>
    </row>
    <row r="462" spans="2:18" x14ac:dyDescent="0.3">
      <c r="B462" s="6"/>
      <c r="C462" s="6"/>
      <c r="D462" s="6" t="str">
        <f t="shared" si="337"/>
        <v>*</v>
      </c>
      <c r="E462" s="7" t="s">
        <v>607</v>
      </c>
      <c r="F462" s="8"/>
      <c r="G462" s="8" t="str">
        <f>G$32</f>
        <v>RENTID</v>
      </c>
      <c r="H462" s="8" t="str">
        <f t="shared" ref="H462" si="362">H419</f>
        <v>MINRENTID00</v>
      </c>
      <c r="I462" s="6"/>
      <c r="J462" s="6" t="str">
        <f t="shared" si="339"/>
        <v>MINWATERN</v>
      </c>
      <c r="K462" s="87">
        <f>'SUP_IVL (In-direct)'!U88</f>
        <v>0</v>
      </c>
      <c r="L462" s="1"/>
      <c r="M462" s="6"/>
      <c r="N462" s="6"/>
      <c r="Q462" s="6" t="s">
        <v>347</v>
      </c>
      <c r="R462" s="68" t="s">
        <v>283</v>
      </c>
    </row>
    <row r="463" spans="2:18" x14ac:dyDescent="0.3">
      <c r="B463" s="6"/>
      <c r="C463" s="6"/>
      <c r="D463" s="6" t="str">
        <f t="shared" si="337"/>
        <v>*</v>
      </c>
      <c r="E463" s="7" t="s">
        <v>607</v>
      </c>
      <c r="F463" s="8"/>
      <c r="G463" s="8" t="str">
        <f>G$33</f>
        <v>RENWAV</v>
      </c>
      <c r="H463" s="8" t="str">
        <f t="shared" ref="H463" si="363">H420</f>
        <v>MINRENWAV00</v>
      </c>
      <c r="I463" s="6"/>
      <c r="J463" s="6" t="str">
        <f t="shared" si="339"/>
        <v>MINWATERN</v>
      </c>
      <c r="K463" s="87">
        <f>'SUP_IVL (In-direct)'!U89</f>
        <v>0</v>
      </c>
      <c r="L463" s="1"/>
      <c r="M463" s="6"/>
      <c r="N463" s="6"/>
      <c r="Q463" s="6" t="s">
        <v>348</v>
      </c>
      <c r="R463" s="68" t="s">
        <v>284</v>
      </c>
    </row>
    <row r="464" spans="2:18" x14ac:dyDescent="0.3">
      <c r="B464" s="6"/>
      <c r="C464" s="6"/>
      <c r="D464" s="6" t="str">
        <f t="shared" si="337"/>
        <v>*</v>
      </c>
      <c r="E464" s="7" t="s">
        <v>607</v>
      </c>
      <c r="F464" s="8"/>
      <c r="G464" s="8" t="str">
        <f>G$34</f>
        <v>RENWIN</v>
      </c>
      <c r="H464" s="8" t="str">
        <f t="shared" ref="H464" si="364">H421</f>
        <v>MINRENWIN00</v>
      </c>
      <c r="I464" s="6"/>
      <c r="J464" s="6" t="str">
        <f t="shared" si="339"/>
        <v>MINWATERN</v>
      </c>
      <c r="K464" s="87">
        <f>'SUP_IVL (In-direct)'!U90</f>
        <v>0</v>
      </c>
      <c r="L464" s="1"/>
      <c r="M464" s="6"/>
      <c r="N464" s="6"/>
      <c r="Q464" s="6" t="s">
        <v>349</v>
      </c>
      <c r="R464" s="68" t="s">
        <v>285</v>
      </c>
    </row>
    <row r="465" spans="2:18" x14ac:dyDescent="0.3">
      <c r="B465" s="6"/>
      <c r="C465" s="6"/>
      <c r="D465" s="6" t="str">
        <f t="shared" si="337"/>
        <v>FLO_EMIS+</v>
      </c>
      <c r="E465" s="7" t="s">
        <v>607</v>
      </c>
      <c r="F465" s="8"/>
      <c r="G465" s="8" t="str">
        <f>G$35</f>
        <v>BFUDST</v>
      </c>
      <c r="H465" s="8" t="str">
        <f t="shared" ref="H465" si="365">H422</f>
        <v>MINBFUDSTY</v>
      </c>
      <c r="I465" s="6"/>
      <c r="J465" s="6" t="str">
        <f t="shared" si="339"/>
        <v>MINWATERN</v>
      </c>
      <c r="K465" s="87">
        <f>'SUP_IVL (In-direct)'!U91</f>
        <v>150</v>
      </c>
      <c r="L465" s="1"/>
      <c r="M465" s="6"/>
      <c r="N465" s="6"/>
      <c r="Q465" s="6" t="s">
        <v>291</v>
      </c>
      <c r="R465" s="69" t="s">
        <v>249</v>
      </c>
    </row>
    <row r="466" spans="2:18" x14ac:dyDescent="0.3">
      <c r="B466" s="6"/>
      <c r="C466" s="6"/>
      <c r="D466" s="6" t="str">
        <f t="shared" si="337"/>
        <v>FLO_EMIS+</v>
      </c>
      <c r="E466" s="7" t="s">
        <v>607</v>
      </c>
      <c r="F466" s="8"/>
      <c r="G466" s="8" t="str">
        <f>G$36</f>
        <v>BFUDST</v>
      </c>
      <c r="H466" s="8" t="str">
        <f t="shared" ref="H466" si="366">H423</f>
        <v>MINBFUDST1</v>
      </c>
      <c r="I466" s="6"/>
      <c r="J466" s="6" t="str">
        <f t="shared" si="339"/>
        <v>MINWATERN</v>
      </c>
      <c r="K466" s="87">
        <f>'SUP_IVL (In-direct)'!U92</f>
        <v>335.5</v>
      </c>
      <c r="L466" s="1"/>
      <c r="M466" s="6"/>
      <c r="N466" s="6"/>
      <c r="Q466" s="6" t="s">
        <v>291</v>
      </c>
      <c r="R466" s="69" t="s">
        <v>249</v>
      </c>
    </row>
    <row r="467" spans="2:18" x14ac:dyDescent="0.3">
      <c r="B467" s="6"/>
      <c r="C467" s="6"/>
      <c r="D467" s="6" t="str">
        <f t="shared" si="337"/>
        <v>FLO_EMIS+</v>
      </c>
      <c r="E467" s="7" t="s">
        <v>607</v>
      </c>
      <c r="F467" s="8"/>
      <c r="G467" s="8" t="str">
        <f>G$37</f>
        <v>BFUDST</v>
      </c>
      <c r="H467" s="8" t="str">
        <f t="shared" ref="H467" si="367">H424</f>
        <v>MINBFUDST2</v>
      </c>
      <c r="I467" s="6"/>
      <c r="J467" s="6" t="str">
        <f t="shared" si="339"/>
        <v>MINWATERN</v>
      </c>
      <c r="K467" s="87">
        <f>'SUP_IVL (In-direct)'!U93</f>
        <v>343</v>
      </c>
      <c r="L467" s="1"/>
      <c r="M467" s="6"/>
      <c r="N467" s="6"/>
      <c r="Q467" s="6" t="s">
        <v>291</v>
      </c>
      <c r="R467" s="69" t="s">
        <v>249</v>
      </c>
    </row>
    <row r="468" spans="2:18" x14ac:dyDescent="0.3">
      <c r="B468" s="6"/>
      <c r="C468" s="6"/>
      <c r="D468" s="6" t="str">
        <f t="shared" si="337"/>
        <v>FLO_EMIS+</v>
      </c>
      <c r="E468" s="7" t="s">
        <v>607</v>
      </c>
      <c r="F468" s="8"/>
      <c r="G468" s="8" t="str">
        <f>G$38</f>
        <v>BFUETH</v>
      </c>
      <c r="H468" s="8" t="str">
        <f t="shared" ref="H468" si="368">H425</f>
        <v>MINBFUETHY</v>
      </c>
      <c r="I468" s="6"/>
      <c r="J468" s="6" t="str">
        <f t="shared" si="339"/>
        <v>MINWATERN</v>
      </c>
      <c r="K468" s="87">
        <f>'SUP_IVL (In-direct)'!U94</f>
        <v>91</v>
      </c>
      <c r="L468" s="1"/>
      <c r="M468" s="6"/>
      <c r="N468" s="6"/>
      <c r="Q468" s="6" t="s">
        <v>292</v>
      </c>
      <c r="R468" s="69" t="s">
        <v>250</v>
      </c>
    </row>
    <row r="469" spans="2:18" x14ac:dyDescent="0.3">
      <c r="B469" s="6"/>
      <c r="C469" s="6"/>
      <c r="D469" s="6" t="str">
        <f t="shared" si="337"/>
        <v>FLO_EMIS+</v>
      </c>
      <c r="E469" s="7" t="s">
        <v>607</v>
      </c>
      <c r="F469" s="8"/>
      <c r="G469" s="8" t="str">
        <f>G$39</f>
        <v>BFUETH</v>
      </c>
      <c r="H469" s="8" t="str">
        <f t="shared" ref="H469" si="369">H426</f>
        <v>MINBFUETH1</v>
      </c>
      <c r="I469" s="6"/>
      <c r="J469" s="6" t="str">
        <f t="shared" si="339"/>
        <v>MINWATERN</v>
      </c>
      <c r="K469" s="87">
        <f>'SUP_IVL (In-direct)'!U95</f>
        <v>180</v>
      </c>
      <c r="L469" s="1"/>
      <c r="M469" s="6"/>
      <c r="N469" s="6"/>
      <c r="Q469" s="6" t="s">
        <v>292</v>
      </c>
      <c r="R469" s="69" t="s">
        <v>250</v>
      </c>
    </row>
    <row r="470" spans="2:18" x14ac:dyDescent="0.3">
      <c r="B470" s="6"/>
      <c r="C470" s="6"/>
      <c r="D470" s="6" t="str">
        <f t="shared" si="337"/>
        <v>FLO_EMIS+</v>
      </c>
      <c r="E470" s="7" t="s">
        <v>607</v>
      </c>
      <c r="F470" s="8"/>
      <c r="G470" s="8" t="str">
        <f>G$40</f>
        <v>BFUDST</v>
      </c>
      <c r="H470" s="8" t="str">
        <f t="shared" ref="H470" si="370">H427</f>
        <v>MINBFUDSTY</v>
      </c>
      <c r="I470" s="6"/>
      <c r="J470" s="6" t="str">
        <f t="shared" si="339"/>
        <v>MINWATERN</v>
      </c>
      <c r="K470" s="87">
        <f>'SUP_IVL (In-direct)'!U96</f>
        <v>150</v>
      </c>
      <c r="L470" s="1"/>
      <c r="M470" s="6"/>
      <c r="N470" s="6"/>
      <c r="Q470" s="6" t="s">
        <v>291</v>
      </c>
      <c r="R470" s="69" t="s">
        <v>110</v>
      </c>
    </row>
    <row r="471" spans="2:18" x14ac:dyDescent="0.3">
      <c r="B471" s="6"/>
      <c r="C471" s="6"/>
      <c r="D471" s="6" t="str">
        <f t="shared" si="337"/>
        <v>FLO_EMIS+</v>
      </c>
      <c r="E471" s="7" t="s">
        <v>607</v>
      </c>
      <c r="F471" s="8"/>
      <c r="G471" s="8" t="str">
        <f>G$41</f>
        <v>BFUDST</v>
      </c>
      <c r="H471" s="8" t="str">
        <f t="shared" ref="H471" si="371">H428</f>
        <v>MINBFUDST1</v>
      </c>
      <c r="I471" s="6"/>
      <c r="J471" s="6" t="str">
        <f t="shared" si="339"/>
        <v>MINWATERN</v>
      </c>
      <c r="K471" s="87">
        <f>'SUP_IVL (In-direct)'!U97</f>
        <v>335.5</v>
      </c>
      <c r="L471" s="1"/>
      <c r="M471" s="6"/>
      <c r="N471" s="6"/>
      <c r="Q471" s="6" t="s">
        <v>291</v>
      </c>
      <c r="R471" s="69" t="s">
        <v>110</v>
      </c>
    </row>
    <row r="472" spans="2:18" x14ac:dyDescent="0.3">
      <c r="B472" s="6"/>
      <c r="C472" s="6"/>
      <c r="D472" s="6" t="str">
        <f t="shared" si="337"/>
        <v>FLO_EMIS+</v>
      </c>
      <c r="E472" s="7" t="s">
        <v>607</v>
      </c>
      <c r="F472" s="8"/>
      <c r="G472" s="8" t="str">
        <f>G$42</f>
        <v>BFUDST</v>
      </c>
      <c r="H472" s="8" t="str">
        <f t="shared" ref="H472" si="372">H429</f>
        <v>MINBFUDST2</v>
      </c>
      <c r="I472" s="6"/>
      <c r="J472" s="6" t="str">
        <f t="shared" si="339"/>
        <v>MINWATERN</v>
      </c>
      <c r="K472" s="87">
        <f>'SUP_IVL (In-direct)'!U98</f>
        <v>343</v>
      </c>
      <c r="L472" s="1"/>
      <c r="M472" s="6"/>
      <c r="N472" s="6"/>
      <c r="Q472" s="6" t="s">
        <v>291</v>
      </c>
      <c r="R472" s="69" t="s">
        <v>110</v>
      </c>
    </row>
    <row r="473" spans="2:18" x14ac:dyDescent="0.3">
      <c r="B473" s="6"/>
      <c r="C473" s="6"/>
      <c r="D473" s="6" t="str">
        <f t="shared" si="337"/>
        <v>*</v>
      </c>
      <c r="E473" s="7" t="s">
        <v>607</v>
      </c>
      <c r="F473" s="8"/>
      <c r="G473" s="8" t="str">
        <f>G$43</f>
        <v>RENSAV</v>
      </c>
      <c r="H473" s="8" t="str">
        <f t="shared" ref="H473" si="373">H430</f>
        <v>MINRENSAV08</v>
      </c>
      <c r="I473" s="6"/>
      <c r="J473" s="6" t="str">
        <f t="shared" si="339"/>
        <v>MINWATERN</v>
      </c>
      <c r="K473" s="87">
        <f>'SUP_IVL (In-direct)'!U99</f>
        <v>0</v>
      </c>
      <c r="L473" s="1"/>
      <c r="M473" s="6"/>
      <c r="N473" s="6"/>
      <c r="Q473" s="6" t="s">
        <v>350</v>
      </c>
      <c r="R473" s="68" t="s">
        <v>286</v>
      </c>
    </row>
    <row r="478" spans="2:18" x14ac:dyDescent="0.3">
      <c r="B478" s="120" t="str">
        <f>'SUP_IVL (In-direct)'!I$10</f>
        <v>CO2</v>
      </c>
      <c r="C478" s="1"/>
      <c r="D478" s="1"/>
      <c r="E478" s="1"/>
      <c r="F478" s="1"/>
      <c r="G478" s="1"/>
      <c r="H478" s="1"/>
      <c r="I478" s="1"/>
      <c r="K478" s="84"/>
      <c r="L478" s="1"/>
      <c r="M478" s="1"/>
      <c r="N478" s="1"/>
      <c r="O478" s="1"/>
      <c r="P478" s="1"/>
      <c r="Q478" s="1"/>
      <c r="R478" s="1"/>
    </row>
    <row r="479" spans="2:18" x14ac:dyDescent="0.3">
      <c r="B479" s="120"/>
      <c r="C479" s="1"/>
      <c r="D479" s="1"/>
      <c r="E479" s="1"/>
      <c r="F479" s="1"/>
      <c r="G479" s="1"/>
      <c r="H479" s="1"/>
      <c r="I479" s="1"/>
      <c r="K479" s="84"/>
      <c r="L479" s="1"/>
      <c r="M479" s="1"/>
      <c r="N479" s="1"/>
      <c r="O479" s="1"/>
      <c r="P479" s="1"/>
      <c r="Q479" s="1"/>
      <c r="R479" s="1"/>
    </row>
    <row r="480" spans="2:18" x14ac:dyDescent="0.3">
      <c r="B480" s="2" t="s">
        <v>606</v>
      </c>
      <c r="C480" s="3"/>
      <c r="D480" s="3"/>
      <c r="E480" s="3"/>
      <c r="F480" s="3"/>
      <c r="G480" s="3"/>
      <c r="H480" s="3"/>
      <c r="I480" s="3"/>
      <c r="J480" s="3"/>
      <c r="K480" s="85"/>
      <c r="L480" s="1"/>
      <c r="M480" s="1"/>
      <c r="N480" s="1"/>
      <c r="O480" s="1"/>
      <c r="P480" s="1"/>
      <c r="Q480" s="1"/>
      <c r="R480" s="1"/>
    </row>
    <row r="481" spans="2:18" x14ac:dyDescent="0.3">
      <c r="B481" s="4" t="s">
        <v>1</v>
      </c>
      <c r="C481" s="4" t="s">
        <v>2</v>
      </c>
      <c r="D481" s="4" t="s">
        <v>3</v>
      </c>
      <c r="E481" s="4" t="s">
        <v>4</v>
      </c>
      <c r="F481" s="4" t="s">
        <v>5</v>
      </c>
      <c r="G481" s="4" t="s">
        <v>288</v>
      </c>
      <c r="H481" s="4" t="s">
        <v>6</v>
      </c>
      <c r="I481" s="4" t="s">
        <v>7</v>
      </c>
      <c r="J481" s="4" t="s">
        <v>8</v>
      </c>
      <c r="K481" s="86" t="s">
        <v>9</v>
      </c>
      <c r="L481" s="1"/>
      <c r="M481" s="4" t="s">
        <v>10</v>
      </c>
      <c r="N481" s="4" t="s">
        <v>11</v>
      </c>
      <c r="O481" s="5"/>
      <c r="P481" s="5"/>
      <c r="Q481" s="4" t="s">
        <v>12</v>
      </c>
      <c r="R481" s="4" t="s">
        <v>13</v>
      </c>
    </row>
    <row r="482" spans="2:18" x14ac:dyDescent="0.3">
      <c r="B482" s="6"/>
      <c r="C482" s="6"/>
      <c r="D482" s="6" t="str">
        <f t="shared" ref="D482:D516" si="374">IF((OR(K482&lt;=0,K482="NA")),"*","FLO_EMIS+")</f>
        <v>*</v>
      </c>
      <c r="E482" s="7" t="s">
        <v>607</v>
      </c>
      <c r="F482" s="8"/>
      <c r="G482" s="8" t="str">
        <f>G$9</f>
        <v>BIOCRP</v>
      </c>
      <c r="H482" s="8" t="str">
        <f t="shared" ref="H482" si="375">H439</f>
        <v>MINBIOCRP100</v>
      </c>
      <c r="I482" s="6"/>
      <c r="J482" s="8" t="s">
        <v>604</v>
      </c>
      <c r="K482" s="87">
        <f>'SUP_IVL (In-direct)'!I65</f>
        <v>0</v>
      </c>
      <c r="L482" s="1"/>
      <c r="M482" s="6" t="s">
        <v>14</v>
      </c>
      <c r="N482" s="6"/>
      <c r="O482" s="3"/>
      <c r="P482" s="3"/>
      <c r="Q482" s="6" t="s">
        <v>325</v>
      </c>
      <c r="R482" s="68"/>
    </row>
    <row r="483" spans="2:18" x14ac:dyDescent="0.3">
      <c r="B483" s="6"/>
      <c r="C483" s="6"/>
      <c r="D483" s="6" t="str">
        <f t="shared" si="374"/>
        <v>*</v>
      </c>
      <c r="E483" s="7" t="s">
        <v>607</v>
      </c>
      <c r="F483" s="8"/>
      <c r="G483" s="8" t="str">
        <f>G$10</f>
        <v>BIOCRP</v>
      </c>
      <c r="H483" s="8" t="str">
        <f t="shared" ref="H483" si="376">H440</f>
        <v>MINBIOCRP200</v>
      </c>
      <c r="I483" s="6"/>
      <c r="J483" s="8" t="s">
        <v>604</v>
      </c>
      <c r="K483" s="87">
        <f>'SUP_IVL (In-direct)'!I66</f>
        <v>0</v>
      </c>
      <c r="L483" s="1"/>
      <c r="M483" s="6" t="s">
        <v>14</v>
      </c>
      <c r="N483" s="6"/>
      <c r="O483" s="3"/>
      <c r="P483" s="3"/>
      <c r="Q483" s="6" t="s">
        <v>326</v>
      </c>
      <c r="R483" s="68"/>
    </row>
    <row r="484" spans="2:18" x14ac:dyDescent="0.3">
      <c r="B484" s="6"/>
      <c r="C484" s="6"/>
      <c r="D484" s="6" t="str">
        <f t="shared" si="374"/>
        <v>*</v>
      </c>
      <c r="E484" s="7" t="s">
        <v>607</v>
      </c>
      <c r="F484" s="8"/>
      <c r="G484" s="8" t="str">
        <f>G$11</f>
        <v>BIOCRP</v>
      </c>
      <c r="H484" s="8" t="str">
        <f t="shared" ref="H484" si="377">H441</f>
        <v>MINBIOCRP300</v>
      </c>
      <c r="I484" s="6"/>
      <c r="J484" s="8" t="s">
        <v>604</v>
      </c>
      <c r="K484" s="87">
        <f>'SUP_IVL (In-direct)'!I67</f>
        <v>0</v>
      </c>
      <c r="L484" s="1"/>
      <c r="M484" s="6" t="s">
        <v>14</v>
      </c>
      <c r="N484" s="6"/>
      <c r="O484" s="3"/>
      <c r="P484" s="3"/>
      <c r="Q484" s="6" t="s">
        <v>327</v>
      </c>
      <c r="R484" s="68"/>
    </row>
    <row r="485" spans="2:18" x14ac:dyDescent="0.3">
      <c r="B485" s="6"/>
      <c r="C485" s="6"/>
      <c r="D485" s="6" t="str">
        <f t="shared" si="374"/>
        <v>*</v>
      </c>
      <c r="E485" s="7" t="s">
        <v>607</v>
      </c>
      <c r="F485" s="8"/>
      <c r="G485" s="8" t="str">
        <f>G$12</f>
        <v>BIOCRP</v>
      </c>
      <c r="H485" s="8" t="str">
        <f t="shared" ref="H485" si="378">H442</f>
        <v>MINBIOCRP310</v>
      </c>
      <c r="I485" s="6"/>
      <c r="J485" s="8" t="s">
        <v>604</v>
      </c>
      <c r="K485" s="87">
        <f>'SUP_IVL (In-direct)'!I68</f>
        <v>0</v>
      </c>
      <c r="L485" s="1"/>
      <c r="M485" s="6" t="s">
        <v>14</v>
      </c>
      <c r="N485" s="6"/>
      <c r="O485" s="3"/>
      <c r="P485" s="3"/>
      <c r="Q485" s="6" t="s">
        <v>327</v>
      </c>
      <c r="R485" s="68"/>
    </row>
    <row r="486" spans="2:18" x14ac:dyDescent="0.3">
      <c r="B486" s="6"/>
      <c r="C486" s="6"/>
      <c r="D486" s="6" t="str">
        <f t="shared" si="374"/>
        <v>*</v>
      </c>
      <c r="E486" s="7" t="s">
        <v>607</v>
      </c>
      <c r="F486" s="8"/>
      <c r="G486" s="8" t="str">
        <f>G$13</f>
        <v>BIOCRP</v>
      </c>
      <c r="H486" s="8" t="str">
        <f t="shared" ref="H486" si="379">H443</f>
        <v>MINBIOCRP400</v>
      </c>
      <c r="I486" s="6"/>
      <c r="J486" s="8" t="s">
        <v>604</v>
      </c>
      <c r="K486" s="87">
        <f>'SUP_IVL (In-direct)'!I69</f>
        <v>0</v>
      </c>
      <c r="L486" s="1"/>
      <c r="M486" s="6" t="s">
        <v>14</v>
      </c>
      <c r="N486" s="6"/>
      <c r="O486" s="3"/>
      <c r="P486" s="3"/>
      <c r="Q486" s="6" t="s">
        <v>328</v>
      </c>
      <c r="R486" s="68"/>
    </row>
    <row r="487" spans="2:18" x14ac:dyDescent="0.3">
      <c r="B487" s="6"/>
      <c r="C487" s="6"/>
      <c r="D487" s="6" t="str">
        <f t="shared" si="374"/>
        <v>*</v>
      </c>
      <c r="E487" s="7" t="s">
        <v>607</v>
      </c>
      <c r="F487" s="8"/>
      <c r="G487" s="8" t="str">
        <f>G$14</f>
        <v>BIOCRP</v>
      </c>
      <c r="H487" s="8" t="str">
        <f t="shared" ref="H487" si="380">H444</f>
        <v>MINBIOCRP900</v>
      </c>
      <c r="I487" s="6"/>
      <c r="J487" s="8" t="s">
        <v>604</v>
      </c>
      <c r="K487" s="87">
        <f>'SUP_IVL (In-direct)'!I70</f>
        <v>0</v>
      </c>
      <c r="L487" s="1"/>
      <c r="M487" s="6" t="s">
        <v>14</v>
      </c>
      <c r="N487" s="6"/>
      <c r="O487" s="3"/>
      <c r="P487" s="3"/>
      <c r="Q487" s="6" t="s">
        <v>329</v>
      </c>
      <c r="R487" s="68" t="s">
        <v>256</v>
      </c>
    </row>
    <row r="488" spans="2:18" x14ac:dyDescent="0.3">
      <c r="B488" s="6"/>
      <c r="C488" s="6"/>
      <c r="D488" s="6" t="str">
        <f t="shared" si="374"/>
        <v>*</v>
      </c>
      <c r="E488" s="7" t="s">
        <v>607</v>
      </c>
      <c r="F488" s="8"/>
      <c r="G488" s="8" t="str">
        <f>G$15</f>
        <v>BIOGAS</v>
      </c>
      <c r="H488" s="8" t="str">
        <f t="shared" ref="H488" si="381">H445</f>
        <v>MINBIOGAS900</v>
      </c>
      <c r="I488" s="6"/>
      <c r="J488" s="8" t="s">
        <v>604</v>
      </c>
      <c r="K488" s="87">
        <f>'SUP_IVL (In-direct)'!I71</f>
        <v>0</v>
      </c>
      <c r="L488" s="1"/>
      <c r="M488" s="6" t="s">
        <v>14</v>
      </c>
      <c r="N488" s="6"/>
      <c r="O488" s="3"/>
      <c r="P488" s="3"/>
      <c r="Q488" s="6" t="s">
        <v>330</v>
      </c>
      <c r="R488" s="68" t="s">
        <v>257</v>
      </c>
    </row>
    <row r="489" spans="2:18" x14ac:dyDescent="0.3">
      <c r="B489" s="6"/>
      <c r="C489" s="6"/>
      <c r="D489" s="6" t="str">
        <f t="shared" si="374"/>
        <v>*</v>
      </c>
      <c r="E489" s="7" t="s">
        <v>607</v>
      </c>
      <c r="F489" s="8"/>
      <c r="G489" s="8" t="str">
        <f>G$16</f>
        <v>BIOIOW</v>
      </c>
      <c r="H489" s="8" t="str">
        <f t="shared" ref="H489" si="382">H446</f>
        <v>MINBIOIOW300</v>
      </c>
      <c r="I489" s="6"/>
      <c r="J489" s="8" t="s">
        <v>604</v>
      </c>
      <c r="K489" s="87">
        <f>'SUP_IVL (In-direct)'!I72</f>
        <v>0</v>
      </c>
      <c r="L489" s="1"/>
      <c r="M489" s="6" t="s">
        <v>14</v>
      </c>
      <c r="N489" s="6"/>
      <c r="O489" s="3"/>
      <c r="P489" s="3"/>
      <c r="Q489" s="6" t="s">
        <v>331</v>
      </c>
      <c r="R489" s="68"/>
    </row>
    <row r="490" spans="2:18" x14ac:dyDescent="0.3">
      <c r="B490" s="6"/>
      <c r="C490" s="6"/>
      <c r="D490" s="6" t="str">
        <f t="shared" si="374"/>
        <v>*</v>
      </c>
      <c r="E490" s="7" t="s">
        <v>607</v>
      </c>
      <c r="F490" s="8"/>
      <c r="G490" s="8" t="str">
        <f>G$17</f>
        <v>BIOMFW</v>
      </c>
      <c r="H490" s="8" t="str">
        <f t="shared" ref="H490" si="383">H447</f>
        <v>MINBIOMFW300</v>
      </c>
      <c r="I490" s="6"/>
      <c r="J490" s="8" t="s">
        <v>604</v>
      </c>
      <c r="K490" s="87">
        <f>'SUP_IVL (In-direct)'!I73</f>
        <v>0</v>
      </c>
      <c r="L490" s="1"/>
      <c r="M490" s="6" t="s">
        <v>14</v>
      </c>
      <c r="N490" s="6"/>
      <c r="O490" s="3"/>
      <c r="P490" s="3"/>
      <c r="Q490" s="6" t="s">
        <v>332</v>
      </c>
      <c r="R490" s="68"/>
    </row>
    <row r="491" spans="2:18" x14ac:dyDescent="0.3">
      <c r="B491" s="6"/>
      <c r="C491" s="6"/>
      <c r="D491" s="6" t="str">
        <f t="shared" si="374"/>
        <v>*</v>
      </c>
      <c r="E491" s="7" t="s">
        <v>607</v>
      </c>
      <c r="F491" s="8"/>
      <c r="G491" s="8" t="str">
        <f>G$18</f>
        <v>BIOMSW</v>
      </c>
      <c r="H491" s="8" t="str">
        <f t="shared" ref="H491" si="384">H448</f>
        <v>MINBIOMSW300</v>
      </c>
      <c r="I491" s="6"/>
      <c r="J491" s="8" t="s">
        <v>604</v>
      </c>
      <c r="K491" s="87">
        <f>'SUP_IVL (In-direct)'!I74</f>
        <v>0</v>
      </c>
      <c r="L491" s="1"/>
      <c r="M491" s="6" t="s">
        <v>14</v>
      </c>
      <c r="N491" s="6"/>
      <c r="O491" s="3"/>
      <c r="P491" s="3"/>
      <c r="Q491" s="6" t="s">
        <v>333</v>
      </c>
      <c r="R491" s="68"/>
    </row>
    <row r="492" spans="2:18" x14ac:dyDescent="0.3">
      <c r="B492" s="6"/>
      <c r="C492" s="6"/>
      <c r="D492" s="6" t="str">
        <f t="shared" si="374"/>
        <v>*</v>
      </c>
      <c r="E492" s="7" t="s">
        <v>607</v>
      </c>
      <c r="F492" s="8"/>
      <c r="G492" s="8" t="str">
        <f>G$19</f>
        <v>BIORPS</v>
      </c>
      <c r="H492" s="8" t="str">
        <f t="shared" ref="H492" si="385">H449</f>
        <v>MINBIORPS100</v>
      </c>
      <c r="I492" s="6"/>
      <c r="J492" s="8" t="s">
        <v>604</v>
      </c>
      <c r="K492" s="87">
        <f>'SUP_IVL (In-direct)'!I75</f>
        <v>0</v>
      </c>
      <c r="L492" s="1"/>
      <c r="M492" s="6" t="s">
        <v>14</v>
      </c>
      <c r="N492" s="6"/>
      <c r="O492" s="3"/>
      <c r="P492" s="3"/>
      <c r="Q492" s="6" t="s">
        <v>334</v>
      </c>
      <c r="R492" s="68"/>
    </row>
    <row r="493" spans="2:18" x14ac:dyDescent="0.3">
      <c r="B493" s="6"/>
      <c r="C493" s="6"/>
      <c r="D493" s="6" t="str">
        <f t="shared" si="374"/>
        <v>*</v>
      </c>
      <c r="E493" s="7" t="s">
        <v>607</v>
      </c>
      <c r="F493" s="8"/>
      <c r="G493" s="8" t="str">
        <f>G$20</f>
        <v>BIOSLU</v>
      </c>
      <c r="H493" s="8" t="str">
        <f t="shared" ref="H493" si="386">H450</f>
        <v>MINBIOSLU300</v>
      </c>
      <c r="I493" s="6"/>
      <c r="J493" s="8" t="s">
        <v>604</v>
      </c>
      <c r="K493" s="87">
        <f>'SUP_IVL (In-direct)'!I76</f>
        <v>0</v>
      </c>
      <c r="L493" s="1"/>
      <c r="M493" s="6" t="s">
        <v>14</v>
      </c>
      <c r="N493" s="6"/>
      <c r="Q493" s="6" t="s">
        <v>335</v>
      </c>
      <c r="R493" s="68"/>
    </row>
    <row r="494" spans="2:18" x14ac:dyDescent="0.3">
      <c r="B494" s="6"/>
      <c r="C494" s="6"/>
      <c r="D494" s="6" t="str">
        <f t="shared" si="374"/>
        <v>FLO_EMIS+</v>
      </c>
      <c r="E494" s="7" t="s">
        <v>607</v>
      </c>
      <c r="F494" s="8"/>
      <c r="G494" s="8" t="str">
        <f>G$21</f>
        <v>BIOWOF</v>
      </c>
      <c r="H494" s="8" t="str">
        <f t="shared" ref="H494" si="387">H451</f>
        <v>MINBIOWOF900</v>
      </c>
      <c r="I494" s="6"/>
      <c r="J494" s="8" t="s">
        <v>604</v>
      </c>
      <c r="K494" s="87">
        <f>'SUP_IVL (In-direct)'!I77</f>
        <v>1.0666752377547009</v>
      </c>
      <c r="L494" s="1"/>
      <c r="M494" s="6" t="s">
        <v>14</v>
      </c>
      <c r="N494" s="6"/>
      <c r="Q494" s="6" t="s">
        <v>336</v>
      </c>
      <c r="R494" s="69" t="s">
        <v>259</v>
      </c>
    </row>
    <row r="495" spans="2:18" x14ac:dyDescent="0.3">
      <c r="B495" s="6"/>
      <c r="C495" s="6"/>
      <c r="D495" s="6" t="str">
        <f t="shared" si="374"/>
        <v>*</v>
      </c>
      <c r="E495" s="7" t="s">
        <v>607</v>
      </c>
      <c r="F495" s="8"/>
      <c r="G495" s="8" t="str">
        <f>G$22</f>
        <v>BIOWOO</v>
      </c>
      <c r="H495" s="8" t="str">
        <f t="shared" ref="H495" si="388">H452</f>
        <v>MINBIOWOO100</v>
      </c>
      <c r="I495" s="6"/>
      <c r="J495" s="8" t="s">
        <v>604</v>
      </c>
      <c r="K495" s="87">
        <f>'SUP_IVL (In-direct)'!I78</f>
        <v>0</v>
      </c>
      <c r="L495" s="1"/>
      <c r="M495" s="6" t="s">
        <v>14</v>
      </c>
      <c r="N495" s="6"/>
      <c r="Q495" s="6" t="s">
        <v>337</v>
      </c>
      <c r="R495" s="68"/>
    </row>
    <row r="496" spans="2:18" x14ac:dyDescent="0.3">
      <c r="B496" s="6"/>
      <c r="C496" s="6"/>
      <c r="D496" s="6" t="str">
        <f t="shared" si="374"/>
        <v>*</v>
      </c>
      <c r="E496" s="7" t="s">
        <v>607</v>
      </c>
      <c r="F496" s="8"/>
      <c r="G496" s="8" t="str">
        <f>G$23</f>
        <v>BIOWOO</v>
      </c>
      <c r="H496" s="8" t="str">
        <f t="shared" ref="H496" si="389">H453</f>
        <v>MINBIOWOO200</v>
      </c>
      <c r="I496" s="6"/>
      <c r="J496" s="8" t="s">
        <v>604</v>
      </c>
      <c r="K496" s="87">
        <f>'SUP_IVL (In-direct)'!I79</f>
        <v>0</v>
      </c>
      <c r="L496" s="1"/>
      <c r="M496" s="6" t="s">
        <v>14</v>
      </c>
      <c r="N496" s="6"/>
      <c r="Q496" s="6" t="s">
        <v>338</v>
      </c>
      <c r="R496" s="68"/>
    </row>
    <row r="497" spans="2:18" x14ac:dyDescent="0.3">
      <c r="B497" s="6"/>
      <c r="C497" s="6"/>
      <c r="D497" s="6" t="str">
        <f t="shared" si="374"/>
        <v>*</v>
      </c>
      <c r="E497" s="7" t="s">
        <v>607</v>
      </c>
      <c r="F497" s="8"/>
      <c r="G497" s="8" t="str">
        <f>G$24</f>
        <v>BIOWOO</v>
      </c>
      <c r="H497" s="8" t="str">
        <f t="shared" ref="H497" si="390">H454</f>
        <v>MINBIOWOO300</v>
      </c>
      <c r="I497" s="6"/>
      <c r="J497" s="8" t="s">
        <v>604</v>
      </c>
      <c r="K497" s="87">
        <f>'SUP_IVL (In-direct)'!I80</f>
        <v>0</v>
      </c>
      <c r="L497" s="1"/>
      <c r="M497" s="6" t="s">
        <v>14</v>
      </c>
      <c r="N497" s="6"/>
      <c r="Q497" s="6" t="s">
        <v>339</v>
      </c>
      <c r="R497" s="68"/>
    </row>
    <row r="498" spans="2:18" x14ac:dyDescent="0.3">
      <c r="B498" s="6"/>
      <c r="C498" s="6"/>
      <c r="D498" s="6" t="str">
        <f t="shared" si="374"/>
        <v>*</v>
      </c>
      <c r="E498" s="7" t="s">
        <v>607</v>
      </c>
      <c r="F498" s="8"/>
      <c r="G498" s="8" t="str">
        <f>G$25</f>
        <v>BIOWOO</v>
      </c>
      <c r="H498" s="8" t="str">
        <f t="shared" ref="H498" si="391">H455</f>
        <v>MINBIOWOO900</v>
      </c>
      <c r="I498" s="6"/>
      <c r="J498" s="8" t="s">
        <v>604</v>
      </c>
      <c r="K498" s="87">
        <f>'SUP_IVL (In-direct)'!I81</f>
        <v>0</v>
      </c>
      <c r="L498" s="1"/>
      <c r="M498" s="6" t="s">
        <v>14</v>
      </c>
      <c r="N498" s="6"/>
      <c r="Q498" s="6" t="s">
        <v>340</v>
      </c>
      <c r="R498" s="68" t="s">
        <v>260</v>
      </c>
    </row>
    <row r="499" spans="2:18" x14ac:dyDescent="0.3">
      <c r="B499" s="6"/>
      <c r="C499" s="6"/>
      <c r="D499" s="6" t="str">
        <f t="shared" si="374"/>
        <v>*</v>
      </c>
      <c r="E499" s="7" t="s">
        <v>607</v>
      </c>
      <c r="F499" s="8"/>
      <c r="G499" s="8" t="str">
        <f>G$26</f>
        <v>COOFRE</v>
      </c>
      <c r="H499" s="8" t="str">
        <f t="shared" ref="H499" si="392">H456</f>
        <v>MINCOOFREE00</v>
      </c>
      <c r="I499" s="6"/>
      <c r="J499" s="8" t="s">
        <v>604</v>
      </c>
      <c r="K499" s="87">
        <f>'SUP_IVL (In-direct)'!I82</f>
        <v>0</v>
      </c>
      <c r="L499" s="1"/>
      <c r="M499" s="6" t="s">
        <v>14</v>
      </c>
      <c r="N499" s="6"/>
      <c r="Q499" s="6" t="s">
        <v>341</v>
      </c>
      <c r="R499" s="68"/>
    </row>
    <row r="500" spans="2:18" x14ac:dyDescent="0.3">
      <c r="B500" s="6"/>
      <c r="C500" s="6"/>
      <c r="D500" s="6" t="str">
        <f t="shared" si="374"/>
        <v>*</v>
      </c>
      <c r="E500" s="7" t="s">
        <v>607</v>
      </c>
      <c r="F500" s="8"/>
      <c r="G500" s="8" t="str">
        <f>G$27</f>
        <v>HUMPOW</v>
      </c>
      <c r="H500" s="8" t="str">
        <f t="shared" ref="H500" si="393">H457</f>
        <v>MINHUMPOW00</v>
      </c>
      <c r="I500" s="6"/>
      <c r="J500" s="8" t="s">
        <v>604</v>
      </c>
      <c r="K500" s="87">
        <f>'SUP_IVL (In-direct)'!I83</f>
        <v>0</v>
      </c>
      <c r="L500" s="1"/>
      <c r="M500" s="6" t="s">
        <v>14</v>
      </c>
      <c r="N500" s="6"/>
      <c r="Q500" s="6" t="s">
        <v>342</v>
      </c>
      <c r="R500" s="32" t="s">
        <v>278</v>
      </c>
    </row>
    <row r="501" spans="2:18" x14ac:dyDescent="0.3">
      <c r="B501" s="6"/>
      <c r="C501" s="6"/>
      <c r="D501" s="6" t="str">
        <f t="shared" si="374"/>
        <v>*</v>
      </c>
      <c r="E501" s="7" t="s">
        <v>607</v>
      </c>
      <c r="F501" s="8"/>
      <c r="G501" s="8" t="str">
        <f>G$28</f>
        <v>RENAHT</v>
      </c>
      <c r="H501" s="8" t="str">
        <f t="shared" ref="H501" si="394">H458</f>
        <v>MINRENAHT00</v>
      </c>
      <c r="I501" s="6"/>
      <c r="J501" s="8" t="s">
        <v>604</v>
      </c>
      <c r="K501" s="87">
        <f>'SUP_IVL (In-direct)'!I84</f>
        <v>0</v>
      </c>
      <c r="L501" s="1"/>
      <c r="M501" s="6" t="s">
        <v>14</v>
      </c>
      <c r="N501" s="6"/>
      <c r="Q501" s="6" t="s">
        <v>343</v>
      </c>
      <c r="R501" s="68" t="s">
        <v>279</v>
      </c>
    </row>
    <row r="502" spans="2:18" x14ac:dyDescent="0.3">
      <c r="B502" s="6"/>
      <c r="C502" s="6"/>
      <c r="D502" s="6" t="str">
        <f t="shared" si="374"/>
        <v>FLO_EMIS+</v>
      </c>
      <c r="E502" s="7" t="s">
        <v>607</v>
      </c>
      <c r="F502" s="8"/>
      <c r="G502" s="8" t="str">
        <f>G$29</f>
        <v>RENGEO</v>
      </c>
      <c r="H502" s="8" t="str">
        <f t="shared" ref="H502" si="395">H459</f>
        <v>MINRENGEO00</v>
      </c>
      <c r="I502" s="6"/>
      <c r="J502" s="8" t="s">
        <v>604</v>
      </c>
      <c r="K502" s="87">
        <f>'SUP_IVL (In-direct)'!I85</f>
        <v>10.555555555555555</v>
      </c>
      <c r="L502" s="1"/>
      <c r="M502" s="6" t="s">
        <v>14</v>
      </c>
      <c r="N502" s="6"/>
      <c r="Q502" s="6" t="s">
        <v>344</v>
      </c>
      <c r="R502" s="68" t="s">
        <v>280</v>
      </c>
    </row>
    <row r="503" spans="2:18" x14ac:dyDescent="0.3">
      <c r="B503" s="6"/>
      <c r="C503" s="6"/>
      <c r="D503" s="6" t="str">
        <f t="shared" si="374"/>
        <v>FLO_EMIS+</v>
      </c>
      <c r="E503" s="7" t="s">
        <v>607</v>
      </c>
      <c r="F503" s="8"/>
      <c r="G503" s="8" t="str">
        <f>G$30</f>
        <v>RENHYD</v>
      </c>
      <c r="H503" s="8" t="str">
        <f t="shared" ref="H503" si="396">H460</f>
        <v>MINRENHYD00</v>
      </c>
      <c r="I503" s="6"/>
      <c r="J503" s="8" t="s">
        <v>604</v>
      </c>
      <c r="K503" s="87">
        <f>'SUP_IVL (In-direct)'!I86</f>
        <v>6.6666666666666661</v>
      </c>
      <c r="L503" s="1"/>
      <c r="M503" s="6" t="s">
        <v>14</v>
      </c>
      <c r="N503" s="6"/>
      <c r="Q503" s="6" t="s">
        <v>345</v>
      </c>
      <c r="R503" s="68" t="s">
        <v>281</v>
      </c>
    </row>
    <row r="504" spans="2:18" x14ac:dyDescent="0.3">
      <c r="B504" s="6"/>
      <c r="C504" s="6"/>
      <c r="D504" s="6" t="str">
        <f t="shared" si="374"/>
        <v>FLO_EMIS+</v>
      </c>
      <c r="E504" s="7" t="s">
        <v>607</v>
      </c>
      <c r="F504" s="8"/>
      <c r="G504" s="8" t="str">
        <f>G$31</f>
        <v>RENSOL</v>
      </c>
      <c r="H504" s="8" t="str">
        <f t="shared" ref="H504" si="397">H461</f>
        <v>MINRENSOL00</v>
      </c>
      <c r="I504" s="6"/>
      <c r="J504" s="8" t="s">
        <v>604</v>
      </c>
      <c r="K504" s="87">
        <f>'SUP_IVL (In-direct)'!I87</f>
        <v>11.388888888888889</v>
      </c>
      <c r="L504" s="1"/>
      <c r="M504" s="6" t="s">
        <v>14</v>
      </c>
      <c r="N504" s="6"/>
      <c r="Q504" s="6" t="s">
        <v>346</v>
      </c>
      <c r="R504" s="68" t="s">
        <v>282</v>
      </c>
    </row>
    <row r="505" spans="2:18" x14ac:dyDescent="0.3">
      <c r="B505" s="6"/>
      <c r="C505" s="6"/>
      <c r="D505" s="6" t="str">
        <f t="shared" si="374"/>
        <v>*</v>
      </c>
      <c r="E505" s="7" t="s">
        <v>607</v>
      </c>
      <c r="F505" s="8"/>
      <c r="G505" s="8" t="str">
        <f>G$32</f>
        <v>RENTID</v>
      </c>
      <c r="H505" s="8" t="str">
        <f t="shared" ref="H505" si="398">H462</f>
        <v>MINRENTID00</v>
      </c>
      <c r="I505" s="6"/>
      <c r="J505" s="8" t="s">
        <v>604</v>
      </c>
      <c r="K505" s="87">
        <f>'SUP_IVL (In-direct)'!I88</f>
        <v>0</v>
      </c>
      <c r="L505" s="1"/>
      <c r="M505" s="6" t="s">
        <v>14</v>
      </c>
      <c r="N505" s="6"/>
      <c r="Q505" s="6" t="s">
        <v>347</v>
      </c>
      <c r="R505" s="68" t="s">
        <v>283</v>
      </c>
    </row>
    <row r="506" spans="2:18" x14ac:dyDescent="0.3">
      <c r="B506" s="6"/>
      <c r="C506" s="6"/>
      <c r="D506" s="6" t="str">
        <f t="shared" si="374"/>
        <v>*</v>
      </c>
      <c r="E506" s="7" t="s">
        <v>607</v>
      </c>
      <c r="F506" s="8"/>
      <c r="G506" s="8" t="str">
        <f>G$33</f>
        <v>RENWAV</v>
      </c>
      <c r="H506" s="8" t="str">
        <f t="shared" ref="H506" si="399">H463</f>
        <v>MINRENWAV00</v>
      </c>
      <c r="I506" s="6"/>
      <c r="J506" s="8" t="s">
        <v>604</v>
      </c>
      <c r="K506" s="87">
        <f>'SUP_IVL (In-direct)'!I89</f>
        <v>0</v>
      </c>
      <c r="L506" s="1"/>
      <c r="M506" s="6" t="s">
        <v>14</v>
      </c>
      <c r="N506" s="6"/>
      <c r="Q506" s="6" t="s">
        <v>348</v>
      </c>
      <c r="R506" s="68" t="s">
        <v>284</v>
      </c>
    </row>
    <row r="507" spans="2:18" x14ac:dyDescent="0.3">
      <c r="B507" s="6"/>
      <c r="C507" s="6"/>
      <c r="D507" s="6" t="str">
        <f t="shared" si="374"/>
        <v>FLO_EMIS+</v>
      </c>
      <c r="E507" s="7" t="s">
        <v>607</v>
      </c>
      <c r="F507" s="8"/>
      <c r="G507" s="8" t="str">
        <f>G$34</f>
        <v>RENWIN</v>
      </c>
      <c r="H507" s="8" t="str">
        <f t="shared" ref="H507" si="400">H464</f>
        <v>MINRENWIN00</v>
      </c>
      <c r="I507" s="6"/>
      <c r="J507" s="8" t="s">
        <v>604</v>
      </c>
      <c r="K507" s="87">
        <f>'SUP_IVL (In-direct)'!I90</f>
        <v>3.0555555555555554</v>
      </c>
      <c r="L507" s="1"/>
      <c r="M507" s="6" t="s">
        <v>14</v>
      </c>
      <c r="N507" s="6"/>
      <c r="Q507" s="6" t="s">
        <v>349</v>
      </c>
      <c r="R507" s="68" t="s">
        <v>285</v>
      </c>
    </row>
    <row r="508" spans="2:18" x14ac:dyDescent="0.3">
      <c r="B508" s="6"/>
      <c r="C508" s="6"/>
      <c r="D508" s="6" t="str">
        <f t="shared" si="374"/>
        <v>*</v>
      </c>
      <c r="E508" s="7" t="s">
        <v>607</v>
      </c>
      <c r="F508" s="8"/>
      <c r="G508" s="8" t="str">
        <f>G$35</f>
        <v>BFUDST</v>
      </c>
      <c r="H508" s="8" t="str">
        <f t="shared" ref="H508" si="401">H465</f>
        <v>MINBFUDSTY</v>
      </c>
      <c r="I508" s="6"/>
      <c r="J508" s="8" t="s">
        <v>604</v>
      </c>
      <c r="K508" s="87">
        <f>'SUP_IVL (In-direct)'!I91</f>
        <v>0</v>
      </c>
      <c r="L508" s="1"/>
      <c r="M508" s="6" t="s">
        <v>14</v>
      </c>
      <c r="N508" s="6"/>
      <c r="Q508" s="6" t="s">
        <v>291</v>
      </c>
      <c r="R508" s="69" t="s">
        <v>249</v>
      </c>
    </row>
    <row r="509" spans="2:18" x14ac:dyDescent="0.3">
      <c r="B509" s="6"/>
      <c r="C509" s="6"/>
      <c r="D509" s="6" t="str">
        <f t="shared" si="374"/>
        <v>*</v>
      </c>
      <c r="E509" s="7" t="s">
        <v>607</v>
      </c>
      <c r="F509" s="8"/>
      <c r="G509" s="8" t="str">
        <f>G$36</f>
        <v>BFUDST</v>
      </c>
      <c r="H509" s="8" t="str">
        <f t="shared" ref="H509" si="402">H466</f>
        <v>MINBFUDST1</v>
      </c>
      <c r="I509" s="6"/>
      <c r="J509" s="8" t="s">
        <v>604</v>
      </c>
      <c r="K509" s="87">
        <f>'SUP_IVL (In-direct)'!I92</f>
        <v>0</v>
      </c>
      <c r="L509" s="1"/>
      <c r="M509" s="6" t="s">
        <v>14</v>
      </c>
      <c r="N509" s="6"/>
      <c r="Q509" s="6" t="s">
        <v>291</v>
      </c>
      <c r="R509" s="69" t="s">
        <v>249</v>
      </c>
    </row>
    <row r="510" spans="2:18" x14ac:dyDescent="0.3">
      <c r="B510" s="6"/>
      <c r="C510" s="6"/>
      <c r="D510" s="6" t="str">
        <f t="shared" si="374"/>
        <v>*</v>
      </c>
      <c r="E510" s="7" t="s">
        <v>607</v>
      </c>
      <c r="F510" s="8"/>
      <c r="G510" s="8" t="str">
        <f>G$37</f>
        <v>BFUDST</v>
      </c>
      <c r="H510" s="8" t="str">
        <f t="shared" ref="H510" si="403">H467</f>
        <v>MINBFUDST2</v>
      </c>
      <c r="I510" s="6"/>
      <c r="J510" s="8" t="s">
        <v>604</v>
      </c>
      <c r="K510" s="87">
        <f>'SUP_IVL (In-direct)'!I93</f>
        <v>0</v>
      </c>
      <c r="L510" s="1"/>
      <c r="M510" s="6" t="s">
        <v>14</v>
      </c>
      <c r="N510" s="6"/>
      <c r="Q510" s="6" t="s">
        <v>291</v>
      </c>
      <c r="R510" s="69" t="s">
        <v>249</v>
      </c>
    </row>
    <row r="511" spans="2:18" x14ac:dyDescent="0.3">
      <c r="B511" s="6"/>
      <c r="C511" s="6"/>
      <c r="D511" s="6" t="str">
        <f t="shared" si="374"/>
        <v>*</v>
      </c>
      <c r="E511" s="7" t="s">
        <v>607</v>
      </c>
      <c r="F511" s="8"/>
      <c r="G511" s="8" t="str">
        <f>G$38</f>
        <v>BFUETH</v>
      </c>
      <c r="H511" s="8" t="str">
        <f t="shared" ref="H511" si="404">H468</f>
        <v>MINBFUETHY</v>
      </c>
      <c r="I511" s="6"/>
      <c r="J511" s="8" t="s">
        <v>604</v>
      </c>
      <c r="K511" s="87">
        <f>'SUP_IVL (In-direct)'!I94</f>
        <v>0</v>
      </c>
      <c r="L511" s="1"/>
      <c r="M511" s="6" t="s">
        <v>14</v>
      </c>
      <c r="N511" s="6"/>
      <c r="Q511" s="6" t="s">
        <v>292</v>
      </c>
      <c r="R511" s="69" t="s">
        <v>250</v>
      </c>
    </row>
    <row r="512" spans="2:18" x14ac:dyDescent="0.3">
      <c r="B512" s="6"/>
      <c r="C512" s="6"/>
      <c r="D512" s="6" t="str">
        <f t="shared" si="374"/>
        <v>*</v>
      </c>
      <c r="E512" s="7" t="s">
        <v>607</v>
      </c>
      <c r="F512" s="8"/>
      <c r="G512" s="8" t="str">
        <f>G$39</f>
        <v>BFUETH</v>
      </c>
      <c r="H512" s="8" t="str">
        <f t="shared" ref="H512" si="405">H469</f>
        <v>MINBFUETH1</v>
      </c>
      <c r="I512" s="6"/>
      <c r="J512" s="8" t="s">
        <v>604</v>
      </c>
      <c r="K512" s="87">
        <f>'SUP_IVL (In-direct)'!I95</f>
        <v>0</v>
      </c>
      <c r="L512" s="1"/>
      <c r="M512" s="6" t="s">
        <v>14</v>
      </c>
      <c r="N512" s="6"/>
      <c r="Q512" s="6" t="s">
        <v>292</v>
      </c>
      <c r="R512" s="69" t="s">
        <v>250</v>
      </c>
    </row>
    <row r="513" spans="2:18" x14ac:dyDescent="0.3">
      <c r="B513" s="6"/>
      <c r="C513" s="6"/>
      <c r="D513" s="6" t="str">
        <f t="shared" si="374"/>
        <v>*</v>
      </c>
      <c r="E513" s="7" t="s">
        <v>607</v>
      </c>
      <c r="F513" s="8"/>
      <c r="G513" s="8" t="str">
        <f>G$40</f>
        <v>BFUDST</v>
      </c>
      <c r="H513" s="8" t="str">
        <f t="shared" ref="H513" si="406">H470</f>
        <v>MINBFUDSTY</v>
      </c>
      <c r="I513" s="6"/>
      <c r="J513" s="8" t="s">
        <v>604</v>
      </c>
      <c r="K513" s="87">
        <f>'SUP_IVL (In-direct)'!I96</f>
        <v>0</v>
      </c>
      <c r="L513" s="1"/>
      <c r="M513" s="6" t="s">
        <v>14</v>
      </c>
      <c r="N513" s="6"/>
      <c r="Q513" s="6" t="s">
        <v>291</v>
      </c>
      <c r="R513" s="69" t="s">
        <v>110</v>
      </c>
    </row>
    <row r="514" spans="2:18" x14ac:dyDescent="0.3">
      <c r="B514" s="6"/>
      <c r="C514" s="6"/>
      <c r="D514" s="6" t="str">
        <f t="shared" si="374"/>
        <v>*</v>
      </c>
      <c r="E514" s="7" t="s">
        <v>607</v>
      </c>
      <c r="F514" s="8"/>
      <c r="G514" s="8" t="str">
        <f>G$41</f>
        <v>BFUDST</v>
      </c>
      <c r="H514" s="8" t="str">
        <f t="shared" ref="H514" si="407">H471</f>
        <v>MINBFUDST1</v>
      </c>
      <c r="I514" s="6"/>
      <c r="J514" s="8" t="s">
        <v>604</v>
      </c>
      <c r="K514" s="87">
        <f>'SUP_IVL (In-direct)'!I97</f>
        <v>0</v>
      </c>
      <c r="L514" s="1"/>
      <c r="M514" s="6" t="s">
        <v>14</v>
      </c>
      <c r="N514" s="6"/>
      <c r="Q514" s="6" t="s">
        <v>291</v>
      </c>
      <c r="R514" s="69" t="s">
        <v>110</v>
      </c>
    </row>
    <row r="515" spans="2:18" x14ac:dyDescent="0.3">
      <c r="B515" s="6"/>
      <c r="C515" s="6"/>
      <c r="D515" s="6" t="str">
        <f t="shared" si="374"/>
        <v>*</v>
      </c>
      <c r="E515" s="7" t="s">
        <v>607</v>
      </c>
      <c r="F515" s="8"/>
      <c r="G515" s="8" t="str">
        <f>G$42</f>
        <v>BFUDST</v>
      </c>
      <c r="H515" s="8" t="str">
        <f t="shared" ref="H515" si="408">H472</f>
        <v>MINBFUDST2</v>
      </c>
      <c r="I515" s="6"/>
      <c r="J515" s="8" t="s">
        <v>604</v>
      </c>
      <c r="K515" s="87">
        <f>'SUP_IVL (In-direct)'!I98</f>
        <v>0</v>
      </c>
      <c r="L515" s="1"/>
      <c r="M515" s="6" t="s">
        <v>14</v>
      </c>
      <c r="N515" s="6"/>
      <c r="Q515" s="6" t="s">
        <v>291</v>
      </c>
      <c r="R515" s="69" t="s">
        <v>110</v>
      </c>
    </row>
    <row r="516" spans="2:18" x14ac:dyDescent="0.3">
      <c r="B516" s="6"/>
      <c r="C516" s="6"/>
      <c r="D516" s="6" t="str">
        <f t="shared" si="374"/>
        <v>*</v>
      </c>
      <c r="E516" s="7" t="s">
        <v>607</v>
      </c>
      <c r="F516" s="8"/>
      <c r="G516" s="8" t="str">
        <f>G$43</f>
        <v>RENSAV</v>
      </c>
      <c r="H516" s="8" t="str">
        <f t="shared" ref="H516" si="409">H473</f>
        <v>MINRENSAV08</v>
      </c>
      <c r="I516" s="6"/>
      <c r="J516" s="8" t="s">
        <v>604</v>
      </c>
      <c r="K516" s="87">
        <f>'SUP_IVL (In-direct)'!I99</f>
        <v>0</v>
      </c>
      <c r="L516" s="1"/>
      <c r="M516" s="6" t="s">
        <v>14</v>
      </c>
      <c r="N516" s="6"/>
      <c r="Q516" s="6" t="s">
        <v>350</v>
      </c>
      <c r="R516" s="68" t="s">
        <v>286</v>
      </c>
    </row>
    <row r="521" spans="2:18" x14ac:dyDescent="0.3">
      <c r="B521" s="120" t="str">
        <f>'SUP_IVL (In-direct)'!J$10</f>
        <v>CO2eqv</v>
      </c>
      <c r="C521" s="1"/>
      <c r="D521" s="1"/>
      <c r="E521" s="1"/>
      <c r="F521" s="1"/>
      <c r="G521" s="1"/>
      <c r="H521" s="1"/>
      <c r="I521" s="1"/>
      <c r="J521" s="1"/>
      <c r="K521" s="84"/>
      <c r="L521" s="1"/>
      <c r="M521" s="1"/>
      <c r="N521" s="1"/>
      <c r="O521" s="1"/>
      <c r="P521" s="1"/>
      <c r="Q521" s="1"/>
      <c r="R521" s="1"/>
    </row>
    <row r="522" spans="2:18" x14ac:dyDescent="0.3">
      <c r="B522" s="120"/>
      <c r="C522" s="1"/>
      <c r="D522" s="1"/>
      <c r="E522" s="1"/>
      <c r="F522" s="1"/>
      <c r="G522" s="1"/>
      <c r="H522" s="1"/>
      <c r="I522" s="1"/>
      <c r="J522" s="1"/>
      <c r="K522" s="84"/>
      <c r="L522" s="1"/>
      <c r="M522" s="1"/>
      <c r="N522" s="1"/>
      <c r="O522" s="1"/>
      <c r="P522" s="1"/>
      <c r="Q522" s="1"/>
      <c r="R522" s="1"/>
    </row>
    <row r="523" spans="2:18" x14ac:dyDescent="0.3">
      <c r="B523" s="2" t="s">
        <v>606</v>
      </c>
      <c r="C523" s="3"/>
      <c r="D523" s="3"/>
      <c r="E523" s="3"/>
      <c r="F523" s="3"/>
      <c r="G523" s="3"/>
      <c r="H523" s="3"/>
      <c r="I523" s="3"/>
      <c r="J523" s="3"/>
      <c r="K523" s="85"/>
      <c r="L523" s="1"/>
      <c r="M523" s="1"/>
      <c r="N523" s="1"/>
      <c r="O523" s="1"/>
      <c r="P523" s="1"/>
      <c r="Q523" s="1"/>
      <c r="R523" s="1"/>
    </row>
    <row r="524" spans="2:18" x14ac:dyDescent="0.3">
      <c r="B524" s="4" t="s">
        <v>1</v>
      </c>
      <c r="C524" s="4" t="s">
        <v>2</v>
      </c>
      <c r="D524" s="4" t="s">
        <v>3</v>
      </c>
      <c r="E524" s="4" t="s">
        <v>4</v>
      </c>
      <c r="F524" s="4" t="s">
        <v>5</v>
      </c>
      <c r="G524" s="4" t="s">
        <v>288</v>
      </c>
      <c r="H524" s="4" t="s">
        <v>6</v>
      </c>
      <c r="I524" s="4" t="s">
        <v>7</v>
      </c>
      <c r="J524" s="4" t="s">
        <v>8</v>
      </c>
      <c r="K524" s="86" t="s">
        <v>9</v>
      </c>
      <c r="L524" s="1"/>
      <c r="M524" s="4" t="s">
        <v>10</v>
      </c>
      <c r="N524" s="4" t="s">
        <v>11</v>
      </c>
      <c r="O524" s="5"/>
      <c r="P524" s="5"/>
      <c r="Q524" s="4" t="s">
        <v>12</v>
      </c>
      <c r="R524" s="4" t="s">
        <v>13</v>
      </c>
    </row>
    <row r="525" spans="2:18" x14ac:dyDescent="0.3">
      <c r="B525" s="6"/>
      <c r="C525" s="6"/>
      <c r="D525" s="6" t="str">
        <f t="shared" ref="D525:D559" si="410">IF((OR(K525&lt;=0,K525="NA")),"*","FLO_EMIS+")</f>
        <v>*</v>
      </c>
      <c r="E525" s="7" t="s">
        <v>607</v>
      </c>
      <c r="F525" s="8"/>
      <c r="G525" s="8" t="str">
        <f>G$9</f>
        <v>BIOCRP</v>
      </c>
      <c r="H525" s="8" t="str">
        <f t="shared" ref="H525" si="411">H482</f>
        <v>MINBIOCRP100</v>
      </c>
      <c r="I525" s="6"/>
      <c r="J525" s="8" t="s">
        <v>605</v>
      </c>
      <c r="K525" s="87">
        <f>'SUP_IVL (In-direct)'!J65</f>
        <v>0</v>
      </c>
      <c r="L525" s="1"/>
      <c r="M525" s="6" t="s">
        <v>14</v>
      </c>
      <c r="N525" s="6"/>
      <c r="O525" s="3"/>
      <c r="P525" s="3"/>
      <c r="Q525" s="6" t="s">
        <v>325</v>
      </c>
      <c r="R525" s="68"/>
    </row>
    <row r="526" spans="2:18" x14ac:dyDescent="0.3">
      <c r="B526" s="6"/>
      <c r="C526" s="6"/>
      <c r="D526" s="6" t="str">
        <f t="shared" si="410"/>
        <v>*</v>
      </c>
      <c r="E526" s="7" t="s">
        <v>607</v>
      </c>
      <c r="F526" s="8"/>
      <c r="G526" s="8" t="str">
        <f>G$10</f>
        <v>BIOCRP</v>
      </c>
      <c r="H526" s="8" t="str">
        <f t="shared" ref="H526" si="412">H483</f>
        <v>MINBIOCRP200</v>
      </c>
      <c r="I526" s="6"/>
      <c r="J526" s="8" t="s">
        <v>605</v>
      </c>
      <c r="K526" s="87">
        <f>'SUP_IVL (In-direct)'!J66</f>
        <v>0</v>
      </c>
      <c r="L526" s="1"/>
      <c r="M526" s="6" t="s">
        <v>14</v>
      </c>
      <c r="N526" s="6"/>
      <c r="O526" s="3"/>
      <c r="P526" s="3"/>
      <c r="Q526" s="6" t="s">
        <v>326</v>
      </c>
      <c r="R526" s="68"/>
    </row>
    <row r="527" spans="2:18" x14ac:dyDescent="0.3">
      <c r="B527" s="6"/>
      <c r="C527" s="6"/>
      <c r="D527" s="6" t="str">
        <f t="shared" si="410"/>
        <v>*</v>
      </c>
      <c r="E527" s="7" t="s">
        <v>607</v>
      </c>
      <c r="F527" s="8"/>
      <c r="G527" s="8" t="str">
        <f>G$11</f>
        <v>BIOCRP</v>
      </c>
      <c r="H527" s="8" t="str">
        <f t="shared" ref="H527" si="413">H484</f>
        <v>MINBIOCRP300</v>
      </c>
      <c r="I527" s="6"/>
      <c r="J527" s="8" t="s">
        <v>605</v>
      </c>
      <c r="K527" s="87">
        <f>'SUP_IVL (In-direct)'!J67</f>
        <v>0</v>
      </c>
      <c r="L527" s="1"/>
      <c r="M527" s="6" t="s">
        <v>14</v>
      </c>
      <c r="N527" s="6"/>
      <c r="O527" s="3"/>
      <c r="P527" s="3"/>
      <c r="Q527" s="6" t="s">
        <v>327</v>
      </c>
      <c r="R527" s="68"/>
    </row>
    <row r="528" spans="2:18" x14ac:dyDescent="0.3">
      <c r="B528" s="6"/>
      <c r="C528" s="6"/>
      <c r="D528" s="6" t="str">
        <f t="shared" si="410"/>
        <v>*</v>
      </c>
      <c r="E528" s="7" t="s">
        <v>607</v>
      </c>
      <c r="F528" s="8"/>
      <c r="G528" s="8" t="str">
        <f>G$12</f>
        <v>BIOCRP</v>
      </c>
      <c r="H528" s="8" t="str">
        <f t="shared" ref="H528" si="414">H485</f>
        <v>MINBIOCRP310</v>
      </c>
      <c r="I528" s="6"/>
      <c r="J528" s="8" t="s">
        <v>605</v>
      </c>
      <c r="K528" s="87">
        <f>'SUP_IVL (In-direct)'!J68</f>
        <v>0</v>
      </c>
      <c r="L528" s="1"/>
      <c r="M528" s="6" t="s">
        <v>14</v>
      </c>
      <c r="N528" s="6"/>
      <c r="O528" s="3"/>
      <c r="P528" s="3"/>
      <c r="Q528" s="6" t="s">
        <v>327</v>
      </c>
      <c r="R528" s="68"/>
    </row>
    <row r="529" spans="2:18" x14ac:dyDescent="0.3">
      <c r="B529" s="6"/>
      <c r="C529" s="6"/>
      <c r="D529" s="6" t="str">
        <f t="shared" si="410"/>
        <v>*</v>
      </c>
      <c r="E529" s="7" t="s">
        <v>607</v>
      </c>
      <c r="F529" s="8"/>
      <c r="G529" s="8" t="str">
        <f>G$13</f>
        <v>BIOCRP</v>
      </c>
      <c r="H529" s="8" t="str">
        <f t="shared" ref="H529" si="415">H486</f>
        <v>MINBIOCRP400</v>
      </c>
      <c r="I529" s="6"/>
      <c r="J529" s="8" t="s">
        <v>605</v>
      </c>
      <c r="K529" s="87">
        <f>'SUP_IVL (In-direct)'!J69</f>
        <v>0</v>
      </c>
      <c r="L529" s="1"/>
      <c r="M529" s="6" t="s">
        <v>14</v>
      </c>
      <c r="N529" s="6"/>
      <c r="O529" s="3"/>
      <c r="P529" s="3"/>
      <c r="Q529" s="6" t="s">
        <v>328</v>
      </c>
      <c r="R529" s="68"/>
    </row>
    <row r="530" spans="2:18" x14ac:dyDescent="0.3">
      <c r="B530" s="6"/>
      <c r="C530" s="6"/>
      <c r="D530" s="6" t="str">
        <f t="shared" si="410"/>
        <v>*</v>
      </c>
      <c r="E530" s="7" t="s">
        <v>607</v>
      </c>
      <c r="F530" s="8"/>
      <c r="G530" s="8" t="str">
        <f>G$14</f>
        <v>BIOCRP</v>
      </c>
      <c r="H530" s="8" t="str">
        <f t="shared" ref="H530" si="416">H487</f>
        <v>MINBIOCRP900</v>
      </c>
      <c r="I530" s="6"/>
      <c r="J530" s="8" t="s">
        <v>605</v>
      </c>
      <c r="K530" s="87">
        <f>'SUP_IVL (In-direct)'!J70</f>
        <v>0</v>
      </c>
      <c r="L530" s="1"/>
      <c r="M530" s="6" t="s">
        <v>14</v>
      </c>
      <c r="N530" s="6"/>
      <c r="O530" s="3"/>
      <c r="P530" s="3"/>
      <c r="Q530" s="6" t="s">
        <v>329</v>
      </c>
      <c r="R530" s="68" t="s">
        <v>256</v>
      </c>
    </row>
    <row r="531" spans="2:18" x14ac:dyDescent="0.3">
      <c r="B531" s="6"/>
      <c r="C531" s="6"/>
      <c r="D531" s="6" t="str">
        <f t="shared" si="410"/>
        <v>*</v>
      </c>
      <c r="E531" s="7" t="s">
        <v>607</v>
      </c>
      <c r="F531" s="8"/>
      <c r="G531" s="8" t="str">
        <f>G$15</f>
        <v>BIOGAS</v>
      </c>
      <c r="H531" s="8" t="str">
        <f t="shared" ref="H531" si="417">H488</f>
        <v>MINBIOGAS900</v>
      </c>
      <c r="I531" s="6"/>
      <c r="J531" s="8" t="s">
        <v>605</v>
      </c>
      <c r="K531" s="87">
        <f>'SUP_IVL (In-direct)'!J71</f>
        <v>0</v>
      </c>
      <c r="L531" s="1"/>
      <c r="M531" s="6" t="s">
        <v>14</v>
      </c>
      <c r="N531" s="6"/>
      <c r="O531" s="3"/>
      <c r="P531" s="3"/>
      <c r="Q531" s="6" t="s">
        <v>330</v>
      </c>
      <c r="R531" s="68" t="s">
        <v>257</v>
      </c>
    </row>
    <row r="532" spans="2:18" x14ac:dyDescent="0.3">
      <c r="B532" s="6"/>
      <c r="C532" s="6"/>
      <c r="D532" s="6" t="str">
        <f t="shared" si="410"/>
        <v>*</v>
      </c>
      <c r="E532" s="7" t="s">
        <v>607</v>
      </c>
      <c r="F532" s="8"/>
      <c r="G532" s="8" t="str">
        <f>G$16</f>
        <v>BIOIOW</v>
      </c>
      <c r="H532" s="8" t="str">
        <f t="shared" ref="H532" si="418">H489</f>
        <v>MINBIOIOW300</v>
      </c>
      <c r="I532" s="6"/>
      <c r="J532" s="8" t="s">
        <v>605</v>
      </c>
      <c r="K532" s="87">
        <f>'SUP_IVL (In-direct)'!J72</f>
        <v>0</v>
      </c>
      <c r="L532" s="1"/>
      <c r="M532" s="6" t="s">
        <v>14</v>
      </c>
      <c r="N532" s="6"/>
      <c r="O532" s="3"/>
      <c r="P532" s="3"/>
      <c r="Q532" s="6" t="s">
        <v>331</v>
      </c>
      <c r="R532" s="68"/>
    </row>
    <row r="533" spans="2:18" x14ac:dyDescent="0.3">
      <c r="B533" s="6"/>
      <c r="C533" s="6"/>
      <c r="D533" s="6" t="str">
        <f t="shared" si="410"/>
        <v>*</v>
      </c>
      <c r="E533" s="7" t="s">
        <v>607</v>
      </c>
      <c r="F533" s="8"/>
      <c r="G533" s="8" t="str">
        <f>G$17</f>
        <v>BIOMFW</v>
      </c>
      <c r="H533" s="8" t="str">
        <f t="shared" ref="H533" si="419">H490</f>
        <v>MINBIOMFW300</v>
      </c>
      <c r="I533" s="6"/>
      <c r="J533" s="8" t="s">
        <v>605</v>
      </c>
      <c r="K533" s="87">
        <f>'SUP_IVL (In-direct)'!J73</f>
        <v>0</v>
      </c>
      <c r="L533" s="1"/>
      <c r="M533" s="6" t="s">
        <v>14</v>
      </c>
      <c r="N533" s="6"/>
      <c r="O533" s="3"/>
      <c r="P533" s="3"/>
      <c r="Q533" s="6" t="s">
        <v>332</v>
      </c>
      <c r="R533" s="68"/>
    </row>
    <row r="534" spans="2:18" x14ac:dyDescent="0.3">
      <c r="B534" s="6"/>
      <c r="C534" s="6"/>
      <c r="D534" s="6" t="str">
        <f t="shared" si="410"/>
        <v>*</v>
      </c>
      <c r="E534" s="7" t="s">
        <v>607</v>
      </c>
      <c r="F534" s="8"/>
      <c r="G534" s="8" t="str">
        <f>G$18</f>
        <v>BIOMSW</v>
      </c>
      <c r="H534" s="8" t="str">
        <f t="shared" ref="H534" si="420">H491</f>
        <v>MINBIOMSW300</v>
      </c>
      <c r="I534" s="6"/>
      <c r="J534" s="8" t="s">
        <v>605</v>
      </c>
      <c r="K534" s="87">
        <f>'SUP_IVL (In-direct)'!J74</f>
        <v>0</v>
      </c>
      <c r="L534" s="1"/>
      <c r="M534" s="6" t="s">
        <v>14</v>
      </c>
      <c r="N534" s="6"/>
      <c r="O534" s="3"/>
      <c r="P534" s="3"/>
      <c r="Q534" s="6" t="s">
        <v>333</v>
      </c>
      <c r="R534" s="68"/>
    </row>
    <row r="535" spans="2:18" x14ac:dyDescent="0.3">
      <c r="B535" s="6"/>
      <c r="C535" s="6"/>
      <c r="D535" s="6" t="str">
        <f t="shared" si="410"/>
        <v>*</v>
      </c>
      <c r="E535" s="7" t="s">
        <v>607</v>
      </c>
      <c r="F535" s="8"/>
      <c r="G535" s="8" t="str">
        <f>G$19</f>
        <v>BIORPS</v>
      </c>
      <c r="H535" s="8" t="str">
        <f t="shared" ref="H535" si="421">H492</f>
        <v>MINBIORPS100</v>
      </c>
      <c r="I535" s="6"/>
      <c r="J535" s="8" t="s">
        <v>605</v>
      </c>
      <c r="K535" s="87">
        <f>'SUP_IVL (In-direct)'!J75</f>
        <v>0</v>
      </c>
      <c r="L535" s="1"/>
      <c r="M535" s="6" t="s">
        <v>14</v>
      </c>
      <c r="N535" s="6"/>
      <c r="O535" s="3"/>
      <c r="P535" s="3"/>
      <c r="Q535" s="6" t="s">
        <v>334</v>
      </c>
      <c r="R535" s="68"/>
    </row>
    <row r="536" spans="2:18" x14ac:dyDescent="0.3">
      <c r="B536" s="6"/>
      <c r="C536" s="6"/>
      <c r="D536" s="6" t="str">
        <f t="shared" si="410"/>
        <v>*</v>
      </c>
      <c r="E536" s="7" t="s">
        <v>607</v>
      </c>
      <c r="F536" s="8"/>
      <c r="G536" s="8" t="str">
        <f>G$20</f>
        <v>BIOSLU</v>
      </c>
      <c r="H536" s="8" t="str">
        <f t="shared" ref="H536" si="422">H493</f>
        <v>MINBIOSLU300</v>
      </c>
      <c r="I536" s="6"/>
      <c r="J536" s="8" t="s">
        <v>605</v>
      </c>
      <c r="K536" s="87">
        <f>'SUP_IVL (In-direct)'!J76</f>
        <v>0</v>
      </c>
      <c r="L536" s="1"/>
      <c r="M536" s="6" t="s">
        <v>14</v>
      </c>
      <c r="N536" s="6"/>
      <c r="Q536" s="6" t="s">
        <v>335</v>
      </c>
      <c r="R536" s="68"/>
    </row>
    <row r="537" spans="2:18" x14ac:dyDescent="0.3">
      <c r="B537" s="6"/>
      <c r="C537" s="6"/>
      <c r="D537" s="6" t="str">
        <f t="shared" si="410"/>
        <v>FLO_EMIS+</v>
      </c>
      <c r="E537" s="7" t="s">
        <v>607</v>
      </c>
      <c r="F537" s="8"/>
      <c r="G537" s="8" t="str">
        <f>G$21</f>
        <v>BIOWOF</v>
      </c>
      <c r="H537" s="8" t="str">
        <f t="shared" ref="H537" si="423">H494</f>
        <v>MINBIOWOF900</v>
      </c>
      <c r="I537" s="6"/>
      <c r="J537" s="8" t="s">
        <v>605</v>
      </c>
      <c r="K537" s="87">
        <f>'SUP_IVL (In-direct)'!J77</f>
        <v>1.0666752377547009</v>
      </c>
      <c r="L537" s="1"/>
      <c r="M537" s="6" t="s">
        <v>14</v>
      </c>
      <c r="N537" s="6"/>
      <c r="Q537" s="6" t="s">
        <v>336</v>
      </c>
      <c r="R537" s="69" t="s">
        <v>259</v>
      </c>
    </row>
    <row r="538" spans="2:18" x14ac:dyDescent="0.3">
      <c r="B538" s="6"/>
      <c r="C538" s="6"/>
      <c r="D538" s="6" t="str">
        <f t="shared" si="410"/>
        <v>*</v>
      </c>
      <c r="E538" s="7" t="s">
        <v>607</v>
      </c>
      <c r="F538" s="8"/>
      <c r="G538" s="8" t="str">
        <f>G$22</f>
        <v>BIOWOO</v>
      </c>
      <c r="H538" s="8" t="str">
        <f t="shared" ref="H538" si="424">H495</f>
        <v>MINBIOWOO100</v>
      </c>
      <c r="I538" s="6"/>
      <c r="J538" s="8" t="s">
        <v>605</v>
      </c>
      <c r="K538" s="87">
        <f>'SUP_IVL (In-direct)'!J78</f>
        <v>0</v>
      </c>
      <c r="L538" s="1"/>
      <c r="M538" s="6" t="s">
        <v>14</v>
      </c>
      <c r="N538" s="6"/>
      <c r="Q538" s="6" t="s">
        <v>337</v>
      </c>
      <c r="R538" s="68"/>
    </row>
    <row r="539" spans="2:18" x14ac:dyDescent="0.3">
      <c r="B539" s="6"/>
      <c r="C539" s="6"/>
      <c r="D539" s="6" t="str">
        <f t="shared" si="410"/>
        <v>*</v>
      </c>
      <c r="E539" s="7" t="s">
        <v>607</v>
      </c>
      <c r="F539" s="8"/>
      <c r="G539" s="8" t="str">
        <f>G$23</f>
        <v>BIOWOO</v>
      </c>
      <c r="H539" s="8" t="str">
        <f t="shared" ref="H539" si="425">H496</f>
        <v>MINBIOWOO200</v>
      </c>
      <c r="I539" s="6"/>
      <c r="J539" s="8" t="s">
        <v>605</v>
      </c>
      <c r="K539" s="87">
        <f>'SUP_IVL (In-direct)'!J79</f>
        <v>0</v>
      </c>
      <c r="L539" s="1"/>
      <c r="M539" s="6" t="s">
        <v>14</v>
      </c>
      <c r="N539" s="6"/>
      <c r="Q539" s="6" t="s">
        <v>338</v>
      </c>
      <c r="R539" s="68"/>
    </row>
    <row r="540" spans="2:18" x14ac:dyDescent="0.3">
      <c r="B540" s="6"/>
      <c r="C540" s="6"/>
      <c r="D540" s="6" t="str">
        <f t="shared" si="410"/>
        <v>*</v>
      </c>
      <c r="E540" s="7" t="s">
        <v>607</v>
      </c>
      <c r="F540" s="8"/>
      <c r="G540" s="8" t="str">
        <f>G$24</f>
        <v>BIOWOO</v>
      </c>
      <c r="H540" s="8" t="str">
        <f t="shared" ref="H540" si="426">H497</f>
        <v>MINBIOWOO300</v>
      </c>
      <c r="I540" s="6"/>
      <c r="J540" s="8" t="s">
        <v>605</v>
      </c>
      <c r="K540" s="87">
        <f>'SUP_IVL (In-direct)'!J80</f>
        <v>0</v>
      </c>
      <c r="L540" s="1"/>
      <c r="M540" s="6" t="s">
        <v>14</v>
      </c>
      <c r="N540" s="6"/>
      <c r="Q540" s="6" t="s">
        <v>339</v>
      </c>
      <c r="R540" s="68"/>
    </row>
    <row r="541" spans="2:18" x14ac:dyDescent="0.3">
      <c r="B541" s="6"/>
      <c r="C541" s="6"/>
      <c r="D541" s="6" t="str">
        <f t="shared" si="410"/>
        <v>*</v>
      </c>
      <c r="E541" s="7" t="s">
        <v>607</v>
      </c>
      <c r="F541" s="8"/>
      <c r="G541" s="8" t="str">
        <f>G$25</f>
        <v>BIOWOO</v>
      </c>
      <c r="H541" s="8" t="str">
        <f t="shared" ref="H541" si="427">H498</f>
        <v>MINBIOWOO900</v>
      </c>
      <c r="I541" s="6"/>
      <c r="J541" s="8" t="s">
        <v>605</v>
      </c>
      <c r="K541" s="87">
        <f>'SUP_IVL (In-direct)'!J81</f>
        <v>0</v>
      </c>
      <c r="L541" s="1"/>
      <c r="M541" s="6" t="s">
        <v>14</v>
      </c>
      <c r="N541" s="6"/>
      <c r="Q541" s="6" t="s">
        <v>340</v>
      </c>
      <c r="R541" s="68" t="s">
        <v>260</v>
      </c>
    </row>
    <row r="542" spans="2:18" x14ac:dyDescent="0.3">
      <c r="B542" s="6"/>
      <c r="C542" s="6"/>
      <c r="D542" s="6" t="str">
        <f t="shared" si="410"/>
        <v>*</v>
      </c>
      <c r="E542" s="7" t="s">
        <v>607</v>
      </c>
      <c r="F542" s="8"/>
      <c r="G542" s="8" t="str">
        <f>G$26</f>
        <v>COOFRE</v>
      </c>
      <c r="H542" s="8" t="str">
        <f t="shared" ref="H542" si="428">H499</f>
        <v>MINCOOFREE00</v>
      </c>
      <c r="I542" s="6"/>
      <c r="J542" s="8" t="s">
        <v>605</v>
      </c>
      <c r="K542" s="87">
        <f>'SUP_IVL (In-direct)'!J82</f>
        <v>0</v>
      </c>
      <c r="L542" s="1"/>
      <c r="M542" s="6" t="s">
        <v>14</v>
      </c>
      <c r="N542" s="6"/>
      <c r="Q542" s="6" t="s">
        <v>341</v>
      </c>
      <c r="R542" s="68"/>
    </row>
    <row r="543" spans="2:18" x14ac:dyDescent="0.3">
      <c r="B543" s="6"/>
      <c r="C543" s="6"/>
      <c r="D543" s="6" t="str">
        <f t="shared" si="410"/>
        <v>*</v>
      </c>
      <c r="E543" s="7" t="s">
        <v>607</v>
      </c>
      <c r="F543" s="8"/>
      <c r="G543" s="8" t="str">
        <f>G$27</f>
        <v>HUMPOW</v>
      </c>
      <c r="H543" s="8" t="str">
        <f t="shared" ref="H543" si="429">H500</f>
        <v>MINHUMPOW00</v>
      </c>
      <c r="I543" s="6"/>
      <c r="J543" s="8" t="s">
        <v>605</v>
      </c>
      <c r="K543" s="87">
        <f>'SUP_IVL (In-direct)'!J83</f>
        <v>0</v>
      </c>
      <c r="L543" s="1"/>
      <c r="M543" s="6" t="s">
        <v>14</v>
      </c>
      <c r="N543" s="6"/>
      <c r="Q543" s="6" t="s">
        <v>342</v>
      </c>
      <c r="R543" s="32" t="s">
        <v>278</v>
      </c>
    </row>
    <row r="544" spans="2:18" x14ac:dyDescent="0.3">
      <c r="B544" s="6"/>
      <c r="C544" s="6"/>
      <c r="D544" s="6" t="str">
        <f t="shared" si="410"/>
        <v>*</v>
      </c>
      <c r="E544" s="7" t="s">
        <v>607</v>
      </c>
      <c r="F544" s="8"/>
      <c r="G544" s="8" t="str">
        <f>G$28</f>
        <v>RENAHT</v>
      </c>
      <c r="H544" s="8" t="str">
        <f t="shared" ref="H544" si="430">H501</f>
        <v>MINRENAHT00</v>
      </c>
      <c r="I544" s="6"/>
      <c r="J544" s="8" t="s">
        <v>605</v>
      </c>
      <c r="K544" s="87">
        <f>'SUP_IVL (In-direct)'!J84</f>
        <v>0</v>
      </c>
      <c r="L544" s="1"/>
      <c r="M544" s="6" t="s">
        <v>14</v>
      </c>
      <c r="N544" s="6"/>
      <c r="Q544" s="6" t="s">
        <v>343</v>
      </c>
      <c r="R544" s="68" t="s">
        <v>279</v>
      </c>
    </row>
    <row r="545" spans="2:18" x14ac:dyDescent="0.3">
      <c r="B545" s="6"/>
      <c r="C545" s="6"/>
      <c r="D545" s="6" t="str">
        <f t="shared" si="410"/>
        <v>FLO_EMIS+</v>
      </c>
      <c r="E545" s="7" t="s">
        <v>607</v>
      </c>
      <c r="F545" s="8"/>
      <c r="G545" s="8" t="str">
        <f>G$29</f>
        <v>RENGEO</v>
      </c>
      <c r="H545" s="8" t="str">
        <f t="shared" ref="H545" si="431">H502</f>
        <v>MINRENGEO00</v>
      </c>
      <c r="I545" s="6"/>
      <c r="J545" s="8" t="s">
        <v>605</v>
      </c>
      <c r="K545" s="87">
        <f>'SUP_IVL (In-direct)'!J85</f>
        <v>10.555555555555555</v>
      </c>
      <c r="L545" s="1"/>
      <c r="M545" s="6" t="s">
        <v>14</v>
      </c>
      <c r="N545" s="6"/>
      <c r="Q545" s="6" t="s">
        <v>344</v>
      </c>
      <c r="R545" s="68" t="s">
        <v>280</v>
      </c>
    </row>
    <row r="546" spans="2:18" x14ac:dyDescent="0.3">
      <c r="B546" s="6"/>
      <c r="C546" s="6"/>
      <c r="D546" s="6" t="str">
        <f t="shared" si="410"/>
        <v>FLO_EMIS+</v>
      </c>
      <c r="E546" s="7" t="s">
        <v>607</v>
      </c>
      <c r="F546" s="8"/>
      <c r="G546" s="8" t="str">
        <f>G$30</f>
        <v>RENHYD</v>
      </c>
      <c r="H546" s="8" t="str">
        <f t="shared" ref="H546" si="432">H503</f>
        <v>MINRENHYD00</v>
      </c>
      <c r="I546" s="6"/>
      <c r="J546" s="8" t="s">
        <v>605</v>
      </c>
      <c r="K546" s="87">
        <f>'SUP_IVL (In-direct)'!J86</f>
        <v>6.6666666666666661</v>
      </c>
      <c r="L546" s="1"/>
      <c r="M546" s="6" t="s">
        <v>14</v>
      </c>
      <c r="N546" s="6"/>
      <c r="Q546" s="6" t="s">
        <v>345</v>
      </c>
      <c r="R546" s="68" t="s">
        <v>281</v>
      </c>
    </row>
    <row r="547" spans="2:18" x14ac:dyDescent="0.3">
      <c r="B547" s="6"/>
      <c r="C547" s="6"/>
      <c r="D547" s="6" t="str">
        <f t="shared" si="410"/>
        <v>FLO_EMIS+</v>
      </c>
      <c r="E547" s="7" t="s">
        <v>607</v>
      </c>
      <c r="F547" s="8"/>
      <c r="G547" s="8" t="str">
        <f>G$31</f>
        <v>RENSOL</v>
      </c>
      <c r="H547" s="8" t="str">
        <f t="shared" ref="H547" si="433">H504</f>
        <v>MINRENSOL00</v>
      </c>
      <c r="I547" s="6"/>
      <c r="J547" s="8" t="s">
        <v>605</v>
      </c>
      <c r="K547" s="87">
        <f>'SUP_IVL (In-direct)'!J87</f>
        <v>11.388888888888889</v>
      </c>
      <c r="L547" s="1"/>
      <c r="M547" s="6" t="s">
        <v>14</v>
      </c>
      <c r="N547" s="6"/>
      <c r="Q547" s="6" t="s">
        <v>346</v>
      </c>
      <c r="R547" s="68" t="s">
        <v>282</v>
      </c>
    </row>
    <row r="548" spans="2:18" x14ac:dyDescent="0.3">
      <c r="B548" s="6"/>
      <c r="C548" s="6"/>
      <c r="D548" s="6" t="str">
        <f t="shared" si="410"/>
        <v>*</v>
      </c>
      <c r="E548" s="7" t="s">
        <v>607</v>
      </c>
      <c r="F548" s="8"/>
      <c r="G548" s="8" t="str">
        <f>G$32</f>
        <v>RENTID</v>
      </c>
      <c r="H548" s="8" t="str">
        <f t="shared" ref="H548" si="434">H505</f>
        <v>MINRENTID00</v>
      </c>
      <c r="I548" s="6"/>
      <c r="J548" s="8" t="s">
        <v>605</v>
      </c>
      <c r="K548" s="87">
        <f>'SUP_IVL (In-direct)'!J88</f>
        <v>0</v>
      </c>
      <c r="L548" s="1"/>
      <c r="M548" s="6" t="s">
        <v>14</v>
      </c>
      <c r="N548" s="6"/>
      <c r="Q548" s="6" t="s">
        <v>347</v>
      </c>
      <c r="R548" s="68" t="s">
        <v>283</v>
      </c>
    </row>
    <row r="549" spans="2:18" x14ac:dyDescent="0.3">
      <c r="B549" s="6"/>
      <c r="C549" s="6"/>
      <c r="D549" s="6" t="str">
        <f t="shared" si="410"/>
        <v>*</v>
      </c>
      <c r="E549" s="7" t="s">
        <v>607</v>
      </c>
      <c r="F549" s="8"/>
      <c r="G549" s="8" t="str">
        <f>G$33</f>
        <v>RENWAV</v>
      </c>
      <c r="H549" s="8" t="str">
        <f t="shared" ref="H549" si="435">H506</f>
        <v>MINRENWAV00</v>
      </c>
      <c r="I549" s="6"/>
      <c r="J549" s="8" t="s">
        <v>605</v>
      </c>
      <c r="K549" s="87">
        <f>'SUP_IVL (In-direct)'!J89</f>
        <v>0</v>
      </c>
      <c r="L549" s="1"/>
      <c r="M549" s="6" t="s">
        <v>14</v>
      </c>
      <c r="N549" s="6"/>
      <c r="Q549" s="6" t="s">
        <v>348</v>
      </c>
      <c r="R549" s="68" t="s">
        <v>284</v>
      </c>
    </row>
    <row r="550" spans="2:18" x14ac:dyDescent="0.3">
      <c r="B550" s="6"/>
      <c r="C550" s="6"/>
      <c r="D550" s="6" t="str">
        <f t="shared" si="410"/>
        <v>FLO_EMIS+</v>
      </c>
      <c r="E550" s="7" t="s">
        <v>607</v>
      </c>
      <c r="F550" s="8"/>
      <c r="G550" s="8" t="str">
        <f>G$34</f>
        <v>RENWIN</v>
      </c>
      <c r="H550" s="8" t="str">
        <f t="shared" ref="H550" si="436">H507</f>
        <v>MINRENWIN00</v>
      </c>
      <c r="I550" s="6"/>
      <c r="J550" s="8" t="s">
        <v>605</v>
      </c>
      <c r="K550" s="87">
        <f>'SUP_IVL (In-direct)'!J90</f>
        <v>3.0555555555555554</v>
      </c>
      <c r="L550" s="1"/>
      <c r="M550" s="6" t="s">
        <v>14</v>
      </c>
      <c r="N550" s="6"/>
      <c r="Q550" s="6" t="s">
        <v>349</v>
      </c>
      <c r="R550" s="68" t="s">
        <v>285</v>
      </c>
    </row>
    <row r="551" spans="2:18" x14ac:dyDescent="0.3">
      <c r="B551" s="6"/>
      <c r="C551" s="6"/>
      <c r="D551" s="6" t="str">
        <f t="shared" si="410"/>
        <v>*</v>
      </c>
      <c r="E551" s="7" t="s">
        <v>607</v>
      </c>
      <c r="F551" s="8"/>
      <c r="G551" s="8" t="str">
        <f>G$35</f>
        <v>BFUDST</v>
      </c>
      <c r="H551" s="8" t="str">
        <f t="shared" ref="H551" si="437">H508</f>
        <v>MINBFUDSTY</v>
      </c>
      <c r="I551" s="6"/>
      <c r="J551" s="8" t="s">
        <v>605</v>
      </c>
      <c r="K551" s="87">
        <f>'SUP_IVL (In-direct)'!J91</f>
        <v>0</v>
      </c>
      <c r="L551" s="1"/>
      <c r="M551" s="6" t="s">
        <v>14</v>
      </c>
      <c r="N551" s="6"/>
      <c r="Q551" s="6" t="s">
        <v>291</v>
      </c>
      <c r="R551" s="69" t="s">
        <v>249</v>
      </c>
    </row>
    <row r="552" spans="2:18" x14ac:dyDescent="0.3">
      <c r="B552" s="6"/>
      <c r="C552" s="6"/>
      <c r="D552" s="6" t="str">
        <f t="shared" si="410"/>
        <v>*</v>
      </c>
      <c r="E552" s="7" t="s">
        <v>607</v>
      </c>
      <c r="F552" s="8"/>
      <c r="G552" s="8" t="str">
        <f>G$36</f>
        <v>BFUDST</v>
      </c>
      <c r="H552" s="8" t="str">
        <f t="shared" ref="H552" si="438">H509</f>
        <v>MINBFUDST1</v>
      </c>
      <c r="I552" s="6"/>
      <c r="J552" s="8" t="s">
        <v>605</v>
      </c>
      <c r="K552" s="87">
        <f>'SUP_IVL (In-direct)'!J92</f>
        <v>0</v>
      </c>
      <c r="L552" s="1"/>
      <c r="M552" s="6" t="s">
        <v>14</v>
      </c>
      <c r="N552" s="6"/>
      <c r="Q552" s="6" t="s">
        <v>291</v>
      </c>
      <c r="R552" s="69" t="s">
        <v>249</v>
      </c>
    </row>
    <row r="553" spans="2:18" x14ac:dyDescent="0.3">
      <c r="B553" s="6"/>
      <c r="C553" s="6"/>
      <c r="D553" s="6" t="str">
        <f t="shared" si="410"/>
        <v>*</v>
      </c>
      <c r="E553" s="7" t="s">
        <v>607</v>
      </c>
      <c r="F553" s="8"/>
      <c r="G553" s="8" t="str">
        <f>G$37</f>
        <v>BFUDST</v>
      </c>
      <c r="H553" s="8" t="str">
        <f t="shared" ref="H553" si="439">H510</f>
        <v>MINBFUDST2</v>
      </c>
      <c r="I553" s="6"/>
      <c r="J553" s="8" t="s">
        <v>605</v>
      </c>
      <c r="K553" s="87">
        <f>'SUP_IVL (In-direct)'!J93</f>
        <v>0</v>
      </c>
      <c r="L553" s="1"/>
      <c r="M553" s="6" t="s">
        <v>14</v>
      </c>
      <c r="N553" s="6"/>
      <c r="Q553" s="6" t="s">
        <v>291</v>
      </c>
      <c r="R553" s="69" t="s">
        <v>249</v>
      </c>
    </row>
    <row r="554" spans="2:18" x14ac:dyDescent="0.3">
      <c r="B554" s="6"/>
      <c r="C554" s="6"/>
      <c r="D554" s="6" t="str">
        <f t="shared" si="410"/>
        <v>*</v>
      </c>
      <c r="E554" s="7" t="s">
        <v>607</v>
      </c>
      <c r="F554" s="8"/>
      <c r="G554" s="8" t="str">
        <f>G$38</f>
        <v>BFUETH</v>
      </c>
      <c r="H554" s="8" t="str">
        <f t="shared" ref="H554" si="440">H511</f>
        <v>MINBFUETHY</v>
      </c>
      <c r="I554" s="6"/>
      <c r="J554" s="8" t="s">
        <v>605</v>
      </c>
      <c r="K554" s="87">
        <f>'SUP_IVL (In-direct)'!J94</f>
        <v>0</v>
      </c>
      <c r="L554" s="1"/>
      <c r="M554" s="6" t="s">
        <v>14</v>
      </c>
      <c r="N554" s="6"/>
      <c r="Q554" s="6" t="s">
        <v>292</v>
      </c>
      <c r="R554" s="69" t="s">
        <v>250</v>
      </c>
    </row>
    <row r="555" spans="2:18" x14ac:dyDescent="0.3">
      <c r="B555" s="6"/>
      <c r="C555" s="6"/>
      <c r="D555" s="6" t="str">
        <f t="shared" si="410"/>
        <v>*</v>
      </c>
      <c r="E555" s="7" t="s">
        <v>607</v>
      </c>
      <c r="F555" s="8"/>
      <c r="G555" s="8" t="str">
        <f>G$39</f>
        <v>BFUETH</v>
      </c>
      <c r="H555" s="8" t="str">
        <f t="shared" ref="H555" si="441">H512</f>
        <v>MINBFUETH1</v>
      </c>
      <c r="I555" s="6"/>
      <c r="J555" s="8" t="s">
        <v>605</v>
      </c>
      <c r="K555" s="87">
        <f>'SUP_IVL (In-direct)'!J95</f>
        <v>0</v>
      </c>
      <c r="L555" s="1"/>
      <c r="M555" s="6" t="s">
        <v>14</v>
      </c>
      <c r="N555" s="6"/>
      <c r="Q555" s="6" t="s">
        <v>292</v>
      </c>
      <c r="R555" s="69" t="s">
        <v>250</v>
      </c>
    </row>
    <row r="556" spans="2:18" x14ac:dyDescent="0.3">
      <c r="B556" s="6"/>
      <c r="C556" s="6"/>
      <c r="D556" s="6" t="str">
        <f t="shared" si="410"/>
        <v>*</v>
      </c>
      <c r="E556" s="7" t="s">
        <v>607</v>
      </c>
      <c r="F556" s="8"/>
      <c r="G556" s="8" t="str">
        <f>G$40</f>
        <v>BFUDST</v>
      </c>
      <c r="H556" s="8" t="str">
        <f t="shared" ref="H556" si="442">H513</f>
        <v>MINBFUDSTY</v>
      </c>
      <c r="I556" s="6"/>
      <c r="J556" s="8" t="s">
        <v>605</v>
      </c>
      <c r="K556" s="87">
        <f>'SUP_IVL (In-direct)'!J96</f>
        <v>0</v>
      </c>
      <c r="L556" s="1"/>
      <c r="M556" s="6" t="s">
        <v>14</v>
      </c>
      <c r="N556" s="6"/>
      <c r="Q556" s="6" t="s">
        <v>291</v>
      </c>
      <c r="R556" s="69" t="s">
        <v>110</v>
      </c>
    </row>
    <row r="557" spans="2:18" x14ac:dyDescent="0.3">
      <c r="B557" s="6"/>
      <c r="C557" s="6"/>
      <c r="D557" s="6" t="str">
        <f t="shared" si="410"/>
        <v>*</v>
      </c>
      <c r="E557" s="7" t="s">
        <v>607</v>
      </c>
      <c r="F557" s="8"/>
      <c r="G557" s="8" t="str">
        <f>G$41</f>
        <v>BFUDST</v>
      </c>
      <c r="H557" s="8" t="str">
        <f t="shared" ref="H557" si="443">H514</f>
        <v>MINBFUDST1</v>
      </c>
      <c r="I557" s="6"/>
      <c r="J557" s="8" t="s">
        <v>605</v>
      </c>
      <c r="K557" s="87">
        <f>'SUP_IVL (In-direct)'!J97</f>
        <v>0</v>
      </c>
      <c r="L557" s="1"/>
      <c r="M557" s="6" t="s">
        <v>14</v>
      </c>
      <c r="N557" s="6"/>
      <c r="Q557" s="6" t="s">
        <v>291</v>
      </c>
      <c r="R557" s="69" t="s">
        <v>110</v>
      </c>
    </row>
    <row r="558" spans="2:18" x14ac:dyDescent="0.3">
      <c r="B558" s="6"/>
      <c r="C558" s="6"/>
      <c r="D558" s="6" t="str">
        <f t="shared" si="410"/>
        <v>*</v>
      </c>
      <c r="E558" s="7" t="s">
        <v>607</v>
      </c>
      <c r="F558" s="8"/>
      <c r="G558" s="8" t="str">
        <f>G$42</f>
        <v>BFUDST</v>
      </c>
      <c r="H558" s="8" t="str">
        <f t="shared" ref="H558" si="444">H515</f>
        <v>MINBFUDST2</v>
      </c>
      <c r="I558" s="6"/>
      <c r="J558" s="8" t="s">
        <v>605</v>
      </c>
      <c r="K558" s="87">
        <f>'SUP_IVL (In-direct)'!J98</f>
        <v>0</v>
      </c>
      <c r="L558" s="1"/>
      <c r="M558" s="6" t="s">
        <v>14</v>
      </c>
      <c r="N558" s="6"/>
      <c r="Q558" s="6" t="s">
        <v>291</v>
      </c>
      <c r="R558" s="69" t="s">
        <v>110</v>
      </c>
    </row>
    <row r="559" spans="2:18" x14ac:dyDescent="0.3">
      <c r="B559" s="6"/>
      <c r="C559" s="6"/>
      <c r="D559" s="6" t="str">
        <f t="shared" si="410"/>
        <v>*</v>
      </c>
      <c r="E559" s="7" t="s">
        <v>607</v>
      </c>
      <c r="F559" s="8"/>
      <c r="G559" s="8" t="str">
        <f>G$43</f>
        <v>RENSAV</v>
      </c>
      <c r="H559" s="8" t="str">
        <f t="shared" ref="H559" si="445">H516</f>
        <v>MINRENSAV08</v>
      </c>
      <c r="I559" s="6"/>
      <c r="J559" s="8" t="s">
        <v>605</v>
      </c>
      <c r="K559" s="87">
        <f>'SUP_IVL (In-direct)'!J99</f>
        <v>0</v>
      </c>
      <c r="L559" s="1"/>
      <c r="M559" s="6" t="s">
        <v>14</v>
      </c>
      <c r="N559" s="6"/>
      <c r="Q559" s="6" t="s">
        <v>350</v>
      </c>
      <c r="R559" s="68" t="s">
        <v>286</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B2:Q206"/>
  <sheetViews>
    <sheetView topLeftCell="A133" zoomScale="62" zoomScaleNormal="62" workbookViewId="0">
      <selection activeCell="F26" sqref="F26"/>
    </sheetView>
  </sheetViews>
  <sheetFormatPr defaultRowHeight="14.4" x14ac:dyDescent="0.3"/>
  <cols>
    <col min="4" max="4" width="11.77734375" bestFit="1" customWidth="1"/>
    <col min="5" max="5" width="25" customWidth="1"/>
    <col min="6" max="6" width="12.6640625" customWidth="1"/>
    <col min="7" max="7" width="11.21875" customWidth="1"/>
    <col min="8" max="8" width="10.44140625" customWidth="1"/>
    <col min="10" max="10" width="11.5546875" customWidth="1"/>
    <col min="11" max="11" width="13.5546875" style="20" customWidth="1"/>
    <col min="17" max="17" width="28.21875" customWidth="1"/>
  </cols>
  <sheetData>
    <row r="2" spans="2:17" x14ac:dyDescent="0.3">
      <c r="B2" s="14" t="s">
        <v>27</v>
      </c>
      <c r="C2" s="13" t="s">
        <v>383</v>
      </c>
      <c r="F2" s="1"/>
      <c r="G2" s="1"/>
      <c r="H2" s="1"/>
      <c r="I2" s="1"/>
      <c r="J2" s="1"/>
      <c r="K2" s="16"/>
      <c r="L2" s="1"/>
      <c r="M2" s="1"/>
      <c r="N2" s="1"/>
      <c r="O2" s="1"/>
      <c r="P2" s="1"/>
      <c r="Q2" s="1"/>
    </row>
    <row r="3" spans="2:17" x14ac:dyDescent="0.3">
      <c r="B3" s="1"/>
      <c r="C3" s="1"/>
      <c r="D3" s="1"/>
      <c r="E3" s="1"/>
      <c r="F3" s="1"/>
      <c r="G3" s="1"/>
      <c r="H3" s="1"/>
      <c r="I3" s="1"/>
      <c r="J3" s="1"/>
      <c r="K3" s="16"/>
      <c r="L3" s="1"/>
      <c r="M3" s="1"/>
      <c r="N3" s="1"/>
      <c r="O3" s="1"/>
      <c r="P3" s="1"/>
      <c r="Q3" s="1"/>
    </row>
    <row r="4" spans="2:17" x14ac:dyDescent="0.3">
      <c r="B4" s="1" t="str">
        <f>'SUP_IVL (Direct)'!E11</f>
        <v>COX</v>
      </c>
      <c r="C4" s="1"/>
      <c r="D4" s="1"/>
      <c r="E4" s="1"/>
      <c r="F4" s="1"/>
      <c r="G4" s="1"/>
      <c r="H4" s="1"/>
      <c r="I4" s="1"/>
      <c r="J4" s="1"/>
      <c r="K4" s="16"/>
      <c r="L4" s="1"/>
      <c r="M4" s="1"/>
      <c r="N4" s="1"/>
      <c r="O4" s="1"/>
      <c r="P4" s="1"/>
      <c r="Q4" s="1"/>
    </row>
    <row r="5" spans="2:17" x14ac:dyDescent="0.3">
      <c r="B5" s="1"/>
      <c r="C5" s="1"/>
      <c r="D5" s="1"/>
      <c r="E5" s="1"/>
      <c r="F5" s="1"/>
      <c r="G5" s="1"/>
      <c r="H5" s="1"/>
      <c r="I5" s="1"/>
      <c r="J5" s="1"/>
      <c r="K5" s="16"/>
      <c r="L5" s="1"/>
      <c r="M5" s="1"/>
      <c r="N5" s="1"/>
      <c r="O5" s="1"/>
      <c r="P5" s="1"/>
      <c r="Q5" s="1"/>
    </row>
    <row r="6" spans="2:17" x14ac:dyDescent="0.3">
      <c r="B6" s="2" t="s">
        <v>0</v>
      </c>
      <c r="C6" s="3"/>
      <c r="D6" s="3"/>
      <c r="E6" s="3"/>
      <c r="F6" s="3"/>
      <c r="G6" s="3"/>
      <c r="H6" s="3"/>
      <c r="I6" s="3"/>
      <c r="J6" s="3"/>
      <c r="K6" s="17"/>
      <c r="L6" s="1"/>
      <c r="M6" s="1"/>
      <c r="N6" s="1"/>
      <c r="O6" s="1"/>
      <c r="P6" s="1"/>
      <c r="Q6" s="1"/>
    </row>
    <row r="7" spans="2:17" x14ac:dyDescent="0.3">
      <c r="B7" s="4" t="s">
        <v>1</v>
      </c>
      <c r="C7" s="4" t="s">
        <v>2</v>
      </c>
      <c r="D7" s="4" t="s">
        <v>3</v>
      </c>
      <c r="E7" s="4" t="s">
        <v>4</v>
      </c>
      <c r="F7" s="4" t="s">
        <v>5</v>
      </c>
      <c r="G7" s="4" t="s">
        <v>382</v>
      </c>
      <c r="H7" s="4" t="s">
        <v>6</v>
      </c>
      <c r="I7" s="4" t="s">
        <v>7</v>
      </c>
      <c r="J7" s="4" t="s">
        <v>8</v>
      </c>
      <c r="K7" s="18" t="s">
        <v>9</v>
      </c>
      <c r="L7" s="1"/>
      <c r="M7" s="4" t="s">
        <v>10</v>
      </c>
      <c r="N7" s="4" t="s">
        <v>11</v>
      </c>
      <c r="O7" s="5"/>
      <c r="P7" s="4" t="s">
        <v>12</v>
      </c>
      <c r="Q7" s="4" t="s">
        <v>13</v>
      </c>
    </row>
    <row r="8" spans="2:17" x14ac:dyDescent="0.3">
      <c r="B8" s="6"/>
      <c r="C8" s="6"/>
      <c r="D8" s="6" t="str">
        <f t="shared" ref="D8:D22" si="0">IF((OR(K8&lt;=0,K8="NA")),"*","FLO_EMIS")</f>
        <v>*</v>
      </c>
      <c r="E8" s="7" t="s">
        <v>607</v>
      </c>
      <c r="F8" s="8" t="str">
        <f t="shared" ref="F8:F22" si="1">G8</f>
        <v>SUPBDL</v>
      </c>
      <c r="G8" s="8" t="str">
        <f t="shared" ref="G8:G22" si="2">P8</f>
        <v>SUPBDL</v>
      </c>
      <c r="H8" s="6" t="s">
        <v>353</v>
      </c>
      <c r="I8" s="6"/>
      <c r="J8" s="6" t="str">
        <f t="shared" ref="J8:J22" si="3">$C$2&amp;B$4&amp;"N"</f>
        <v>SUPCOXN</v>
      </c>
      <c r="K8" s="19" t="str">
        <f>'SUP_IVL (Direct)'!E15</f>
        <v>NA</v>
      </c>
      <c r="L8" s="1"/>
      <c r="M8" s="6" t="s">
        <v>14</v>
      </c>
      <c r="N8" s="6"/>
      <c r="O8" s="1"/>
      <c r="P8" s="6" t="s">
        <v>381</v>
      </c>
      <c r="Q8" s="89" t="s">
        <v>380</v>
      </c>
    </row>
    <row r="9" spans="2:17" x14ac:dyDescent="0.3">
      <c r="B9" s="6"/>
      <c r="C9" s="6"/>
      <c r="D9" s="6" t="str">
        <f t="shared" si="0"/>
        <v>FLO_EMIS</v>
      </c>
      <c r="E9" s="7" t="s">
        <v>607</v>
      </c>
      <c r="F9" s="8" t="str">
        <f t="shared" si="1"/>
        <v>SUPBFW</v>
      </c>
      <c r="G9" s="8" t="str">
        <f t="shared" si="2"/>
        <v>SUPBFW</v>
      </c>
      <c r="H9" s="6" t="s">
        <v>353</v>
      </c>
      <c r="I9" s="6"/>
      <c r="J9" s="6" t="str">
        <f t="shared" si="3"/>
        <v>SUPCOXN</v>
      </c>
      <c r="K9" s="19">
        <f>'SUP_IVL (Direct)'!E16</f>
        <v>0.03</v>
      </c>
      <c r="L9" s="1"/>
      <c r="M9" s="6" t="s">
        <v>14</v>
      </c>
      <c r="N9" s="6"/>
      <c r="O9" s="1"/>
      <c r="P9" s="6" t="s">
        <v>379</v>
      </c>
      <c r="Q9" s="89" t="s">
        <v>378</v>
      </c>
    </row>
    <row r="10" spans="2:17" x14ac:dyDescent="0.3">
      <c r="B10" s="6"/>
      <c r="C10" s="6"/>
      <c r="D10" s="6" t="str">
        <f t="shared" si="0"/>
        <v>FLO_EMIS</v>
      </c>
      <c r="E10" s="7" t="s">
        <v>607</v>
      </c>
      <c r="F10" s="8" t="str">
        <f t="shared" si="1"/>
        <v>SUPBGS</v>
      </c>
      <c r="G10" s="8" t="str">
        <f t="shared" si="2"/>
        <v>SUPBGS</v>
      </c>
      <c r="H10" s="6" t="s">
        <v>353</v>
      </c>
      <c r="I10" s="6"/>
      <c r="J10" s="6" t="str">
        <f t="shared" si="3"/>
        <v>SUPCOXN</v>
      </c>
      <c r="K10" s="19">
        <f>'SUP_IVL (Direct)'!E17</f>
        <v>0.01</v>
      </c>
      <c r="L10" s="1"/>
      <c r="M10" s="6" t="s">
        <v>14</v>
      </c>
      <c r="N10" s="6"/>
      <c r="O10" s="1"/>
      <c r="P10" s="6" t="s">
        <v>377</v>
      </c>
      <c r="Q10" s="89" t="s">
        <v>376</v>
      </c>
    </row>
    <row r="11" spans="2:17" x14ac:dyDescent="0.3">
      <c r="B11" s="6"/>
      <c r="C11" s="6"/>
      <c r="D11" s="6" t="str">
        <f t="shared" si="0"/>
        <v>*</v>
      </c>
      <c r="E11" s="7" t="s">
        <v>607</v>
      </c>
      <c r="F11" s="8" t="str">
        <f t="shared" si="1"/>
        <v>SUPBGL</v>
      </c>
      <c r="G11" s="8" t="str">
        <f t="shared" si="2"/>
        <v>SUPBGL</v>
      </c>
      <c r="H11" s="6" t="s">
        <v>353</v>
      </c>
      <c r="I11" s="6"/>
      <c r="J11" s="6" t="str">
        <f t="shared" si="3"/>
        <v>SUPCOXN</v>
      </c>
      <c r="K11" s="19" t="str">
        <f>'SUP_IVL (Direct)'!E18</f>
        <v>NA</v>
      </c>
      <c r="L11" s="1"/>
      <c r="M11" s="6" t="s">
        <v>14</v>
      </c>
      <c r="N11" s="6"/>
      <c r="O11" s="1"/>
      <c r="P11" s="6" t="s">
        <v>375</v>
      </c>
      <c r="Q11" s="89" t="s">
        <v>374</v>
      </c>
    </row>
    <row r="12" spans="2:17" x14ac:dyDescent="0.3">
      <c r="B12" s="6"/>
      <c r="C12" s="6"/>
      <c r="D12" s="6" t="str">
        <f t="shared" si="0"/>
        <v>FLO_EMIS</v>
      </c>
      <c r="E12" s="7" t="s">
        <v>607</v>
      </c>
      <c r="F12" s="8" t="str">
        <f t="shared" si="1"/>
        <v>SUPBWO</v>
      </c>
      <c r="G12" s="8" t="str">
        <f t="shared" si="2"/>
        <v>SUPBWO</v>
      </c>
      <c r="H12" s="6" t="s">
        <v>353</v>
      </c>
      <c r="I12" s="6"/>
      <c r="J12" s="6" t="str">
        <f t="shared" si="3"/>
        <v>SUPCOXN</v>
      </c>
      <c r="K12" s="19">
        <f>'SUP_IVL (Direct)'!E19</f>
        <v>0.03</v>
      </c>
      <c r="L12" s="1"/>
      <c r="M12" s="6" t="s">
        <v>14</v>
      </c>
      <c r="N12" s="6"/>
      <c r="O12" s="1"/>
      <c r="P12" s="6" t="s">
        <v>373</v>
      </c>
      <c r="Q12" s="89" t="s">
        <v>372</v>
      </c>
    </row>
    <row r="13" spans="2:17" x14ac:dyDescent="0.3">
      <c r="B13" s="6"/>
      <c r="C13" s="6"/>
      <c r="D13" s="6" t="str">
        <f t="shared" si="0"/>
        <v>FLO_EMIS</v>
      </c>
      <c r="E13" s="7" t="s">
        <v>607</v>
      </c>
      <c r="F13" s="8" t="str">
        <f t="shared" si="1"/>
        <v>SUPCOH</v>
      </c>
      <c r="G13" s="8" t="str">
        <f t="shared" si="2"/>
        <v>SUPCOH</v>
      </c>
      <c r="H13" s="6" t="s">
        <v>353</v>
      </c>
      <c r="I13" s="6"/>
      <c r="J13" s="6" t="str">
        <f t="shared" si="3"/>
        <v>SUPCOXN</v>
      </c>
      <c r="K13" s="19">
        <f>'SUP_IVL (Direct)'!E20</f>
        <v>8.6999999999999994E-3</v>
      </c>
      <c r="L13" s="1"/>
      <c r="M13" s="6" t="s">
        <v>14</v>
      </c>
      <c r="N13" s="6"/>
      <c r="O13" s="1"/>
      <c r="P13" s="6" t="s">
        <v>371</v>
      </c>
      <c r="Q13" s="89" t="s">
        <v>370</v>
      </c>
    </row>
    <row r="14" spans="2:17" x14ac:dyDescent="0.3">
      <c r="B14" s="6"/>
      <c r="C14" s="6"/>
      <c r="D14" s="6" t="str">
        <f t="shared" si="0"/>
        <v>*</v>
      </c>
      <c r="E14" s="7" t="s">
        <v>607</v>
      </c>
      <c r="F14" s="8" t="str">
        <f t="shared" si="1"/>
        <v>SUPHTH</v>
      </c>
      <c r="G14" s="8" t="str">
        <f t="shared" si="2"/>
        <v>SUPHTH</v>
      </c>
      <c r="H14" s="6" t="s">
        <v>353</v>
      </c>
      <c r="I14" s="6"/>
      <c r="J14" s="6" t="str">
        <f t="shared" si="3"/>
        <v>SUPCOXN</v>
      </c>
      <c r="K14" s="19">
        <f>'SUP_IVL (Direct)'!E21</f>
        <v>0</v>
      </c>
      <c r="L14" s="1"/>
      <c r="M14" s="6" t="s">
        <v>14</v>
      </c>
      <c r="N14" s="6"/>
      <c r="O14" s="1"/>
      <c r="P14" s="6" t="s">
        <v>369</v>
      </c>
      <c r="Q14" s="89" t="s">
        <v>368</v>
      </c>
    </row>
    <row r="15" spans="2:17" x14ac:dyDescent="0.3">
      <c r="B15" s="6"/>
      <c r="C15" s="6"/>
      <c r="D15" s="6" t="str">
        <f t="shared" si="0"/>
        <v>*</v>
      </c>
      <c r="E15" s="7" t="s">
        <v>607</v>
      </c>
      <c r="F15" s="8" t="str">
        <f t="shared" si="1"/>
        <v>SUPELC</v>
      </c>
      <c r="G15" s="8" t="str">
        <f t="shared" si="2"/>
        <v>SUPELC</v>
      </c>
      <c r="H15" s="6" t="s">
        <v>353</v>
      </c>
      <c r="I15" s="6"/>
      <c r="J15" s="6" t="str">
        <f t="shared" si="3"/>
        <v>SUPCOXN</v>
      </c>
      <c r="K15" s="19">
        <f>'SUP_IVL (Direct)'!E22</f>
        <v>0</v>
      </c>
      <c r="L15" s="1"/>
      <c r="M15" s="6" t="s">
        <v>14</v>
      </c>
      <c r="N15" s="6"/>
      <c r="O15" s="1"/>
      <c r="P15" s="6" t="s">
        <v>367</v>
      </c>
      <c r="Q15" s="89" t="s">
        <v>366</v>
      </c>
    </row>
    <row r="16" spans="2:17" x14ac:dyDescent="0.3">
      <c r="B16" s="6"/>
      <c r="C16" s="6"/>
      <c r="D16" s="6" t="str">
        <f t="shared" si="0"/>
        <v>FLO_EMIS</v>
      </c>
      <c r="E16" s="7" t="s">
        <v>607</v>
      </c>
      <c r="F16" s="8" t="str">
        <f t="shared" si="1"/>
        <v>SUPLPG</v>
      </c>
      <c r="G16" s="8" t="str">
        <f t="shared" si="2"/>
        <v>SUPLPG</v>
      </c>
      <c r="H16" s="6" t="s">
        <v>353</v>
      </c>
      <c r="I16" s="6"/>
      <c r="J16" s="6" t="str">
        <f t="shared" si="3"/>
        <v>SUPCOXN</v>
      </c>
      <c r="K16" s="19">
        <f>'SUP_IVL (Direct)'!E23</f>
        <v>1.4999999999999999E-2</v>
      </c>
      <c r="L16" s="1"/>
      <c r="M16" s="6" t="s">
        <v>14</v>
      </c>
      <c r="N16" s="6"/>
      <c r="O16" s="1"/>
      <c r="P16" s="6" t="s">
        <v>365</v>
      </c>
      <c r="Q16" s="89" t="s">
        <v>364</v>
      </c>
    </row>
    <row r="17" spans="2:17" x14ac:dyDescent="0.3">
      <c r="B17" s="6"/>
      <c r="C17" s="6"/>
      <c r="D17" s="6" t="str">
        <f t="shared" si="0"/>
        <v>FLO_EMIS</v>
      </c>
      <c r="E17" s="7" t="s">
        <v>607</v>
      </c>
      <c r="F17" s="8" t="str">
        <f t="shared" si="1"/>
        <v>SUPDGS</v>
      </c>
      <c r="G17" s="8" t="str">
        <f t="shared" si="2"/>
        <v>SUPDGS</v>
      </c>
      <c r="H17" s="6" t="s">
        <v>353</v>
      </c>
      <c r="I17" s="6"/>
      <c r="J17" s="6" t="str">
        <f t="shared" si="3"/>
        <v>SUPCOXN</v>
      </c>
      <c r="K17" s="19">
        <f>'SUP_IVL (Direct)'!E24</f>
        <v>0.01</v>
      </c>
      <c r="L17" s="1"/>
      <c r="M17" s="6" t="s">
        <v>14</v>
      </c>
      <c r="N17" s="6"/>
      <c r="O17" s="1"/>
      <c r="P17" s="6" t="s">
        <v>363</v>
      </c>
      <c r="Q17" s="89" t="s">
        <v>362</v>
      </c>
    </row>
    <row r="18" spans="2:17" x14ac:dyDescent="0.3">
      <c r="B18" s="6"/>
      <c r="C18" s="6"/>
      <c r="D18" s="6" t="str">
        <f t="shared" si="0"/>
        <v>FLO_EMIS</v>
      </c>
      <c r="E18" s="7" t="s">
        <v>607</v>
      </c>
      <c r="F18" s="8" t="str">
        <f t="shared" si="1"/>
        <v>SUPNGS</v>
      </c>
      <c r="G18" s="8" t="str">
        <f t="shared" si="2"/>
        <v>SUPNGS</v>
      </c>
      <c r="H18" s="6" t="s">
        <v>353</v>
      </c>
      <c r="I18" s="6"/>
      <c r="J18" s="6" t="str">
        <f t="shared" si="3"/>
        <v>SUPCOXN</v>
      </c>
      <c r="K18" s="19">
        <f>'SUP_IVL (Direct)'!E25</f>
        <v>1.4999999999999999E-2</v>
      </c>
      <c r="L18" s="1"/>
      <c r="M18" s="6" t="s">
        <v>14</v>
      </c>
      <c r="N18" s="6"/>
      <c r="O18" s="1"/>
      <c r="P18" s="6" t="s">
        <v>361</v>
      </c>
      <c r="Q18" s="89" t="s">
        <v>360</v>
      </c>
    </row>
    <row r="19" spans="2:17" x14ac:dyDescent="0.3">
      <c r="B19" s="6"/>
      <c r="C19" s="6"/>
      <c r="D19" s="6" t="str">
        <f t="shared" si="0"/>
        <v>FLO_EMIS</v>
      </c>
      <c r="E19" s="7" t="s">
        <v>607</v>
      </c>
      <c r="F19" s="8" t="str">
        <f t="shared" si="1"/>
        <v>SUPDST</v>
      </c>
      <c r="G19" s="8" t="str">
        <f t="shared" si="2"/>
        <v>SUPDST</v>
      </c>
      <c r="H19" s="6" t="s">
        <v>353</v>
      </c>
      <c r="I19" s="6"/>
      <c r="J19" s="6" t="str">
        <f t="shared" si="3"/>
        <v>SUPCOXN</v>
      </c>
      <c r="K19" s="19">
        <f>'SUP_IVL (Direct)'!E26</f>
        <v>0.02</v>
      </c>
      <c r="L19" s="1"/>
      <c r="M19" s="6" t="s">
        <v>14</v>
      </c>
      <c r="N19" s="6"/>
      <c r="O19" s="1"/>
      <c r="P19" s="6" t="s">
        <v>359</v>
      </c>
      <c r="Q19" s="89" t="s">
        <v>358</v>
      </c>
    </row>
    <row r="20" spans="2:17" x14ac:dyDescent="0.3">
      <c r="B20" s="6"/>
      <c r="C20" s="6"/>
      <c r="D20" s="6" t="str">
        <f t="shared" si="0"/>
        <v>*</v>
      </c>
      <c r="E20" s="7" t="s">
        <v>607</v>
      </c>
      <c r="F20" s="8" t="str">
        <f t="shared" si="1"/>
        <v>SUPGSL</v>
      </c>
      <c r="G20" s="8" t="str">
        <f t="shared" si="2"/>
        <v>SUPGSL</v>
      </c>
      <c r="H20" s="6" t="s">
        <v>353</v>
      </c>
      <c r="I20" s="6"/>
      <c r="J20" s="6" t="str">
        <f t="shared" si="3"/>
        <v>SUPCOXN</v>
      </c>
      <c r="K20" s="19" t="str">
        <f>'SUP_IVL (Direct)'!E27</f>
        <v>NA</v>
      </c>
      <c r="L20" s="1"/>
      <c r="M20" s="6" t="s">
        <v>14</v>
      </c>
      <c r="N20" s="6"/>
      <c r="O20" s="1"/>
      <c r="P20" s="6" t="s">
        <v>357</v>
      </c>
      <c r="Q20" s="89" t="s">
        <v>356</v>
      </c>
    </row>
    <row r="21" spans="2:17" x14ac:dyDescent="0.3">
      <c r="B21" s="6"/>
      <c r="C21" s="6"/>
      <c r="D21" s="6" t="str">
        <f t="shared" si="0"/>
        <v>FLO_EMIS</v>
      </c>
      <c r="E21" s="7" t="s">
        <v>607</v>
      </c>
      <c r="F21" s="8" t="str">
        <f t="shared" si="1"/>
        <v>SUPHFO</v>
      </c>
      <c r="G21" s="8" t="str">
        <f t="shared" si="2"/>
        <v>SUPHFO</v>
      </c>
      <c r="H21" s="6" t="s">
        <v>353</v>
      </c>
      <c r="I21" s="6"/>
      <c r="J21" s="6" t="str">
        <f t="shared" si="3"/>
        <v>SUPCOXN</v>
      </c>
      <c r="K21" s="19">
        <f>'SUP_IVL (Direct)'!E28</f>
        <v>1.4999999999999999E-2</v>
      </c>
      <c r="L21" s="1"/>
      <c r="M21" s="6" t="s">
        <v>14</v>
      </c>
      <c r="N21" s="6"/>
      <c r="O21" s="1"/>
      <c r="P21" s="6" t="s">
        <v>355</v>
      </c>
      <c r="Q21" s="89" t="s">
        <v>354</v>
      </c>
    </row>
    <row r="22" spans="2:17" x14ac:dyDescent="0.3">
      <c r="B22" s="6"/>
      <c r="C22" s="6"/>
      <c r="D22" s="6" t="str">
        <f t="shared" si="0"/>
        <v>FLO_EMIS</v>
      </c>
      <c r="E22" s="7" t="s">
        <v>607</v>
      </c>
      <c r="F22" s="8" t="str">
        <f t="shared" si="1"/>
        <v>SUPLFO</v>
      </c>
      <c r="G22" s="8" t="str">
        <f t="shared" si="2"/>
        <v>SUPLFO</v>
      </c>
      <c r="H22" s="6" t="s">
        <v>353</v>
      </c>
      <c r="I22" s="6"/>
      <c r="J22" s="6" t="str">
        <f t="shared" si="3"/>
        <v>SUPCOXN</v>
      </c>
      <c r="K22" s="19">
        <f>'SUP_IVL (Direct)'!E29</f>
        <v>1.4999999999999999E-2</v>
      </c>
      <c r="L22" s="1"/>
      <c r="M22" s="6" t="s">
        <v>14</v>
      </c>
      <c r="N22" s="6"/>
      <c r="O22" s="3"/>
      <c r="P22" s="6" t="s">
        <v>352</v>
      </c>
      <c r="Q22" s="89" t="s">
        <v>351</v>
      </c>
    </row>
    <row r="23" spans="2:17" s="68" customFormat="1" x14ac:dyDescent="0.3">
      <c r="B23" s="90"/>
      <c r="C23" s="90"/>
      <c r="D23" s="90"/>
      <c r="E23" s="95"/>
      <c r="F23" s="94"/>
      <c r="G23" s="94"/>
      <c r="H23" s="90"/>
      <c r="I23" s="90"/>
      <c r="J23" s="90"/>
      <c r="K23" s="93"/>
      <c r="L23" s="92"/>
      <c r="M23" s="90"/>
      <c r="N23" s="90"/>
      <c r="O23" s="91"/>
      <c r="P23" s="90"/>
      <c r="Q23" s="89"/>
    </row>
    <row r="24" spans="2:17" s="68" customFormat="1" x14ac:dyDescent="0.3">
      <c r="B24" s="90"/>
      <c r="C24" s="90"/>
      <c r="D24" s="90"/>
      <c r="E24" s="95"/>
      <c r="F24" s="94"/>
      <c r="G24" s="94"/>
      <c r="H24" s="90"/>
      <c r="I24" s="90"/>
      <c r="J24" s="90"/>
      <c r="K24" s="93"/>
      <c r="L24" s="92"/>
      <c r="M24" s="90"/>
      <c r="N24" s="90"/>
      <c r="O24" s="91"/>
      <c r="P24" s="90"/>
      <c r="Q24" s="89"/>
    </row>
    <row r="25" spans="2:17" x14ac:dyDescent="0.3">
      <c r="K25"/>
    </row>
    <row r="27" spans="2:17" x14ac:dyDescent="0.3">
      <c r="B27" s="1" t="str">
        <f>'SUP_IVL (Direct)'!F11</f>
        <v>CH4</v>
      </c>
      <c r="C27" s="1"/>
      <c r="D27" s="1"/>
      <c r="E27" s="1"/>
      <c r="F27" s="1"/>
      <c r="G27" s="1"/>
      <c r="H27" s="1"/>
      <c r="I27" s="1"/>
      <c r="J27" s="1"/>
      <c r="K27" s="16"/>
      <c r="L27" s="1"/>
      <c r="M27" s="1"/>
      <c r="N27" s="1"/>
      <c r="O27" s="1"/>
      <c r="P27" s="1"/>
      <c r="Q27" s="1"/>
    </row>
    <row r="28" spans="2:17" x14ac:dyDescent="0.3">
      <c r="B28" s="1"/>
      <c r="C28" s="1"/>
      <c r="D28" s="1"/>
      <c r="E28" s="1"/>
      <c r="F28" s="1"/>
      <c r="G28" s="1"/>
      <c r="H28" s="1"/>
      <c r="I28" s="1"/>
      <c r="J28" s="1"/>
      <c r="K28" s="16"/>
      <c r="L28" s="1"/>
      <c r="M28" s="1"/>
      <c r="N28" s="1"/>
      <c r="O28" s="1"/>
      <c r="P28" s="1"/>
      <c r="Q28" s="1"/>
    </row>
    <row r="29" spans="2:17" x14ac:dyDescent="0.3">
      <c r="B29" s="2" t="s">
        <v>0</v>
      </c>
      <c r="C29" s="3"/>
      <c r="D29" s="3"/>
      <c r="E29" s="3"/>
      <c r="F29" s="3"/>
      <c r="G29" s="3"/>
      <c r="H29" s="3"/>
      <c r="I29" s="3"/>
      <c r="J29" s="3"/>
      <c r="K29" s="17"/>
      <c r="L29" s="1"/>
      <c r="M29" s="1"/>
      <c r="N29" s="1"/>
      <c r="O29" s="1"/>
      <c r="P29" s="1"/>
      <c r="Q29" s="1"/>
    </row>
    <row r="30" spans="2:17" x14ac:dyDescent="0.3">
      <c r="B30" s="4" t="s">
        <v>1</v>
      </c>
      <c r="C30" s="4" t="s">
        <v>2</v>
      </c>
      <c r="D30" s="4" t="s">
        <v>3</v>
      </c>
      <c r="E30" s="4" t="s">
        <v>4</v>
      </c>
      <c r="F30" s="4" t="s">
        <v>5</v>
      </c>
      <c r="G30" s="4" t="s">
        <v>382</v>
      </c>
      <c r="H30" s="4" t="s">
        <v>6</v>
      </c>
      <c r="I30" s="4" t="s">
        <v>7</v>
      </c>
      <c r="J30" s="4" t="s">
        <v>8</v>
      </c>
      <c r="K30" s="18" t="s">
        <v>9</v>
      </c>
      <c r="L30" s="1"/>
      <c r="M30" s="4" t="s">
        <v>10</v>
      </c>
      <c r="N30" s="4" t="s">
        <v>11</v>
      </c>
      <c r="O30" s="5"/>
      <c r="P30" s="4" t="s">
        <v>12</v>
      </c>
      <c r="Q30" s="4" t="s">
        <v>13</v>
      </c>
    </row>
    <row r="31" spans="2:17" x14ac:dyDescent="0.3">
      <c r="B31" s="6"/>
      <c r="C31" s="6"/>
      <c r="D31" s="6" t="str">
        <f t="shared" ref="D31:D45" si="4">IF((OR(K31&lt;=0,K31="NA")),"*","FLO_EMIS")</f>
        <v>*</v>
      </c>
      <c r="E31" s="7" t="s">
        <v>607</v>
      </c>
      <c r="F31" s="8" t="str">
        <f t="shared" ref="F31:F45" si="5">G31</f>
        <v>SUPBDL</v>
      </c>
      <c r="G31" s="8" t="str">
        <f t="shared" ref="G31:G45" si="6">P31</f>
        <v>SUPBDL</v>
      </c>
      <c r="H31" s="6" t="s">
        <v>353</v>
      </c>
      <c r="I31" s="6"/>
      <c r="J31" s="6" t="str">
        <f t="shared" ref="J31:J45" si="7">$C$2&amp;B$27&amp;"N"</f>
        <v>SUPCH4N</v>
      </c>
      <c r="K31" s="19" t="str">
        <f>'SUP_IVL (Direct)'!F15</f>
        <v>NA</v>
      </c>
      <c r="L31" s="1"/>
      <c r="M31" s="6" t="s">
        <v>14</v>
      </c>
      <c r="N31" s="6"/>
      <c r="O31" s="1"/>
      <c r="P31" s="6" t="s">
        <v>381</v>
      </c>
      <c r="Q31" s="89" t="s">
        <v>380</v>
      </c>
    </row>
    <row r="32" spans="2:17" x14ac:dyDescent="0.3">
      <c r="B32" s="6"/>
      <c r="C32" s="6"/>
      <c r="D32" s="6" t="str">
        <f t="shared" si="4"/>
        <v>FLO_EMIS</v>
      </c>
      <c r="E32" s="7" t="s">
        <v>607</v>
      </c>
      <c r="F32" s="8" t="str">
        <f t="shared" si="5"/>
        <v>SUPBFW</v>
      </c>
      <c r="G32" s="8" t="str">
        <f t="shared" si="6"/>
        <v>SUPBFW</v>
      </c>
      <c r="H32" s="6" t="s">
        <v>353</v>
      </c>
      <c r="I32" s="6"/>
      <c r="J32" s="6" t="str">
        <f t="shared" si="7"/>
        <v>SUPCH4N</v>
      </c>
      <c r="K32" s="19">
        <f>'SUP_IVL (Direct)'!F16</f>
        <v>1.0999999999999999E-2</v>
      </c>
      <c r="L32" s="1"/>
      <c r="M32" s="6" t="s">
        <v>14</v>
      </c>
      <c r="N32" s="6"/>
      <c r="O32" s="1"/>
      <c r="P32" s="6" t="s">
        <v>379</v>
      </c>
      <c r="Q32" s="89" t="s">
        <v>378</v>
      </c>
    </row>
    <row r="33" spans="2:17" x14ac:dyDescent="0.3">
      <c r="B33" s="6"/>
      <c r="C33" s="6"/>
      <c r="D33" s="6" t="str">
        <f t="shared" si="4"/>
        <v>FLO_EMIS</v>
      </c>
      <c r="E33" s="7" t="s">
        <v>607</v>
      </c>
      <c r="F33" s="8" t="str">
        <f t="shared" si="5"/>
        <v>SUPBGS</v>
      </c>
      <c r="G33" s="8" t="str">
        <f t="shared" si="6"/>
        <v>SUPBGS</v>
      </c>
      <c r="H33" s="6" t="s">
        <v>353</v>
      </c>
      <c r="I33" s="6"/>
      <c r="J33" s="6" t="str">
        <f t="shared" si="7"/>
        <v>SUPCH4N</v>
      </c>
      <c r="K33" s="19">
        <f>'SUP_IVL (Direct)'!F17</f>
        <v>1E-3</v>
      </c>
      <c r="L33" s="1"/>
      <c r="M33" s="6" t="s">
        <v>14</v>
      </c>
      <c r="N33" s="6"/>
      <c r="O33" s="1"/>
      <c r="P33" s="6" t="s">
        <v>377</v>
      </c>
      <c r="Q33" s="89" t="s">
        <v>376</v>
      </c>
    </row>
    <row r="34" spans="2:17" x14ac:dyDescent="0.3">
      <c r="B34" s="6"/>
      <c r="C34" s="6"/>
      <c r="D34" s="6" t="str">
        <f t="shared" si="4"/>
        <v>*</v>
      </c>
      <c r="E34" s="7" t="s">
        <v>607</v>
      </c>
      <c r="F34" s="8" t="str">
        <f t="shared" si="5"/>
        <v>SUPBGL</v>
      </c>
      <c r="G34" s="8" t="str">
        <f t="shared" si="6"/>
        <v>SUPBGL</v>
      </c>
      <c r="H34" s="6" t="s">
        <v>353</v>
      </c>
      <c r="I34" s="6"/>
      <c r="J34" s="6" t="str">
        <f t="shared" si="7"/>
        <v>SUPCH4N</v>
      </c>
      <c r="K34" s="19" t="str">
        <f>'SUP_IVL (Direct)'!F18</f>
        <v>NA</v>
      </c>
      <c r="L34" s="1"/>
      <c r="M34" s="6" t="s">
        <v>14</v>
      </c>
      <c r="N34" s="6"/>
      <c r="O34" s="1"/>
      <c r="P34" s="6" t="s">
        <v>375</v>
      </c>
      <c r="Q34" s="89" t="s">
        <v>374</v>
      </c>
    </row>
    <row r="35" spans="2:17" x14ac:dyDescent="0.3">
      <c r="B35" s="6"/>
      <c r="C35" s="6"/>
      <c r="D35" s="6" t="str">
        <f t="shared" si="4"/>
        <v>FLO_EMIS</v>
      </c>
      <c r="E35" s="7" t="s">
        <v>607</v>
      </c>
      <c r="F35" s="8" t="str">
        <f t="shared" si="5"/>
        <v>SUPBWO</v>
      </c>
      <c r="G35" s="8" t="str">
        <f t="shared" si="6"/>
        <v>SUPBWO</v>
      </c>
      <c r="H35" s="6" t="s">
        <v>353</v>
      </c>
      <c r="I35" s="6"/>
      <c r="J35" s="6" t="str">
        <f t="shared" si="7"/>
        <v>SUPCH4N</v>
      </c>
      <c r="K35" s="19">
        <f>'SUP_IVL (Direct)'!F19</f>
        <v>1.0999999999999999E-2</v>
      </c>
      <c r="L35" s="1"/>
      <c r="M35" s="6" t="s">
        <v>14</v>
      </c>
      <c r="N35" s="6"/>
      <c r="O35" s="1"/>
      <c r="P35" s="6" t="s">
        <v>373</v>
      </c>
      <c r="Q35" s="89" t="s">
        <v>372</v>
      </c>
    </row>
    <row r="36" spans="2:17" x14ac:dyDescent="0.3">
      <c r="B36" s="6"/>
      <c r="C36" s="6"/>
      <c r="D36" s="6" t="str">
        <f t="shared" si="4"/>
        <v>FLO_EMIS</v>
      </c>
      <c r="E36" s="7" t="s">
        <v>607</v>
      </c>
      <c r="F36" s="8" t="str">
        <f t="shared" si="5"/>
        <v>SUPCOH</v>
      </c>
      <c r="G36" s="8" t="str">
        <f t="shared" si="6"/>
        <v>SUPCOH</v>
      </c>
      <c r="H36" s="6" t="s">
        <v>353</v>
      </c>
      <c r="I36" s="6"/>
      <c r="J36" s="6" t="str">
        <f t="shared" si="7"/>
        <v>SUPCH4N</v>
      </c>
      <c r="K36" s="19">
        <f>'SUP_IVL (Direct)'!F20</f>
        <v>1.5E-3</v>
      </c>
      <c r="L36" s="1"/>
      <c r="M36" s="6" t="s">
        <v>14</v>
      </c>
      <c r="N36" s="6"/>
      <c r="O36" s="1"/>
      <c r="P36" s="6" t="s">
        <v>371</v>
      </c>
      <c r="Q36" s="89" t="s">
        <v>370</v>
      </c>
    </row>
    <row r="37" spans="2:17" x14ac:dyDescent="0.3">
      <c r="B37" s="6"/>
      <c r="C37" s="6"/>
      <c r="D37" s="6" t="str">
        <f t="shared" si="4"/>
        <v>*</v>
      </c>
      <c r="E37" s="7" t="s">
        <v>607</v>
      </c>
      <c r="F37" s="8" t="str">
        <f t="shared" si="5"/>
        <v>SUPHTH</v>
      </c>
      <c r="G37" s="8" t="str">
        <f t="shared" si="6"/>
        <v>SUPHTH</v>
      </c>
      <c r="H37" s="6" t="s">
        <v>353</v>
      </c>
      <c r="I37" s="6"/>
      <c r="J37" s="6" t="str">
        <f t="shared" si="7"/>
        <v>SUPCH4N</v>
      </c>
      <c r="K37" s="19">
        <f>'SUP_IVL (Direct)'!F21</f>
        <v>0</v>
      </c>
      <c r="L37" s="1"/>
      <c r="M37" s="6" t="s">
        <v>14</v>
      </c>
      <c r="N37" s="6"/>
      <c r="O37" s="1"/>
      <c r="P37" s="6" t="s">
        <v>369</v>
      </c>
      <c r="Q37" s="89" t="s">
        <v>368</v>
      </c>
    </row>
    <row r="38" spans="2:17" x14ac:dyDescent="0.3">
      <c r="B38" s="6"/>
      <c r="C38" s="6"/>
      <c r="D38" s="6" t="str">
        <f t="shared" si="4"/>
        <v>*</v>
      </c>
      <c r="E38" s="7" t="s">
        <v>607</v>
      </c>
      <c r="F38" s="8" t="str">
        <f t="shared" si="5"/>
        <v>SUPELC</v>
      </c>
      <c r="G38" s="8" t="str">
        <f t="shared" si="6"/>
        <v>SUPELC</v>
      </c>
      <c r="H38" s="6" t="s">
        <v>353</v>
      </c>
      <c r="I38" s="6"/>
      <c r="J38" s="6" t="str">
        <f t="shared" si="7"/>
        <v>SUPCH4N</v>
      </c>
      <c r="K38" s="19">
        <f>'SUP_IVL (Direct)'!F22</f>
        <v>0</v>
      </c>
      <c r="L38" s="1"/>
      <c r="M38" s="6" t="s">
        <v>14</v>
      </c>
      <c r="N38" s="6"/>
      <c r="O38" s="1"/>
      <c r="P38" s="6" t="s">
        <v>367</v>
      </c>
      <c r="Q38" s="89" t="s">
        <v>366</v>
      </c>
    </row>
    <row r="39" spans="2:17" x14ac:dyDescent="0.3">
      <c r="B39" s="6"/>
      <c r="C39" s="6"/>
      <c r="D39" s="6" t="str">
        <f t="shared" si="4"/>
        <v>FLO_EMIS</v>
      </c>
      <c r="E39" s="7" t="s">
        <v>607</v>
      </c>
      <c r="F39" s="8" t="str">
        <f t="shared" si="5"/>
        <v>SUPLPG</v>
      </c>
      <c r="G39" s="8" t="str">
        <f t="shared" si="6"/>
        <v>SUPLPG</v>
      </c>
      <c r="H39" s="6" t="s">
        <v>353</v>
      </c>
      <c r="I39" s="6"/>
      <c r="J39" s="6" t="str">
        <f t="shared" si="7"/>
        <v>SUPCH4N</v>
      </c>
      <c r="K39" s="19">
        <f>'SUP_IVL (Direct)'!F23</f>
        <v>1E-3</v>
      </c>
      <c r="L39" s="1"/>
      <c r="M39" s="6" t="s">
        <v>14</v>
      </c>
      <c r="N39" s="6"/>
      <c r="O39" s="1"/>
      <c r="P39" s="6" t="s">
        <v>365</v>
      </c>
      <c r="Q39" s="89" t="s">
        <v>364</v>
      </c>
    </row>
    <row r="40" spans="2:17" x14ac:dyDescent="0.3">
      <c r="B40" s="6"/>
      <c r="C40" s="6"/>
      <c r="D40" s="6" t="str">
        <f t="shared" si="4"/>
        <v>FLO_EMIS</v>
      </c>
      <c r="E40" s="7" t="s">
        <v>607</v>
      </c>
      <c r="F40" s="8" t="str">
        <f t="shared" si="5"/>
        <v>SUPDGS</v>
      </c>
      <c r="G40" s="8" t="str">
        <f t="shared" si="6"/>
        <v>SUPDGS</v>
      </c>
      <c r="H40" s="6" t="s">
        <v>353</v>
      </c>
      <c r="I40" s="6"/>
      <c r="J40" s="6" t="str">
        <f t="shared" si="7"/>
        <v>SUPCH4N</v>
      </c>
      <c r="K40" s="19">
        <f>'SUP_IVL (Direct)'!F24</f>
        <v>1E-3</v>
      </c>
      <c r="L40" s="1"/>
      <c r="M40" s="6" t="s">
        <v>14</v>
      </c>
      <c r="N40" s="6"/>
      <c r="O40" s="1"/>
      <c r="P40" s="6" t="s">
        <v>363</v>
      </c>
      <c r="Q40" s="89" t="s">
        <v>362</v>
      </c>
    </row>
    <row r="41" spans="2:17" x14ac:dyDescent="0.3">
      <c r="B41" s="6"/>
      <c r="C41" s="6"/>
      <c r="D41" s="6" t="str">
        <f t="shared" si="4"/>
        <v>FLO_EMIS</v>
      </c>
      <c r="E41" s="7" t="s">
        <v>607</v>
      </c>
      <c r="F41" s="8" t="str">
        <f t="shared" si="5"/>
        <v>SUPNGS</v>
      </c>
      <c r="G41" s="8" t="str">
        <f t="shared" si="6"/>
        <v>SUPNGS</v>
      </c>
      <c r="H41" s="6" t="s">
        <v>353</v>
      </c>
      <c r="I41" s="6"/>
      <c r="J41" s="6" t="str">
        <f t="shared" si="7"/>
        <v>SUPCH4N</v>
      </c>
      <c r="K41" s="19">
        <f>'SUP_IVL (Direct)'!F25</f>
        <v>1E-3</v>
      </c>
      <c r="L41" s="1"/>
      <c r="M41" s="6" t="s">
        <v>14</v>
      </c>
      <c r="N41" s="6"/>
      <c r="O41" s="1"/>
      <c r="P41" s="6" t="s">
        <v>361</v>
      </c>
      <c r="Q41" s="89" t="s">
        <v>360</v>
      </c>
    </row>
    <row r="42" spans="2:17" x14ac:dyDescent="0.3">
      <c r="B42" s="6"/>
      <c r="C42" s="6"/>
      <c r="D42" s="6" t="str">
        <f t="shared" si="4"/>
        <v>FLO_EMIS</v>
      </c>
      <c r="E42" s="7" t="s">
        <v>607</v>
      </c>
      <c r="F42" s="8" t="str">
        <f t="shared" si="5"/>
        <v>SUPDST</v>
      </c>
      <c r="G42" s="8" t="str">
        <f t="shared" si="6"/>
        <v>SUPDST</v>
      </c>
      <c r="H42" s="6" t="s">
        <v>353</v>
      </c>
      <c r="I42" s="6"/>
      <c r="J42" s="6" t="str">
        <f t="shared" si="7"/>
        <v>SUPCH4N</v>
      </c>
      <c r="K42" s="19">
        <f>'SUP_IVL (Direct)'!F26</f>
        <v>1E-3</v>
      </c>
      <c r="L42" s="1"/>
      <c r="M42" s="6" t="s">
        <v>14</v>
      </c>
      <c r="N42" s="6"/>
      <c r="O42" s="1"/>
      <c r="P42" s="6" t="s">
        <v>359</v>
      </c>
      <c r="Q42" s="89" t="s">
        <v>358</v>
      </c>
    </row>
    <row r="43" spans="2:17" x14ac:dyDescent="0.3">
      <c r="B43" s="6"/>
      <c r="C43" s="6"/>
      <c r="D43" s="6" t="str">
        <f t="shared" si="4"/>
        <v>*</v>
      </c>
      <c r="E43" s="7" t="s">
        <v>607</v>
      </c>
      <c r="F43" s="8" t="str">
        <f t="shared" si="5"/>
        <v>SUPGSL</v>
      </c>
      <c r="G43" s="8" t="str">
        <f t="shared" si="6"/>
        <v>SUPGSL</v>
      </c>
      <c r="H43" s="6" t="s">
        <v>353</v>
      </c>
      <c r="I43" s="6"/>
      <c r="J43" s="6" t="str">
        <f t="shared" si="7"/>
        <v>SUPCH4N</v>
      </c>
      <c r="K43" s="19" t="str">
        <f>'SUP_IVL (Direct)'!F27</f>
        <v>NA</v>
      </c>
      <c r="L43" s="1"/>
      <c r="M43" s="6" t="s">
        <v>14</v>
      </c>
      <c r="N43" s="6"/>
      <c r="O43" s="1"/>
      <c r="P43" s="6" t="s">
        <v>357</v>
      </c>
      <c r="Q43" s="89" t="s">
        <v>356</v>
      </c>
    </row>
    <row r="44" spans="2:17" x14ac:dyDescent="0.3">
      <c r="B44" s="6"/>
      <c r="C44" s="6"/>
      <c r="D44" s="6" t="str">
        <f t="shared" si="4"/>
        <v>FLO_EMIS</v>
      </c>
      <c r="E44" s="7" t="s">
        <v>607</v>
      </c>
      <c r="F44" s="8" t="str">
        <f t="shared" si="5"/>
        <v>SUPHFO</v>
      </c>
      <c r="G44" s="8" t="str">
        <f t="shared" si="6"/>
        <v>SUPHFO</v>
      </c>
      <c r="H44" s="6" t="s">
        <v>353</v>
      </c>
      <c r="I44" s="6"/>
      <c r="J44" s="6" t="str">
        <f t="shared" si="7"/>
        <v>SUPCH4N</v>
      </c>
      <c r="K44" s="19">
        <f>'SUP_IVL (Direct)'!F28</f>
        <v>2E-3</v>
      </c>
      <c r="L44" s="1"/>
      <c r="M44" s="6" t="s">
        <v>14</v>
      </c>
      <c r="N44" s="6"/>
      <c r="O44" s="1"/>
      <c r="P44" s="6" t="s">
        <v>355</v>
      </c>
      <c r="Q44" s="89" t="s">
        <v>354</v>
      </c>
    </row>
    <row r="45" spans="2:17" x14ac:dyDescent="0.3">
      <c r="B45" s="6"/>
      <c r="C45" s="6"/>
      <c r="D45" s="6" t="str">
        <f t="shared" si="4"/>
        <v>FLO_EMIS</v>
      </c>
      <c r="E45" s="7" t="s">
        <v>607</v>
      </c>
      <c r="F45" s="8" t="str">
        <f t="shared" si="5"/>
        <v>SUPLFO</v>
      </c>
      <c r="G45" s="8" t="str">
        <f t="shared" si="6"/>
        <v>SUPLFO</v>
      </c>
      <c r="H45" s="6" t="s">
        <v>353</v>
      </c>
      <c r="I45" s="6"/>
      <c r="J45" s="6" t="str">
        <f t="shared" si="7"/>
        <v>SUPCH4N</v>
      </c>
      <c r="K45" s="19">
        <f>'SUP_IVL (Direct)'!F29</f>
        <v>1E-3</v>
      </c>
      <c r="L45" s="1"/>
      <c r="M45" s="6" t="s">
        <v>14</v>
      </c>
      <c r="N45" s="6"/>
      <c r="O45" s="3"/>
      <c r="P45" s="6" t="s">
        <v>352</v>
      </c>
      <c r="Q45" s="89" t="s">
        <v>351</v>
      </c>
    </row>
    <row r="50" spans="2:17" x14ac:dyDescent="0.3">
      <c r="B50" s="1" t="str">
        <f>'SUP_IVL (Direct)'!G11</f>
        <v>SO2</v>
      </c>
      <c r="C50" s="1"/>
      <c r="D50" s="1"/>
      <c r="E50" s="1"/>
      <c r="F50" s="1"/>
      <c r="G50" s="1"/>
      <c r="H50" s="1"/>
      <c r="I50" s="1"/>
      <c r="J50" s="1"/>
      <c r="K50" s="16"/>
      <c r="L50" s="1"/>
      <c r="M50" s="1"/>
      <c r="N50" s="1"/>
      <c r="O50" s="1"/>
      <c r="P50" s="1"/>
      <c r="Q50" s="1"/>
    </row>
    <row r="51" spans="2:17" x14ac:dyDescent="0.3">
      <c r="B51" s="1"/>
      <c r="C51" s="1"/>
      <c r="D51" s="1"/>
      <c r="E51" s="1"/>
      <c r="F51" s="1"/>
      <c r="G51" s="1"/>
      <c r="H51" s="1"/>
      <c r="I51" s="1"/>
      <c r="J51" s="1"/>
      <c r="K51" s="16"/>
      <c r="L51" s="1"/>
      <c r="M51" s="1"/>
      <c r="N51" s="1"/>
      <c r="O51" s="1"/>
      <c r="P51" s="1"/>
      <c r="Q51" s="1"/>
    </row>
    <row r="52" spans="2:17" x14ac:dyDescent="0.3">
      <c r="B52" s="2" t="s">
        <v>0</v>
      </c>
      <c r="C52" s="3"/>
      <c r="D52" s="3"/>
      <c r="E52" s="3"/>
      <c r="F52" s="3"/>
      <c r="G52" s="3"/>
      <c r="H52" s="3"/>
      <c r="I52" s="3"/>
      <c r="J52" s="3"/>
      <c r="K52" s="17"/>
      <c r="L52" s="1"/>
      <c r="M52" s="1"/>
      <c r="N52" s="1"/>
      <c r="O52" s="1"/>
      <c r="P52" s="1"/>
      <c r="Q52" s="1"/>
    </row>
    <row r="53" spans="2:17" x14ac:dyDescent="0.3">
      <c r="B53" s="4" t="s">
        <v>1</v>
      </c>
      <c r="C53" s="4" t="s">
        <v>2</v>
      </c>
      <c r="D53" s="4" t="s">
        <v>3</v>
      </c>
      <c r="E53" s="4" t="s">
        <v>4</v>
      </c>
      <c r="F53" s="4" t="s">
        <v>5</v>
      </c>
      <c r="G53" s="4" t="s">
        <v>382</v>
      </c>
      <c r="H53" s="4" t="s">
        <v>6</v>
      </c>
      <c r="I53" s="4" t="s">
        <v>7</v>
      </c>
      <c r="J53" s="4" t="s">
        <v>8</v>
      </c>
      <c r="K53" s="18" t="s">
        <v>9</v>
      </c>
      <c r="L53" s="1"/>
      <c r="M53" s="4" t="s">
        <v>10</v>
      </c>
      <c r="N53" s="4" t="s">
        <v>11</v>
      </c>
      <c r="O53" s="5"/>
      <c r="P53" s="4" t="s">
        <v>12</v>
      </c>
      <c r="Q53" s="4" t="s">
        <v>13</v>
      </c>
    </row>
    <row r="54" spans="2:17" x14ac:dyDescent="0.3">
      <c r="B54" s="6"/>
      <c r="C54" s="6"/>
      <c r="D54" s="6" t="str">
        <f t="shared" ref="D54:D68" si="8">IF((OR(K54&lt;=0,K54="NA")),"*","FLO_EMIS")</f>
        <v>*</v>
      </c>
      <c r="E54" s="7" t="s">
        <v>607</v>
      </c>
      <c r="F54" s="8" t="str">
        <f t="shared" ref="F54:F68" si="9">G54</f>
        <v>SUPBDL</v>
      </c>
      <c r="G54" s="8" t="str">
        <f t="shared" ref="G54:G68" si="10">P54</f>
        <v>SUPBDL</v>
      </c>
      <c r="H54" s="6" t="s">
        <v>353</v>
      </c>
      <c r="I54" s="6"/>
      <c r="J54" s="6" t="str">
        <f t="shared" ref="J54:J68" si="11">$C$2&amp;$B$50&amp;"N"</f>
        <v>SUPSO2N</v>
      </c>
      <c r="K54" s="19" t="str">
        <f>'SUP_IVL (Direct)'!G15</f>
        <v>NA</v>
      </c>
      <c r="L54" s="1"/>
      <c r="M54" s="6" t="s">
        <v>14</v>
      </c>
      <c r="N54" s="6"/>
      <c r="O54" s="1"/>
      <c r="P54" s="6" t="s">
        <v>381</v>
      </c>
      <c r="Q54" s="89" t="s">
        <v>380</v>
      </c>
    </row>
    <row r="55" spans="2:17" x14ac:dyDescent="0.3">
      <c r="B55" s="6"/>
      <c r="C55" s="6"/>
      <c r="D55" s="6" t="str">
        <f t="shared" si="8"/>
        <v>FLO_EMIS</v>
      </c>
      <c r="E55" s="7" t="s">
        <v>607</v>
      </c>
      <c r="F55" s="8" t="str">
        <f t="shared" si="9"/>
        <v>SUPBFW</v>
      </c>
      <c r="G55" s="8" t="str">
        <f t="shared" si="10"/>
        <v>SUPBFW</v>
      </c>
      <c r="H55" s="6" t="s">
        <v>353</v>
      </c>
      <c r="I55" s="6"/>
      <c r="J55" s="6" t="str">
        <f t="shared" si="11"/>
        <v>SUPSO2N</v>
      </c>
      <c r="K55" s="19">
        <f>'SUP_IVL (Direct)'!G16</f>
        <v>0.01</v>
      </c>
      <c r="L55" s="1"/>
      <c r="M55" s="6" t="s">
        <v>14</v>
      </c>
      <c r="N55" s="6"/>
      <c r="O55" s="1"/>
      <c r="P55" s="6" t="s">
        <v>379</v>
      </c>
      <c r="Q55" s="89" t="s">
        <v>378</v>
      </c>
    </row>
    <row r="56" spans="2:17" x14ac:dyDescent="0.3">
      <c r="B56" s="6"/>
      <c r="C56" s="6"/>
      <c r="D56" s="6" t="str">
        <f t="shared" si="8"/>
        <v>*</v>
      </c>
      <c r="E56" s="7" t="s">
        <v>607</v>
      </c>
      <c r="F56" s="8" t="str">
        <f t="shared" si="9"/>
        <v>SUPBGS</v>
      </c>
      <c r="G56" s="8" t="str">
        <f t="shared" si="10"/>
        <v>SUPBGS</v>
      </c>
      <c r="H56" s="6" t="s">
        <v>353</v>
      </c>
      <c r="I56" s="6"/>
      <c r="J56" s="6" t="str">
        <f t="shared" si="11"/>
        <v>SUPSO2N</v>
      </c>
      <c r="K56" s="19" t="str">
        <f>'SUP_IVL (Direct)'!G17</f>
        <v>NA</v>
      </c>
      <c r="L56" s="1"/>
      <c r="M56" s="6" t="s">
        <v>14</v>
      </c>
      <c r="N56" s="6"/>
      <c r="O56" s="1"/>
      <c r="P56" s="6" t="s">
        <v>377</v>
      </c>
      <c r="Q56" s="89" t="s">
        <v>376</v>
      </c>
    </row>
    <row r="57" spans="2:17" x14ac:dyDescent="0.3">
      <c r="B57" s="6"/>
      <c r="C57" s="6"/>
      <c r="D57" s="6" t="str">
        <f t="shared" si="8"/>
        <v>*</v>
      </c>
      <c r="E57" s="7" t="s">
        <v>607</v>
      </c>
      <c r="F57" s="8" t="str">
        <f t="shared" si="9"/>
        <v>SUPBGL</v>
      </c>
      <c r="G57" s="8" t="str">
        <f t="shared" si="10"/>
        <v>SUPBGL</v>
      </c>
      <c r="H57" s="6" t="s">
        <v>353</v>
      </c>
      <c r="I57" s="6"/>
      <c r="J57" s="6" t="str">
        <f t="shared" si="11"/>
        <v>SUPSO2N</v>
      </c>
      <c r="K57" s="19" t="str">
        <f>'SUP_IVL (Direct)'!G18</f>
        <v>NA</v>
      </c>
      <c r="L57" s="1"/>
      <c r="M57" s="6" t="s">
        <v>14</v>
      </c>
      <c r="N57" s="6"/>
      <c r="O57" s="1"/>
      <c r="P57" s="6" t="s">
        <v>375</v>
      </c>
      <c r="Q57" s="89" t="s">
        <v>374</v>
      </c>
    </row>
    <row r="58" spans="2:17" x14ac:dyDescent="0.3">
      <c r="B58" s="6"/>
      <c r="C58" s="6"/>
      <c r="D58" s="6" t="str">
        <f t="shared" si="8"/>
        <v>FLO_EMIS</v>
      </c>
      <c r="E58" s="7" t="s">
        <v>607</v>
      </c>
      <c r="F58" s="8" t="str">
        <f t="shared" si="9"/>
        <v>SUPBWO</v>
      </c>
      <c r="G58" s="8" t="str">
        <f t="shared" si="10"/>
        <v>SUPBWO</v>
      </c>
      <c r="H58" s="6" t="s">
        <v>353</v>
      </c>
      <c r="I58" s="6"/>
      <c r="J58" s="6" t="str">
        <f t="shared" si="11"/>
        <v>SUPSO2N</v>
      </c>
      <c r="K58" s="19">
        <f>'SUP_IVL (Direct)'!G19</f>
        <v>0.01</v>
      </c>
      <c r="L58" s="1"/>
      <c r="M58" s="6" t="s">
        <v>14</v>
      </c>
      <c r="N58" s="6"/>
      <c r="O58" s="1"/>
      <c r="P58" s="6" t="s">
        <v>373</v>
      </c>
      <c r="Q58" s="89" t="s">
        <v>372</v>
      </c>
    </row>
    <row r="59" spans="2:17" x14ac:dyDescent="0.3">
      <c r="B59" s="6"/>
      <c r="C59" s="6"/>
      <c r="D59" s="6" t="str">
        <f t="shared" si="8"/>
        <v>FLO_EMIS</v>
      </c>
      <c r="E59" s="7" t="s">
        <v>607</v>
      </c>
      <c r="F59" s="8" t="str">
        <f t="shared" si="9"/>
        <v>SUPCOH</v>
      </c>
      <c r="G59" s="8" t="str">
        <f t="shared" si="10"/>
        <v>SUPCOH</v>
      </c>
      <c r="H59" s="6" t="s">
        <v>353</v>
      </c>
      <c r="I59" s="6"/>
      <c r="J59" s="6" t="str">
        <f t="shared" si="11"/>
        <v>SUPSO2N</v>
      </c>
      <c r="K59" s="19" t="str">
        <f>'SUP_IVL (Direct)'!G20</f>
        <v>0.009-0.1</v>
      </c>
      <c r="L59" s="1"/>
      <c r="M59" s="6" t="s">
        <v>14</v>
      </c>
      <c r="N59" s="6"/>
      <c r="O59" s="1"/>
      <c r="P59" s="6" t="s">
        <v>371</v>
      </c>
      <c r="Q59" s="89" t="s">
        <v>370</v>
      </c>
    </row>
    <row r="60" spans="2:17" x14ac:dyDescent="0.3">
      <c r="B60" s="6"/>
      <c r="C60" s="6"/>
      <c r="D60" s="6" t="str">
        <f t="shared" si="8"/>
        <v>*</v>
      </c>
      <c r="E60" s="7" t="s">
        <v>607</v>
      </c>
      <c r="F60" s="8" t="str">
        <f t="shared" si="9"/>
        <v>SUPHTH</v>
      </c>
      <c r="G60" s="8" t="str">
        <f t="shared" si="10"/>
        <v>SUPHTH</v>
      </c>
      <c r="H60" s="6" t="s">
        <v>353</v>
      </c>
      <c r="I60" s="6"/>
      <c r="J60" s="6" t="str">
        <f t="shared" si="11"/>
        <v>SUPSO2N</v>
      </c>
      <c r="K60" s="19">
        <f>'SUP_IVL (Direct)'!G21</f>
        <v>0</v>
      </c>
      <c r="L60" s="1"/>
      <c r="M60" s="6" t="s">
        <v>14</v>
      </c>
      <c r="N60" s="6"/>
      <c r="O60" s="1"/>
      <c r="P60" s="6" t="s">
        <v>369</v>
      </c>
      <c r="Q60" s="89" t="s">
        <v>368</v>
      </c>
    </row>
    <row r="61" spans="2:17" x14ac:dyDescent="0.3">
      <c r="B61" s="6"/>
      <c r="C61" s="6"/>
      <c r="D61" s="6" t="str">
        <f t="shared" si="8"/>
        <v>*</v>
      </c>
      <c r="E61" s="7" t="s">
        <v>607</v>
      </c>
      <c r="F61" s="8" t="str">
        <f t="shared" si="9"/>
        <v>SUPELC</v>
      </c>
      <c r="G61" s="8" t="str">
        <f t="shared" si="10"/>
        <v>SUPELC</v>
      </c>
      <c r="H61" s="6" t="s">
        <v>353</v>
      </c>
      <c r="I61" s="6"/>
      <c r="J61" s="6" t="str">
        <f t="shared" si="11"/>
        <v>SUPSO2N</v>
      </c>
      <c r="K61" s="19">
        <f>'SUP_IVL (Direct)'!G22</f>
        <v>0</v>
      </c>
      <c r="L61" s="1"/>
      <c r="M61" s="6" t="s">
        <v>14</v>
      </c>
      <c r="N61" s="6"/>
      <c r="O61" s="1"/>
      <c r="P61" s="6" t="s">
        <v>367</v>
      </c>
      <c r="Q61" s="89" t="s">
        <v>366</v>
      </c>
    </row>
    <row r="62" spans="2:17" x14ac:dyDescent="0.3">
      <c r="B62" s="6"/>
      <c r="C62" s="6"/>
      <c r="D62" s="6" t="str">
        <f t="shared" si="8"/>
        <v>*</v>
      </c>
      <c r="E62" s="7" t="s">
        <v>607</v>
      </c>
      <c r="F62" s="8" t="str">
        <f t="shared" si="9"/>
        <v>SUPLPG</v>
      </c>
      <c r="G62" s="8" t="str">
        <f t="shared" si="10"/>
        <v>SUPLPG</v>
      </c>
      <c r="H62" s="6" t="s">
        <v>353</v>
      </c>
      <c r="I62" s="6"/>
      <c r="J62" s="6" t="str">
        <f t="shared" si="11"/>
        <v>SUPSO2N</v>
      </c>
      <c r="K62" s="19" t="str">
        <f>'SUP_IVL (Direct)'!G23</f>
        <v>NA</v>
      </c>
      <c r="L62" s="1"/>
      <c r="M62" s="6" t="s">
        <v>14</v>
      </c>
      <c r="N62" s="6"/>
      <c r="O62" s="1"/>
      <c r="P62" s="6" t="s">
        <v>365</v>
      </c>
      <c r="Q62" s="89" t="s">
        <v>364</v>
      </c>
    </row>
    <row r="63" spans="2:17" x14ac:dyDescent="0.3">
      <c r="B63" s="6"/>
      <c r="C63" s="6"/>
      <c r="D63" s="6" t="str">
        <f t="shared" si="8"/>
        <v>*</v>
      </c>
      <c r="E63" s="7" t="s">
        <v>607</v>
      </c>
      <c r="F63" s="8" t="str">
        <f t="shared" si="9"/>
        <v>SUPDGS</v>
      </c>
      <c r="G63" s="8" t="str">
        <f t="shared" si="10"/>
        <v>SUPDGS</v>
      </c>
      <c r="H63" s="6" t="s">
        <v>353</v>
      </c>
      <c r="I63" s="6"/>
      <c r="J63" s="6" t="str">
        <f t="shared" si="11"/>
        <v>SUPSO2N</v>
      </c>
      <c r="K63" s="19" t="str">
        <f>'SUP_IVL (Direct)'!G24</f>
        <v>NA</v>
      </c>
      <c r="L63" s="1"/>
      <c r="M63" s="6" t="s">
        <v>14</v>
      </c>
      <c r="N63" s="6"/>
      <c r="O63" s="1"/>
      <c r="P63" s="6" t="s">
        <v>363</v>
      </c>
      <c r="Q63" s="89" t="s">
        <v>362</v>
      </c>
    </row>
    <row r="64" spans="2:17" x14ac:dyDescent="0.3">
      <c r="B64" s="6"/>
      <c r="C64" s="6"/>
      <c r="D64" s="6" t="str">
        <f t="shared" si="8"/>
        <v>*</v>
      </c>
      <c r="E64" s="7" t="s">
        <v>607</v>
      </c>
      <c r="F64" s="8" t="str">
        <f t="shared" si="9"/>
        <v>SUPNGS</v>
      </c>
      <c r="G64" s="8" t="str">
        <f t="shared" si="10"/>
        <v>SUPNGS</v>
      </c>
      <c r="H64" s="6" t="s">
        <v>353</v>
      </c>
      <c r="I64" s="6"/>
      <c r="J64" s="6" t="str">
        <f t="shared" si="11"/>
        <v>SUPSO2N</v>
      </c>
      <c r="K64" s="19" t="str">
        <f>'SUP_IVL (Direct)'!G25</f>
        <v>NA</v>
      </c>
      <c r="L64" s="1"/>
      <c r="M64" s="6" t="s">
        <v>14</v>
      </c>
      <c r="N64" s="6"/>
      <c r="O64" s="1"/>
      <c r="P64" s="6" t="s">
        <v>361</v>
      </c>
      <c r="Q64" s="89" t="s">
        <v>360</v>
      </c>
    </row>
    <row r="65" spans="2:17" x14ac:dyDescent="0.3">
      <c r="B65" s="6"/>
      <c r="C65" s="6"/>
      <c r="D65" s="6" t="str">
        <f t="shared" si="8"/>
        <v>FLO_EMIS</v>
      </c>
      <c r="E65" s="7" t="s">
        <v>607</v>
      </c>
      <c r="F65" s="8" t="str">
        <f t="shared" si="9"/>
        <v>SUPDST</v>
      </c>
      <c r="G65" s="8" t="str">
        <f t="shared" si="10"/>
        <v>SUPDST</v>
      </c>
      <c r="H65" s="6" t="s">
        <v>353</v>
      </c>
      <c r="I65" s="6"/>
      <c r="J65" s="6" t="str">
        <f t="shared" si="11"/>
        <v>SUPSO2N</v>
      </c>
      <c r="K65" s="19">
        <f>'SUP_IVL (Direct)'!G26</f>
        <v>5.0000000000000001E-4</v>
      </c>
      <c r="L65" s="1"/>
      <c r="M65" s="6" t="s">
        <v>14</v>
      </c>
      <c r="N65" s="6"/>
      <c r="O65" s="1"/>
      <c r="P65" s="6" t="s">
        <v>359</v>
      </c>
      <c r="Q65" s="89" t="s">
        <v>358</v>
      </c>
    </row>
    <row r="66" spans="2:17" x14ac:dyDescent="0.3">
      <c r="B66" s="6"/>
      <c r="C66" s="6"/>
      <c r="D66" s="6" t="str">
        <f t="shared" si="8"/>
        <v>*</v>
      </c>
      <c r="E66" s="7" t="s">
        <v>607</v>
      </c>
      <c r="F66" s="8" t="str">
        <f t="shared" si="9"/>
        <v>SUPGSL</v>
      </c>
      <c r="G66" s="8" t="str">
        <f t="shared" si="10"/>
        <v>SUPGSL</v>
      </c>
      <c r="H66" s="6" t="s">
        <v>353</v>
      </c>
      <c r="I66" s="6"/>
      <c r="J66" s="6" t="str">
        <f t="shared" si="11"/>
        <v>SUPSO2N</v>
      </c>
      <c r="K66" s="19" t="str">
        <f>'SUP_IVL (Direct)'!G27</f>
        <v>NA</v>
      </c>
      <c r="L66" s="1"/>
      <c r="M66" s="6" t="s">
        <v>14</v>
      </c>
      <c r="N66" s="6"/>
      <c r="O66" s="1"/>
      <c r="P66" s="6" t="s">
        <v>357</v>
      </c>
      <c r="Q66" s="89" t="s">
        <v>356</v>
      </c>
    </row>
    <row r="67" spans="2:17" x14ac:dyDescent="0.3">
      <c r="B67" s="6"/>
      <c r="C67" s="6"/>
      <c r="D67" s="6" t="str">
        <f t="shared" si="8"/>
        <v>FLO_EMIS</v>
      </c>
      <c r="E67" s="7" t="s">
        <v>607</v>
      </c>
      <c r="F67" s="8" t="str">
        <f t="shared" si="9"/>
        <v>SUPHFO</v>
      </c>
      <c r="G67" s="8" t="str">
        <f t="shared" si="10"/>
        <v>SUPHFO</v>
      </c>
      <c r="H67" s="6" t="s">
        <v>353</v>
      </c>
      <c r="I67" s="6"/>
      <c r="J67" s="6" t="str">
        <f t="shared" si="11"/>
        <v>SUPSO2N</v>
      </c>
      <c r="K67" s="19">
        <f>'SUP_IVL (Direct)'!G28</f>
        <v>0.09</v>
      </c>
      <c r="L67" s="1"/>
      <c r="M67" s="6" t="s">
        <v>14</v>
      </c>
      <c r="N67" s="6"/>
      <c r="O67" s="1"/>
      <c r="P67" s="6" t="s">
        <v>355</v>
      </c>
      <c r="Q67" s="89" t="s">
        <v>354</v>
      </c>
    </row>
    <row r="68" spans="2:17" x14ac:dyDescent="0.3">
      <c r="B68" s="6"/>
      <c r="C68" s="6"/>
      <c r="D68" s="6" t="str">
        <f t="shared" si="8"/>
        <v>FLO_EMIS</v>
      </c>
      <c r="E68" s="7" t="s">
        <v>607</v>
      </c>
      <c r="F68" s="8" t="str">
        <f t="shared" si="9"/>
        <v>SUPLFO</v>
      </c>
      <c r="G68" s="8" t="str">
        <f t="shared" si="10"/>
        <v>SUPLFO</v>
      </c>
      <c r="H68" s="6" t="s">
        <v>353</v>
      </c>
      <c r="I68" s="6"/>
      <c r="J68" s="6" t="str">
        <f t="shared" si="11"/>
        <v>SUPSO2N</v>
      </c>
      <c r="K68" s="19">
        <f>'SUP_IVL (Direct)'!G29</f>
        <v>2.5000000000000001E-2</v>
      </c>
      <c r="L68" s="1"/>
      <c r="M68" s="6" t="s">
        <v>14</v>
      </c>
      <c r="N68" s="6"/>
      <c r="O68" s="3"/>
      <c r="P68" s="6" t="s">
        <v>352</v>
      </c>
      <c r="Q68" s="89" t="s">
        <v>351</v>
      </c>
    </row>
    <row r="73" spans="2:17" x14ac:dyDescent="0.3">
      <c r="B73" s="1" t="str">
        <f>'SUP_IVL (Direct)'!H11</f>
        <v>NOX</v>
      </c>
      <c r="C73" s="1"/>
      <c r="D73" s="1"/>
      <c r="E73" s="1"/>
      <c r="F73" s="1"/>
      <c r="G73" s="1"/>
      <c r="H73" s="1"/>
      <c r="I73" s="1"/>
      <c r="J73" s="1"/>
      <c r="K73" s="16"/>
      <c r="L73" s="1"/>
      <c r="M73" s="1"/>
      <c r="N73" s="1"/>
      <c r="O73" s="1"/>
      <c r="P73" s="1"/>
      <c r="Q73" s="1"/>
    </row>
    <row r="74" spans="2:17" x14ac:dyDescent="0.3">
      <c r="B74" s="1"/>
      <c r="C74" s="1"/>
      <c r="D74" s="1"/>
      <c r="E74" s="1"/>
      <c r="F74" s="1"/>
      <c r="G74" s="1"/>
      <c r="H74" s="1"/>
      <c r="I74" s="1"/>
      <c r="J74" s="1"/>
      <c r="K74" s="16"/>
      <c r="L74" s="1"/>
      <c r="M74" s="1"/>
      <c r="N74" s="1"/>
      <c r="O74" s="1"/>
      <c r="P74" s="1"/>
      <c r="Q74" s="1"/>
    </row>
    <row r="75" spans="2:17" x14ac:dyDescent="0.3">
      <c r="B75" s="2" t="s">
        <v>0</v>
      </c>
      <c r="C75" s="3"/>
      <c r="D75" s="3"/>
      <c r="E75" s="3"/>
      <c r="F75" s="3"/>
      <c r="G75" s="3"/>
      <c r="H75" s="3"/>
      <c r="I75" s="3"/>
      <c r="J75" s="3"/>
      <c r="K75" s="17"/>
      <c r="L75" s="1"/>
      <c r="M75" s="1"/>
      <c r="N75" s="1"/>
      <c r="O75" s="1"/>
      <c r="P75" s="1"/>
      <c r="Q75" s="1"/>
    </row>
    <row r="76" spans="2:17" x14ac:dyDescent="0.3">
      <c r="B76" s="4" t="s">
        <v>1</v>
      </c>
      <c r="C76" s="4" t="s">
        <v>2</v>
      </c>
      <c r="D76" s="4" t="s">
        <v>3</v>
      </c>
      <c r="E76" s="4" t="s">
        <v>4</v>
      </c>
      <c r="F76" s="4" t="s">
        <v>5</v>
      </c>
      <c r="G76" s="4" t="s">
        <v>382</v>
      </c>
      <c r="H76" s="4" t="s">
        <v>6</v>
      </c>
      <c r="I76" s="4" t="s">
        <v>7</v>
      </c>
      <c r="J76" s="4" t="s">
        <v>8</v>
      </c>
      <c r="K76" s="18" t="s">
        <v>9</v>
      </c>
      <c r="L76" s="1"/>
      <c r="M76" s="4" t="s">
        <v>10</v>
      </c>
      <c r="N76" s="4" t="s">
        <v>11</v>
      </c>
      <c r="O76" s="5"/>
      <c r="P76" s="4" t="s">
        <v>12</v>
      </c>
      <c r="Q76" s="4" t="s">
        <v>13</v>
      </c>
    </row>
    <row r="77" spans="2:17" x14ac:dyDescent="0.3">
      <c r="B77" s="6"/>
      <c r="C77" s="6"/>
      <c r="D77" s="6" t="str">
        <f t="shared" ref="D77:D91" si="12">IF((OR(K77&lt;=0,K77="NA")),"*","FLO_EMIS")</f>
        <v>*</v>
      </c>
      <c r="E77" s="7" t="s">
        <v>607</v>
      </c>
      <c r="F77" s="8" t="str">
        <f t="shared" ref="F77:F91" si="13">G77</f>
        <v>SUPBDL</v>
      </c>
      <c r="G77" s="8" t="str">
        <f t="shared" ref="G77:G91" si="14">P77</f>
        <v>SUPBDL</v>
      </c>
      <c r="H77" s="6" t="s">
        <v>353</v>
      </c>
      <c r="I77" s="6"/>
      <c r="J77" s="6" t="str">
        <f t="shared" ref="J77:J91" si="15">$C$2&amp;$B$73&amp;"N"</f>
        <v>SUPNOXN</v>
      </c>
      <c r="K77" s="19" t="str">
        <f>'SUP_IVL (Direct)'!H15</f>
        <v>NA</v>
      </c>
      <c r="L77" s="1"/>
      <c r="M77" s="6" t="s">
        <v>14</v>
      </c>
      <c r="N77" s="6"/>
      <c r="O77" s="1"/>
      <c r="P77" s="6" t="s">
        <v>381</v>
      </c>
      <c r="Q77" s="89" t="s">
        <v>380</v>
      </c>
    </row>
    <row r="78" spans="2:17" x14ac:dyDescent="0.3">
      <c r="B78" s="6"/>
      <c r="C78" s="6"/>
      <c r="D78" s="6" t="str">
        <f t="shared" si="12"/>
        <v>FLO_EMIS</v>
      </c>
      <c r="E78" s="7" t="s">
        <v>607</v>
      </c>
      <c r="F78" s="8" t="str">
        <f t="shared" si="13"/>
        <v>SUPBFW</v>
      </c>
      <c r="G78" s="8" t="str">
        <f t="shared" si="14"/>
        <v>SUPBFW</v>
      </c>
      <c r="H78" s="6" t="s">
        <v>353</v>
      </c>
      <c r="I78" s="6"/>
      <c r="J78" s="6" t="str">
        <f t="shared" si="15"/>
        <v>SUPNOXN</v>
      </c>
      <c r="K78" s="19">
        <f>'SUP_IVL (Direct)'!H16</f>
        <v>0.06</v>
      </c>
      <c r="L78" s="1"/>
      <c r="M78" s="6" t="s">
        <v>14</v>
      </c>
      <c r="N78" s="6"/>
      <c r="O78" s="1"/>
      <c r="P78" s="6" t="s">
        <v>379</v>
      </c>
      <c r="Q78" s="89" t="s">
        <v>378</v>
      </c>
    </row>
    <row r="79" spans="2:17" x14ac:dyDescent="0.3">
      <c r="B79" s="6"/>
      <c r="C79" s="6"/>
      <c r="D79" s="6" t="str">
        <f t="shared" si="12"/>
        <v>FLO_EMIS</v>
      </c>
      <c r="E79" s="7" t="s">
        <v>607</v>
      </c>
      <c r="F79" s="8" t="str">
        <f t="shared" si="13"/>
        <v>SUPBGS</v>
      </c>
      <c r="G79" s="8" t="str">
        <f t="shared" si="14"/>
        <v>SUPBGS</v>
      </c>
      <c r="H79" s="6" t="s">
        <v>353</v>
      </c>
      <c r="I79" s="6"/>
      <c r="J79" s="6" t="str">
        <f t="shared" si="15"/>
        <v>SUPNOXN</v>
      </c>
      <c r="K79" s="19">
        <f>'SUP_IVL (Direct)'!H17</f>
        <v>0.04</v>
      </c>
      <c r="L79" s="1"/>
      <c r="M79" s="6" t="s">
        <v>14</v>
      </c>
      <c r="N79" s="6"/>
      <c r="O79" s="1"/>
      <c r="P79" s="6" t="s">
        <v>377</v>
      </c>
      <c r="Q79" s="89" t="s">
        <v>376</v>
      </c>
    </row>
    <row r="80" spans="2:17" x14ac:dyDescent="0.3">
      <c r="B80" s="6"/>
      <c r="C80" s="6"/>
      <c r="D80" s="6" t="str">
        <f t="shared" si="12"/>
        <v>*</v>
      </c>
      <c r="E80" s="7" t="s">
        <v>607</v>
      </c>
      <c r="F80" s="8" t="str">
        <f t="shared" si="13"/>
        <v>SUPBGL</v>
      </c>
      <c r="G80" s="8" t="str">
        <f t="shared" si="14"/>
        <v>SUPBGL</v>
      </c>
      <c r="H80" s="6" t="s">
        <v>353</v>
      </c>
      <c r="I80" s="6"/>
      <c r="J80" s="6" t="str">
        <f t="shared" si="15"/>
        <v>SUPNOXN</v>
      </c>
      <c r="K80" s="19" t="str">
        <f>'SUP_IVL (Direct)'!H18</f>
        <v>NA</v>
      </c>
      <c r="L80" s="1"/>
      <c r="M80" s="6" t="s">
        <v>14</v>
      </c>
      <c r="N80" s="6"/>
      <c r="O80" s="1"/>
      <c r="P80" s="6" t="s">
        <v>375</v>
      </c>
      <c r="Q80" s="89" t="s">
        <v>374</v>
      </c>
    </row>
    <row r="81" spans="2:17" x14ac:dyDescent="0.3">
      <c r="B81" s="6"/>
      <c r="C81" s="6"/>
      <c r="D81" s="6" t="str">
        <f t="shared" si="12"/>
        <v>FLO_EMIS</v>
      </c>
      <c r="E81" s="7" t="s">
        <v>607</v>
      </c>
      <c r="F81" s="8" t="str">
        <f t="shared" si="13"/>
        <v>SUPBWO</v>
      </c>
      <c r="G81" s="8" t="str">
        <f t="shared" si="14"/>
        <v>SUPBWO</v>
      </c>
      <c r="H81" s="6" t="s">
        <v>353</v>
      </c>
      <c r="I81" s="6"/>
      <c r="J81" s="6" t="str">
        <f t="shared" si="15"/>
        <v>SUPNOXN</v>
      </c>
      <c r="K81" s="19">
        <f>'SUP_IVL (Direct)'!H19</f>
        <v>0.06</v>
      </c>
      <c r="L81" s="1"/>
      <c r="M81" s="6" t="s">
        <v>14</v>
      </c>
      <c r="N81" s="6"/>
      <c r="O81" s="1"/>
      <c r="P81" s="6" t="s">
        <v>373</v>
      </c>
      <c r="Q81" s="89" t="s">
        <v>372</v>
      </c>
    </row>
    <row r="82" spans="2:17" x14ac:dyDescent="0.3">
      <c r="B82" s="6"/>
      <c r="C82" s="6"/>
      <c r="D82" s="6" t="str">
        <f t="shared" si="12"/>
        <v>FLO_EMIS</v>
      </c>
      <c r="E82" s="7" t="s">
        <v>607</v>
      </c>
      <c r="F82" s="8" t="str">
        <f t="shared" si="13"/>
        <v>SUPCOH</v>
      </c>
      <c r="G82" s="8" t="str">
        <f t="shared" si="14"/>
        <v>SUPCOH</v>
      </c>
      <c r="H82" s="6" t="s">
        <v>353</v>
      </c>
      <c r="I82" s="6"/>
      <c r="J82" s="6" t="str">
        <f t="shared" si="15"/>
        <v>SUPNOXN</v>
      </c>
      <c r="K82" s="19">
        <f>'SUP_IVL (Direct)'!H20</f>
        <v>7.0000000000000007E-2</v>
      </c>
      <c r="L82" s="1"/>
      <c r="M82" s="6" t="s">
        <v>14</v>
      </c>
      <c r="N82" s="6"/>
      <c r="O82" s="1"/>
      <c r="P82" s="6" t="s">
        <v>371</v>
      </c>
      <c r="Q82" s="89" t="s">
        <v>370</v>
      </c>
    </row>
    <row r="83" spans="2:17" x14ac:dyDescent="0.3">
      <c r="B83" s="6"/>
      <c r="C83" s="6"/>
      <c r="D83" s="6" t="str">
        <f t="shared" si="12"/>
        <v>*</v>
      </c>
      <c r="E83" s="7" t="s">
        <v>607</v>
      </c>
      <c r="F83" s="8" t="str">
        <f t="shared" si="13"/>
        <v>SUPHTH</v>
      </c>
      <c r="G83" s="8" t="str">
        <f t="shared" si="14"/>
        <v>SUPHTH</v>
      </c>
      <c r="H83" s="6" t="s">
        <v>353</v>
      </c>
      <c r="I83" s="6"/>
      <c r="J83" s="6" t="str">
        <f t="shared" si="15"/>
        <v>SUPNOXN</v>
      </c>
      <c r="K83" s="19">
        <f>'SUP_IVL (Direct)'!H21</f>
        <v>0</v>
      </c>
      <c r="L83" s="1"/>
      <c r="M83" s="6" t="s">
        <v>14</v>
      </c>
      <c r="N83" s="6"/>
      <c r="O83" s="1"/>
      <c r="P83" s="6" t="s">
        <v>369</v>
      </c>
      <c r="Q83" s="89" t="s">
        <v>368</v>
      </c>
    </row>
    <row r="84" spans="2:17" x14ac:dyDescent="0.3">
      <c r="B84" s="6"/>
      <c r="C84" s="6"/>
      <c r="D84" s="6" t="str">
        <f t="shared" si="12"/>
        <v>*</v>
      </c>
      <c r="E84" s="7" t="s">
        <v>607</v>
      </c>
      <c r="F84" s="8" t="str">
        <f t="shared" si="13"/>
        <v>SUPELC</v>
      </c>
      <c r="G84" s="8" t="str">
        <f t="shared" si="14"/>
        <v>SUPELC</v>
      </c>
      <c r="H84" s="6" t="s">
        <v>353</v>
      </c>
      <c r="I84" s="6"/>
      <c r="J84" s="6" t="str">
        <f t="shared" si="15"/>
        <v>SUPNOXN</v>
      </c>
      <c r="K84" s="19">
        <f>'SUP_IVL (Direct)'!H22</f>
        <v>0</v>
      </c>
      <c r="L84" s="1"/>
      <c r="M84" s="6" t="s">
        <v>14</v>
      </c>
      <c r="N84" s="6"/>
      <c r="O84" s="1"/>
      <c r="P84" s="6" t="s">
        <v>367</v>
      </c>
      <c r="Q84" s="89" t="s">
        <v>366</v>
      </c>
    </row>
    <row r="85" spans="2:17" x14ac:dyDescent="0.3">
      <c r="B85" s="6"/>
      <c r="C85" s="6"/>
      <c r="D85" s="6" t="str">
        <f t="shared" si="12"/>
        <v>FLO_EMIS</v>
      </c>
      <c r="E85" s="7" t="s">
        <v>607</v>
      </c>
      <c r="F85" s="8" t="str">
        <f t="shared" si="13"/>
        <v>SUPLPG</v>
      </c>
      <c r="G85" s="8" t="str">
        <f t="shared" si="14"/>
        <v>SUPLPG</v>
      </c>
      <c r="H85" s="6" t="s">
        <v>353</v>
      </c>
      <c r="I85" s="6"/>
      <c r="J85" s="6" t="str">
        <f t="shared" si="15"/>
        <v>SUPNOXN</v>
      </c>
      <c r="K85" s="19">
        <f>'SUP_IVL (Direct)'!H23</f>
        <v>0.04</v>
      </c>
      <c r="L85" s="1"/>
      <c r="M85" s="6" t="s">
        <v>14</v>
      </c>
      <c r="N85" s="6"/>
      <c r="O85" s="1"/>
      <c r="P85" s="6" t="s">
        <v>365</v>
      </c>
      <c r="Q85" s="89" t="s">
        <v>364</v>
      </c>
    </row>
    <row r="86" spans="2:17" x14ac:dyDescent="0.3">
      <c r="B86" s="6"/>
      <c r="C86" s="6"/>
      <c r="D86" s="6" t="str">
        <f t="shared" si="12"/>
        <v>*</v>
      </c>
      <c r="E86" s="7" t="s">
        <v>607</v>
      </c>
      <c r="F86" s="8" t="str">
        <f t="shared" si="13"/>
        <v>SUPDGS</v>
      </c>
      <c r="G86" s="8" t="str">
        <f t="shared" si="14"/>
        <v>SUPDGS</v>
      </c>
      <c r="H86" s="6" t="s">
        <v>353</v>
      </c>
      <c r="I86" s="6"/>
      <c r="J86" s="6" t="str">
        <f t="shared" si="15"/>
        <v>SUPNOXN</v>
      </c>
      <c r="K86" s="19" t="str">
        <f>'SUP_IVL (Direct)'!H24</f>
        <v>NA</v>
      </c>
      <c r="L86" s="1"/>
      <c r="M86" s="6" t="s">
        <v>14</v>
      </c>
      <c r="N86" s="6"/>
      <c r="O86" s="1"/>
      <c r="P86" s="6" t="s">
        <v>363</v>
      </c>
      <c r="Q86" s="89" t="s">
        <v>362</v>
      </c>
    </row>
    <row r="87" spans="2:17" x14ac:dyDescent="0.3">
      <c r="B87" s="6"/>
      <c r="C87" s="6"/>
      <c r="D87" s="6" t="str">
        <f t="shared" si="12"/>
        <v>FLO_EMIS</v>
      </c>
      <c r="E87" s="7" t="s">
        <v>607</v>
      </c>
      <c r="F87" s="8" t="str">
        <f t="shared" si="13"/>
        <v>SUPNGS</v>
      </c>
      <c r="G87" s="8" t="str">
        <f t="shared" si="14"/>
        <v>SUPNGS</v>
      </c>
      <c r="H87" s="6" t="s">
        <v>353</v>
      </c>
      <c r="I87" s="6"/>
      <c r="J87" s="6" t="str">
        <f t="shared" si="15"/>
        <v>SUPNOXN</v>
      </c>
      <c r="K87" s="19">
        <f>'SUP_IVL (Direct)'!H25</f>
        <v>0.05</v>
      </c>
      <c r="L87" s="1"/>
      <c r="M87" s="6" t="s">
        <v>14</v>
      </c>
      <c r="N87" s="6"/>
      <c r="O87" s="1"/>
      <c r="P87" s="6" t="s">
        <v>361</v>
      </c>
      <c r="Q87" s="89" t="s">
        <v>360</v>
      </c>
    </row>
    <row r="88" spans="2:17" x14ac:dyDescent="0.3">
      <c r="B88" s="6"/>
      <c r="C88" s="6"/>
      <c r="D88" s="6" t="str">
        <f t="shared" si="12"/>
        <v>FLO_EMIS</v>
      </c>
      <c r="E88" s="7" t="s">
        <v>607</v>
      </c>
      <c r="F88" s="8" t="str">
        <f t="shared" si="13"/>
        <v>SUPDST</v>
      </c>
      <c r="G88" s="8" t="str">
        <f t="shared" si="14"/>
        <v>SUPDST</v>
      </c>
      <c r="H88" s="6" t="s">
        <v>353</v>
      </c>
      <c r="I88" s="6"/>
      <c r="J88" s="6" t="str">
        <f t="shared" si="15"/>
        <v>SUPNOXN</v>
      </c>
      <c r="K88" s="19">
        <f>'SUP_IVL (Direct)'!H26</f>
        <v>0.05</v>
      </c>
      <c r="L88" s="1"/>
      <c r="M88" s="6" t="s">
        <v>14</v>
      </c>
      <c r="N88" s="6"/>
      <c r="O88" s="1"/>
      <c r="P88" s="6" t="s">
        <v>359</v>
      </c>
      <c r="Q88" s="89" t="s">
        <v>358</v>
      </c>
    </row>
    <row r="89" spans="2:17" x14ac:dyDescent="0.3">
      <c r="B89" s="6"/>
      <c r="C89" s="6"/>
      <c r="D89" s="6" t="str">
        <f t="shared" si="12"/>
        <v>*</v>
      </c>
      <c r="E89" s="7" t="s">
        <v>607</v>
      </c>
      <c r="F89" s="8" t="str">
        <f t="shared" si="13"/>
        <v>SUPGSL</v>
      </c>
      <c r="G89" s="8" t="str">
        <f t="shared" si="14"/>
        <v>SUPGSL</v>
      </c>
      <c r="H89" s="6" t="s">
        <v>353</v>
      </c>
      <c r="I89" s="6"/>
      <c r="J89" s="6" t="str">
        <f t="shared" si="15"/>
        <v>SUPNOXN</v>
      </c>
      <c r="K89" s="19" t="str">
        <f>'SUP_IVL (Direct)'!H27</f>
        <v>NA</v>
      </c>
      <c r="L89" s="1"/>
      <c r="M89" s="6" t="s">
        <v>14</v>
      </c>
      <c r="N89" s="6"/>
      <c r="O89" s="1"/>
      <c r="P89" s="6" t="s">
        <v>357</v>
      </c>
      <c r="Q89" s="89" t="s">
        <v>356</v>
      </c>
    </row>
    <row r="90" spans="2:17" x14ac:dyDescent="0.3">
      <c r="B90" s="6"/>
      <c r="C90" s="6"/>
      <c r="D90" s="6" t="str">
        <f t="shared" si="12"/>
        <v>FLO_EMIS</v>
      </c>
      <c r="E90" s="7" t="s">
        <v>607</v>
      </c>
      <c r="F90" s="8" t="str">
        <f t="shared" si="13"/>
        <v>SUPHFO</v>
      </c>
      <c r="G90" s="8" t="str">
        <f t="shared" si="14"/>
        <v>SUPHFO</v>
      </c>
      <c r="H90" s="6" t="s">
        <v>353</v>
      </c>
      <c r="I90" s="6"/>
      <c r="J90" s="6" t="str">
        <f t="shared" si="15"/>
        <v>SUPNOXN</v>
      </c>
      <c r="K90" s="19" t="str">
        <f>'SUP_IVL (Direct)'!H28</f>
        <v>0.06-0.09</v>
      </c>
      <c r="L90" s="1"/>
      <c r="M90" s="6" t="s">
        <v>14</v>
      </c>
      <c r="N90" s="6"/>
      <c r="O90" s="1"/>
      <c r="P90" s="6" t="s">
        <v>355</v>
      </c>
      <c r="Q90" s="89" t="s">
        <v>354</v>
      </c>
    </row>
    <row r="91" spans="2:17" x14ac:dyDescent="0.3">
      <c r="B91" s="6"/>
      <c r="C91" s="6"/>
      <c r="D91" s="6" t="str">
        <f t="shared" si="12"/>
        <v>FLO_EMIS</v>
      </c>
      <c r="E91" s="7" t="s">
        <v>607</v>
      </c>
      <c r="F91" s="8" t="str">
        <f t="shared" si="13"/>
        <v>SUPLFO</v>
      </c>
      <c r="G91" s="8" t="str">
        <f t="shared" si="14"/>
        <v>SUPLFO</v>
      </c>
      <c r="H91" s="6" t="s">
        <v>353</v>
      </c>
      <c r="I91" s="6"/>
      <c r="J91" s="6" t="str">
        <f t="shared" si="15"/>
        <v>SUPNOXN</v>
      </c>
      <c r="K91" s="19" t="str">
        <f>'SUP_IVL (Direct)'!H29</f>
        <v>0.05, 0.07, 0.09</v>
      </c>
      <c r="L91" s="1"/>
      <c r="M91" s="6" t="s">
        <v>14</v>
      </c>
      <c r="N91" s="6"/>
      <c r="O91" s="3"/>
      <c r="P91" s="6" t="s">
        <v>352</v>
      </c>
      <c r="Q91" s="89" t="s">
        <v>351</v>
      </c>
    </row>
    <row r="96" spans="2:17" x14ac:dyDescent="0.3">
      <c r="B96" s="1" t="str">
        <f>'SUP_IVL (Direct)'!I11</f>
        <v>N2O</v>
      </c>
      <c r="C96" s="1"/>
      <c r="D96" s="1"/>
      <c r="E96" s="1"/>
      <c r="F96" s="1"/>
      <c r="G96" s="1"/>
      <c r="H96" s="1"/>
      <c r="I96" s="1"/>
      <c r="J96" s="1"/>
      <c r="K96" s="16"/>
      <c r="L96" s="1"/>
      <c r="M96" s="1"/>
      <c r="N96" s="1"/>
      <c r="O96" s="1"/>
      <c r="P96" s="1"/>
      <c r="Q96" s="1"/>
    </row>
    <row r="97" spans="2:17" x14ac:dyDescent="0.3">
      <c r="B97" s="1"/>
      <c r="C97" s="1"/>
      <c r="D97" s="1"/>
      <c r="E97" s="1"/>
      <c r="F97" s="1"/>
      <c r="G97" s="1"/>
      <c r="H97" s="1"/>
      <c r="I97" s="1"/>
      <c r="J97" s="1"/>
      <c r="K97" s="16"/>
      <c r="L97" s="1"/>
      <c r="M97" s="1"/>
      <c r="N97" s="1"/>
      <c r="O97" s="1"/>
      <c r="P97" s="1"/>
      <c r="Q97" s="1"/>
    </row>
    <row r="98" spans="2:17" x14ac:dyDescent="0.3">
      <c r="B98" s="2" t="s">
        <v>0</v>
      </c>
      <c r="C98" s="3"/>
      <c r="D98" s="3"/>
      <c r="E98" s="3"/>
      <c r="F98" s="3"/>
      <c r="G98" s="3"/>
      <c r="H98" s="3"/>
      <c r="I98" s="3"/>
      <c r="J98" s="3"/>
      <c r="K98" s="17"/>
      <c r="L98" s="1"/>
      <c r="M98" s="1"/>
      <c r="N98" s="1"/>
      <c r="O98" s="1"/>
      <c r="P98" s="1"/>
      <c r="Q98" s="1"/>
    </row>
    <row r="99" spans="2:17" x14ac:dyDescent="0.3">
      <c r="B99" s="4" t="s">
        <v>1</v>
      </c>
      <c r="C99" s="4" t="s">
        <v>2</v>
      </c>
      <c r="D99" s="4" t="s">
        <v>3</v>
      </c>
      <c r="E99" s="4" t="s">
        <v>4</v>
      </c>
      <c r="F99" s="4" t="s">
        <v>5</v>
      </c>
      <c r="G99" s="4" t="s">
        <v>382</v>
      </c>
      <c r="H99" s="4" t="s">
        <v>6</v>
      </c>
      <c r="I99" s="4" t="s">
        <v>7</v>
      </c>
      <c r="J99" s="4" t="s">
        <v>8</v>
      </c>
      <c r="K99" s="18" t="s">
        <v>9</v>
      </c>
      <c r="L99" s="1"/>
      <c r="M99" s="4" t="s">
        <v>10</v>
      </c>
      <c r="N99" s="4" t="s">
        <v>11</v>
      </c>
      <c r="O99" s="5"/>
      <c r="P99" s="4" t="s">
        <v>12</v>
      </c>
      <c r="Q99" s="4" t="s">
        <v>13</v>
      </c>
    </row>
    <row r="100" spans="2:17" x14ac:dyDescent="0.3">
      <c r="B100" s="6"/>
      <c r="C100" s="6"/>
      <c r="D100" s="6" t="str">
        <f t="shared" ref="D100:D114" si="16">IF((OR(K100&lt;=0,K100="NA")),"*","FLO_EMIS")</f>
        <v>*</v>
      </c>
      <c r="E100" s="7" t="s">
        <v>607</v>
      </c>
      <c r="F100" s="8" t="str">
        <f t="shared" ref="F100:F114" si="17">G100</f>
        <v>SUPBDL</v>
      </c>
      <c r="G100" s="8" t="str">
        <f t="shared" ref="G100:G114" si="18">P100</f>
        <v>SUPBDL</v>
      </c>
      <c r="H100" s="6" t="s">
        <v>353</v>
      </c>
      <c r="I100" s="6"/>
      <c r="J100" s="6" t="str">
        <f t="shared" ref="J100:J114" si="19">$C$2&amp;$B$96&amp;"N"</f>
        <v>SUPN2ON</v>
      </c>
      <c r="K100" s="19" t="str">
        <f>'SUP_IVL (Direct)'!I15</f>
        <v>NA</v>
      </c>
      <c r="L100" s="1"/>
      <c r="M100" s="6" t="s">
        <v>14</v>
      </c>
      <c r="N100" s="6"/>
      <c r="O100" s="1"/>
      <c r="P100" s="6" t="s">
        <v>381</v>
      </c>
      <c r="Q100" s="89" t="s">
        <v>380</v>
      </c>
    </row>
    <row r="101" spans="2:17" x14ac:dyDescent="0.3">
      <c r="B101" s="6"/>
      <c r="C101" s="6"/>
      <c r="D101" s="6" t="str">
        <f t="shared" si="16"/>
        <v>FLO_EMIS</v>
      </c>
      <c r="E101" s="7" t="s">
        <v>607</v>
      </c>
      <c r="F101" s="8" t="str">
        <f t="shared" si="17"/>
        <v>SUPBFW</v>
      </c>
      <c r="G101" s="8" t="str">
        <f t="shared" si="18"/>
        <v>SUPBFW</v>
      </c>
      <c r="H101" s="6" t="s">
        <v>353</v>
      </c>
      <c r="I101" s="6"/>
      <c r="J101" s="6" t="str">
        <f t="shared" si="19"/>
        <v>SUPN2ON</v>
      </c>
      <c r="K101" s="19">
        <f>'SUP_IVL (Direct)'!I16</f>
        <v>5.0000000000000001E-3</v>
      </c>
      <c r="L101" s="1"/>
      <c r="M101" s="6" t="s">
        <v>14</v>
      </c>
      <c r="N101" s="6"/>
      <c r="O101" s="1"/>
      <c r="P101" s="6" t="s">
        <v>379</v>
      </c>
      <c r="Q101" s="89" t="s">
        <v>378</v>
      </c>
    </row>
    <row r="102" spans="2:17" x14ac:dyDescent="0.3">
      <c r="B102" s="6"/>
      <c r="C102" s="6"/>
      <c r="D102" s="6" t="str">
        <f t="shared" si="16"/>
        <v>FLO_EMIS</v>
      </c>
      <c r="E102" s="7" t="s">
        <v>607</v>
      </c>
      <c r="F102" s="8" t="str">
        <f t="shared" si="17"/>
        <v>SUPBGS</v>
      </c>
      <c r="G102" s="8" t="str">
        <f t="shared" si="18"/>
        <v>SUPBGS</v>
      </c>
      <c r="H102" s="6" t="s">
        <v>353</v>
      </c>
      <c r="I102" s="6"/>
      <c r="J102" s="6" t="str">
        <f t="shared" si="19"/>
        <v>SUPN2ON</v>
      </c>
      <c r="K102" s="19">
        <f>'SUP_IVL (Direct)'!I17</f>
        <v>1E-4</v>
      </c>
      <c r="L102" s="1"/>
      <c r="M102" s="6" t="s">
        <v>14</v>
      </c>
      <c r="N102" s="6"/>
      <c r="O102" s="1"/>
      <c r="P102" s="6" t="s">
        <v>377</v>
      </c>
      <c r="Q102" s="89" t="s">
        <v>376</v>
      </c>
    </row>
    <row r="103" spans="2:17" x14ac:dyDescent="0.3">
      <c r="B103" s="6"/>
      <c r="C103" s="6"/>
      <c r="D103" s="6" t="str">
        <f t="shared" si="16"/>
        <v>*</v>
      </c>
      <c r="E103" s="7" t="s">
        <v>607</v>
      </c>
      <c r="F103" s="8" t="str">
        <f t="shared" si="17"/>
        <v>SUPBGL</v>
      </c>
      <c r="G103" s="8" t="str">
        <f t="shared" si="18"/>
        <v>SUPBGL</v>
      </c>
      <c r="H103" s="6" t="s">
        <v>353</v>
      </c>
      <c r="I103" s="6"/>
      <c r="J103" s="6" t="str">
        <f t="shared" si="19"/>
        <v>SUPN2ON</v>
      </c>
      <c r="K103" s="19" t="str">
        <f>'SUP_IVL (Direct)'!I18</f>
        <v>NA</v>
      </c>
      <c r="L103" s="1"/>
      <c r="M103" s="6" t="s">
        <v>14</v>
      </c>
      <c r="N103" s="6"/>
      <c r="O103" s="1"/>
      <c r="P103" s="6" t="s">
        <v>375</v>
      </c>
      <c r="Q103" s="89" t="s">
        <v>374</v>
      </c>
    </row>
    <row r="104" spans="2:17" x14ac:dyDescent="0.3">
      <c r="B104" s="6"/>
      <c r="C104" s="6"/>
      <c r="D104" s="6" t="str">
        <f t="shared" si="16"/>
        <v>FLO_EMIS</v>
      </c>
      <c r="E104" s="7" t="s">
        <v>607</v>
      </c>
      <c r="F104" s="8" t="str">
        <f t="shared" si="17"/>
        <v>SUPBWO</v>
      </c>
      <c r="G104" s="8" t="str">
        <f t="shared" si="18"/>
        <v>SUPBWO</v>
      </c>
      <c r="H104" s="6" t="s">
        <v>353</v>
      </c>
      <c r="I104" s="6"/>
      <c r="J104" s="6" t="str">
        <f t="shared" si="19"/>
        <v>SUPN2ON</v>
      </c>
      <c r="K104" s="19">
        <f>'SUP_IVL (Direct)'!I19</f>
        <v>5.0000000000000001E-3</v>
      </c>
      <c r="L104" s="1"/>
      <c r="M104" s="6" t="s">
        <v>14</v>
      </c>
      <c r="N104" s="6"/>
      <c r="O104" s="1"/>
      <c r="P104" s="6" t="s">
        <v>373</v>
      </c>
      <c r="Q104" s="89" t="s">
        <v>372</v>
      </c>
    </row>
    <row r="105" spans="2:17" x14ac:dyDescent="0.3">
      <c r="B105" s="6"/>
      <c r="C105" s="6"/>
      <c r="D105" s="6" t="str">
        <f t="shared" si="16"/>
        <v>FLO_EMIS</v>
      </c>
      <c r="E105" s="7" t="s">
        <v>607</v>
      </c>
      <c r="F105" s="8" t="str">
        <f t="shared" si="17"/>
        <v>SUPCOH</v>
      </c>
      <c r="G105" s="8" t="str">
        <f t="shared" si="18"/>
        <v>SUPCOH</v>
      </c>
      <c r="H105" s="6" t="s">
        <v>353</v>
      </c>
      <c r="I105" s="6"/>
      <c r="J105" s="6" t="str">
        <f t="shared" si="19"/>
        <v>SUPN2ON</v>
      </c>
      <c r="K105" s="19">
        <f>'SUP_IVL (Direct)'!I20</f>
        <v>1.5E-3</v>
      </c>
      <c r="L105" s="1"/>
      <c r="M105" s="6" t="s">
        <v>14</v>
      </c>
      <c r="N105" s="6"/>
      <c r="O105" s="1"/>
      <c r="P105" s="6" t="s">
        <v>371</v>
      </c>
      <c r="Q105" s="89" t="s">
        <v>370</v>
      </c>
    </row>
    <row r="106" spans="2:17" x14ac:dyDescent="0.3">
      <c r="B106" s="6"/>
      <c r="C106" s="6"/>
      <c r="D106" s="6" t="str">
        <f t="shared" si="16"/>
        <v>*</v>
      </c>
      <c r="E106" s="7" t="s">
        <v>607</v>
      </c>
      <c r="F106" s="8" t="str">
        <f t="shared" si="17"/>
        <v>SUPHTH</v>
      </c>
      <c r="G106" s="8" t="str">
        <f t="shared" si="18"/>
        <v>SUPHTH</v>
      </c>
      <c r="H106" s="6" t="s">
        <v>353</v>
      </c>
      <c r="I106" s="6"/>
      <c r="J106" s="6" t="str">
        <f t="shared" si="19"/>
        <v>SUPN2ON</v>
      </c>
      <c r="K106" s="19">
        <f>'SUP_IVL (Direct)'!I21</f>
        <v>0</v>
      </c>
      <c r="L106" s="1"/>
      <c r="M106" s="6" t="s">
        <v>14</v>
      </c>
      <c r="N106" s="6"/>
      <c r="O106" s="1"/>
      <c r="P106" s="6" t="s">
        <v>369</v>
      </c>
      <c r="Q106" s="89" t="s">
        <v>368</v>
      </c>
    </row>
    <row r="107" spans="2:17" x14ac:dyDescent="0.3">
      <c r="B107" s="6"/>
      <c r="C107" s="6"/>
      <c r="D107" s="6" t="str">
        <f t="shared" si="16"/>
        <v>*</v>
      </c>
      <c r="E107" s="7" t="s">
        <v>607</v>
      </c>
      <c r="F107" s="8" t="str">
        <f t="shared" si="17"/>
        <v>SUPELC</v>
      </c>
      <c r="G107" s="8" t="str">
        <f t="shared" si="18"/>
        <v>SUPELC</v>
      </c>
      <c r="H107" s="6" t="s">
        <v>353</v>
      </c>
      <c r="I107" s="6"/>
      <c r="J107" s="6" t="str">
        <f t="shared" si="19"/>
        <v>SUPN2ON</v>
      </c>
      <c r="K107" s="19">
        <f>'SUP_IVL (Direct)'!I22</f>
        <v>0</v>
      </c>
      <c r="L107" s="1"/>
      <c r="M107" s="6" t="s">
        <v>14</v>
      </c>
      <c r="N107" s="6"/>
      <c r="O107" s="1"/>
      <c r="P107" s="6" t="s">
        <v>367</v>
      </c>
      <c r="Q107" s="89" t="s">
        <v>366</v>
      </c>
    </row>
    <row r="108" spans="2:17" x14ac:dyDescent="0.3">
      <c r="B108" s="6"/>
      <c r="C108" s="6"/>
      <c r="D108" s="6" t="str">
        <f t="shared" si="16"/>
        <v>FLO_EMIS</v>
      </c>
      <c r="E108" s="7" t="s">
        <v>607</v>
      </c>
      <c r="F108" s="8" t="str">
        <f t="shared" si="17"/>
        <v>SUPLPG</v>
      </c>
      <c r="G108" s="8" t="str">
        <f t="shared" si="18"/>
        <v>SUPLPG</v>
      </c>
      <c r="H108" s="6" t="s">
        <v>353</v>
      </c>
      <c r="I108" s="6"/>
      <c r="J108" s="6" t="str">
        <f t="shared" si="19"/>
        <v>SUPN2ON</v>
      </c>
      <c r="K108" s="19">
        <f>'SUP_IVL (Direct)'!I23</f>
        <v>1E-4</v>
      </c>
      <c r="L108" s="1"/>
      <c r="M108" s="6" t="s">
        <v>14</v>
      </c>
      <c r="N108" s="6"/>
      <c r="O108" s="1"/>
      <c r="P108" s="6" t="s">
        <v>365</v>
      </c>
      <c r="Q108" s="89" t="s">
        <v>364</v>
      </c>
    </row>
    <row r="109" spans="2:17" x14ac:dyDescent="0.3">
      <c r="B109" s="6"/>
      <c r="C109" s="6"/>
      <c r="D109" s="6" t="str">
        <f t="shared" si="16"/>
        <v>FLO_EMIS</v>
      </c>
      <c r="E109" s="7" t="s">
        <v>607</v>
      </c>
      <c r="F109" s="8" t="str">
        <f t="shared" si="17"/>
        <v>SUPDGS</v>
      </c>
      <c r="G109" s="8" t="str">
        <f t="shared" si="18"/>
        <v>SUPDGS</v>
      </c>
      <c r="H109" s="6" t="s">
        <v>353</v>
      </c>
      <c r="I109" s="6"/>
      <c r="J109" s="6" t="str">
        <f t="shared" si="19"/>
        <v>SUPN2ON</v>
      </c>
      <c r="K109" s="19">
        <f>'SUP_IVL (Direct)'!I24</f>
        <v>1E-4</v>
      </c>
      <c r="L109" s="1"/>
      <c r="M109" s="6" t="s">
        <v>14</v>
      </c>
      <c r="N109" s="6"/>
      <c r="O109" s="1"/>
      <c r="P109" s="6" t="s">
        <v>363</v>
      </c>
      <c r="Q109" s="89" t="s">
        <v>362</v>
      </c>
    </row>
    <row r="110" spans="2:17" x14ac:dyDescent="0.3">
      <c r="B110" s="6"/>
      <c r="C110" s="6"/>
      <c r="D110" s="6" t="str">
        <f t="shared" si="16"/>
        <v>FLO_EMIS</v>
      </c>
      <c r="E110" s="7" t="s">
        <v>607</v>
      </c>
      <c r="F110" s="8" t="str">
        <f t="shared" si="17"/>
        <v>SUPNGS</v>
      </c>
      <c r="G110" s="8" t="str">
        <f t="shared" si="18"/>
        <v>SUPNGS</v>
      </c>
      <c r="H110" s="6" t="s">
        <v>353</v>
      </c>
      <c r="I110" s="6"/>
      <c r="J110" s="6" t="str">
        <f t="shared" si="19"/>
        <v>SUPN2ON</v>
      </c>
      <c r="K110" s="19">
        <f>'SUP_IVL (Direct)'!I25</f>
        <v>1E-4</v>
      </c>
      <c r="L110" s="1"/>
      <c r="M110" s="6" t="s">
        <v>14</v>
      </c>
      <c r="N110" s="6"/>
      <c r="O110" s="1"/>
      <c r="P110" s="6" t="s">
        <v>361</v>
      </c>
      <c r="Q110" s="89" t="s">
        <v>360</v>
      </c>
    </row>
    <row r="111" spans="2:17" x14ac:dyDescent="0.3">
      <c r="B111" s="6"/>
      <c r="C111" s="6"/>
      <c r="D111" s="6" t="str">
        <f t="shared" si="16"/>
        <v>FLO_EMIS</v>
      </c>
      <c r="E111" s="7" t="s">
        <v>607</v>
      </c>
      <c r="F111" s="8" t="str">
        <f t="shared" si="17"/>
        <v>SUPDST</v>
      </c>
      <c r="G111" s="8" t="str">
        <f t="shared" si="18"/>
        <v>SUPDST</v>
      </c>
      <c r="H111" s="6" t="s">
        <v>353</v>
      </c>
      <c r="I111" s="6"/>
      <c r="J111" s="6" t="str">
        <f t="shared" si="19"/>
        <v>SUPN2ON</v>
      </c>
      <c r="K111" s="19">
        <f>'SUP_IVL (Direct)'!I26</f>
        <v>5.9999999999999995E-4</v>
      </c>
      <c r="L111" s="1"/>
      <c r="M111" s="6" t="s">
        <v>14</v>
      </c>
      <c r="N111" s="6"/>
      <c r="O111" s="1"/>
      <c r="P111" s="6" t="s">
        <v>359</v>
      </c>
      <c r="Q111" s="89" t="s">
        <v>358</v>
      </c>
    </row>
    <row r="112" spans="2:17" x14ac:dyDescent="0.3">
      <c r="B112" s="6"/>
      <c r="C112" s="6"/>
      <c r="D112" s="6" t="str">
        <f t="shared" si="16"/>
        <v>*</v>
      </c>
      <c r="E112" s="7" t="s">
        <v>607</v>
      </c>
      <c r="F112" s="8" t="str">
        <f t="shared" si="17"/>
        <v>SUPGSL</v>
      </c>
      <c r="G112" s="8" t="str">
        <f t="shared" si="18"/>
        <v>SUPGSL</v>
      </c>
      <c r="H112" s="6" t="s">
        <v>353</v>
      </c>
      <c r="I112" s="6"/>
      <c r="J112" s="6" t="str">
        <f t="shared" si="19"/>
        <v>SUPN2ON</v>
      </c>
      <c r="K112" s="19" t="str">
        <f>'SUP_IVL (Direct)'!I27</f>
        <v>NA</v>
      </c>
      <c r="L112" s="1"/>
      <c r="M112" s="6" t="s">
        <v>14</v>
      </c>
      <c r="N112" s="6"/>
      <c r="O112" s="1"/>
      <c r="P112" s="6" t="s">
        <v>357</v>
      </c>
      <c r="Q112" s="89" t="s">
        <v>356</v>
      </c>
    </row>
    <row r="113" spans="2:17" x14ac:dyDescent="0.3">
      <c r="B113" s="6"/>
      <c r="C113" s="6"/>
      <c r="D113" s="6" t="str">
        <f t="shared" si="16"/>
        <v>FLO_EMIS</v>
      </c>
      <c r="E113" s="7" t="s">
        <v>607</v>
      </c>
      <c r="F113" s="8" t="str">
        <f t="shared" si="17"/>
        <v>SUPHFO</v>
      </c>
      <c r="G113" s="8" t="str">
        <f t="shared" si="18"/>
        <v>SUPHFO</v>
      </c>
      <c r="H113" s="6" t="s">
        <v>353</v>
      </c>
      <c r="I113" s="6"/>
      <c r="J113" s="6" t="str">
        <f t="shared" si="19"/>
        <v>SUPN2ON</v>
      </c>
      <c r="K113" s="19">
        <f>'SUP_IVL (Direct)'!I28</f>
        <v>2.8E-3</v>
      </c>
      <c r="L113" s="1"/>
      <c r="M113" s="6" t="s">
        <v>14</v>
      </c>
      <c r="N113" s="6"/>
      <c r="O113" s="1"/>
      <c r="P113" s="6" t="s">
        <v>355</v>
      </c>
      <c r="Q113" s="89" t="s">
        <v>354</v>
      </c>
    </row>
    <row r="114" spans="2:17" x14ac:dyDescent="0.3">
      <c r="B114" s="6"/>
      <c r="C114" s="6"/>
      <c r="D114" s="6" t="str">
        <f t="shared" si="16"/>
        <v>FLO_EMIS</v>
      </c>
      <c r="E114" s="7" t="s">
        <v>607</v>
      </c>
      <c r="F114" s="8" t="str">
        <f t="shared" si="17"/>
        <v>SUPLFO</v>
      </c>
      <c r="G114" s="8" t="str">
        <f t="shared" si="18"/>
        <v>SUPLFO</v>
      </c>
      <c r="H114" s="6" t="s">
        <v>353</v>
      </c>
      <c r="I114" s="6"/>
      <c r="J114" s="6" t="str">
        <f t="shared" si="19"/>
        <v>SUPN2ON</v>
      </c>
      <c r="K114" s="19">
        <f>'SUP_IVL (Direct)'!I29</f>
        <v>2.8E-3</v>
      </c>
      <c r="L114" s="1"/>
      <c r="M114" s="6" t="s">
        <v>14</v>
      </c>
      <c r="N114" s="6"/>
      <c r="O114" s="3"/>
      <c r="P114" s="6" t="s">
        <v>352</v>
      </c>
      <c r="Q114" s="89" t="s">
        <v>351</v>
      </c>
    </row>
    <row r="119" spans="2:17" x14ac:dyDescent="0.3">
      <c r="B119" s="1" t="str">
        <f>'SUP_IVL (Direct)'!J11</f>
        <v>PMA</v>
      </c>
      <c r="C119" s="1"/>
      <c r="D119" s="1"/>
      <c r="E119" s="1"/>
      <c r="F119" s="1"/>
      <c r="G119" s="1"/>
      <c r="H119" s="1"/>
      <c r="I119" s="1"/>
      <c r="J119" s="1"/>
      <c r="K119" s="16"/>
      <c r="L119" s="1"/>
      <c r="M119" s="1"/>
      <c r="N119" s="1"/>
      <c r="O119" s="1"/>
      <c r="P119" s="1"/>
      <c r="Q119" s="1"/>
    </row>
    <row r="120" spans="2:17" x14ac:dyDescent="0.3">
      <c r="B120" s="1"/>
      <c r="C120" s="1"/>
      <c r="D120" s="1"/>
      <c r="E120" s="1"/>
      <c r="F120" s="1"/>
      <c r="G120" s="1"/>
      <c r="H120" s="1"/>
      <c r="I120" s="1"/>
      <c r="J120" s="1"/>
      <c r="K120" s="16"/>
      <c r="L120" s="1"/>
      <c r="M120" s="1"/>
      <c r="N120" s="1"/>
      <c r="O120" s="1"/>
      <c r="P120" s="1"/>
      <c r="Q120" s="1"/>
    </row>
    <row r="121" spans="2:17" x14ac:dyDescent="0.3">
      <c r="B121" s="2" t="s">
        <v>0</v>
      </c>
      <c r="C121" s="3"/>
      <c r="D121" s="3"/>
      <c r="E121" s="3"/>
      <c r="F121" s="3"/>
      <c r="G121" s="3"/>
      <c r="H121" s="3"/>
      <c r="I121" s="3"/>
      <c r="J121" s="3"/>
      <c r="K121" s="17"/>
      <c r="L121" s="1"/>
      <c r="M121" s="1"/>
      <c r="N121" s="1"/>
      <c r="O121" s="1"/>
      <c r="P121" s="1"/>
      <c r="Q121" s="1"/>
    </row>
    <row r="122" spans="2:17" x14ac:dyDescent="0.3">
      <c r="B122" s="4" t="s">
        <v>1</v>
      </c>
      <c r="C122" s="4" t="s">
        <v>2</v>
      </c>
      <c r="D122" s="4" t="s">
        <v>3</v>
      </c>
      <c r="E122" s="4" t="s">
        <v>4</v>
      </c>
      <c r="F122" s="4" t="s">
        <v>5</v>
      </c>
      <c r="G122" s="4" t="s">
        <v>382</v>
      </c>
      <c r="H122" s="4" t="s">
        <v>6</v>
      </c>
      <c r="I122" s="4" t="s">
        <v>7</v>
      </c>
      <c r="J122" s="4" t="s">
        <v>8</v>
      </c>
      <c r="K122" s="18" t="s">
        <v>9</v>
      </c>
      <c r="L122" s="1"/>
      <c r="M122" s="4" t="s">
        <v>10</v>
      </c>
      <c r="N122" s="4" t="s">
        <v>11</v>
      </c>
      <c r="O122" s="5"/>
      <c r="P122" s="4" t="s">
        <v>12</v>
      </c>
      <c r="Q122" s="4" t="s">
        <v>13</v>
      </c>
    </row>
    <row r="123" spans="2:17" x14ac:dyDescent="0.3">
      <c r="B123" s="6"/>
      <c r="C123" s="6"/>
      <c r="D123" s="6" t="str">
        <f t="shared" ref="D123:D137" si="20">IF((OR(K123&lt;=0,K123="NA")),"*","FLO_EMIS")</f>
        <v>*</v>
      </c>
      <c r="E123" s="7" t="s">
        <v>607</v>
      </c>
      <c r="F123" s="8" t="str">
        <f t="shared" ref="F123:F137" si="21">G123</f>
        <v>SUPBDL</v>
      </c>
      <c r="G123" s="8" t="str">
        <f t="shared" ref="G123:G137" si="22">P123</f>
        <v>SUPBDL</v>
      </c>
      <c r="H123" s="6" t="s">
        <v>353</v>
      </c>
      <c r="I123" s="6"/>
      <c r="J123" s="6" t="str">
        <f t="shared" ref="J123:J137" si="23">$C$2&amp;$B$119&amp;"N"</f>
        <v>SUPPMAN</v>
      </c>
      <c r="K123" s="19" t="str">
        <f>'SUP_IVL (Direct)'!J15</f>
        <v>NA</v>
      </c>
      <c r="L123" s="1"/>
      <c r="M123" s="6" t="s">
        <v>14</v>
      </c>
      <c r="N123" s="6"/>
      <c r="O123" s="1"/>
      <c r="P123" s="6" t="s">
        <v>381</v>
      </c>
      <c r="Q123" s="89" t="s">
        <v>380</v>
      </c>
    </row>
    <row r="124" spans="2:17" x14ac:dyDescent="0.3">
      <c r="B124" s="6"/>
      <c r="C124" s="6"/>
      <c r="D124" s="6" t="str">
        <f t="shared" si="20"/>
        <v>FLO_EMIS</v>
      </c>
      <c r="E124" s="7" t="s">
        <v>607</v>
      </c>
      <c r="F124" s="8" t="str">
        <f t="shared" si="21"/>
        <v>SUPBFW</v>
      </c>
      <c r="G124" s="8" t="str">
        <f t="shared" si="22"/>
        <v>SUPBFW</v>
      </c>
      <c r="H124" s="6" t="s">
        <v>353</v>
      </c>
      <c r="I124" s="6"/>
      <c r="J124" s="6" t="str">
        <f t="shared" si="23"/>
        <v>SUPPMAN</v>
      </c>
      <c r="K124" s="19">
        <f>'SUP_IVL (Direct)'!J16</f>
        <v>6.3E-3</v>
      </c>
      <c r="L124" s="1"/>
      <c r="M124" s="6" t="s">
        <v>14</v>
      </c>
      <c r="N124" s="6"/>
      <c r="O124" s="1"/>
      <c r="P124" s="6" t="s">
        <v>379</v>
      </c>
      <c r="Q124" s="89" t="s">
        <v>378</v>
      </c>
    </row>
    <row r="125" spans="2:17" x14ac:dyDescent="0.3">
      <c r="B125" s="6"/>
      <c r="C125" s="6"/>
      <c r="D125" s="6" t="str">
        <f t="shared" si="20"/>
        <v>FLO_EMIS</v>
      </c>
      <c r="E125" s="7" t="s">
        <v>607</v>
      </c>
      <c r="F125" s="8" t="str">
        <f t="shared" si="21"/>
        <v>SUPBGS</v>
      </c>
      <c r="G125" s="8" t="str">
        <f t="shared" si="22"/>
        <v>SUPBGS</v>
      </c>
      <c r="H125" s="6" t="s">
        <v>353</v>
      </c>
      <c r="I125" s="6"/>
      <c r="J125" s="6" t="str">
        <f t="shared" si="23"/>
        <v>SUPPMAN</v>
      </c>
      <c r="K125" s="19">
        <f>'SUP_IVL (Direct)'!J17</f>
        <v>1E-4</v>
      </c>
      <c r="L125" s="1"/>
      <c r="M125" s="6" t="s">
        <v>14</v>
      </c>
      <c r="N125" s="6"/>
      <c r="O125" s="1"/>
      <c r="P125" s="6" t="s">
        <v>377</v>
      </c>
      <c r="Q125" s="89" t="s">
        <v>376</v>
      </c>
    </row>
    <row r="126" spans="2:17" x14ac:dyDescent="0.3">
      <c r="B126" s="6"/>
      <c r="C126" s="6"/>
      <c r="D126" s="6" t="str">
        <f t="shared" si="20"/>
        <v>*</v>
      </c>
      <c r="E126" s="7" t="s">
        <v>607</v>
      </c>
      <c r="F126" s="8" t="str">
        <f t="shared" si="21"/>
        <v>SUPBGL</v>
      </c>
      <c r="G126" s="8" t="str">
        <f t="shared" si="22"/>
        <v>SUPBGL</v>
      </c>
      <c r="H126" s="6" t="s">
        <v>353</v>
      </c>
      <c r="I126" s="6"/>
      <c r="J126" s="6" t="str">
        <f t="shared" si="23"/>
        <v>SUPPMAN</v>
      </c>
      <c r="K126" s="19" t="str">
        <f>'SUP_IVL (Direct)'!J18</f>
        <v>NA</v>
      </c>
      <c r="L126" s="1"/>
      <c r="M126" s="6" t="s">
        <v>14</v>
      </c>
      <c r="N126" s="6"/>
      <c r="O126" s="1"/>
      <c r="P126" s="6" t="s">
        <v>375</v>
      </c>
      <c r="Q126" s="89" t="s">
        <v>374</v>
      </c>
    </row>
    <row r="127" spans="2:17" x14ac:dyDescent="0.3">
      <c r="B127" s="6"/>
      <c r="C127" s="6"/>
      <c r="D127" s="6" t="str">
        <f t="shared" si="20"/>
        <v>FLO_EMIS</v>
      </c>
      <c r="E127" s="7" t="s">
        <v>607</v>
      </c>
      <c r="F127" s="8" t="str">
        <f t="shared" si="21"/>
        <v>SUPBWO</v>
      </c>
      <c r="G127" s="8" t="str">
        <f t="shared" si="22"/>
        <v>SUPBWO</v>
      </c>
      <c r="H127" s="6" t="s">
        <v>353</v>
      </c>
      <c r="I127" s="6"/>
      <c r="J127" s="6" t="str">
        <f t="shared" si="23"/>
        <v>SUPPMAN</v>
      </c>
      <c r="K127" s="19">
        <f>'SUP_IVL (Direct)'!J19</f>
        <v>6.3E-3</v>
      </c>
      <c r="L127" s="1"/>
      <c r="M127" s="6" t="s">
        <v>14</v>
      </c>
      <c r="N127" s="6"/>
      <c r="O127" s="1"/>
      <c r="P127" s="6" t="s">
        <v>373</v>
      </c>
      <c r="Q127" s="89" t="s">
        <v>372</v>
      </c>
    </row>
    <row r="128" spans="2:17" x14ac:dyDescent="0.3">
      <c r="B128" s="6"/>
      <c r="C128" s="6"/>
      <c r="D128" s="6" t="str">
        <f t="shared" si="20"/>
        <v>FLO_EMIS</v>
      </c>
      <c r="E128" s="7" t="s">
        <v>607</v>
      </c>
      <c r="F128" s="8" t="str">
        <f t="shared" si="21"/>
        <v>SUPCOH</v>
      </c>
      <c r="G128" s="8" t="str">
        <f t="shared" si="22"/>
        <v>SUPCOH</v>
      </c>
      <c r="H128" s="6" t="s">
        <v>353</v>
      </c>
      <c r="I128" s="6"/>
      <c r="J128" s="6" t="str">
        <f t="shared" si="23"/>
        <v>SUPPMAN</v>
      </c>
      <c r="K128" s="19">
        <f>'SUP_IVL (Direct)'!J20</f>
        <v>1.7000000000000001E-4</v>
      </c>
      <c r="L128" s="1"/>
      <c r="M128" s="6" t="s">
        <v>14</v>
      </c>
      <c r="N128" s="6"/>
      <c r="O128" s="1"/>
      <c r="P128" s="6" t="s">
        <v>371</v>
      </c>
      <c r="Q128" s="89" t="s">
        <v>370</v>
      </c>
    </row>
    <row r="129" spans="2:17" x14ac:dyDescent="0.3">
      <c r="B129" s="6"/>
      <c r="C129" s="6"/>
      <c r="D129" s="6" t="str">
        <f t="shared" si="20"/>
        <v>*</v>
      </c>
      <c r="E129" s="7" t="s">
        <v>607</v>
      </c>
      <c r="F129" s="8" t="str">
        <f t="shared" si="21"/>
        <v>SUPHTH</v>
      </c>
      <c r="G129" s="8" t="str">
        <f t="shared" si="22"/>
        <v>SUPHTH</v>
      </c>
      <c r="H129" s="6" t="s">
        <v>353</v>
      </c>
      <c r="I129" s="6"/>
      <c r="J129" s="6" t="str">
        <f t="shared" si="23"/>
        <v>SUPPMAN</v>
      </c>
      <c r="K129" s="19">
        <f>'SUP_IVL (Direct)'!J21</f>
        <v>0</v>
      </c>
      <c r="L129" s="1"/>
      <c r="M129" s="6" t="s">
        <v>14</v>
      </c>
      <c r="N129" s="6"/>
      <c r="O129" s="1"/>
      <c r="P129" s="6" t="s">
        <v>369</v>
      </c>
      <c r="Q129" s="89" t="s">
        <v>368</v>
      </c>
    </row>
    <row r="130" spans="2:17" x14ac:dyDescent="0.3">
      <c r="B130" s="6"/>
      <c r="C130" s="6"/>
      <c r="D130" s="6" t="str">
        <f t="shared" si="20"/>
        <v>*</v>
      </c>
      <c r="E130" s="7" t="s">
        <v>607</v>
      </c>
      <c r="F130" s="8" t="str">
        <f t="shared" si="21"/>
        <v>SUPELC</v>
      </c>
      <c r="G130" s="8" t="str">
        <f t="shared" si="22"/>
        <v>SUPELC</v>
      </c>
      <c r="H130" s="6" t="s">
        <v>353</v>
      </c>
      <c r="I130" s="6"/>
      <c r="J130" s="6" t="str">
        <f t="shared" si="23"/>
        <v>SUPPMAN</v>
      </c>
      <c r="K130" s="19">
        <f>'SUP_IVL (Direct)'!J22</f>
        <v>0</v>
      </c>
      <c r="L130" s="1"/>
      <c r="M130" s="6" t="s">
        <v>14</v>
      </c>
      <c r="N130" s="6"/>
      <c r="O130" s="1"/>
      <c r="P130" s="6" t="s">
        <v>367</v>
      </c>
      <c r="Q130" s="89" t="s">
        <v>366</v>
      </c>
    </row>
    <row r="131" spans="2:17" x14ac:dyDescent="0.3">
      <c r="B131" s="6"/>
      <c r="C131" s="6"/>
      <c r="D131" s="6" t="str">
        <f t="shared" si="20"/>
        <v>FLO_EMIS</v>
      </c>
      <c r="E131" s="7" t="s">
        <v>607</v>
      </c>
      <c r="F131" s="8" t="str">
        <f t="shared" si="21"/>
        <v>SUPLPG</v>
      </c>
      <c r="G131" s="8" t="str">
        <f t="shared" si="22"/>
        <v>SUPLPG</v>
      </c>
      <c r="H131" s="6" t="s">
        <v>353</v>
      </c>
      <c r="I131" s="6"/>
      <c r="J131" s="6" t="str">
        <f t="shared" si="23"/>
        <v>SUPPMAN</v>
      </c>
      <c r="K131" s="19">
        <f>'SUP_IVL (Direct)'!J23</f>
        <v>1E-4</v>
      </c>
      <c r="L131" s="1"/>
      <c r="M131" s="6" t="s">
        <v>14</v>
      </c>
      <c r="N131" s="6"/>
      <c r="O131" s="1"/>
      <c r="P131" s="6" t="s">
        <v>365</v>
      </c>
      <c r="Q131" s="89" t="s">
        <v>364</v>
      </c>
    </row>
    <row r="132" spans="2:17" x14ac:dyDescent="0.3">
      <c r="B132" s="6"/>
      <c r="C132" s="6"/>
      <c r="D132" s="6" t="str">
        <f t="shared" si="20"/>
        <v>*</v>
      </c>
      <c r="E132" s="7" t="s">
        <v>607</v>
      </c>
      <c r="F132" s="8" t="str">
        <f t="shared" si="21"/>
        <v>SUPDGS</v>
      </c>
      <c r="G132" s="8" t="str">
        <f t="shared" si="22"/>
        <v>SUPDGS</v>
      </c>
      <c r="H132" s="6" t="s">
        <v>353</v>
      </c>
      <c r="I132" s="6"/>
      <c r="J132" s="6" t="str">
        <f t="shared" si="23"/>
        <v>SUPPMAN</v>
      </c>
      <c r="K132" s="19" t="str">
        <f>'SUP_IVL (Direct)'!J24</f>
        <v>NA</v>
      </c>
      <c r="L132" s="1"/>
      <c r="M132" s="6" t="s">
        <v>14</v>
      </c>
      <c r="N132" s="6"/>
      <c r="O132" s="1"/>
      <c r="P132" s="6" t="s">
        <v>363</v>
      </c>
      <c r="Q132" s="89" t="s">
        <v>362</v>
      </c>
    </row>
    <row r="133" spans="2:17" x14ac:dyDescent="0.3">
      <c r="B133" s="6"/>
      <c r="C133" s="6"/>
      <c r="D133" s="6" t="str">
        <f t="shared" si="20"/>
        <v>FLO_EMIS</v>
      </c>
      <c r="E133" s="7" t="s">
        <v>607</v>
      </c>
      <c r="F133" s="8" t="str">
        <f t="shared" si="21"/>
        <v>SUPNGS</v>
      </c>
      <c r="G133" s="8" t="str">
        <f t="shared" si="22"/>
        <v>SUPNGS</v>
      </c>
      <c r="H133" s="6" t="s">
        <v>353</v>
      </c>
      <c r="I133" s="6"/>
      <c r="J133" s="6" t="str">
        <f t="shared" si="23"/>
        <v>SUPPMAN</v>
      </c>
      <c r="K133" s="19">
        <f>'SUP_IVL (Direct)'!J25</f>
        <v>1E-4</v>
      </c>
      <c r="L133" s="1"/>
      <c r="M133" s="6" t="s">
        <v>14</v>
      </c>
      <c r="N133" s="6"/>
      <c r="O133" s="1"/>
      <c r="P133" s="6" t="s">
        <v>361</v>
      </c>
      <c r="Q133" s="89" t="s">
        <v>360</v>
      </c>
    </row>
    <row r="134" spans="2:17" x14ac:dyDescent="0.3">
      <c r="B134" s="6"/>
      <c r="C134" s="6"/>
      <c r="D134" s="6" t="str">
        <f t="shared" si="20"/>
        <v>FLO_EMIS</v>
      </c>
      <c r="E134" s="7" t="s">
        <v>607</v>
      </c>
      <c r="F134" s="8" t="str">
        <f t="shared" si="21"/>
        <v>SUPDST</v>
      </c>
      <c r="G134" s="8" t="str">
        <f t="shared" si="22"/>
        <v>SUPDST</v>
      </c>
      <c r="H134" s="6" t="s">
        <v>353</v>
      </c>
      <c r="I134" s="6"/>
      <c r="J134" s="6" t="str">
        <f t="shared" si="23"/>
        <v>SUPPMAN</v>
      </c>
      <c r="K134" s="19">
        <f>'SUP_IVL (Direct)'!J26</f>
        <v>2E-3</v>
      </c>
      <c r="L134" s="1"/>
      <c r="M134" s="6" t="s">
        <v>14</v>
      </c>
      <c r="N134" s="6"/>
      <c r="O134" s="1"/>
      <c r="P134" s="6" t="s">
        <v>359</v>
      </c>
      <c r="Q134" s="89" t="s">
        <v>358</v>
      </c>
    </row>
    <row r="135" spans="2:17" x14ac:dyDescent="0.3">
      <c r="B135" s="6"/>
      <c r="C135" s="6"/>
      <c r="D135" s="6" t="str">
        <f t="shared" si="20"/>
        <v>*</v>
      </c>
      <c r="E135" s="7" t="s">
        <v>607</v>
      </c>
      <c r="F135" s="8" t="str">
        <f t="shared" si="21"/>
        <v>SUPGSL</v>
      </c>
      <c r="G135" s="8" t="str">
        <f t="shared" si="22"/>
        <v>SUPGSL</v>
      </c>
      <c r="H135" s="6" t="s">
        <v>353</v>
      </c>
      <c r="I135" s="6"/>
      <c r="J135" s="6" t="str">
        <f t="shared" si="23"/>
        <v>SUPPMAN</v>
      </c>
      <c r="K135" s="19" t="str">
        <f>'SUP_IVL (Direct)'!J27</f>
        <v>NA</v>
      </c>
      <c r="L135" s="1"/>
      <c r="M135" s="6" t="s">
        <v>14</v>
      </c>
      <c r="N135" s="6"/>
      <c r="O135" s="1"/>
      <c r="P135" s="6" t="s">
        <v>357</v>
      </c>
      <c r="Q135" s="89" t="s">
        <v>356</v>
      </c>
    </row>
    <row r="136" spans="2:17" x14ac:dyDescent="0.3">
      <c r="B136" s="6"/>
      <c r="C136" s="6"/>
      <c r="D136" s="6" t="str">
        <f t="shared" si="20"/>
        <v>FLO_EMIS</v>
      </c>
      <c r="E136" s="7" t="s">
        <v>607</v>
      </c>
      <c r="F136" s="8" t="str">
        <f t="shared" si="21"/>
        <v>SUPHFO</v>
      </c>
      <c r="G136" s="8" t="str">
        <f t="shared" si="22"/>
        <v>SUPHFO</v>
      </c>
      <c r="H136" s="6" t="s">
        <v>353</v>
      </c>
      <c r="I136" s="6"/>
      <c r="J136" s="6" t="str">
        <f t="shared" si="23"/>
        <v>SUPPMAN</v>
      </c>
      <c r="K136" s="19">
        <f>'SUP_IVL (Direct)'!J28</f>
        <v>8.3000000000000001E-3</v>
      </c>
      <c r="L136" s="1"/>
      <c r="M136" s="6" t="s">
        <v>14</v>
      </c>
      <c r="N136" s="6"/>
      <c r="O136" s="1"/>
      <c r="P136" s="6" t="s">
        <v>355</v>
      </c>
      <c r="Q136" s="89" t="s">
        <v>354</v>
      </c>
    </row>
    <row r="137" spans="2:17" x14ac:dyDescent="0.3">
      <c r="B137" s="6"/>
      <c r="C137" s="6"/>
      <c r="D137" s="6" t="str">
        <f t="shared" si="20"/>
        <v>FLO_EMIS</v>
      </c>
      <c r="E137" s="7" t="s">
        <v>607</v>
      </c>
      <c r="F137" s="8" t="str">
        <f t="shared" si="21"/>
        <v>SUPLFO</v>
      </c>
      <c r="G137" s="8" t="str">
        <f t="shared" si="22"/>
        <v>SUPLFO</v>
      </c>
      <c r="H137" s="6" t="s">
        <v>353</v>
      </c>
      <c r="I137" s="6"/>
      <c r="J137" s="6" t="str">
        <f t="shared" si="23"/>
        <v>SUPPMAN</v>
      </c>
      <c r="K137" s="19">
        <f>'SUP_IVL (Direct)'!J29</f>
        <v>2E-3</v>
      </c>
      <c r="L137" s="1"/>
      <c r="M137" s="6" t="s">
        <v>14</v>
      </c>
      <c r="N137" s="6"/>
      <c r="O137" s="3"/>
      <c r="P137" s="6" t="s">
        <v>352</v>
      </c>
      <c r="Q137" s="89" t="s">
        <v>351</v>
      </c>
    </row>
    <row r="142" spans="2:17" x14ac:dyDescent="0.3">
      <c r="B142" s="1" t="str">
        <f>'SUP_IVL (Direct)'!K11</f>
        <v>PMB</v>
      </c>
      <c r="C142" s="1"/>
      <c r="D142" s="1"/>
      <c r="E142" s="1"/>
      <c r="F142" s="1"/>
      <c r="G142" s="1"/>
      <c r="H142" s="1"/>
      <c r="I142" s="1"/>
      <c r="J142" s="1"/>
      <c r="K142" s="16"/>
      <c r="L142" s="1"/>
      <c r="M142" s="1"/>
      <c r="N142" s="1"/>
      <c r="O142" s="1"/>
      <c r="P142" s="1"/>
      <c r="Q142" s="1"/>
    </row>
    <row r="143" spans="2:17" x14ac:dyDescent="0.3">
      <c r="B143" s="1"/>
      <c r="C143" s="1"/>
      <c r="D143" s="1"/>
      <c r="E143" s="1"/>
      <c r="F143" s="1"/>
      <c r="G143" s="1"/>
      <c r="H143" s="1"/>
      <c r="I143" s="1"/>
      <c r="J143" s="1"/>
      <c r="K143" s="16"/>
      <c r="L143" s="1"/>
      <c r="M143" s="1"/>
      <c r="N143" s="1"/>
      <c r="O143" s="1"/>
      <c r="P143" s="1"/>
      <c r="Q143" s="1"/>
    </row>
    <row r="144" spans="2:17" x14ac:dyDescent="0.3">
      <c r="B144" s="2" t="s">
        <v>0</v>
      </c>
      <c r="C144" s="3"/>
      <c r="D144" s="3"/>
      <c r="E144" s="3"/>
      <c r="F144" s="3"/>
      <c r="G144" s="3"/>
      <c r="H144" s="3"/>
      <c r="I144" s="3"/>
      <c r="J144" s="3"/>
      <c r="K144" s="17"/>
      <c r="L144" s="1"/>
      <c r="M144" s="1"/>
      <c r="N144" s="1"/>
      <c r="O144" s="1"/>
      <c r="P144" s="1"/>
      <c r="Q144" s="1"/>
    </row>
    <row r="145" spans="2:17" x14ac:dyDescent="0.3">
      <c r="B145" s="4" t="s">
        <v>1</v>
      </c>
      <c r="C145" s="4" t="s">
        <v>2</v>
      </c>
      <c r="D145" s="4" t="s">
        <v>3</v>
      </c>
      <c r="E145" s="4" t="s">
        <v>4</v>
      </c>
      <c r="F145" s="4" t="s">
        <v>5</v>
      </c>
      <c r="G145" s="4" t="s">
        <v>382</v>
      </c>
      <c r="H145" s="4" t="s">
        <v>6</v>
      </c>
      <c r="I145" s="4" t="s">
        <v>7</v>
      </c>
      <c r="J145" s="4" t="s">
        <v>8</v>
      </c>
      <c r="K145" s="18" t="s">
        <v>9</v>
      </c>
      <c r="L145" s="1"/>
      <c r="M145" s="4" t="s">
        <v>10</v>
      </c>
      <c r="N145" s="4" t="s">
        <v>11</v>
      </c>
      <c r="O145" s="5"/>
      <c r="P145" s="4" t="s">
        <v>12</v>
      </c>
      <c r="Q145" s="4" t="s">
        <v>13</v>
      </c>
    </row>
    <row r="146" spans="2:17" x14ac:dyDescent="0.3">
      <c r="B146" s="6"/>
      <c r="C146" s="6"/>
      <c r="D146" s="6" t="str">
        <f t="shared" ref="D146:D160" si="24">IF((OR(K146&lt;=0,K146="NA")),"*","FLO_EMIS")</f>
        <v>*</v>
      </c>
      <c r="E146" s="7" t="s">
        <v>607</v>
      </c>
      <c r="F146" s="8" t="str">
        <f t="shared" ref="F146:F160" si="25">G146</f>
        <v>SUPBDL</v>
      </c>
      <c r="G146" s="8" t="str">
        <f t="shared" ref="G146:G160" si="26">P146</f>
        <v>SUPBDL</v>
      </c>
      <c r="H146" s="6" t="s">
        <v>353</v>
      </c>
      <c r="I146" s="6"/>
      <c r="J146" s="6" t="str">
        <f t="shared" ref="J146:J160" si="27">$C$2&amp;$B$142&amp;"N"</f>
        <v>SUPPMBN</v>
      </c>
      <c r="K146" s="19" t="str">
        <f>'SUP_IVL (Direct)'!K15</f>
        <v>NA</v>
      </c>
      <c r="L146" s="1"/>
      <c r="M146" s="6" t="s">
        <v>14</v>
      </c>
      <c r="N146" s="6"/>
      <c r="O146" s="1"/>
      <c r="P146" s="6" t="s">
        <v>381</v>
      </c>
      <c r="Q146" s="89" t="s">
        <v>380</v>
      </c>
    </row>
    <row r="147" spans="2:17" x14ac:dyDescent="0.3">
      <c r="B147" s="6"/>
      <c r="C147" s="6"/>
      <c r="D147" s="6" t="str">
        <f t="shared" si="24"/>
        <v>FLO_EMIS</v>
      </c>
      <c r="E147" s="7" t="s">
        <v>607</v>
      </c>
      <c r="F147" s="8" t="str">
        <f t="shared" si="25"/>
        <v>SUPBFW</v>
      </c>
      <c r="G147" s="8" t="str">
        <f t="shared" si="26"/>
        <v>SUPBFW</v>
      </c>
      <c r="H147" s="6" t="s">
        <v>353</v>
      </c>
      <c r="I147" s="6"/>
      <c r="J147" s="6" t="str">
        <f t="shared" si="27"/>
        <v>SUPPMBN</v>
      </c>
      <c r="K147" s="19">
        <f>'SUP_IVL (Direct)'!K16</f>
        <v>8.6E-3</v>
      </c>
      <c r="L147" s="1"/>
      <c r="M147" s="6" t="s">
        <v>14</v>
      </c>
      <c r="N147" s="6"/>
      <c r="O147" s="1"/>
      <c r="P147" s="6" t="s">
        <v>379</v>
      </c>
      <c r="Q147" s="89" t="s">
        <v>378</v>
      </c>
    </row>
    <row r="148" spans="2:17" x14ac:dyDescent="0.3">
      <c r="B148" s="6"/>
      <c r="C148" s="6"/>
      <c r="D148" s="6" t="str">
        <f t="shared" si="24"/>
        <v>FLO_EMIS</v>
      </c>
      <c r="E148" s="7" t="s">
        <v>607</v>
      </c>
      <c r="F148" s="8" t="str">
        <f t="shared" si="25"/>
        <v>SUPBGS</v>
      </c>
      <c r="G148" s="8" t="str">
        <f t="shared" si="26"/>
        <v>SUPBGS</v>
      </c>
      <c r="H148" s="6" t="s">
        <v>353</v>
      </c>
      <c r="I148" s="6"/>
      <c r="J148" s="6" t="str">
        <f t="shared" si="27"/>
        <v>SUPPMBN</v>
      </c>
      <c r="K148" s="19">
        <f>'SUP_IVL (Direct)'!K17</f>
        <v>1E-4</v>
      </c>
      <c r="L148" s="1"/>
      <c r="M148" s="6" t="s">
        <v>14</v>
      </c>
      <c r="N148" s="6"/>
      <c r="O148" s="1"/>
      <c r="P148" s="6" t="s">
        <v>377</v>
      </c>
      <c r="Q148" s="89" t="s">
        <v>376</v>
      </c>
    </row>
    <row r="149" spans="2:17" x14ac:dyDescent="0.3">
      <c r="B149" s="6"/>
      <c r="C149" s="6"/>
      <c r="D149" s="6" t="str">
        <f t="shared" si="24"/>
        <v>*</v>
      </c>
      <c r="E149" s="7" t="s">
        <v>607</v>
      </c>
      <c r="F149" s="8" t="str">
        <f t="shared" si="25"/>
        <v>SUPBGL</v>
      </c>
      <c r="G149" s="8" t="str">
        <f t="shared" si="26"/>
        <v>SUPBGL</v>
      </c>
      <c r="H149" s="6" t="s">
        <v>353</v>
      </c>
      <c r="I149" s="6"/>
      <c r="J149" s="6" t="str">
        <f t="shared" si="27"/>
        <v>SUPPMBN</v>
      </c>
      <c r="K149" s="19" t="str">
        <f>'SUP_IVL (Direct)'!K18</f>
        <v>NA</v>
      </c>
      <c r="L149" s="1"/>
      <c r="M149" s="6" t="s">
        <v>14</v>
      </c>
      <c r="N149" s="6"/>
      <c r="O149" s="1"/>
      <c r="P149" s="6" t="s">
        <v>375</v>
      </c>
      <c r="Q149" s="89" t="s">
        <v>374</v>
      </c>
    </row>
    <row r="150" spans="2:17" x14ac:dyDescent="0.3">
      <c r="B150" s="6"/>
      <c r="C150" s="6"/>
      <c r="D150" s="6" t="str">
        <f t="shared" si="24"/>
        <v>FLO_EMIS</v>
      </c>
      <c r="E150" s="7" t="s">
        <v>607</v>
      </c>
      <c r="F150" s="8" t="str">
        <f t="shared" si="25"/>
        <v>SUPBWO</v>
      </c>
      <c r="G150" s="8" t="str">
        <f t="shared" si="26"/>
        <v>SUPBWO</v>
      </c>
      <c r="H150" s="6" t="s">
        <v>353</v>
      </c>
      <c r="I150" s="6"/>
      <c r="J150" s="6" t="str">
        <f t="shared" si="27"/>
        <v>SUPPMBN</v>
      </c>
      <c r="K150" s="19">
        <f>'SUP_IVL (Direct)'!K19</f>
        <v>8.6E-3</v>
      </c>
      <c r="L150" s="1"/>
      <c r="M150" s="6" t="s">
        <v>14</v>
      </c>
      <c r="N150" s="6"/>
      <c r="O150" s="1"/>
      <c r="P150" s="6" t="s">
        <v>373</v>
      </c>
      <c r="Q150" s="89" t="s">
        <v>372</v>
      </c>
    </row>
    <row r="151" spans="2:17" x14ac:dyDescent="0.3">
      <c r="B151" s="6"/>
      <c r="C151" s="6"/>
      <c r="D151" s="6" t="str">
        <f t="shared" si="24"/>
        <v>FLO_EMIS</v>
      </c>
      <c r="E151" s="7" t="s">
        <v>607</v>
      </c>
      <c r="F151" s="8" t="str">
        <f t="shared" si="25"/>
        <v>SUPCOH</v>
      </c>
      <c r="G151" s="8" t="str">
        <f t="shared" si="26"/>
        <v>SUPCOH</v>
      </c>
      <c r="H151" s="6" t="s">
        <v>353</v>
      </c>
      <c r="I151" s="6"/>
      <c r="J151" s="6" t="str">
        <f t="shared" si="27"/>
        <v>SUPPMBN</v>
      </c>
      <c r="K151" s="19">
        <f>'SUP_IVL (Direct)'!K20</f>
        <v>1.9000000000000001E-4</v>
      </c>
      <c r="L151" s="1"/>
      <c r="M151" s="6" t="s">
        <v>14</v>
      </c>
      <c r="N151" s="6"/>
      <c r="O151" s="1"/>
      <c r="P151" s="6" t="s">
        <v>371</v>
      </c>
      <c r="Q151" s="89" t="s">
        <v>370</v>
      </c>
    </row>
    <row r="152" spans="2:17" x14ac:dyDescent="0.3">
      <c r="B152" s="6"/>
      <c r="C152" s="6"/>
      <c r="D152" s="6" t="str">
        <f t="shared" si="24"/>
        <v>*</v>
      </c>
      <c r="E152" s="7" t="s">
        <v>607</v>
      </c>
      <c r="F152" s="8" t="str">
        <f t="shared" si="25"/>
        <v>SUPHTH</v>
      </c>
      <c r="G152" s="8" t="str">
        <f t="shared" si="26"/>
        <v>SUPHTH</v>
      </c>
      <c r="H152" s="6" t="s">
        <v>353</v>
      </c>
      <c r="I152" s="6"/>
      <c r="J152" s="6" t="str">
        <f t="shared" si="27"/>
        <v>SUPPMBN</v>
      </c>
      <c r="K152" s="19">
        <f>'SUP_IVL (Direct)'!K21</f>
        <v>0</v>
      </c>
      <c r="L152" s="1"/>
      <c r="M152" s="6" t="s">
        <v>14</v>
      </c>
      <c r="N152" s="6"/>
      <c r="O152" s="1"/>
      <c r="P152" s="6" t="s">
        <v>369</v>
      </c>
      <c r="Q152" s="89" t="s">
        <v>368</v>
      </c>
    </row>
    <row r="153" spans="2:17" x14ac:dyDescent="0.3">
      <c r="B153" s="6"/>
      <c r="C153" s="6"/>
      <c r="D153" s="6" t="str">
        <f t="shared" si="24"/>
        <v>*</v>
      </c>
      <c r="E153" s="7" t="s">
        <v>607</v>
      </c>
      <c r="F153" s="8" t="str">
        <f t="shared" si="25"/>
        <v>SUPELC</v>
      </c>
      <c r="G153" s="8" t="str">
        <f t="shared" si="26"/>
        <v>SUPELC</v>
      </c>
      <c r="H153" s="6" t="s">
        <v>353</v>
      </c>
      <c r="I153" s="6"/>
      <c r="J153" s="6" t="str">
        <f t="shared" si="27"/>
        <v>SUPPMBN</v>
      </c>
      <c r="K153" s="19">
        <f>'SUP_IVL (Direct)'!K22</f>
        <v>0</v>
      </c>
      <c r="L153" s="1"/>
      <c r="M153" s="6" t="s">
        <v>14</v>
      </c>
      <c r="N153" s="6"/>
      <c r="O153" s="1"/>
      <c r="P153" s="6" t="s">
        <v>367</v>
      </c>
      <c r="Q153" s="89" t="s">
        <v>366</v>
      </c>
    </row>
    <row r="154" spans="2:17" x14ac:dyDescent="0.3">
      <c r="B154" s="6"/>
      <c r="C154" s="6"/>
      <c r="D154" s="6" t="str">
        <f t="shared" si="24"/>
        <v>FLO_EMIS</v>
      </c>
      <c r="E154" s="7" t="s">
        <v>607</v>
      </c>
      <c r="F154" s="8" t="str">
        <f t="shared" si="25"/>
        <v>SUPLPG</v>
      </c>
      <c r="G154" s="8" t="str">
        <f t="shared" si="26"/>
        <v>SUPLPG</v>
      </c>
      <c r="H154" s="6" t="s">
        <v>353</v>
      </c>
      <c r="I154" s="6"/>
      <c r="J154" s="6" t="str">
        <f t="shared" si="27"/>
        <v>SUPPMBN</v>
      </c>
      <c r="K154" s="19">
        <f>'SUP_IVL (Direct)'!K23</f>
        <v>1E-4</v>
      </c>
      <c r="L154" s="1"/>
      <c r="M154" s="6" t="s">
        <v>14</v>
      </c>
      <c r="N154" s="6"/>
      <c r="O154" s="1"/>
      <c r="P154" s="6" t="s">
        <v>365</v>
      </c>
      <c r="Q154" s="89" t="s">
        <v>364</v>
      </c>
    </row>
    <row r="155" spans="2:17" x14ac:dyDescent="0.3">
      <c r="B155" s="6"/>
      <c r="C155" s="6"/>
      <c r="D155" s="6" t="str">
        <f t="shared" si="24"/>
        <v>*</v>
      </c>
      <c r="E155" s="7" t="s">
        <v>607</v>
      </c>
      <c r="F155" s="8" t="str">
        <f t="shared" si="25"/>
        <v>SUPDGS</v>
      </c>
      <c r="G155" s="8" t="str">
        <f t="shared" si="26"/>
        <v>SUPDGS</v>
      </c>
      <c r="H155" s="6" t="s">
        <v>353</v>
      </c>
      <c r="I155" s="6"/>
      <c r="J155" s="6" t="str">
        <f t="shared" si="27"/>
        <v>SUPPMBN</v>
      </c>
      <c r="K155" s="19" t="str">
        <f>'SUP_IVL (Direct)'!K24</f>
        <v>NA</v>
      </c>
      <c r="L155" s="1"/>
      <c r="M155" s="6" t="s">
        <v>14</v>
      </c>
      <c r="N155" s="6"/>
      <c r="O155" s="1"/>
      <c r="P155" s="6" t="s">
        <v>363</v>
      </c>
      <c r="Q155" s="89" t="s">
        <v>362</v>
      </c>
    </row>
    <row r="156" spans="2:17" x14ac:dyDescent="0.3">
      <c r="B156" s="6"/>
      <c r="C156" s="6"/>
      <c r="D156" s="6" t="str">
        <f t="shared" si="24"/>
        <v>FLO_EMIS</v>
      </c>
      <c r="E156" s="7" t="s">
        <v>607</v>
      </c>
      <c r="F156" s="8" t="str">
        <f t="shared" si="25"/>
        <v>SUPNGS</v>
      </c>
      <c r="G156" s="8" t="str">
        <f t="shared" si="26"/>
        <v>SUPNGS</v>
      </c>
      <c r="H156" s="6" t="s">
        <v>353</v>
      </c>
      <c r="I156" s="6"/>
      <c r="J156" s="6" t="str">
        <f t="shared" si="27"/>
        <v>SUPPMBN</v>
      </c>
      <c r="K156" s="19">
        <f>'SUP_IVL (Direct)'!K25</f>
        <v>1E-4</v>
      </c>
      <c r="L156" s="1"/>
      <c r="M156" s="6" t="s">
        <v>14</v>
      </c>
      <c r="N156" s="6"/>
      <c r="O156" s="1"/>
      <c r="P156" s="6" t="s">
        <v>361</v>
      </c>
      <c r="Q156" s="89" t="s">
        <v>360</v>
      </c>
    </row>
    <row r="157" spans="2:17" x14ac:dyDescent="0.3">
      <c r="B157" s="6"/>
      <c r="C157" s="6"/>
      <c r="D157" s="6" t="str">
        <f t="shared" si="24"/>
        <v>FLO_EMIS</v>
      </c>
      <c r="E157" s="7" t="s">
        <v>607</v>
      </c>
      <c r="F157" s="8" t="str">
        <f t="shared" si="25"/>
        <v>SUPDST</v>
      </c>
      <c r="G157" s="8" t="str">
        <f t="shared" si="26"/>
        <v>SUPDST</v>
      </c>
      <c r="H157" s="6" t="s">
        <v>353</v>
      </c>
      <c r="I157" s="6"/>
      <c r="J157" s="6" t="str">
        <f t="shared" si="27"/>
        <v>SUPPMBN</v>
      </c>
      <c r="K157" s="19">
        <f>'SUP_IVL (Direct)'!K26</f>
        <v>2E-3</v>
      </c>
      <c r="L157" s="1"/>
      <c r="M157" s="6" t="s">
        <v>14</v>
      </c>
      <c r="N157" s="6"/>
      <c r="O157" s="1"/>
      <c r="P157" s="6" t="s">
        <v>359</v>
      </c>
      <c r="Q157" s="89" t="s">
        <v>358</v>
      </c>
    </row>
    <row r="158" spans="2:17" x14ac:dyDescent="0.3">
      <c r="B158" s="6"/>
      <c r="C158" s="6"/>
      <c r="D158" s="6" t="str">
        <f t="shared" si="24"/>
        <v>*</v>
      </c>
      <c r="E158" s="7" t="s">
        <v>607</v>
      </c>
      <c r="F158" s="8" t="str">
        <f t="shared" si="25"/>
        <v>SUPGSL</v>
      </c>
      <c r="G158" s="8" t="str">
        <f t="shared" si="26"/>
        <v>SUPGSL</v>
      </c>
      <c r="H158" s="6" t="s">
        <v>353</v>
      </c>
      <c r="I158" s="6"/>
      <c r="J158" s="6" t="str">
        <f t="shared" si="27"/>
        <v>SUPPMBN</v>
      </c>
      <c r="K158" s="19" t="str">
        <f>'SUP_IVL (Direct)'!K27</f>
        <v>NA</v>
      </c>
      <c r="L158" s="1"/>
      <c r="M158" s="6" t="s">
        <v>14</v>
      </c>
      <c r="N158" s="6"/>
      <c r="O158" s="1"/>
      <c r="P158" s="6" t="s">
        <v>357</v>
      </c>
      <c r="Q158" s="89" t="s">
        <v>356</v>
      </c>
    </row>
    <row r="159" spans="2:17" x14ac:dyDescent="0.3">
      <c r="B159" s="6"/>
      <c r="C159" s="6"/>
      <c r="D159" s="6" t="str">
        <f t="shared" si="24"/>
        <v>FLO_EMIS</v>
      </c>
      <c r="E159" s="7" t="s">
        <v>607</v>
      </c>
      <c r="F159" s="8" t="str">
        <f t="shared" si="25"/>
        <v>SUPHFO</v>
      </c>
      <c r="G159" s="8" t="str">
        <f t="shared" si="26"/>
        <v>SUPHFO</v>
      </c>
      <c r="H159" s="6" t="s">
        <v>353</v>
      </c>
      <c r="I159" s="6"/>
      <c r="J159" s="6" t="str">
        <f t="shared" si="27"/>
        <v>SUPPMBN</v>
      </c>
      <c r="K159" s="19">
        <f>'SUP_IVL (Direct)'!K28</f>
        <v>0.01</v>
      </c>
      <c r="L159" s="1"/>
      <c r="M159" s="6" t="s">
        <v>14</v>
      </c>
      <c r="N159" s="6"/>
      <c r="O159" s="1"/>
      <c r="P159" s="6" t="s">
        <v>355</v>
      </c>
      <c r="Q159" s="89" t="s">
        <v>354</v>
      </c>
    </row>
    <row r="160" spans="2:17" x14ac:dyDescent="0.3">
      <c r="B160" s="6"/>
      <c r="C160" s="6"/>
      <c r="D160" s="6" t="str">
        <f t="shared" si="24"/>
        <v>FLO_EMIS</v>
      </c>
      <c r="E160" s="7" t="s">
        <v>607</v>
      </c>
      <c r="F160" s="8" t="str">
        <f t="shared" si="25"/>
        <v>SUPLFO</v>
      </c>
      <c r="G160" s="8" t="str">
        <f t="shared" si="26"/>
        <v>SUPLFO</v>
      </c>
      <c r="H160" s="6" t="s">
        <v>353</v>
      </c>
      <c r="I160" s="6"/>
      <c r="J160" s="6" t="str">
        <f t="shared" si="27"/>
        <v>SUPPMBN</v>
      </c>
      <c r="K160" s="19">
        <f>'SUP_IVL (Direct)'!K29</f>
        <v>2E-3</v>
      </c>
      <c r="L160" s="1"/>
      <c r="M160" s="6" t="s">
        <v>14</v>
      </c>
      <c r="N160" s="6"/>
      <c r="O160" s="3"/>
      <c r="P160" s="6" t="s">
        <v>352</v>
      </c>
      <c r="Q160" s="89" t="s">
        <v>351</v>
      </c>
    </row>
    <row r="165" spans="2:17" x14ac:dyDescent="0.3">
      <c r="B165" s="1" t="str">
        <f>'SUP_IVL (Direct)'!L11</f>
        <v>VOC</v>
      </c>
      <c r="C165" s="1"/>
      <c r="D165" s="1"/>
      <c r="E165" s="1"/>
      <c r="F165" s="1"/>
      <c r="G165" s="1"/>
      <c r="H165" s="1"/>
      <c r="I165" s="1"/>
      <c r="J165" s="1"/>
      <c r="K165" s="16"/>
      <c r="L165" s="1"/>
      <c r="M165" s="1"/>
      <c r="N165" s="1"/>
      <c r="O165" s="1"/>
      <c r="P165" s="1"/>
      <c r="Q165" s="1"/>
    </row>
    <row r="166" spans="2:17" x14ac:dyDescent="0.3">
      <c r="B166" s="1"/>
      <c r="C166" s="1"/>
      <c r="D166" s="1"/>
      <c r="E166" s="1"/>
      <c r="F166" s="1"/>
      <c r="G166" s="1"/>
      <c r="H166" s="1"/>
      <c r="I166" s="1"/>
      <c r="J166" s="1"/>
      <c r="K166" s="16"/>
      <c r="L166" s="1"/>
      <c r="M166" s="1"/>
      <c r="N166" s="1"/>
      <c r="O166" s="1"/>
      <c r="P166" s="1"/>
      <c r="Q166" s="1"/>
    </row>
    <row r="167" spans="2:17" x14ac:dyDescent="0.3">
      <c r="B167" s="2" t="s">
        <v>0</v>
      </c>
      <c r="C167" s="3"/>
      <c r="D167" s="3"/>
      <c r="E167" s="3"/>
      <c r="F167" s="3"/>
      <c r="G167" s="3"/>
      <c r="H167" s="3"/>
      <c r="I167" s="3"/>
      <c r="J167" s="3"/>
      <c r="K167" s="17"/>
      <c r="L167" s="1"/>
      <c r="M167" s="1"/>
      <c r="N167" s="1"/>
      <c r="O167" s="1"/>
      <c r="P167" s="1"/>
      <c r="Q167" s="1"/>
    </row>
    <row r="168" spans="2:17" x14ac:dyDescent="0.3">
      <c r="B168" s="4" t="s">
        <v>1</v>
      </c>
      <c r="C168" s="4" t="s">
        <v>2</v>
      </c>
      <c r="D168" s="4" t="s">
        <v>3</v>
      </c>
      <c r="E168" s="4" t="s">
        <v>4</v>
      </c>
      <c r="F168" s="4" t="s">
        <v>5</v>
      </c>
      <c r="G168" s="4" t="s">
        <v>382</v>
      </c>
      <c r="H168" s="4" t="s">
        <v>6</v>
      </c>
      <c r="I168" s="4" t="s">
        <v>7</v>
      </c>
      <c r="J168" s="4" t="s">
        <v>8</v>
      </c>
      <c r="K168" s="18" t="s">
        <v>9</v>
      </c>
      <c r="L168" s="1"/>
      <c r="M168" s="4" t="s">
        <v>10</v>
      </c>
      <c r="N168" s="4" t="s">
        <v>11</v>
      </c>
      <c r="O168" s="5"/>
      <c r="P168" s="4" t="s">
        <v>12</v>
      </c>
      <c r="Q168" s="4" t="s">
        <v>13</v>
      </c>
    </row>
    <row r="169" spans="2:17" x14ac:dyDescent="0.3">
      <c r="B169" s="6"/>
      <c r="C169" s="6"/>
      <c r="D169" s="6" t="str">
        <f t="shared" ref="D169:D183" si="28">IF((OR(K169&lt;=0,K169="NA")),"*","FLO_EMIS")</f>
        <v>*</v>
      </c>
      <c r="E169" s="7" t="s">
        <v>607</v>
      </c>
      <c r="F169" s="8" t="str">
        <f t="shared" ref="F169:F183" si="29">G169</f>
        <v>SUPBDL</v>
      </c>
      <c r="G169" s="8" t="str">
        <f t="shared" ref="G169:G183" si="30">P169</f>
        <v>SUPBDL</v>
      </c>
      <c r="H169" s="6" t="s">
        <v>353</v>
      </c>
      <c r="I169" s="6"/>
      <c r="J169" s="6" t="str">
        <f t="shared" ref="J169:J183" si="31">$C$2&amp;$B$165&amp;"N"</f>
        <v>SUPVOCN</v>
      </c>
      <c r="K169" s="19" t="str">
        <f>'SUP_IVL (Direct)'!L15</f>
        <v>NA</v>
      </c>
      <c r="L169" s="1"/>
      <c r="M169" s="6" t="s">
        <v>14</v>
      </c>
      <c r="N169" s="6"/>
      <c r="O169" s="1"/>
      <c r="P169" s="6" t="s">
        <v>381</v>
      </c>
      <c r="Q169" s="89" t="s">
        <v>380</v>
      </c>
    </row>
    <row r="170" spans="2:17" x14ac:dyDescent="0.3">
      <c r="B170" s="6"/>
      <c r="C170" s="6"/>
      <c r="D170" s="6" t="str">
        <f t="shared" si="28"/>
        <v>FLO_EMIS</v>
      </c>
      <c r="E170" s="7" t="s">
        <v>607</v>
      </c>
      <c r="F170" s="8" t="str">
        <f t="shared" si="29"/>
        <v>SUPBFW</v>
      </c>
      <c r="G170" s="8" t="str">
        <f t="shared" si="30"/>
        <v>SUPBFW</v>
      </c>
      <c r="H170" s="6" t="s">
        <v>353</v>
      </c>
      <c r="I170" s="6"/>
      <c r="J170" s="6" t="str">
        <f t="shared" si="31"/>
        <v>SUPVOCN</v>
      </c>
      <c r="K170" s="19">
        <f>'SUP_IVL (Direct)'!L16</f>
        <v>0.02</v>
      </c>
      <c r="L170" s="1"/>
      <c r="M170" s="6" t="s">
        <v>14</v>
      </c>
      <c r="N170" s="6"/>
      <c r="O170" s="1"/>
      <c r="P170" s="6" t="s">
        <v>379</v>
      </c>
      <c r="Q170" s="89" t="s">
        <v>378</v>
      </c>
    </row>
    <row r="171" spans="2:17" x14ac:dyDescent="0.3">
      <c r="B171" s="6"/>
      <c r="C171" s="6"/>
      <c r="D171" s="6" t="str">
        <f t="shared" si="28"/>
        <v>FLO_EMIS</v>
      </c>
      <c r="E171" s="7" t="s">
        <v>607</v>
      </c>
      <c r="F171" s="8" t="str">
        <f t="shared" si="29"/>
        <v>SUPBGS</v>
      </c>
      <c r="G171" s="8" t="str">
        <f t="shared" si="30"/>
        <v>SUPBGS</v>
      </c>
      <c r="H171" s="6" t="s">
        <v>353</v>
      </c>
      <c r="I171" s="6"/>
      <c r="J171" s="6" t="str">
        <f t="shared" si="31"/>
        <v>SUPVOCN</v>
      </c>
      <c r="K171" s="19">
        <f>'SUP_IVL (Direct)'!L17</f>
        <v>1E-3</v>
      </c>
      <c r="L171" s="1"/>
      <c r="M171" s="6" t="s">
        <v>14</v>
      </c>
      <c r="N171" s="6"/>
      <c r="O171" s="1"/>
      <c r="P171" s="6" t="s">
        <v>377</v>
      </c>
      <c r="Q171" s="89" t="s">
        <v>376</v>
      </c>
    </row>
    <row r="172" spans="2:17" x14ac:dyDescent="0.3">
      <c r="B172" s="6"/>
      <c r="C172" s="6"/>
      <c r="D172" s="6" t="str">
        <f t="shared" si="28"/>
        <v>*</v>
      </c>
      <c r="E172" s="7" t="s">
        <v>607</v>
      </c>
      <c r="F172" s="8" t="str">
        <f t="shared" si="29"/>
        <v>SUPBGL</v>
      </c>
      <c r="G172" s="8" t="str">
        <f t="shared" si="30"/>
        <v>SUPBGL</v>
      </c>
      <c r="H172" s="6" t="s">
        <v>353</v>
      </c>
      <c r="I172" s="6"/>
      <c r="J172" s="6" t="str">
        <f t="shared" si="31"/>
        <v>SUPVOCN</v>
      </c>
      <c r="K172" s="19" t="str">
        <f>'SUP_IVL (Direct)'!L18</f>
        <v>NA</v>
      </c>
      <c r="L172" s="1"/>
      <c r="M172" s="6" t="s">
        <v>14</v>
      </c>
      <c r="N172" s="6"/>
      <c r="O172" s="1"/>
      <c r="P172" s="6" t="s">
        <v>375</v>
      </c>
      <c r="Q172" s="89" t="s">
        <v>374</v>
      </c>
    </row>
    <row r="173" spans="2:17" x14ac:dyDescent="0.3">
      <c r="B173" s="6"/>
      <c r="C173" s="6"/>
      <c r="D173" s="6" t="str">
        <f t="shared" si="28"/>
        <v>FLO_EMIS</v>
      </c>
      <c r="E173" s="7" t="s">
        <v>607</v>
      </c>
      <c r="F173" s="8" t="str">
        <f t="shared" si="29"/>
        <v>SUPBWO</v>
      </c>
      <c r="G173" s="8" t="str">
        <f t="shared" si="30"/>
        <v>SUPBWO</v>
      </c>
      <c r="H173" s="6" t="s">
        <v>353</v>
      </c>
      <c r="I173" s="6"/>
      <c r="J173" s="6" t="str">
        <f t="shared" si="31"/>
        <v>SUPVOCN</v>
      </c>
      <c r="K173" s="19">
        <f>'SUP_IVL (Direct)'!L19</f>
        <v>0.02</v>
      </c>
      <c r="L173" s="1"/>
      <c r="M173" s="6" t="s">
        <v>14</v>
      </c>
      <c r="N173" s="6"/>
      <c r="O173" s="1"/>
      <c r="P173" s="6" t="s">
        <v>373</v>
      </c>
      <c r="Q173" s="89" t="s">
        <v>372</v>
      </c>
    </row>
    <row r="174" spans="2:17" x14ac:dyDescent="0.3">
      <c r="B174" s="6"/>
      <c r="C174" s="6"/>
      <c r="D174" s="6" t="str">
        <f t="shared" si="28"/>
        <v>FLO_EMIS</v>
      </c>
      <c r="E174" s="7" t="s">
        <v>607</v>
      </c>
      <c r="F174" s="8" t="str">
        <f t="shared" si="29"/>
        <v>SUPCOH</v>
      </c>
      <c r="G174" s="8" t="str">
        <f t="shared" si="30"/>
        <v>SUPCOH</v>
      </c>
      <c r="H174" s="6" t="s">
        <v>353</v>
      </c>
      <c r="I174" s="6"/>
      <c r="J174" s="6" t="str">
        <f t="shared" si="31"/>
        <v>SUPVOCN</v>
      </c>
      <c r="K174" s="19">
        <f>'SUP_IVL (Direct)'!L20</f>
        <v>8.0000000000000002E-3</v>
      </c>
      <c r="L174" s="1"/>
      <c r="M174" s="6" t="s">
        <v>14</v>
      </c>
      <c r="N174" s="6"/>
      <c r="O174" s="1"/>
      <c r="P174" s="6" t="s">
        <v>371</v>
      </c>
      <c r="Q174" s="89" t="s">
        <v>370</v>
      </c>
    </row>
    <row r="175" spans="2:17" x14ac:dyDescent="0.3">
      <c r="B175" s="6"/>
      <c r="C175" s="6"/>
      <c r="D175" s="6" t="str">
        <f t="shared" si="28"/>
        <v>*</v>
      </c>
      <c r="E175" s="7" t="s">
        <v>607</v>
      </c>
      <c r="F175" s="8" t="str">
        <f t="shared" si="29"/>
        <v>SUPHTH</v>
      </c>
      <c r="G175" s="8" t="str">
        <f t="shared" si="30"/>
        <v>SUPHTH</v>
      </c>
      <c r="H175" s="6" t="s">
        <v>353</v>
      </c>
      <c r="I175" s="6"/>
      <c r="J175" s="6" t="str">
        <f t="shared" si="31"/>
        <v>SUPVOCN</v>
      </c>
      <c r="K175" s="19">
        <f>'SUP_IVL (Direct)'!L21</f>
        <v>0</v>
      </c>
      <c r="L175" s="1"/>
      <c r="M175" s="6" t="s">
        <v>14</v>
      </c>
      <c r="N175" s="6"/>
      <c r="O175" s="1"/>
      <c r="P175" s="6" t="s">
        <v>369</v>
      </c>
      <c r="Q175" s="89" t="s">
        <v>368</v>
      </c>
    </row>
    <row r="176" spans="2:17" x14ac:dyDescent="0.3">
      <c r="B176" s="6"/>
      <c r="C176" s="6"/>
      <c r="D176" s="6" t="str">
        <f t="shared" si="28"/>
        <v>*</v>
      </c>
      <c r="E176" s="7" t="s">
        <v>607</v>
      </c>
      <c r="F176" s="8" t="str">
        <f t="shared" si="29"/>
        <v>SUPELC</v>
      </c>
      <c r="G176" s="8" t="str">
        <f t="shared" si="30"/>
        <v>SUPELC</v>
      </c>
      <c r="H176" s="6" t="s">
        <v>353</v>
      </c>
      <c r="I176" s="6"/>
      <c r="J176" s="6" t="str">
        <f t="shared" si="31"/>
        <v>SUPVOCN</v>
      </c>
      <c r="K176" s="19">
        <f>'SUP_IVL (Direct)'!L22</f>
        <v>0</v>
      </c>
      <c r="L176" s="1"/>
      <c r="M176" s="6" t="s">
        <v>14</v>
      </c>
      <c r="N176" s="6"/>
      <c r="O176" s="1"/>
      <c r="P176" s="6" t="s">
        <v>367</v>
      </c>
      <c r="Q176" s="89" t="s">
        <v>366</v>
      </c>
    </row>
    <row r="177" spans="2:17" x14ac:dyDescent="0.3">
      <c r="B177" s="6"/>
      <c r="C177" s="6"/>
      <c r="D177" s="6" t="str">
        <f t="shared" si="28"/>
        <v>FLO_EMIS</v>
      </c>
      <c r="E177" s="7" t="s">
        <v>607</v>
      </c>
      <c r="F177" s="8" t="str">
        <f t="shared" si="29"/>
        <v>SUPLPG</v>
      </c>
      <c r="G177" s="8" t="str">
        <f t="shared" si="30"/>
        <v>SUPLPG</v>
      </c>
      <c r="H177" s="6" t="s">
        <v>353</v>
      </c>
      <c r="I177" s="6"/>
      <c r="J177" s="6" t="str">
        <f t="shared" si="31"/>
        <v>SUPVOCN</v>
      </c>
      <c r="K177" s="19">
        <f>'SUP_IVL (Direct)'!L23</f>
        <v>1E-3</v>
      </c>
      <c r="L177" s="1"/>
      <c r="M177" s="6" t="s">
        <v>14</v>
      </c>
      <c r="N177" s="6"/>
      <c r="O177" s="1"/>
      <c r="P177" s="6" t="s">
        <v>365</v>
      </c>
      <c r="Q177" s="89" t="s">
        <v>364</v>
      </c>
    </row>
    <row r="178" spans="2:17" x14ac:dyDescent="0.3">
      <c r="B178" s="6"/>
      <c r="C178" s="6"/>
      <c r="D178" s="6" t="str">
        <f t="shared" si="28"/>
        <v>FLO_EMIS</v>
      </c>
      <c r="E178" s="7" t="s">
        <v>607</v>
      </c>
      <c r="F178" s="8" t="str">
        <f t="shared" si="29"/>
        <v>SUPDGS</v>
      </c>
      <c r="G178" s="8" t="str">
        <f t="shared" si="30"/>
        <v>SUPDGS</v>
      </c>
      <c r="H178" s="6" t="s">
        <v>353</v>
      </c>
      <c r="I178" s="6"/>
      <c r="J178" s="6" t="str">
        <f t="shared" si="31"/>
        <v>SUPVOCN</v>
      </c>
      <c r="K178" s="19">
        <f>'SUP_IVL (Direct)'!L24</f>
        <v>2E-3</v>
      </c>
      <c r="L178" s="1"/>
      <c r="M178" s="6" t="s">
        <v>14</v>
      </c>
      <c r="N178" s="6"/>
      <c r="O178" s="1"/>
      <c r="P178" s="6" t="s">
        <v>363</v>
      </c>
      <c r="Q178" s="89" t="s">
        <v>362</v>
      </c>
    </row>
    <row r="179" spans="2:17" x14ac:dyDescent="0.3">
      <c r="B179" s="6"/>
      <c r="C179" s="6"/>
      <c r="D179" s="6" t="str">
        <f t="shared" si="28"/>
        <v>FLO_EMIS</v>
      </c>
      <c r="E179" s="7" t="s">
        <v>607</v>
      </c>
      <c r="F179" s="8" t="str">
        <f t="shared" si="29"/>
        <v>SUPNGS</v>
      </c>
      <c r="G179" s="8" t="str">
        <f t="shared" si="30"/>
        <v>SUPNGS</v>
      </c>
      <c r="H179" s="6" t="s">
        <v>353</v>
      </c>
      <c r="I179" s="6"/>
      <c r="J179" s="6" t="str">
        <f t="shared" si="31"/>
        <v>SUPVOCN</v>
      </c>
      <c r="K179" s="19">
        <f>'SUP_IVL (Direct)'!L25</f>
        <v>1E-3</v>
      </c>
      <c r="L179" s="1"/>
      <c r="M179" s="6" t="s">
        <v>14</v>
      </c>
      <c r="N179" s="6"/>
      <c r="O179" s="1"/>
      <c r="P179" s="6" t="s">
        <v>361</v>
      </c>
      <c r="Q179" s="89" t="s">
        <v>360</v>
      </c>
    </row>
    <row r="180" spans="2:17" x14ac:dyDescent="0.3">
      <c r="B180" s="6"/>
      <c r="C180" s="6"/>
      <c r="D180" s="6" t="str">
        <f t="shared" si="28"/>
        <v>FLO_EMIS</v>
      </c>
      <c r="E180" s="7" t="s">
        <v>607</v>
      </c>
      <c r="F180" s="8" t="str">
        <f t="shared" si="29"/>
        <v>SUPDST</v>
      </c>
      <c r="G180" s="8" t="str">
        <f t="shared" si="30"/>
        <v>SUPDST</v>
      </c>
      <c r="H180" s="6" t="s">
        <v>353</v>
      </c>
      <c r="I180" s="6"/>
      <c r="J180" s="6" t="str">
        <f t="shared" si="31"/>
        <v>SUPVOCN</v>
      </c>
      <c r="K180" s="19">
        <f>'SUP_IVL (Direct)'!L26</f>
        <v>2E-3</v>
      </c>
      <c r="L180" s="1"/>
      <c r="M180" s="6" t="s">
        <v>14</v>
      </c>
      <c r="N180" s="6"/>
      <c r="O180" s="1"/>
      <c r="P180" s="6" t="s">
        <v>359</v>
      </c>
      <c r="Q180" s="89" t="s">
        <v>358</v>
      </c>
    </row>
    <row r="181" spans="2:17" x14ac:dyDescent="0.3">
      <c r="B181" s="6"/>
      <c r="C181" s="6"/>
      <c r="D181" s="6" t="str">
        <f t="shared" si="28"/>
        <v>*</v>
      </c>
      <c r="E181" s="7" t="s">
        <v>607</v>
      </c>
      <c r="F181" s="8" t="str">
        <f t="shared" si="29"/>
        <v>SUPGSL</v>
      </c>
      <c r="G181" s="8" t="str">
        <f t="shared" si="30"/>
        <v>SUPGSL</v>
      </c>
      <c r="H181" s="6" t="s">
        <v>353</v>
      </c>
      <c r="I181" s="6"/>
      <c r="J181" s="6" t="str">
        <f t="shared" si="31"/>
        <v>SUPVOCN</v>
      </c>
      <c r="K181" s="19" t="str">
        <f>'SUP_IVL (Direct)'!L27</f>
        <v>NA</v>
      </c>
      <c r="L181" s="1"/>
      <c r="M181" s="6" t="s">
        <v>14</v>
      </c>
      <c r="N181" s="6"/>
      <c r="O181" s="1"/>
      <c r="P181" s="6" t="s">
        <v>357</v>
      </c>
      <c r="Q181" s="89" t="s">
        <v>356</v>
      </c>
    </row>
    <row r="182" spans="2:17" x14ac:dyDescent="0.3">
      <c r="B182" s="6"/>
      <c r="C182" s="6"/>
      <c r="D182" s="6" t="str">
        <f t="shared" si="28"/>
        <v>FLO_EMIS</v>
      </c>
      <c r="E182" s="7" t="s">
        <v>607</v>
      </c>
      <c r="F182" s="8" t="str">
        <f t="shared" si="29"/>
        <v>SUPHFO</v>
      </c>
      <c r="G182" s="8" t="str">
        <f t="shared" si="30"/>
        <v>SUPHFO</v>
      </c>
      <c r="H182" s="6" t="s">
        <v>353</v>
      </c>
      <c r="I182" s="6"/>
      <c r="J182" s="6" t="str">
        <f t="shared" si="31"/>
        <v>SUPVOCN</v>
      </c>
      <c r="K182" s="19">
        <f>'SUP_IVL (Direct)'!L28</f>
        <v>3.0000000000000001E-3</v>
      </c>
      <c r="L182" s="1"/>
      <c r="M182" s="6" t="s">
        <v>14</v>
      </c>
      <c r="N182" s="6"/>
      <c r="O182" s="1"/>
      <c r="P182" s="6" t="s">
        <v>355</v>
      </c>
      <c r="Q182" s="89" t="s">
        <v>354</v>
      </c>
    </row>
    <row r="183" spans="2:17" x14ac:dyDescent="0.3">
      <c r="B183" s="6"/>
      <c r="C183" s="6"/>
      <c r="D183" s="6" t="str">
        <f t="shared" si="28"/>
        <v>FLO_EMIS</v>
      </c>
      <c r="E183" s="7" t="s">
        <v>607</v>
      </c>
      <c r="F183" s="8" t="str">
        <f t="shared" si="29"/>
        <v>SUPLFO</v>
      </c>
      <c r="G183" s="8" t="str">
        <f t="shared" si="30"/>
        <v>SUPLFO</v>
      </c>
      <c r="H183" s="6" t="s">
        <v>353</v>
      </c>
      <c r="I183" s="6"/>
      <c r="J183" s="6" t="str">
        <f t="shared" si="31"/>
        <v>SUPVOCN</v>
      </c>
      <c r="K183" s="19">
        <f>'SUP_IVL (Direct)'!L29</f>
        <v>2E-3</v>
      </c>
      <c r="L183" s="1"/>
      <c r="M183" s="6" t="s">
        <v>14</v>
      </c>
      <c r="N183" s="6"/>
      <c r="O183" s="3"/>
      <c r="P183" s="6" t="s">
        <v>352</v>
      </c>
      <c r="Q183" s="89" t="s">
        <v>351</v>
      </c>
    </row>
    <row r="188" spans="2:17" x14ac:dyDescent="0.3">
      <c r="B188" s="1" t="str">
        <f>'SUP_IVL (Direct)'!M11</f>
        <v>NH3</v>
      </c>
      <c r="C188" s="1"/>
      <c r="D188" s="1"/>
      <c r="E188" s="1"/>
      <c r="F188" s="1"/>
      <c r="G188" s="1"/>
      <c r="H188" s="1"/>
      <c r="I188" s="1"/>
      <c r="J188" s="1"/>
      <c r="K188" s="16"/>
      <c r="L188" s="1"/>
      <c r="M188" s="1"/>
      <c r="N188" s="1"/>
      <c r="O188" s="1"/>
      <c r="P188" s="1"/>
      <c r="Q188" s="1"/>
    </row>
    <row r="189" spans="2:17" x14ac:dyDescent="0.3">
      <c r="B189" s="1"/>
      <c r="C189" s="1"/>
      <c r="D189" s="1"/>
      <c r="E189" s="1"/>
      <c r="F189" s="1"/>
      <c r="G189" s="1"/>
      <c r="H189" s="1"/>
      <c r="I189" s="1"/>
      <c r="J189" s="1"/>
      <c r="K189" s="16"/>
      <c r="L189" s="1"/>
      <c r="M189" s="1"/>
      <c r="N189" s="1"/>
      <c r="O189" s="1"/>
      <c r="P189" s="1"/>
      <c r="Q189" s="1"/>
    </row>
    <row r="190" spans="2:17" x14ac:dyDescent="0.3">
      <c r="B190" s="2" t="s">
        <v>0</v>
      </c>
      <c r="C190" s="3"/>
      <c r="D190" s="3"/>
      <c r="E190" s="3"/>
      <c r="F190" s="3"/>
      <c r="G190" s="3"/>
      <c r="H190" s="3"/>
      <c r="I190" s="3"/>
      <c r="J190" s="3"/>
      <c r="K190" s="17"/>
      <c r="L190" s="1"/>
      <c r="M190" s="1"/>
      <c r="N190" s="1"/>
      <c r="O190" s="1"/>
      <c r="P190" s="1"/>
      <c r="Q190" s="1"/>
    </row>
    <row r="191" spans="2:17" x14ac:dyDescent="0.3">
      <c r="B191" s="4" t="s">
        <v>1</v>
      </c>
      <c r="C191" s="4" t="s">
        <v>2</v>
      </c>
      <c r="D191" s="4" t="s">
        <v>3</v>
      </c>
      <c r="E191" s="4" t="s">
        <v>4</v>
      </c>
      <c r="F191" s="4" t="s">
        <v>5</v>
      </c>
      <c r="G191" s="4" t="s">
        <v>382</v>
      </c>
      <c r="H191" s="4" t="s">
        <v>6</v>
      </c>
      <c r="I191" s="4" t="s">
        <v>7</v>
      </c>
      <c r="J191" s="4" t="s">
        <v>8</v>
      </c>
      <c r="K191" s="18" t="s">
        <v>9</v>
      </c>
      <c r="L191" s="1"/>
      <c r="M191" s="4" t="s">
        <v>10</v>
      </c>
      <c r="N191" s="4" t="s">
        <v>11</v>
      </c>
      <c r="O191" s="5"/>
      <c r="P191" s="4" t="s">
        <v>12</v>
      </c>
      <c r="Q191" s="4" t="s">
        <v>13</v>
      </c>
    </row>
    <row r="192" spans="2:17" x14ac:dyDescent="0.3">
      <c r="B192" s="6"/>
      <c r="C192" s="6"/>
      <c r="D192" s="6" t="str">
        <f t="shared" ref="D192:D206" si="32">IF((OR(K192&lt;=0,K192="NA")),"*","FLO_EMIS")</f>
        <v>*</v>
      </c>
      <c r="E192" s="7" t="s">
        <v>607</v>
      </c>
      <c r="F192" s="8" t="str">
        <f t="shared" ref="F192:F206" si="33">G192</f>
        <v>SUPBDL</v>
      </c>
      <c r="G192" s="8" t="str">
        <f t="shared" ref="G192:G206" si="34">P192</f>
        <v>SUPBDL</v>
      </c>
      <c r="H192" s="6" t="s">
        <v>353</v>
      </c>
      <c r="I192" s="6"/>
      <c r="J192" s="6" t="str">
        <f t="shared" ref="J192:J206" si="35">$C$2&amp;$B$188&amp;"N"</f>
        <v>SUPNH3N</v>
      </c>
      <c r="K192" s="19" t="str">
        <f>'SUP_IVL (Direct)'!M15</f>
        <v>NA</v>
      </c>
      <c r="L192" s="1"/>
      <c r="M192" s="6" t="s">
        <v>14</v>
      </c>
      <c r="N192" s="6"/>
      <c r="O192" s="1"/>
      <c r="P192" s="6" t="s">
        <v>381</v>
      </c>
      <c r="Q192" s="89" t="s">
        <v>380</v>
      </c>
    </row>
    <row r="193" spans="2:17" x14ac:dyDescent="0.3">
      <c r="B193" s="6"/>
      <c r="C193" s="6"/>
      <c r="D193" s="6" t="str">
        <f t="shared" si="32"/>
        <v>FLO_EMIS</v>
      </c>
      <c r="E193" s="7" t="s">
        <v>607</v>
      </c>
      <c r="F193" s="8" t="str">
        <f t="shared" si="33"/>
        <v>SUPBFW</v>
      </c>
      <c r="G193" s="8" t="str">
        <f t="shared" si="34"/>
        <v>SUPBFW</v>
      </c>
      <c r="H193" s="6" t="s">
        <v>353</v>
      </c>
      <c r="I193" s="6"/>
      <c r="J193" s="6" t="str">
        <f t="shared" si="35"/>
        <v>SUPNH3N</v>
      </c>
      <c r="K193" s="19">
        <f>'SUP_IVL (Direct)'!M16</f>
        <v>1E-3</v>
      </c>
      <c r="L193" s="1"/>
      <c r="M193" s="6" t="s">
        <v>14</v>
      </c>
      <c r="N193" s="6"/>
      <c r="O193" s="1"/>
      <c r="P193" s="6" t="s">
        <v>379</v>
      </c>
      <c r="Q193" s="89" t="s">
        <v>378</v>
      </c>
    </row>
    <row r="194" spans="2:17" x14ac:dyDescent="0.3">
      <c r="B194" s="6"/>
      <c r="C194" s="6"/>
      <c r="D194" s="6" t="str">
        <f t="shared" si="32"/>
        <v>FLO_EMIS</v>
      </c>
      <c r="E194" s="7" t="s">
        <v>607</v>
      </c>
      <c r="F194" s="8" t="str">
        <f t="shared" si="33"/>
        <v>SUPBGS</v>
      </c>
      <c r="G194" s="8" t="str">
        <f t="shared" si="34"/>
        <v>SUPBGS</v>
      </c>
      <c r="H194" s="6" t="s">
        <v>353</v>
      </c>
      <c r="I194" s="6"/>
      <c r="J194" s="6" t="str">
        <f t="shared" si="35"/>
        <v>SUPNH3N</v>
      </c>
      <c r="K194" s="19">
        <f>'SUP_IVL (Direct)'!M17</f>
        <v>1E-3</v>
      </c>
      <c r="L194" s="1"/>
      <c r="M194" s="6" t="s">
        <v>14</v>
      </c>
      <c r="N194" s="6"/>
      <c r="O194" s="1"/>
      <c r="P194" s="6" t="s">
        <v>377</v>
      </c>
      <c r="Q194" s="89" t="s">
        <v>376</v>
      </c>
    </row>
    <row r="195" spans="2:17" x14ac:dyDescent="0.3">
      <c r="B195" s="6"/>
      <c r="C195" s="6"/>
      <c r="D195" s="6" t="str">
        <f t="shared" si="32"/>
        <v>*</v>
      </c>
      <c r="E195" s="7" t="s">
        <v>607</v>
      </c>
      <c r="F195" s="8" t="str">
        <f t="shared" si="33"/>
        <v>SUPBGL</v>
      </c>
      <c r="G195" s="8" t="str">
        <f t="shared" si="34"/>
        <v>SUPBGL</v>
      </c>
      <c r="H195" s="6" t="s">
        <v>353</v>
      </c>
      <c r="I195" s="6"/>
      <c r="J195" s="6" t="str">
        <f t="shared" si="35"/>
        <v>SUPNH3N</v>
      </c>
      <c r="K195" s="19" t="str">
        <f>'SUP_IVL (Direct)'!M18</f>
        <v>NA</v>
      </c>
      <c r="L195" s="1"/>
      <c r="M195" s="6" t="s">
        <v>14</v>
      </c>
      <c r="N195" s="6"/>
      <c r="O195" s="1"/>
      <c r="P195" s="6" t="s">
        <v>375</v>
      </c>
      <c r="Q195" s="89" t="s">
        <v>374</v>
      </c>
    </row>
    <row r="196" spans="2:17" x14ac:dyDescent="0.3">
      <c r="B196" s="6"/>
      <c r="C196" s="6"/>
      <c r="D196" s="6" t="str">
        <f t="shared" si="32"/>
        <v>FLO_EMIS</v>
      </c>
      <c r="E196" s="7" t="s">
        <v>607</v>
      </c>
      <c r="F196" s="8" t="str">
        <f t="shared" si="33"/>
        <v>SUPBWO</v>
      </c>
      <c r="G196" s="8" t="str">
        <f t="shared" si="34"/>
        <v>SUPBWO</v>
      </c>
      <c r="H196" s="6" t="s">
        <v>353</v>
      </c>
      <c r="I196" s="6"/>
      <c r="J196" s="6" t="str">
        <f t="shared" si="35"/>
        <v>SUPNH3N</v>
      </c>
      <c r="K196" s="19">
        <f>'SUP_IVL (Direct)'!M19</f>
        <v>1E-3</v>
      </c>
      <c r="L196" s="1"/>
      <c r="M196" s="6" t="s">
        <v>14</v>
      </c>
      <c r="N196" s="6"/>
      <c r="O196" s="1"/>
      <c r="P196" s="6" t="s">
        <v>373</v>
      </c>
      <c r="Q196" s="89" t="s">
        <v>372</v>
      </c>
    </row>
    <row r="197" spans="2:17" x14ac:dyDescent="0.3">
      <c r="B197" s="6"/>
      <c r="C197" s="6"/>
      <c r="D197" s="6" t="str">
        <f t="shared" si="32"/>
        <v>FLO_EMIS</v>
      </c>
      <c r="E197" s="7" t="s">
        <v>607</v>
      </c>
      <c r="F197" s="8" t="str">
        <f t="shared" si="33"/>
        <v>SUPCOH</v>
      </c>
      <c r="G197" s="8" t="str">
        <f t="shared" si="34"/>
        <v>SUPCOH</v>
      </c>
      <c r="H197" s="6" t="s">
        <v>353</v>
      </c>
      <c r="I197" s="6"/>
      <c r="J197" s="6" t="str">
        <f t="shared" si="35"/>
        <v>SUPNH3N</v>
      </c>
      <c r="K197" s="19">
        <f>'SUP_IVL (Direct)'!M20</f>
        <v>5.0000000000000001E-4</v>
      </c>
      <c r="L197" s="1"/>
      <c r="M197" s="6" t="s">
        <v>14</v>
      </c>
      <c r="N197" s="6"/>
      <c r="O197" s="1"/>
      <c r="P197" s="6" t="s">
        <v>371</v>
      </c>
      <c r="Q197" s="89" t="s">
        <v>370</v>
      </c>
    </row>
    <row r="198" spans="2:17" x14ac:dyDescent="0.3">
      <c r="B198" s="6"/>
      <c r="C198" s="6"/>
      <c r="D198" s="6" t="str">
        <f t="shared" si="32"/>
        <v>*</v>
      </c>
      <c r="E198" s="7" t="s">
        <v>607</v>
      </c>
      <c r="F198" s="8" t="str">
        <f t="shared" si="33"/>
        <v>SUPHTH</v>
      </c>
      <c r="G198" s="8" t="str">
        <f t="shared" si="34"/>
        <v>SUPHTH</v>
      </c>
      <c r="H198" s="6" t="s">
        <v>353</v>
      </c>
      <c r="I198" s="6"/>
      <c r="J198" s="6" t="str">
        <f t="shared" si="35"/>
        <v>SUPNH3N</v>
      </c>
      <c r="K198" s="19">
        <f>'SUP_IVL (Direct)'!M21</f>
        <v>0</v>
      </c>
      <c r="L198" s="1"/>
      <c r="M198" s="6" t="s">
        <v>14</v>
      </c>
      <c r="N198" s="6"/>
      <c r="O198" s="1"/>
      <c r="P198" s="6" t="s">
        <v>369</v>
      </c>
      <c r="Q198" s="89" t="s">
        <v>368</v>
      </c>
    </row>
    <row r="199" spans="2:17" x14ac:dyDescent="0.3">
      <c r="B199" s="6"/>
      <c r="C199" s="6"/>
      <c r="D199" s="6" t="str">
        <f t="shared" si="32"/>
        <v>*</v>
      </c>
      <c r="E199" s="7" t="s">
        <v>607</v>
      </c>
      <c r="F199" s="8" t="str">
        <f t="shared" si="33"/>
        <v>SUPELC</v>
      </c>
      <c r="G199" s="8" t="str">
        <f t="shared" si="34"/>
        <v>SUPELC</v>
      </c>
      <c r="H199" s="6" t="s">
        <v>353</v>
      </c>
      <c r="I199" s="6"/>
      <c r="J199" s="6" t="str">
        <f t="shared" si="35"/>
        <v>SUPNH3N</v>
      </c>
      <c r="K199" s="19">
        <f>'SUP_IVL (Direct)'!M22</f>
        <v>0</v>
      </c>
      <c r="L199" s="1"/>
      <c r="M199" s="6" t="s">
        <v>14</v>
      </c>
      <c r="N199" s="6"/>
      <c r="O199" s="1"/>
      <c r="P199" s="6" t="s">
        <v>367</v>
      </c>
      <c r="Q199" s="89" t="s">
        <v>366</v>
      </c>
    </row>
    <row r="200" spans="2:17" x14ac:dyDescent="0.3">
      <c r="B200" s="6"/>
      <c r="C200" s="6"/>
      <c r="D200" s="6" t="str">
        <f t="shared" si="32"/>
        <v>FLO_EMIS</v>
      </c>
      <c r="E200" s="7" t="s">
        <v>607</v>
      </c>
      <c r="F200" s="8" t="str">
        <f t="shared" si="33"/>
        <v>SUPLPG</v>
      </c>
      <c r="G200" s="8" t="str">
        <f t="shared" si="34"/>
        <v>SUPLPG</v>
      </c>
      <c r="H200" s="6" t="s">
        <v>353</v>
      </c>
      <c r="I200" s="6"/>
      <c r="J200" s="6" t="str">
        <f t="shared" si="35"/>
        <v>SUPNH3N</v>
      </c>
      <c r="K200" s="19">
        <f>'SUP_IVL (Direct)'!M23</f>
        <v>1E-3</v>
      </c>
      <c r="L200" s="1"/>
      <c r="M200" s="6" t="s">
        <v>14</v>
      </c>
      <c r="N200" s="6"/>
      <c r="O200" s="1"/>
      <c r="P200" s="6" t="s">
        <v>365</v>
      </c>
      <c r="Q200" s="89" t="s">
        <v>364</v>
      </c>
    </row>
    <row r="201" spans="2:17" x14ac:dyDescent="0.3">
      <c r="B201" s="6"/>
      <c r="C201" s="6"/>
      <c r="D201" s="6" t="str">
        <f t="shared" si="32"/>
        <v>*</v>
      </c>
      <c r="E201" s="7" t="s">
        <v>607</v>
      </c>
      <c r="F201" s="8" t="str">
        <f t="shared" si="33"/>
        <v>SUPDGS</v>
      </c>
      <c r="G201" s="8" t="str">
        <f t="shared" si="34"/>
        <v>SUPDGS</v>
      </c>
      <c r="H201" s="6" t="s">
        <v>353</v>
      </c>
      <c r="I201" s="6"/>
      <c r="J201" s="6" t="str">
        <f t="shared" si="35"/>
        <v>SUPNH3N</v>
      </c>
      <c r="K201" s="19" t="str">
        <f>'SUP_IVL (Direct)'!M24</f>
        <v>NA</v>
      </c>
      <c r="L201" s="1"/>
      <c r="M201" s="6" t="s">
        <v>14</v>
      </c>
      <c r="N201" s="6"/>
      <c r="O201" s="1"/>
      <c r="P201" s="6" t="s">
        <v>363</v>
      </c>
      <c r="Q201" s="89" t="s">
        <v>362</v>
      </c>
    </row>
    <row r="202" spans="2:17" x14ac:dyDescent="0.3">
      <c r="B202" s="6"/>
      <c r="C202" s="6"/>
      <c r="D202" s="6" t="str">
        <f t="shared" si="32"/>
        <v>FLO_EMIS</v>
      </c>
      <c r="E202" s="7" t="s">
        <v>607</v>
      </c>
      <c r="F202" s="8" t="str">
        <f t="shared" si="33"/>
        <v>SUPNGS</v>
      </c>
      <c r="G202" s="8" t="str">
        <f t="shared" si="34"/>
        <v>SUPNGS</v>
      </c>
      <c r="H202" s="6" t="s">
        <v>353</v>
      </c>
      <c r="I202" s="6"/>
      <c r="J202" s="6" t="str">
        <f t="shared" si="35"/>
        <v>SUPNH3N</v>
      </c>
      <c r="K202" s="19">
        <f>'SUP_IVL (Direct)'!M25</f>
        <v>1E-3</v>
      </c>
      <c r="L202" s="1"/>
      <c r="M202" s="6" t="s">
        <v>14</v>
      </c>
      <c r="N202" s="6"/>
      <c r="O202" s="1"/>
      <c r="P202" s="6" t="s">
        <v>361</v>
      </c>
      <c r="Q202" s="89" t="s">
        <v>360</v>
      </c>
    </row>
    <row r="203" spans="2:17" x14ac:dyDescent="0.3">
      <c r="B203" s="6"/>
      <c r="C203" s="6"/>
      <c r="D203" s="6" t="str">
        <f t="shared" si="32"/>
        <v>FLO_EMIS</v>
      </c>
      <c r="E203" s="7" t="s">
        <v>607</v>
      </c>
      <c r="F203" s="8" t="str">
        <f t="shared" si="33"/>
        <v>SUPDST</v>
      </c>
      <c r="G203" s="8" t="str">
        <f t="shared" si="34"/>
        <v>SUPDST</v>
      </c>
      <c r="H203" s="6" t="s">
        <v>353</v>
      </c>
      <c r="I203" s="6"/>
      <c r="J203" s="6" t="str">
        <f t="shared" si="35"/>
        <v>SUPNH3N</v>
      </c>
      <c r="K203" s="19">
        <f>'SUP_IVL (Direct)'!M26</f>
        <v>1E-3</v>
      </c>
      <c r="L203" s="1"/>
      <c r="M203" s="6" t="s">
        <v>14</v>
      </c>
      <c r="N203" s="6"/>
      <c r="O203" s="1"/>
      <c r="P203" s="6" t="s">
        <v>359</v>
      </c>
      <c r="Q203" s="89" t="s">
        <v>358</v>
      </c>
    </row>
    <row r="204" spans="2:17" x14ac:dyDescent="0.3">
      <c r="B204" s="6"/>
      <c r="C204" s="6"/>
      <c r="D204" s="6" t="str">
        <f t="shared" si="32"/>
        <v>*</v>
      </c>
      <c r="E204" s="7" t="s">
        <v>607</v>
      </c>
      <c r="F204" s="8" t="str">
        <f t="shared" si="33"/>
        <v>SUPGSL</v>
      </c>
      <c r="G204" s="8" t="str">
        <f t="shared" si="34"/>
        <v>SUPGSL</v>
      </c>
      <c r="H204" s="6" t="s">
        <v>353</v>
      </c>
      <c r="I204" s="6"/>
      <c r="J204" s="6" t="str">
        <f t="shared" si="35"/>
        <v>SUPNH3N</v>
      </c>
      <c r="K204" s="19" t="str">
        <f>'SUP_IVL (Direct)'!M27</f>
        <v>NA</v>
      </c>
      <c r="L204" s="1"/>
      <c r="M204" s="6" t="s">
        <v>14</v>
      </c>
      <c r="N204" s="6"/>
      <c r="O204" s="1"/>
      <c r="P204" s="6" t="s">
        <v>357</v>
      </c>
      <c r="Q204" s="89" t="s">
        <v>356</v>
      </c>
    </row>
    <row r="205" spans="2:17" x14ac:dyDescent="0.3">
      <c r="B205" s="6"/>
      <c r="C205" s="6"/>
      <c r="D205" s="6" t="str">
        <f t="shared" si="32"/>
        <v>FLO_EMIS</v>
      </c>
      <c r="E205" s="7" t="s">
        <v>607</v>
      </c>
      <c r="F205" s="8" t="str">
        <f t="shared" si="33"/>
        <v>SUPHFO</v>
      </c>
      <c r="G205" s="8" t="str">
        <f t="shared" si="34"/>
        <v>SUPHFO</v>
      </c>
      <c r="H205" s="6" t="s">
        <v>353</v>
      </c>
      <c r="I205" s="6"/>
      <c r="J205" s="6" t="str">
        <f t="shared" si="35"/>
        <v>SUPNH3N</v>
      </c>
      <c r="K205" s="19">
        <f>'SUP_IVL (Direct)'!M28</f>
        <v>1E-3</v>
      </c>
      <c r="L205" s="1"/>
      <c r="M205" s="6" t="s">
        <v>14</v>
      </c>
      <c r="N205" s="6"/>
      <c r="O205" s="1"/>
      <c r="P205" s="6" t="s">
        <v>355</v>
      </c>
      <c r="Q205" s="89" t="s">
        <v>354</v>
      </c>
    </row>
    <row r="206" spans="2:17" x14ac:dyDescent="0.3">
      <c r="B206" s="6"/>
      <c r="C206" s="6"/>
      <c r="D206" s="6" t="str">
        <f t="shared" si="32"/>
        <v>FLO_EMIS</v>
      </c>
      <c r="E206" s="7" t="s">
        <v>607</v>
      </c>
      <c r="F206" s="8" t="str">
        <f t="shared" si="33"/>
        <v>SUPLFO</v>
      </c>
      <c r="G206" s="8" t="str">
        <f t="shared" si="34"/>
        <v>SUPLFO</v>
      </c>
      <c r="H206" s="6" t="s">
        <v>353</v>
      </c>
      <c r="I206" s="6"/>
      <c r="J206" s="6" t="str">
        <f t="shared" si="35"/>
        <v>SUPNH3N</v>
      </c>
      <c r="K206" s="19">
        <f>'SUP_IVL (Direct)'!M29</f>
        <v>1E-3</v>
      </c>
      <c r="L206" s="1"/>
      <c r="M206" s="6" t="s">
        <v>14</v>
      </c>
      <c r="N206" s="6"/>
      <c r="O206" s="3"/>
      <c r="P206" s="6" t="s">
        <v>352</v>
      </c>
      <c r="Q206" s="89" t="s">
        <v>351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A2:AC116"/>
  <sheetViews>
    <sheetView zoomScale="62" zoomScaleNormal="62" workbookViewId="0">
      <selection activeCell="AB570" sqref="AB570"/>
    </sheetView>
  </sheetViews>
  <sheetFormatPr defaultRowHeight="14.4" x14ac:dyDescent="0.3"/>
  <cols>
    <col min="1" max="1" width="5.33203125" customWidth="1"/>
    <col min="2" max="2" width="12.44140625" customWidth="1"/>
    <col min="3" max="3" width="17.44140625" customWidth="1"/>
    <col min="4" max="4" width="14.77734375" bestFit="1" customWidth="1"/>
    <col min="5" max="5" width="33.44140625" bestFit="1" customWidth="1"/>
    <col min="6" max="6" width="42.33203125" bestFit="1" customWidth="1"/>
    <col min="7" max="7" width="29.33203125" customWidth="1"/>
    <col min="8" max="8" width="26.44140625" customWidth="1"/>
    <col min="9" max="18" width="22" customWidth="1"/>
    <col min="19" max="19" width="16.21875" customWidth="1"/>
    <col min="20" max="20" width="12.21875" customWidth="1"/>
    <col min="21" max="21" width="14.5546875" customWidth="1"/>
    <col min="22" max="23" width="33.21875" bestFit="1" customWidth="1"/>
  </cols>
  <sheetData>
    <row r="2" spans="2:28" ht="21" x14ac:dyDescent="0.4">
      <c r="B2" s="21" t="s">
        <v>30</v>
      </c>
      <c r="D2" s="119" t="s">
        <v>573</v>
      </c>
      <c r="E2" s="119"/>
      <c r="F2" s="119"/>
      <c r="G2" s="119"/>
      <c r="H2" s="119"/>
    </row>
    <row r="3" spans="2:28" ht="15" thickBot="1" x14ac:dyDescent="0.35"/>
    <row r="4" spans="2:28" x14ac:dyDescent="0.3">
      <c r="B4" s="22" t="s">
        <v>31</v>
      </c>
      <c r="C4" s="23" t="s">
        <v>32</v>
      </c>
      <c r="D4" s="24"/>
    </row>
    <row r="5" spans="2:28" ht="15" thickBot="1" x14ac:dyDescent="0.35">
      <c r="B5" s="25"/>
      <c r="C5" s="26" t="s">
        <v>33</v>
      </c>
      <c r="D5" s="27"/>
    </row>
    <row r="6" spans="2:28" ht="15" thickBot="1" x14ac:dyDescent="0.35"/>
    <row r="7" spans="2:28" x14ac:dyDescent="0.3">
      <c r="B7" s="28" t="s">
        <v>34</v>
      </c>
      <c r="C7" s="29" t="s">
        <v>35</v>
      </c>
    </row>
    <row r="8" spans="2:28" ht="15" thickBot="1" x14ac:dyDescent="0.35">
      <c r="B8" s="30" t="s">
        <v>36</v>
      </c>
      <c r="C8" s="31" t="s">
        <v>37</v>
      </c>
    </row>
    <row r="9" spans="2:28" x14ac:dyDescent="0.3">
      <c r="P9" s="10" t="s">
        <v>19</v>
      </c>
      <c r="Q9" s="10" t="s">
        <v>20</v>
      </c>
      <c r="R9" s="10" t="s">
        <v>21</v>
      </c>
    </row>
    <row r="10" spans="2:28" x14ac:dyDescent="0.3">
      <c r="I10" s="10" t="s">
        <v>15</v>
      </c>
      <c r="J10" s="10" t="s">
        <v>589</v>
      </c>
      <c r="K10" s="10" t="s">
        <v>38</v>
      </c>
      <c r="L10" s="10" t="s">
        <v>16</v>
      </c>
      <c r="M10" s="10" t="s">
        <v>17</v>
      </c>
      <c r="N10" s="10" t="s">
        <v>29</v>
      </c>
      <c r="O10" s="10" t="s">
        <v>18</v>
      </c>
      <c r="P10" s="67" t="s">
        <v>24</v>
      </c>
      <c r="Q10" s="67" t="s">
        <v>25</v>
      </c>
      <c r="R10" s="67" t="s">
        <v>26</v>
      </c>
      <c r="S10" s="9" t="s">
        <v>22</v>
      </c>
      <c r="T10" s="67" t="s">
        <v>49</v>
      </c>
      <c r="U10" s="67" t="s">
        <v>50</v>
      </c>
    </row>
    <row r="11" spans="2:28" x14ac:dyDescent="0.3">
      <c r="B11" s="32"/>
      <c r="C11" s="32"/>
      <c r="D11" s="33"/>
      <c r="E11" s="32"/>
      <c r="F11" s="32"/>
      <c r="G11" s="32"/>
      <c r="H11" s="32"/>
      <c r="I11" s="34" t="s">
        <v>39</v>
      </c>
      <c r="J11" s="34" t="s">
        <v>590</v>
      </c>
      <c r="K11" s="34" t="s">
        <v>40</v>
      </c>
      <c r="L11" s="34" t="s">
        <v>41</v>
      </c>
      <c r="M11" s="34" t="s">
        <v>42</v>
      </c>
      <c r="N11" s="34" t="s">
        <v>43</v>
      </c>
      <c r="O11" s="34" t="s">
        <v>44</v>
      </c>
      <c r="P11" s="34" t="s">
        <v>45</v>
      </c>
      <c r="Q11" s="34" t="s">
        <v>46</v>
      </c>
      <c r="R11" s="34" t="s">
        <v>47</v>
      </c>
      <c r="S11" s="35" t="s">
        <v>48</v>
      </c>
      <c r="T11" s="35" t="s">
        <v>49</v>
      </c>
      <c r="U11" s="35" t="s">
        <v>50</v>
      </c>
    </row>
    <row r="12" spans="2:28" s="36" customFormat="1" ht="30.45" customHeight="1" x14ac:dyDescent="0.3">
      <c r="I12" s="12" t="s">
        <v>51</v>
      </c>
      <c r="J12" s="12" t="s">
        <v>51</v>
      </c>
      <c r="K12" s="12" t="s">
        <v>52</v>
      </c>
      <c r="L12" s="12" t="s">
        <v>53</v>
      </c>
      <c r="M12" s="12" t="s">
        <v>54</v>
      </c>
      <c r="N12" s="12" t="s">
        <v>55</v>
      </c>
      <c r="O12" s="12" t="s">
        <v>56</v>
      </c>
      <c r="P12" s="12" t="s">
        <v>57</v>
      </c>
      <c r="Q12" s="12" t="s">
        <v>58</v>
      </c>
      <c r="R12" s="12" t="s">
        <v>59</v>
      </c>
      <c r="S12" s="12" t="s">
        <v>60</v>
      </c>
      <c r="T12" s="12"/>
      <c r="U12" s="12"/>
    </row>
    <row r="13" spans="2:28" s="39" customFormat="1" ht="16.05" customHeight="1" x14ac:dyDescent="0.3">
      <c r="B13" s="37"/>
      <c r="C13" s="37"/>
      <c r="D13" s="37"/>
      <c r="E13" s="37"/>
      <c r="F13" s="15"/>
      <c r="G13" s="15"/>
      <c r="H13" s="15" t="s">
        <v>23</v>
      </c>
      <c r="I13" s="11" t="s">
        <v>28</v>
      </c>
      <c r="J13" s="11" t="s">
        <v>28</v>
      </c>
      <c r="K13" s="11" t="s">
        <v>28</v>
      </c>
      <c r="L13" s="11" t="s">
        <v>28</v>
      </c>
      <c r="M13" s="11" t="s">
        <v>28</v>
      </c>
      <c r="N13" s="11" t="s">
        <v>28</v>
      </c>
      <c r="O13" s="11" t="s">
        <v>28</v>
      </c>
      <c r="P13" s="38" t="s">
        <v>61</v>
      </c>
      <c r="Q13" s="38" t="s">
        <v>61</v>
      </c>
      <c r="R13" s="11" t="s">
        <v>28</v>
      </c>
      <c r="S13" s="38" t="s">
        <v>61</v>
      </c>
      <c r="T13" s="38" t="s">
        <v>62</v>
      </c>
      <c r="U13" s="34" t="s">
        <v>63</v>
      </c>
    </row>
    <row r="14" spans="2:28" s="39" customFormat="1" ht="33.450000000000003" customHeight="1" x14ac:dyDescent="0.3">
      <c r="B14" s="40" t="s">
        <v>64</v>
      </c>
      <c r="C14" s="40" t="s">
        <v>65</v>
      </c>
      <c r="D14" s="40" t="s">
        <v>66</v>
      </c>
      <c r="E14" s="40" t="s">
        <v>13</v>
      </c>
      <c r="F14" s="40" t="s">
        <v>67</v>
      </c>
      <c r="G14" s="41" t="s">
        <v>68</v>
      </c>
      <c r="H14" s="42" t="s">
        <v>69</v>
      </c>
      <c r="I14" s="43"/>
      <c r="J14" s="43"/>
      <c r="K14" s="44"/>
      <c r="L14" s="45"/>
      <c r="M14" s="45"/>
      <c r="N14" s="45"/>
      <c r="O14" s="45"/>
      <c r="P14" s="44"/>
      <c r="Q14" s="44"/>
      <c r="R14" s="44"/>
      <c r="S14" s="44"/>
      <c r="T14" s="44"/>
      <c r="U14" s="46"/>
      <c r="V14" s="46"/>
      <c r="W14" s="46"/>
      <c r="X14" s="46"/>
      <c r="Y14" s="46"/>
      <c r="Z14" s="46"/>
      <c r="AA14" s="46"/>
      <c r="AB14" s="46"/>
    </row>
    <row r="15" spans="2:28" x14ac:dyDescent="0.3">
      <c r="B15" s="47" t="str">
        <f t="shared" ref="B15:B78" si="0">LEFT(C15,3)</f>
        <v>IMP</v>
      </c>
      <c r="C15" s="48" t="s">
        <v>70</v>
      </c>
      <c r="D15" s="49" t="str">
        <f t="shared" ref="D15:D51" si="1">MID(E15,11,6)</f>
        <v>BFUBJF</v>
      </c>
      <c r="E15" s="48" t="s">
        <v>71</v>
      </c>
      <c r="F15" s="50" t="s">
        <v>247</v>
      </c>
      <c r="G15" s="50" t="s">
        <v>72</v>
      </c>
      <c r="H15" s="50"/>
      <c r="I15" s="51"/>
      <c r="J15" s="51"/>
      <c r="K15" s="51"/>
      <c r="L15" s="52"/>
      <c r="M15" s="52"/>
      <c r="N15" s="52"/>
      <c r="O15" s="52"/>
      <c r="P15" s="51"/>
      <c r="Q15" s="51"/>
      <c r="R15" s="51"/>
      <c r="S15" s="51"/>
      <c r="T15" s="51"/>
      <c r="U15" s="51"/>
      <c r="V15" s="53"/>
      <c r="W15" s="53"/>
      <c r="X15" s="53"/>
      <c r="Y15" s="53"/>
      <c r="Z15" s="53"/>
      <c r="AA15" s="53"/>
      <c r="AB15" s="53"/>
    </row>
    <row r="16" spans="2:28" x14ac:dyDescent="0.3">
      <c r="B16" s="47" t="str">
        <f t="shared" si="0"/>
        <v>IMP</v>
      </c>
      <c r="C16" s="48" t="s">
        <v>73</v>
      </c>
      <c r="D16" s="49" t="str">
        <f t="shared" si="1"/>
        <v>BFUDME</v>
      </c>
      <c r="E16" s="48" t="s">
        <v>74</v>
      </c>
      <c r="F16" s="50" t="s">
        <v>248</v>
      </c>
      <c r="G16" s="50"/>
      <c r="H16" s="50"/>
      <c r="I16" s="51"/>
      <c r="J16" s="51"/>
      <c r="K16" s="51"/>
      <c r="L16" s="52"/>
      <c r="M16" s="52"/>
      <c r="N16" s="52"/>
      <c r="O16" s="52"/>
      <c r="P16" s="51"/>
      <c r="Q16" s="51"/>
      <c r="R16" s="51"/>
      <c r="S16" s="51"/>
      <c r="T16" s="51"/>
      <c r="U16" s="51"/>
      <c r="V16" s="53"/>
      <c r="W16" s="53"/>
      <c r="X16" s="53"/>
      <c r="Y16" s="53"/>
      <c r="Z16" s="53"/>
      <c r="AA16" s="53"/>
      <c r="AB16" s="53"/>
    </row>
    <row r="17" spans="1:28" ht="15.6" x14ac:dyDescent="0.3">
      <c r="B17" s="47" t="str">
        <f t="shared" si="0"/>
        <v>IMP</v>
      </c>
      <c r="C17" s="48" t="s">
        <v>75</v>
      </c>
      <c r="D17" s="49" t="str">
        <f t="shared" si="1"/>
        <v>BFUDST</v>
      </c>
      <c r="E17" s="48" t="s">
        <v>76</v>
      </c>
      <c r="F17" s="54" t="s">
        <v>249</v>
      </c>
      <c r="G17" s="54" t="s">
        <v>77</v>
      </c>
      <c r="H17" s="55" t="s">
        <v>78</v>
      </c>
      <c r="I17" s="51">
        <v>50.79805555555555</v>
      </c>
      <c r="J17" s="51">
        <v>50.79805555555555</v>
      </c>
      <c r="K17" s="51"/>
      <c r="L17" s="52">
        <v>0</v>
      </c>
      <c r="M17" s="52"/>
      <c r="N17" s="52"/>
      <c r="O17" s="52">
        <v>0</v>
      </c>
      <c r="P17" s="51"/>
      <c r="Q17" s="51"/>
      <c r="R17" s="51"/>
      <c r="S17" s="51"/>
      <c r="T17" s="51">
        <v>78.160398731309456</v>
      </c>
      <c r="U17" s="51">
        <v>150</v>
      </c>
      <c r="V17" s="53" t="s">
        <v>79</v>
      </c>
      <c r="W17" s="53" t="s">
        <v>80</v>
      </c>
      <c r="X17" s="131"/>
      <c r="Y17" s="53"/>
      <c r="Z17" s="53"/>
      <c r="AA17" s="53"/>
      <c r="AB17" s="53"/>
    </row>
    <row r="18" spans="1:28" x14ac:dyDescent="0.3">
      <c r="B18" s="47" t="str">
        <f t="shared" si="0"/>
        <v>IMP</v>
      </c>
      <c r="C18" s="48" t="s">
        <v>575</v>
      </c>
      <c r="D18" s="49" t="str">
        <f t="shared" si="1"/>
        <v>BFUDST</v>
      </c>
      <c r="E18" s="48" t="s">
        <v>76</v>
      </c>
      <c r="F18" s="54" t="s">
        <v>249</v>
      </c>
      <c r="G18" s="54" t="s">
        <v>81</v>
      </c>
      <c r="H18" s="54" t="s">
        <v>78</v>
      </c>
      <c r="I18" s="51">
        <v>49.86691666666669</v>
      </c>
      <c r="J18" s="51">
        <v>49.86691666666669</v>
      </c>
      <c r="K18" s="51"/>
      <c r="L18" s="52">
        <v>0</v>
      </c>
      <c r="M18" s="52"/>
      <c r="N18" s="52"/>
      <c r="O18" s="52">
        <v>0</v>
      </c>
      <c r="P18" s="51"/>
      <c r="Q18" s="51"/>
      <c r="R18" s="51"/>
      <c r="S18" s="51"/>
      <c r="T18" s="51">
        <v>335.29651874744889</v>
      </c>
      <c r="U18" s="51">
        <v>335.5</v>
      </c>
      <c r="V18" s="53" t="s">
        <v>79</v>
      </c>
      <c r="W18" s="53" t="s">
        <v>80</v>
      </c>
      <c r="X18" s="53"/>
      <c r="Y18" s="53"/>
      <c r="Z18" s="53"/>
      <c r="AA18" s="53"/>
      <c r="AB18" s="53"/>
    </row>
    <row r="19" spans="1:28" x14ac:dyDescent="0.3">
      <c r="B19" s="47" t="str">
        <f t="shared" si="0"/>
        <v>IMP</v>
      </c>
      <c r="C19" s="48" t="s">
        <v>576</v>
      </c>
      <c r="D19" s="49" t="str">
        <f t="shared" si="1"/>
        <v>BFUDST</v>
      </c>
      <c r="E19" s="48" t="s">
        <v>76</v>
      </c>
      <c r="F19" s="54" t="s">
        <v>249</v>
      </c>
      <c r="G19" s="54" t="s">
        <v>82</v>
      </c>
      <c r="H19" s="54" t="s">
        <v>78</v>
      </c>
      <c r="I19" s="51">
        <v>59.208444444444453</v>
      </c>
      <c r="J19" s="51">
        <v>59.208444444444453</v>
      </c>
      <c r="K19" s="51"/>
      <c r="L19" s="52">
        <v>0</v>
      </c>
      <c r="M19" s="52"/>
      <c r="N19" s="52"/>
      <c r="O19" s="52">
        <v>0</v>
      </c>
      <c r="P19" s="51"/>
      <c r="Q19" s="51"/>
      <c r="R19" s="51"/>
      <c r="S19" s="51"/>
      <c r="T19" s="51">
        <v>661.55321188878236</v>
      </c>
      <c r="U19" s="51">
        <v>343</v>
      </c>
      <c r="V19" s="53" t="s">
        <v>79</v>
      </c>
      <c r="W19" s="53" t="s">
        <v>80</v>
      </c>
      <c r="X19" s="53"/>
      <c r="Y19" s="53"/>
      <c r="Z19" s="53"/>
      <c r="AA19" s="53"/>
      <c r="AB19" s="53"/>
    </row>
    <row r="20" spans="1:28" x14ac:dyDescent="0.3">
      <c r="B20" s="47" t="str">
        <f t="shared" si="0"/>
        <v>IMP</v>
      </c>
      <c r="C20" s="48" t="s">
        <v>577</v>
      </c>
      <c r="D20" s="49" t="str">
        <f t="shared" si="1"/>
        <v>BFUDST</v>
      </c>
      <c r="E20" s="48" t="s">
        <v>76</v>
      </c>
      <c r="F20" s="54" t="s">
        <v>249</v>
      </c>
      <c r="G20" s="54" t="s">
        <v>83</v>
      </c>
      <c r="H20" s="54" t="s">
        <v>78</v>
      </c>
      <c r="I20" s="51">
        <v>13.790944444444444</v>
      </c>
      <c r="J20" s="51">
        <v>13.790944444444444</v>
      </c>
      <c r="K20" s="51"/>
      <c r="L20" s="52">
        <v>0</v>
      </c>
      <c r="M20" s="52"/>
      <c r="N20" s="52"/>
      <c r="O20" s="52">
        <v>0</v>
      </c>
      <c r="P20" s="51"/>
      <c r="Q20" s="51"/>
      <c r="R20" s="51"/>
      <c r="S20" s="51"/>
      <c r="T20" s="51">
        <v>0</v>
      </c>
      <c r="U20" s="51">
        <v>0</v>
      </c>
      <c r="V20" s="53"/>
      <c r="W20" s="53" t="s">
        <v>80</v>
      </c>
      <c r="X20" s="53"/>
      <c r="Y20" s="53"/>
      <c r="Z20" s="53"/>
      <c r="AA20" s="53"/>
      <c r="AB20" s="53"/>
    </row>
    <row r="21" spans="1:28" x14ac:dyDescent="0.3">
      <c r="B21" s="47" t="str">
        <f t="shared" si="0"/>
        <v>IMP</v>
      </c>
      <c r="C21" s="48" t="s">
        <v>578</v>
      </c>
      <c r="D21" s="49" t="str">
        <f t="shared" si="1"/>
        <v>BFUETH</v>
      </c>
      <c r="E21" s="48" t="s">
        <v>84</v>
      </c>
      <c r="F21" s="54" t="s">
        <v>250</v>
      </c>
      <c r="G21" s="54" t="s">
        <v>85</v>
      </c>
      <c r="H21" s="54" t="s">
        <v>78</v>
      </c>
      <c r="I21" s="51">
        <v>9.1900000000000013</v>
      </c>
      <c r="J21" s="51">
        <v>9.1900000000000013</v>
      </c>
      <c r="K21" s="51"/>
      <c r="L21" s="52">
        <v>0</v>
      </c>
      <c r="M21" s="52"/>
      <c r="N21" s="52"/>
      <c r="O21" s="52">
        <v>0</v>
      </c>
      <c r="P21" s="51"/>
      <c r="Q21" s="51"/>
      <c r="R21" s="51"/>
      <c r="S21" s="51"/>
      <c r="T21" s="51">
        <v>0</v>
      </c>
      <c r="U21" s="51">
        <v>0</v>
      </c>
      <c r="V21" s="53"/>
      <c r="W21" s="53" t="s">
        <v>80</v>
      </c>
      <c r="X21" s="53"/>
      <c r="Y21" s="53"/>
      <c r="Z21" s="53"/>
      <c r="AA21" s="53"/>
      <c r="AB21" s="53"/>
    </row>
    <row r="22" spans="1:28" x14ac:dyDescent="0.3">
      <c r="B22" s="47" t="str">
        <f t="shared" si="0"/>
        <v>IMP</v>
      </c>
      <c r="C22" s="48" t="s">
        <v>579</v>
      </c>
      <c r="D22" s="49" t="str">
        <f t="shared" si="1"/>
        <v>BFUETH</v>
      </c>
      <c r="E22" s="48" t="s">
        <v>84</v>
      </c>
      <c r="F22" s="54" t="s">
        <v>250</v>
      </c>
      <c r="G22" s="54" t="s">
        <v>86</v>
      </c>
      <c r="H22" s="54" t="s">
        <v>78</v>
      </c>
      <c r="I22" s="51">
        <v>24.760861111111105</v>
      </c>
      <c r="J22" s="51">
        <v>24.760861111111105</v>
      </c>
      <c r="K22" s="51"/>
      <c r="L22" s="52">
        <v>0</v>
      </c>
      <c r="M22" s="52"/>
      <c r="N22" s="52"/>
      <c r="O22" s="52">
        <v>0</v>
      </c>
      <c r="P22" s="51"/>
      <c r="Q22" s="51"/>
      <c r="R22" s="51"/>
      <c r="S22" s="51"/>
      <c r="T22" s="51">
        <v>43.516483516483504</v>
      </c>
      <c r="U22" s="51">
        <v>91</v>
      </c>
      <c r="V22" s="53" t="s">
        <v>79</v>
      </c>
      <c r="W22" s="53" t="s">
        <v>80</v>
      </c>
      <c r="X22" s="53"/>
      <c r="Y22" s="53"/>
      <c r="Z22" s="53"/>
      <c r="AA22" s="53"/>
      <c r="AB22" s="53"/>
    </row>
    <row r="23" spans="1:28" x14ac:dyDescent="0.3">
      <c r="B23" s="47" t="str">
        <f t="shared" si="0"/>
        <v>IMP</v>
      </c>
      <c r="C23" s="48" t="s">
        <v>580</v>
      </c>
      <c r="D23" s="49" t="str">
        <f t="shared" si="1"/>
        <v>BFUETH</v>
      </c>
      <c r="E23" s="48" t="s">
        <v>84</v>
      </c>
      <c r="F23" s="54" t="s">
        <v>250</v>
      </c>
      <c r="G23" s="54" t="s">
        <v>87</v>
      </c>
      <c r="H23" s="54" t="s">
        <v>78</v>
      </c>
      <c r="I23" s="51">
        <v>28.325805555555554</v>
      </c>
      <c r="J23" s="51">
        <v>28.325805555555554</v>
      </c>
      <c r="K23" s="51"/>
      <c r="L23" s="52">
        <v>0</v>
      </c>
      <c r="M23" s="52"/>
      <c r="N23" s="52"/>
      <c r="O23" s="52">
        <v>0</v>
      </c>
      <c r="P23" s="51"/>
      <c r="Q23" s="51"/>
      <c r="R23" s="51"/>
      <c r="S23" s="51"/>
      <c r="T23" s="51">
        <v>207.98319327731099</v>
      </c>
      <c r="U23" s="51">
        <v>180</v>
      </c>
      <c r="V23" s="53" t="s">
        <v>79</v>
      </c>
      <c r="W23" s="53" t="s">
        <v>80</v>
      </c>
      <c r="X23" s="53"/>
      <c r="Y23" s="53"/>
      <c r="Z23" s="53"/>
      <c r="AA23" s="53"/>
      <c r="AB23" s="53"/>
    </row>
    <row r="24" spans="1:28" x14ac:dyDescent="0.3">
      <c r="B24" s="47" t="str">
        <f t="shared" si="0"/>
        <v>IMP</v>
      </c>
      <c r="C24" s="48" t="s">
        <v>581</v>
      </c>
      <c r="D24" s="49" t="str">
        <f t="shared" si="1"/>
        <v>BFUETH</v>
      </c>
      <c r="E24" s="48" t="s">
        <v>84</v>
      </c>
      <c r="F24" s="54" t="s">
        <v>250</v>
      </c>
      <c r="G24" s="54" t="s">
        <v>88</v>
      </c>
      <c r="H24" s="54" t="s">
        <v>78</v>
      </c>
      <c r="I24" s="51">
        <v>19.459805555555551</v>
      </c>
      <c r="J24" s="51">
        <v>19.459805555555551</v>
      </c>
      <c r="K24" s="51"/>
      <c r="L24" s="52">
        <v>0</v>
      </c>
      <c r="M24" s="52"/>
      <c r="N24" s="52"/>
      <c r="O24" s="52">
        <v>0</v>
      </c>
      <c r="P24" s="51"/>
      <c r="Q24" s="51"/>
      <c r="R24" s="51"/>
      <c r="S24" s="51"/>
      <c r="T24" s="51">
        <v>0</v>
      </c>
      <c r="U24" s="51">
        <v>0</v>
      </c>
      <c r="V24" s="53"/>
      <c r="W24" s="53" t="s">
        <v>80</v>
      </c>
      <c r="X24" s="53"/>
      <c r="Y24" s="53"/>
      <c r="Z24" s="53"/>
      <c r="AA24" s="53"/>
      <c r="AB24" s="53"/>
    </row>
    <row r="25" spans="1:28" x14ac:dyDescent="0.3">
      <c r="B25" s="47" t="str">
        <f t="shared" si="0"/>
        <v>IMP</v>
      </c>
      <c r="C25" s="48" t="s">
        <v>89</v>
      </c>
      <c r="D25" s="49" t="str">
        <f t="shared" si="1"/>
        <v>BFUFTD</v>
      </c>
      <c r="E25" s="48" t="s">
        <v>90</v>
      </c>
      <c r="F25" s="54" t="s">
        <v>251</v>
      </c>
      <c r="G25" s="55" t="s">
        <v>91</v>
      </c>
      <c r="H25" s="54"/>
      <c r="I25" s="51"/>
      <c r="J25" s="51" t="s">
        <v>287</v>
      </c>
      <c r="K25" s="51"/>
      <c r="L25" s="52"/>
      <c r="M25" s="52"/>
      <c r="N25" s="52"/>
      <c r="O25" s="52"/>
      <c r="P25" s="51"/>
      <c r="Q25" s="51"/>
      <c r="R25" s="51"/>
      <c r="S25" s="51"/>
      <c r="T25" s="51"/>
      <c r="U25" s="51"/>
      <c r="V25" s="53"/>
      <c r="W25" s="53"/>
      <c r="X25" s="53"/>
      <c r="Y25" s="53"/>
      <c r="Z25" s="53"/>
      <c r="AA25" s="53"/>
      <c r="AB25" s="53"/>
    </row>
    <row r="26" spans="1:28" x14ac:dyDescent="0.3">
      <c r="B26" s="47" t="str">
        <f t="shared" si="0"/>
        <v>IMP</v>
      </c>
      <c r="C26" s="48" t="s">
        <v>92</v>
      </c>
      <c r="D26" s="49" t="str">
        <f t="shared" si="1"/>
        <v>BFUMTH</v>
      </c>
      <c r="E26" s="48" t="s">
        <v>93</v>
      </c>
      <c r="F26" s="54" t="s">
        <v>252</v>
      </c>
      <c r="G26" s="54" t="s">
        <v>94</v>
      </c>
      <c r="H26" s="54" t="s">
        <v>78</v>
      </c>
      <c r="I26" s="51">
        <v>5.4</v>
      </c>
      <c r="J26" s="51">
        <v>5.4</v>
      </c>
      <c r="K26" s="51"/>
      <c r="L26" s="52">
        <v>0</v>
      </c>
      <c r="M26" s="52"/>
      <c r="N26" s="52"/>
      <c r="O26" s="52">
        <v>0</v>
      </c>
      <c r="P26" s="51"/>
      <c r="Q26" s="51"/>
      <c r="R26" s="51"/>
      <c r="S26" s="51"/>
      <c r="T26" s="51">
        <v>0</v>
      </c>
      <c r="U26" s="51">
        <v>0</v>
      </c>
      <c r="V26" s="53"/>
      <c r="W26" s="53" t="s">
        <v>80</v>
      </c>
      <c r="X26" s="53"/>
      <c r="Y26" s="53"/>
      <c r="Z26" s="53"/>
      <c r="AA26" s="53"/>
      <c r="AB26" s="53"/>
    </row>
    <row r="27" spans="1:28" s="75" customFormat="1" x14ac:dyDescent="0.3">
      <c r="A27"/>
      <c r="B27" s="73" t="str">
        <f t="shared" si="0"/>
        <v>IMP</v>
      </c>
      <c r="C27" s="74" t="s">
        <v>95</v>
      </c>
      <c r="D27" s="75" t="str">
        <f t="shared" si="1"/>
        <v>BFUPLT</v>
      </c>
      <c r="E27" s="74" t="s">
        <v>96</v>
      </c>
      <c r="F27" s="70" t="s">
        <v>253</v>
      </c>
      <c r="G27" s="70"/>
      <c r="H27" s="70" t="s">
        <v>97</v>
      </c>
      <c r="I27" s="71">
        <v>8.0407104286336732</v>
      </c>
      <c r="J27" s="71">
        <v>8.0407104286336732</v>
      </c>
      <c r="K27" s="71"/>
      <c r="L27" s="72">
        <v>1.3672199936390333E-2</v>
      </c>
      <c r="M27" s="72"/>
      <c r="N27" s="72"/>
      <c r="O27" s="77">
        <v>2.7712430251159158E-4</v>
      </c>
      <c r="P27" s="80"/>
      <c r="Q27" s="78"/>
      <c r="R27" s="78"/>
      <c r="S27" s="78"/>
      <c r="T27" s="78">
        <v>28.07223098413014</v>
      </c>
      <c r="U27" s="78">
        <v>0</v>
      </c>
      <c r="V27" s="79"/>
      <c r="W27" s="79"/>
      <c r="X27" s="79"/>
      <c r="Y27" s="79"/>
      <c r="Z27" s="79"/>
      <c r="AA27" s="79"/>
      <c r="AB27" s="79"/>
    </row>
    <row r="28" spans="1:28" x14ac:dyDescent="0.3">
      <c r="B28" s="47" t="str">
        <f t="shared" si="0"/>
        <v>IMP</v>
      </c>
      <c r="C28" s="48" t="s">
        <v>98</v>
      </c>
      <c r="D28" s="49" t="str">
        <f t="shared" si="1"/>
        <v>BFUSNG</v>
      </c>
      <c r="E28" s="48" t="s">
        <v>99</v>
      </c>
      <c r="F28" s="54" t="s">
        <v>254</v>
      </c>
      <c r="G28" s="54" t="s">
        <v>94</v>
      </c>
      <c r="H28" s="54" t="s">
        <v>78</v>
      </c>
      <c r="I28" s="51">
        <v>4.4000000000000004</v>
      </c>
      <c r="J28" s="51">
        <v>4.4000000000000004</v>
      </c>
      <c r="K28" s="51"/>
      <c r="L28" s="52">
        <v>0</v>
      </c>
      <c r="M28" s="52"/>
      <c r="N28" s="52"/>
      <c r="O28" s="52">
        <v>0</v>
      </c>
      <c r="P28" s="57"/>
      <c r="Q28" s="57"/>
      <c r="R28" s="57"/>
      <c r="S28" s="57"/>
      <c r="T28" s="57">
        <v>0</v>
      </c>
      <c r="U28" s="57">
        <v>0</v>
      </c>
      <c r="V28" s="53"/>
      <c r="W28" s="53" t="s">
        <v>80</v>
      </c>
      <c r="X28" s="53"/>
      <c r="Y28" s="53"/>
      <c r="Z28" s="53"/>
      <c r="AA28" s="53"/>
      <c r="AB28" s="53"/>
    </row>
    <row r="29" spans="1:28" x14ac:dyDescent="0.3">
      <c r="B29" s="47" t="str">
        <f t="shared" si="0"/>
        <v>IMP</v>
      </c>
      <c r="C29" s="48" t="s">
        <v>100</v>
      </c>
      <c r="D29" s="49" t="str">
        <f t="shared" si="1"/>
        <v>BIOAOW</v>
      </c>
      <c r="E29" s="48" t="s">
        <v>101</v>
      </c>
      <c r="F29" s="54" t="s">
        <v>255</v>
      </c>
      <c r="G29" s="54"/>
      <c r="H29" s="54"/>
      <c r="I29" s="51"/>
      <c r="J29" s="51"/>
      <c r="K29" s="51"/>
      <c r="L29" s="52"/>
      <c r="M29" s="52"/>
      <c r="N29" s="52"/>
      <c r="O29" s="52"/>
      <c r="P29" s="57"/>
      <c r="Q29" s="57"/>
      <c r="R29" s="57"/>
      <c r="S29" s="57"/>
      <c r="T29" s="57"/>
      <c r="U29" s="57"/>
      <c r="V29" s="53"/>
      <c r="W29" s="53"/>
      <c r="X29" s="53"/>
      <c r="Y29" s="53"/>
      <c r="Z29" s="53"/>
      <c r="AA29" s="53"/>
      <c r="AB29" s="53"/>
    </row>
    <row r="30" spans="1:28" x14ac:dyDescent="0.3">
      <c r="B30" s="47" t="str">
        <f t="shared" si="0"/>
        <v>IMP</v>
      </c>
      <c r="C30" s="48" t="s">
        <v>102</v>
      </c>
      <c r="D30" s="49" t="str">
        <f t="shared" si="1"/>
        <v>BIOCRP</v>
      </c>
      <c r="E30" s="48" t="s">
        <v>103</v>
      </c>
      <c r="F30" s="54" t="s">
        <v>256</v>
      </c>
      <c r="G30" s="55" t="s">
        <v>104</v>
      </c>
      <c r="H30" s="54"/>
      <c r="I30" s="51"/>
      <c r="J30" s="51"/>
      <c r="K30" s="51"/>
      <c r="L30" s="52"/>
      <c r="M30" s="52"/>
      <c r="N30" s="52"/>
      <c r="O30" s="56"/>
      <c r="P30" s="57"/>
      <c r="Q30" s="57"/>
      <c r="R30" s="57"/>
      <c r="S30" s="57"/>
      <c r="T30" s="57"/>
      <c r="U30" s="57"/>
      <c r="V30" s="53"/>
      <c r="W30" s="53"/>
      <c r="X30" s="53"/>
      <c r="Y30" s="53"/>
      <c r="Z30" s="53"/>
      <c r="AA30" s="53"/>
      <c r="AB30" s="53"/>
    </row>
    <row r="31" spans="1:28" x14ac:dyDescent="0.3">
      <c r="B31" s="47" t="str">
        <f t="shared" si="0"/>
        <v>IMP</v>
      </c>
      <c r="C31" s="48" t="s">
        <v>105</v>
      </c>
      <c r="D31" s="49" t="str">
        <f t="shared" si="1"/>
        <v>BIOGAS</v>
      </c>
      <c r="E31" s="48" t="s">
        <v>106</v>
      </c>
      <c r="F31" s="54" t="s">
        <v>257</v>
      </c>
      <c r="G31" s="54" t="s">
        <v>107</v>
      </c>
      <c r="H31" s="55" t="s">
        <v>78</v>
      </c>
      <c r="I31" s="57">
        <v>-69.896111111111111</v>
      </c>
      <c r="J31" s="57">
        <v>-69.896111111111111</v>
      </c>
      <c r="K31" s="51"/>
      <c r="L31" s="52">
        <v>0</v>
      </c>
      <c r="M31" s="52"/>
      <c r="N31" s="52"/>
      <c r="O31" s="52">
        <v>0</v>
      </c>
      <c r="P31" s="57"/>
      <c r="Q31" s="57"/>
      <c r="R31" s="57"/>
      <c r="S31" s="57"/>
      <c r="T31" s="57"/>
      <c r="U31" s="57"/>
      <c r="V31" s="53"/>
      <c r="W31" s="53" t="s">
        <v>80</v>
      </c>
      <c r="X31" s="53"/>
      <c r="Y31" s="53"/>
      <c r="Z31" s="53"/>
      <c r="AA31" s="53"/>
      <c r="AB31" s="53"/>
    </row>
    <row r="32" spans="1:28" x14ac:dyDescent="0.3">
      <c r="B32" s="47" t="str">
        <f t="shared" si="0"/>
        <v>IMP</v>
      </c>
      <c r="C32" s="48" t="s">
        <v>582</v>
      </c>
      <c r="D32" s="49" t="str">
        <f t="shared" si="1"/>
        <v>BIOGAS</v>
      </c>
      <c r="E32" s="48" t="s">
        <v>106</v>
      </c>
      <c r="F32" s="54" t="s">
        <v>257</v>
      </c>
      <c r="G32" s="54" t="s">
        <v>108</v>
      </c>
      <c r="H32" s="54" t="s">
        <v>78</v>
      </c>
      <c r="I32" s="51">
        <v>14.829833333333333</v>
      </c>
      <c r="J32" s="51">
        <v>14.829833333333333</v>
      </c>
      <c r="K32" s="51"/>
      <c r="L32" s="52">
        <v>0</v>
      </c>
      <c r="M32" s="52"/>
      <c r="N32" s="52"/>
      <c r="O32" s="52">
        <v>0</v>
      </c>
      <c r="P32" s="57"/>
      <c r="Q32" s="57"/>
      <c r="R32" s="57"/>
      <c r="S32" s="57"/>
      <c r="T32" s="57"/>
      <c r="U32" s="57"/>
      <c r="V32" s="53"/>
      <c r="W32" s="53" t="s">
        <v>80</v>
      </c>
      <c r="X32" s="53"/>
      <c r="Y32" s="53"/>
      <c r="Z32" s="53"/>
      <c r="AA32" s="53"/>
      <c r="AB32" s="53"/>
    </row>
    <row r="33" spans="1:28" x14ac:dyDescent="0.3">
      <c r="B33" s="47" t="str">
        <f t="shared" si="0"/>
        <v>IMP</v>
      </c>
      <c r="C33" s="48" t="s">
        <v>75</v>
      </c>
      <c r="D33" s="49" t="s">
        <v>109</v>
      </c>
      <c r="E33" s="48"/>
      <c r="F33" s="54" t="s">
        <v>110</v>
      </c>
      <c r="G33" s="54" t="s">
        <v>77</v>
      </c>
      <c r="H33" s="54" t="s">
        <v>78</v>
      </c>
      <c r="I33" s="51">
        <v>48.639833333333328</v>
      </c>
      <c r="J33" s="51">
        <v>48.639833333333328</v>
      </c>
      <c r="K33" s="51"/>
      <c r="L33" s="52">
        <v>0</v>
      </c>
      <c r="M33" s="52"/>
      <c r="N33" s="52"/>
      <c r="O33" s="52">
        <v>0</v>
      </c>
      <c r="P33" s="57"/>
      <c r="Q33" s="57"/>
      <c r="R33" s="57"/>
      <c r="S33" s="57"/>
      <c r="T33" s="57">
        <v>78.160398731309456</v>
      </c>
      <c r="U33" s="57">
        <v>150</v>
      </c>
      <c r="V33" s="53" t="s">
        <v>79</v>
      </c>
      <c r="W33" s="53" t="s">
        <v>80</v>
      </c>
      <c r="X33" s="53"/>
      <c r="Y33" s="53"/>
      <c r="Z33" s="53"/>
      <c r="AA33" s="53"/>
      <c r="AB33" s="53"/>
    </row>
    <row r="34" spans="1:28" x14ac:dyDescent="0.3">
      <c r="B34" s="47" t="str">
        <f t="shared" si="0"/>
        <v>IMP</v>
      </c>
      <c r="C34" s="48" t="s">
        <v>575</v>
      </c>
      <c r="D34" s="49" t="s">
        <v>109</v>
      </c>
      <c r="E34" s="48"/>
      <c r="F34" s="54" t="s">
        <v>110</v>
      </c>
      <c r="G34" s="54" t="s">
        <v>81</v>
      </c>
      <c r="H34" s="54" t="s">
        <v>78</v>
      </c>
      <c r="I34" s="51">
        <v>50.80693055555556</v>
      </c>
      <c r="J34" s="51">
        <v>50.80693055555556</v>
      </c>
      <c r="K34" s="51"/>
      <c r="L34" s="52">
        <v>0</v>
      </c>
      <c r="M34" s="52"/>
      <c r="N34" s="52"/>
      <c r="O34" s="52">
        <v>0</v>
      </c>
      <c r="P34" s="57"/>
      <c r="Q34" s="57"/>
      <c r="R34" s="57"/>
      <c r="S34" s="57"/>
      <c r="T34" s="57">
        <v>335.29651874744889</v>
      </c>
      <c r="U34" s="57">
        <v>335.5</v>
      </c>
      <c r="V34" s="53" t="s">
        <v>79</v>
      </c>
      <c r="W34" s="53" t="s">
        <v>80</v>
      </c>
      <c r="X34" s="53"/>
      <c r="Y34" s="53"/>
      <c r="Z34" s="53"/>
      <c r="AA34" s="53"/>
      <c r="AB34" s="53"/>
    </row>
    <row r="35" spans="1:28" x14ac:dyDescent="0.3">
      <c r="B35" s="47" t="str">
        <f t="shared" si="0"/>
        <v>IMP</v>
      </c>
      <c r="C35" s="48" t="s">
        <v>576</v>
      </c>
      <c r="D35" s="49" t="s">
        <v>109</v>
      </c>
      <c r="E35" s="48"/>
      <c r="F35" s="54" t="s">
        <v>110</v>
      </c>
      <c r="G35" s="54" t="s">
        <v>82</v>
      </c>
      <c r="H35" s="54" t="s">
        <v>78</v>
      </c>
      <c r="I35" s="51">
        <v>55.140944444444443</v>
      </c>
      <c r="J35" s="51">
        <v>55.140944444444443</v>
      </c>
      <c r="K35" s="51"/>
      <c r="L35" s="52">
        <v>0</v>
      </c>
      <c r="M35" s="52"/>
      <c r="N35" s="52"/>
      <c r="O35" s="52">
        <v>0</v>
      </c>
      <c r="P35" s="57"/>
      <c r="Q35" s="57"/>
      <c r="R35" s="57"/>
      <c r="S35" s="57"/>
      <c r="T35" s="57">
        <v>661.55321188878236</v>
      </c>
      <c r="U35" s="57">
        <v>343</v>
      </c>
      <c r="V35" s="53" t="s">
        <v>79</v>
      </c>
      <c r="W35" s="53" t="s">
        <v>80</v>
      </c>
      <c r="X35" s="53"/>
      <c r="Y35" s="53"/>
      <c r="Z35" s="53"/>
      <c r="AA35" s="53"/>
      <c r="AB35" s="53"/>
    </row>
    <row r="36" spans="1:28" x14ac:dyDescent="0.3">
      <c r="B36" s="47" t="str">
        <f t="shared" si="0"/>
        <v>IMP</v>
      </c>
      <c r="C36" s="48" t="s">
        <v>577</v>
      </c>
      <c r="D36" s="49" t="s">
        <v>109</v>
      </c>
      <c r="E36" s="48"/>
      <c r="F36" s="54" t="s">
        <v>110</v>
      </c>
      <c r="G36" s="54" t="s">
        <v>83</v>
      </c>
      <c r="H36" s="54" t="s">
        <v>78</v>
      </c>
      <c r="I36" s="51">
        <v>8.0777777777777775</v>
      </c>
      <c r="J36" s="51">
        <v>8.0777777777777775</v>
      </c>
      <c r="K36" s="51"/>
      <c r="L36" s="52">
        <v>0</v>
      </c>
      <c r="M36" s="52"/>
      <c r="N36" s="52"/>
      <c r="O36" s="52">
        <v>0</v>
      </c>
      <c r="P36" s="57"/>
      <c r="Q36" s="57"/>
      <c r="R36" s="57"/>
      <c r="S36" s="57"/>
      <c r="T36" s="57">
        <v>0</v>
      </c>
      <c r="U36" s="57">
        <v>0</v>
      </c>
      <c r="V36" s="53"/>
      <c r="W36" s="53" t="s">
        <v>80</v>
      </c>
      <c r="X36" s="53"/>
      <c r="Y36" s="53"/>
      <c r="Z36" s="53"/>
      <c r="AA36" s="53"/>
      <c r="AB36" s="53"/>
    </row>
    <row r="37" spans="1:28" x14ac:dyDescent="0.3">
      <c r="B37" s="47" t="str">
        <f t="shared" si="0"/>
        <v>IMP</v>
      </c>
      <c r="C37" s="48" t="s">
        <v>111</v>
      </c>
      <c r="D37" s="49" t="str">
        <f t="shared" si="1"/>
        <v>BIOIOW</v>
      </c>
      <c r="E37" s="48" t="s">
        <v>112</v>
      </c>
      <c r="F37" s="54" t="s">
        <v>193</v>
      </c>
      <c r="G37" s="58"/>
      <c r="H37" s="54"/>
      <c r="I37" s="51"/>
      <c r="J37" s="51"/>
      <c r="K37" s="51"/>
      <c r="L37" s="52"/>
      <c r="M37" s="52"/>
      <c r="N37" s="52"/>
      <c r="O37" s="52"/>
      <c r="P37" s="57"/>
      <c r="Q37" s="57"/>
      <c r="R37" s="57"/>
      <c r="S37" s="57"/>
      <c r="T37" s="57">
        <v>0</v>
      </c>
      <c r="U37" s="57">
        <v>0</v>
      </c>
      <c r="V37" s="53"/>
      <c r="W37" s="53"/>
      <c r="X37" s="53"/>
      <c r="Y37" s="53"/>
      <c r="Z37" s="53"/>
      <c r="AA37" s="53"/>
      <c r="AB37" s="53"/>
    </row>
    <row r="38" spans="1:28" x14ac:dyDescent="0.3">
      <c r="B38" s="47" t="str">
        <f t="shared" si="0"/>
        <v>IMP</v>
      </c>
      <c r="C38" s="48" t="s">
        <v>113</v>
      </c>
      <c r="D38" s="49" t="str">
        <f t="shared" si="1"/>
        <v>BIOMFW</v>
      </c>
      <c r="E38" s="48" t="s">
        <v>114</v>
      </c>
      <c r="F38" s="54" t="s">
        <v>195</v>
      </c>
      <c r="G38" s="58"/>
      <c r="H38" s="54"/>
      <c r="I38" s="51"/>
      <c r="J38" s="51"/>
      <c r="K38" s="51"/>
      <c r="L38" s="52"/>
      <c r="M38" s="52"/>
      <c r="N38" s="52"/>
      <c r="O38" s="52"/>
      <c r="P38" s="57"/>
      <c r="Q38" s="57"/>
      <c r="R38" s="57"/>
      <c r="S38" s="57"/>
      <c r="T38" s="57">
        <v>0</v>
      </c>
      <c r="U38" s="57">
        <v>0</v>
      </c>
      <c r="V38" s="53"/>
      <c r="W38" s="53"/>
      <c r="X38" s="53"/>
      <c r="Y38" s="53"/>
      <c r="Z38" s="53"/>
      <c r="AA38" s="53"/>
      <c r="AB38" s="53"/>
    </row>
    <row r="39" spans="1:28" x14ac:dyDescent="0.3">
      <c r="B39" s="47" t="str">
        <f t="shared" si="0"/>
        <v>IMP</v>
      </c>
      <c r="C39" s="48" t="s">
        <v>115</v>
      </c>
      <c r="D39" s="49" t="str">
        <f t="shared" si="1"/>
        <v>BIOMSW</v>
      </c>
      <c r="E39" s="48" t="s">
        <v>116</v>
      </c>
      <c r="F39" s="54" t="s">
        <v>258</v>
      </c>
      <c r="G39" s="54"/>
      <c r="H39" s="54"/>
      <c r="I39" s="51"/>
      <c r="J39" s="51"/>
      <c r="K39" s="51"/>
      <c r="L39" s="52"/>
      <c r="M39" s="52"/>
      <c r="N39" s="52"/>
      <c r="O39" s="52"/>
      <c r="P39" s="57"/>
      <c r="Q39" s="57"/>
      <c r="R39" s="57"/>
      <c r="S39" s="57"/>
      <c r="T39" s="57">
        <v>0</v>
      </c>
      <c r="U39" s="57">
        <v>0</v>
      </c>
      <c r="V39" s="53"/>
      <c r="W39" s="53"/>
      <c r="X39" s="53"/>
      <c r="Y39" s="53"/>
      <c r="Z39" s="53"/>
      <c r="AA39" s="53"/>
      <c r="AB39" s="53"/>
    </row>
    <row r="40" spans="1:28" x14ac:dyDescent="0.3">
      <c r="B40" s="47" t="str">
        <f t="shared" si="0"/>
        <v>IMP</v>
      </c>
      <c r="C40" s="48" t="s">
        <v>117</v>
      </c>
      <c r="D40" s="49" t="str">
        <f t="shared" si="1"/>
        <v>BIOSLU</v>
      </c>
      <c r="E40" s="48" t="s">
        <v>118</v>
      </c>
      <c r="F40" s="54" t="s">
        <v>201</v>
      </c>
      <c r="G40" s="54"/>
      <c r="H40" s="54"/>
      <c r="I40" s="51"/>
      <c r="J40" s="51"/>
      <c r="K40" s="51"/>
      <c r="L40" s="52"/>
      <c r="M40" s="52"/>
      <c r="N40" s="52"/>
      <c r="O40" s="52"/>
      <c r="P40" s="57"/>
      <c r="Q40" s="57"/>
      <c r="R40" s="57"/>
      <c r="S40" s="57"/>
      <c r="T40" s="57">
        <v>0</v>
      </c>
      <c r="U40" s="57">
        <v>0</v>
      </c>
      <c r="V40" s="53"/>
      <c r="W40" s="53"/>
      <c r="X40" s="53"/>
      <c r="Y40" s="53"/>
      <c r="Z40" s="53"/>
      <c r="AA40" s="53"/>
      <c r="AB40" s="53"/>
    </row>
    <row r="41" spans="1:28" s="75" customFormat="1" x14ac:dyDescent="0.3">
      <c r="A41"/>
      <c r="B41" s="73" t="str">
        <f t="shared" si="0"/>
        <v>IMP</v>
      </c>
      <c r="C41" s="74" t="s">
        <v>119</v>
      </c>
      <c r="D41" s="75" t="str">
        <f t="shared" si="1"/>
        <v>BIOWOF</v>
      </c>
      <c r="E41" s="74" t="s">
        <v>120</v>
      </c>
      <c r="F41" s="70" t="s">
        <v>259</v>
      </c>
      <c r="G41" s="76" t="s">
        <v>121</v>
      </c>
      <c r="H41" s="70" t="s">
        <v>97</v>
      </c>
      <c r="I41" s="71"/>
      <c r="J41" s="71"/>
      <c r="K41" s="71"/>
      <c r="L41" s="72"/>
      <c r="M41" s="72"/>
      <c r="N41" s="72"/>
      <c r="O41" s="77"/>
      <c r="P41" s="78"/>
      <c r="Q41" s="78"/>
      <c r="R41" s="78"/>
      <c r="S41" s="78"/>
      <c r="T41" s="78"/>
      <c r="U41" s="78"/>
      <c r="V41" s="79"/>
      <c r="X41" s="79"/>
      <c r="Y41" s="79"/>
      <c r="Z41" s="79"/>
      <c r="AA41" s="79"/>
      <c r="AB41" s="79"/>
    </row>
    <row r="42" spans="1:28" x14ac:dyDescent="0.3">
      <c r="B42" s="47" t="str">
        <f t="shared" si="0"/>
        <v>IMP</v>
      </c>
      <c r="C42" s="48" t="s">
        <v>122</v>
      </c>
      <c r="D42" s="49" t="str">
        <f t="shared" si="1"/>
        <v>BIOWOO</v>
      </c>
      <c r="E42" s="48" t="s">
        <v>123</v>
      </c>
      <c r="F42" s="54" t="s">
        <v>260</v>
      </c>
      <c r="G42" s="54"/>
      <c r="H42" s="54"/>
      <c r="I42" s="51"/>
      <c r="J42" s="51"/>
      <c r="K42" s="51"/>
      <c r="L42" s="52"/>
      <c r="M42" s="52"/>
      <c r="N42" s="52"/>
      <c r="O42" s="56"/>
      <c r="P42" s="57"/>
      <c r="Q42" s="57"/>
      <c r="R42" s="57"/>
      <c r="S42" s="57"/>
      <c r="T42" s="57"/>
      <c r="U42" s="57">
        <v>0</v>
      </c>
      <c r="V42" s="53"/>
      <c r="W42" s="53"/>
      <c r="X42" s="53"/>
      <c r="Y42" s="53"/>
      <c r="Z42" s="53"/>
      <c r="AA42" s="53"/>
      <c r="AB42" s="53"/>
    </row>
    <row r="43" spans="1:28" s="75" customFormat="1" x14ac:dyDescent="0.3">
      <c r="A43"/>
      <c r="B43" s="73" t="str">
        <f t="shared" si="0"/>
        <v>IMP</v>
      </c>
      <c r="C43" s="74" t="s">
        <v>124</v>
      </c>
      <c r="D43" s="75" t="str">
        <f t="shared" si="1"/>
        <v>COAHAR</v>
      </c>
      <c r="E43" s="74" t="s">
        <v>125</v>
      </c>
      <c r="F43" s="70" t="s">
        <v>261</v>
      </c>
      <c r="G43" s="70"/>
      <c r="H43" s="70" t="s">
        <v>97</v>
      </c>
      <c r="I43" s="71">
        <v>5.4863172631250601</v>
      </c>
      <c r="J43" s="71">
        <v>5.4863172631250601</v>
      </c>
      <c r="K43" s="71"/>
      <c r="L43" s="72">
        <v>0.250052578001001</v>
      </c>
      <c r="M43" s="72"/>
      <c r="N43" s="72"/>
      <c r="O43" s="81">
        <v>2.1100000000000001E-4</v>
      </c>
      <c r="P43" s="78"/>
      <c r="Q43" s="78"/>
      <c r="R43" s="78"/>
      <c r="S43" s="78"/>
      <c r="T43" s="82">
        <v>0</v>
      </c>
      <c r="U43" s="78">
        <v>0</v>
      </c>
      <c r="V43" s="79"/>
      <c r="W43" s="79"/>
      <c r="X43" s="79"/>
      <c r="Y43" s="79"/>
      <c r="Z43" s="79"/>
      <c r="AA43" s="79"/>
      <c r="AB43" s="79"/>
    </row>
    <row r="44" spans="1:28" s="75" customFormat="1" x14ac:dyDescent="0.3">
      <c r="A44"/>
      <c r="B44" s="73" t="str">
        <f t="shared" si="0"/>
        <v>IMP</v>
      </c>
      <c r="C44" s="74" t="s">
        <v>126</v>
      </c>
      <c r="D44" s="75" t="str">
        <f t="shared" si="1"/>
        <v>COAPEA</v>
      </c>
      <c r="E44" s="74" t="s">
        <v>127</v>
      </c>
      <c r="F44" s="70" t="s">
        <v>262</v>
      </c>
      <c r="G44" s="70"/>
      <c r="H44" s="70" t="s">
        <v>97</v>
      </c>
      <c r="I44" s="71">
        <v>0.58963500408625003</v>
      </c>
      <c r="J44" s="71">
        <v>0.58963500408625003</v>
      </c>
      <c r="K44" s="71"/>
      <c r="L44" s="72">
        <v>1.2456727800064852E-2</v>
      </c>
      <c r="M44" s="72"/>
      <c r="N44" s="72"/>
      <c r="O44" s="77">
        <v>1.8549999999999997E-5</v>
      </c>
      <c r="P44" s="78"/>
      <c r="Q44" s="78"/>
      <c r="R44" s="78"/>
      <c r="S44" s="78"/>
      <c r="T44" s="78">
        <v>0</v>
      </c>
      <c r="U44" s="78">
        <v>0</v>
      </c>
      <c r="V44" s="79"/>
      <c r="W44" s="79"/>
      <c r="X44" s="79"/>
      <c r="Y44" s="79"/>
      <c r="Z44" s="79"/>
      <c r="AA44" s="79"/>
      <c r="AB44" s="79"/>
    </row>
    <row r="45" spans="1:28" x14ac:dyDescent="0.3">
      <c r="B45" s="47" t="str">
        <f t="shared" si="0"/>
        <v>IMP</v>
      </c>
      <c r="C45" s="48" t="s">
        <v>128</v>
      </c>
      <c r="D45" s="49" t="str">
        <f t="shared" si="1"/>
        <v>ELCMED</v>
      </c>
      <c r="E45" s="48" t="s">
        <v>129</v>
      </c>
      <c r="F45" s="54" t="s">
        <v>133</v>
      </c>
      <c r="G45" s="55" t="s">
        <v>130</v>
      </c>
      <c r="H45" s="55" t="s">
        <v>78</v>
      </c>
      <c r="I45" s="51"/>
      <c r="J45" s="51"/>
      <c r="K45" s="51"/>
      <c r="L45" s="52"/>
      <c r="M45" s="52"/>
      <c r="N45" s="52"/>
      <c r="O45" s="56"/>
      <c r="P45" s="57"/>
      <c r="Q45" s="57"/>
      <c r="R45" s="57"/>
      <c r="S45" s="57"/>
      <c r="T45" s="57"/>
      <c r="U45" s="57"/>
      <c r="V45" s="53"/>
      <c r="W45" s="53"/>
      <c r="X45" s="53"/>
      <c r="Y45" s="53"/>
      <c r="Z45" s="53"/>
      <c r="AA45" s="53"/>
      <c r="AB45" s="53"/>
    </row>
    <row r="46" spans="1:28" x14ac:dyDescent="0.3">
      <c r="B46" s="47" t="str">
        <f t="shared" si="0"/>
        <v>IMP</v>
      </c>
      <c r="C46" s="48" t="s">
        <v>131</v>
      </c>
      <c r="D46" s="49" t="str">
        <f t="shared" si="1"/>
        <v>ELCGRE</v>
      </c>
      <c r="E46" s="48" t="s">
        <v>132</v>
      </c>
      <c r="F46" s="54" t="s">
        <v>263</v>
      </c>
      <c r="G46" s="55" t="s">
        <v>130</v>
      </c>
      <c r="H46" s="55" t="s">
        <v>78</v>
      </c>
      <c r="I46" s="51"/>
      <c r="J46" s="51"/>
      <c r="K46" s="51"/>
      <c r="L46" s="52"/>
      <c r="M46" s="52"/>
      <c r="N46" s="52"/>
      <c r="O46" s="56"/>
      <c r="P46" s="57"/>
      <c r="Q46" s="57"/>
      <c r="R46" s="57"/>
      <c r="S46" s="57"/>
      <c r="T46" s="57"/>
      <c r="U46" s="57"/>
      <c r="V46" s="53"/>
      <c r="W46" s="53"/>
      <c r="X46" s="53"/>
      <c r="Y46" s="53"/>
      <c r="Z46" s="53"/>
      <c r="AA46" s="53"/>
      <c r="AB46" s="53"/>
    </row>
    <row r="47" spans="1:28" x14ac:dyDescent="0.3">
      <c r="B47" s="47" t="str">
        <f t="shared" si="0"/>
        <v>IMP</v>
      </c>
      <c r="C47" s="48" t="s">
        <v>128</v>
      </c>
      <c r="D47" s="49" t="str">
        <f t="shared" si="1"/>
        <v/>
      </c>
      <c r="E47" s="48"/>
      <c r="F47" s="54" t="s">
        <v>133</v>
      </c>
      <c r="G47" s="55" t="s">
        <v>134</v>
      </c>
      <c r="H47" s="55" t="s">
        <v>78</v>
      </c>
      <c r="I47" s="59">
        <v>277.37010311536858</v>
      </c>
      <c r="J47" s="59">
        <v>277.37010311536858</v>
      </c>
      <c r="K47" s="51"/>
      <c r="L47" s="52">
        <v>0</v>
      </c>
      <c r="M47" s="52"/>
      <c r="N47" s="52"/>
      <c r="O47" s="52">
        <v>0</v>
      </c>
      <c r="P47" s="57"/>
      <c r="Q47" s="57"/>
      <c r="R47" s="57"/>
      <c r="S47" s="57"/>
      <c r="T47" s="57">
        <v>0</v>
      </c>
      <c r="U47" s="57">
        <v>0</v>
      </c>
      <c r="V47" s="53" t="s">
        <v>80</v>
      </c>
      <c r="W47" s="53"/>
      <c r="X47" s="53"/>
      <c r="Y47" s="53"/>
      <c r="Z47" s="53"/>
      <c r="AA47" s="53"/>
      <c r="AB47" s="53"/>
    </row>
    <row r="48" spans="1:28" x14ac:dyDescent="0.3">
      <c r="B48" s="47" t="str">
        <f t="shared" si="0"/>
        <v>IMP</v>
      </c>
      <c r="C48" s="48" t="s">
        <v>584</v>
      </c>
      <c r="D48" s="49" t="str">
        <f t="shared" si="1"/>
        <v/>
      </c>
      <c r="E48" s="48"/>
      <c r="F48" s="54" t="s">
        <v>133</v>
      </c>
      <c r="G48" s="55" t="s">
        <v>135</v>
      </c>
      <c r="H48" s="55" t="s">
        <v>78</v>
      </c>
      <c r="I48" s="59">
        <v>12.403825884886251</v>
      </c>
      <c r="J48" s="59">
        <v>12.403825884886251</v>
      </c>
      <c r="K48" s="51"/>
      <c r="L48" s="52">
        <v>0</v>
      </c>
      <c r="M48" s="52"/>
      <c r="N48" s="52"/>
      <c r="O48" s="52">
        <v>0</v>
      </c>
      <c r="P48" s="57"/>
      <c r="Q48" s="57"/>
      <c r="R48" s="57"/>
      <c r="S48" s="57"/>
      <c r="T48" s="57">
        <v>0</v>
      </c>
      <c r="U48" s="57">
        <v>0</v>
      </c>
      <c r="V48" s="53" t="s">
        <v>80</v>
      </c>
      <c r="W48" s="53"/>
      <c r="X48" s="53"/>
      <c r="Y48" s="53"/>
      <c r="Z48" s="53"/>
      <c r="AA48" s="53"/>
      <c r="AB48" s="53"/>
    </row>
    <row r="49" spans="1:29" x14ac:dyDescent="0.3">
      <c r="B49" s="47" t="str">
        <f t="shared" si="0"/>
        <v>IMP</v>
      </c>
      <c r="C49" s="48" t="s">
        <v>583</v>
      </c>
      <c r="D49" s="49" t="str">
        <f t="shared" si="1"/>
        <v/>
      </c>
      <c r="E49" s="48"/>
      <c r="F49" s="54" t="s">
        <v>133</v>
      </c>
      <c r="G49" s="55" t="s">
        <v>136</v>
      </c>
      <c r="H49" s="55" t="s">
        <v>78</v>
      </c>
      <c r="I49" s="59">
        <v>116.31754151370001</v>
      </c>
      <c r="J49" s="59">
        <v>116.31754151370001</v>
      </c>
      <c r="K49" s="51"/>
      <c r="L49" s="52">
        <v>0</v>
      </c>
      <c r="M49" s="52"/>
      <c r="N49" s="52"/>
      <c r="O49" s="52">
        <v>0</v>
      </c>
      <c r="P49" s="57"/>
      <c r="Q49" s="57"/>
      <c r="R49" s="57"/>
      <c r="S49" s="57"/>
      <c r="T49" s="57">
        <v>0</v>
      </c>
      <c r="U49" s="57">
        <v>0</v>
      </c>
      <c r="V49" s="53" t="s">
        <v>80</v>
      </c>
      <c r="W49" s="53"/>
      <c r="X49" s="53"/>
      <c r="Y49" s="53"/>
      <c r="Z49" s="53"/>
      <c r="AA49" s="53"/>
      <c r="AB49" s="53"/>
    </row>
    <row r="50" spans="1:29" x14ac:dyDescent="0.3">
      <c r="B50" s="47" t="str">
        <f t="shared" si="0"/>
        <v>IMP</v>
      </c>
      <c r="C50" s="48" t="s">
        <v>137</v>
      </c>
      <c r="D50" s="49" t="str">
        <f t="shared" si="1"/>
        <v>GASDGS</v>
      </c>
      <c r="E50" s="48" t="s">
        <v>138</v>
      </c>
      <c r="F50" s="54" t="s">
        <v>264</v>
      </c>
      <c r="G50" s="54"/>
      <c r="H50" s="54"/>
      <c r="I50" s="51"/>
      <c r="J50" s="51"/>
      <c r="K50" s="51"/>
      <c r="L50" s="52"/>
      <c r="M50" s="52"/>
      <c r="N50" s="52"/>
      <c r="O50" s="56"/>
      <c r="P50" s="57"/>
      <c r="Q50" s="57"/>
      <c r="R50" s="57"/>
      <c r="S50" s="57"/>
      <c r="T50" s="57"/>
      <c r="U50" s="57"/>
      <c r="V50" s="53"/>
      <c r="W50" s="53"/>
      <c r="X50" s="53"/>
      <c r="Y50" s="53"/>
      <c r="Z50" s="53"/>
      <c r="AA50" s="53"/>
      <c r="AB50" s="53"/>
    </row>
    <row r="51" spans="1:29" s="75" customFormat="1" x14ac:dyDescent="0.3">
      <c r="A51"/>
      <c r="B51" s="73" t="str">
        <f t="shared" si="0"/>
        <v>IMP</v>
      </c>
      <c r="C51" s="74" t="s">
        <v>139</v>
      </c>
      <c r="D51" s="75" t="str">
        <f t="shared" si="1"/>
        <v>GASNAT</v>
      </c>
      <c r="E51" s="74" t="s">
        <v>140</v>
      </c>
      <c r="F51" s="70" t="s">
        <v>265</v>
      </c>
      <c r="G51" s="70"/>
      <c r="H51" s="70" t="s">
        <v>97</v>
      </c>
      <c r="I51" s="71">
        <v>7.7026400208989996</v>
      </c>
      <c r="J51" s="71">
        <v>7.7026400208989996</v>
      </c>
      <c r="K51" s="71"/>
      <c r="L51" s="72">
        <v>0.29745091000033202</v>
      </c>
      <c r="M51" s="72"/>
      <c r="N51" s="72"/>
      <c r="O51" s="77">
        <v>1.2100000000000001E-4</v>
      </c>
      <c r="P51" s="78"/>
      <c r="Q51" s="78"/>
      <c r="R51" s="78"/>
      <c r="S51" s="78"/>
      <c r="T51" s="82">
        <v>0</v>
      </c>
      <c r="U51" s="83">
        <v>0</v>
      </c>
      <c r="V51" s="79"/>
      <c r="W51" s="79"/>
      <c r="X51" s="79"/>
      <c r="Y51" s="79"/>
      <c r="Z51" s="79"/>
      <c r="AA51" s="79"/>
      <c r="AB51" s="79"/>
    </row>
    <row r="52" spans="1:29" x14ac:dyDescent="0.3">
      <c r="B52" s="47" t="str">
        <f t="shared" si="0"/>
        <v>IMP</v>
      </c>
      <c r="C52" s="48" t="s">
        <v>141</v>
      </c>
      <c r="D52" s="49" t="str">
        <f>MID(E52,11,3)</f>
        <v>H2G</v>
      </c>
      <c r="E52" s="48" t="s">
        <v>142</v>
      </c>
      <c r="F52" s="54" t="s">
        <v>266</v>
      </c>
      <c r="G52" s="55" t="s">
        <v>143</v>
      </c>
      <c r="H52" s="54"/>
      <c r="I52" s="51"/>
      <c r="J52" s="51"/>
      <c r="K52" s="51"/>
      <c r="L52" s="52"/>
      <c r="M52" s="52"/>
      <c r="N52" s="52"/>
      <c r="O52" s="52"/>
      <c r="P52" s="51"/>
      <c r="Q52" s="51"/>
      <c r="R52" s="51"/>
      <c r="S52" s="51"/>
      <c r="T52" s="51"/>
      <c r="U52" s="51"/>
      <c r="V52" s="53"/>
      <c r="W52" s="53"/>
      <c r="X52" s="53"/>
      <c r="Y52" s="53"/>
      <c r="Z52" s="53"/>
      <c r="AA52" s="53"/>
      <c r="AB52" s="53"/>
    </row>
    <row r="53" spans="1:29" x14ac:dyDescent="0.3">
      <c r="B53" s="47" t="str">
        <f t="shared" si="0"/>
        <v>IMP</v>
      </c>
      <c r="C53" s="48" t="s">
        <v>144</v>
      </c>
      <c r="D53" s="49" t="str">
        <f>MID(E53,11,3)</f>
        <v>H2L</v>
      </c>
      <c r="E53" s="48" t="s">
        <v>145</v>
      </c>
      <c r="F53" s="54" t="s">
        <v>267</v>
      </c>
      <c r="G53" s="55" t="s">
        <v>143</v>
      </c>
      <c r="H53" s="54"/>
      <c r="I53" s="51"/>
      <c r="J53" s="51"/>
      <c r="K53" s="51"/>
      <c r="L53" s="52"/>
      <c r="M53" s="52"/>
      <c r="N53" s="52"/>
      <c r="O53" s="52"/>
      <c r="P53" s="51"/>
      <c r="Q53" s="51"/>
      <c r="R53" s="51"/>
      <c r="S53" s="51"/>
      <c r="T53" s="51"/>
      <c r="U53" s="51"/>
      <c r="V53" s="53"/>
      <c r="W53" s="53"/>
      <c r="X53" s="53"/>
      <c r="Y53" s="53"/>
      <c r="Z53" s="53"/>
      <c r="AA53" s="53"/>
      <c r="AB53" s="53"/>
    </row>
    <row r="54" spans="1:29" x14ac:dyDescent="0.3">
      <c r="B54" s="47" t="str">
        <f t="shared" si="0"/>
        <v>IMP</v>
      </c>
      <c r="C54" s="48" t="s">
        <v>146</v>
      </c>
      <c r="D54" s="49" t="str">
        <f t="shared" ref="D54:D64" si="2">MID(E54,11,6)</f>
        <v>HETHTH</v>
      </c>
      <c r="E54" s="48" t="s">
        <v>147</v>
      </c>
      <c r="F54" s="54" t="s">
        <v>268</v>
      </c>
      <c r="G54" s="55" t="s">
        <v>148</v>
      </c>
      <c r="H54" s="54"/>
      <c r="I54" s="51"/>
      <c r="J54" s="51"/>
      <c r="K54" s="51"/>
      <c r="L54" s="52"/>
      <c r="M54" s="52"/>
      <c r="N54" s="52"/>
      <c r="O54" s="52"/>
      <c r="P54" s="51"/>
      <c r="Q54" s="51"/>
      <c r="R54" s="51"/>
      <c r="S54" s="51"/>
      <c r="T54" s="51"/>
      <c r="U54" s="51"/>
      <c r="V54" s="53"/>
      <c r="W54" s="53"/>
      <c r="X54" s="53"/>
      <c r="Y54" s="53"/>
      <c r="Z54" s="53"/>
      <c r="AA54" s="53"/>
      <c r="AB54" s="53"/>
    </row>
    <row r="55" spans="1:29" x14ac:dyDescent="0.3">
      <c r="B55" s="47" t="str">
        <f t="shared" si="0"/>
        <v>IMP</v>
      </c>
      <c r="C55" s="48" t="s">
        <v>149</v>
      </c>
      <c r="D55" s="49" t="str">
        <f t="shared" si="2"/>
        <v>HETHTH</v>
      </c>
      <c r="E55" s="48" t="s">
        <v>150</v>
      </c>
      <c r="F55" s="54" t="s">
        <v>268</v>
      </c>
      <c r="G55" s="55" t="s">
        <v>148</v>
      </c>
      <c r="H55" s="54"/>
      <c r="I55" s="51"/>
      <c r="J55" s="51"/>
      <c r="K55" s="51"/>
      <c r="L55" s="52"/>
      <c r="M55" s="52"/>
      <c r="N55" s="52"/>
      <c r="O55" s="52"/>
      <c r="P55" s="51"/>
      <c r="Q55" s="51"/>
      <c r="R55" s="51"/>
      <c r="S55" s="51"/>
      <c r="T55" s="51"/>
      <c r="U55" s="51"/>
      <c r="W55" s="53"/>
      <c r="X55" s="53"/>
      <c r="Y55" s="53"/>
      <c r="Z55" s="53"/>
      <c r="AA55" s="53"/>
      <c r="AB55" s="53"/>
    </row>
    <row r="56" spans="1:29" x14ac:dyDescent="0.3">
      <c r="B56" s="47" t="str">
        <f t="shared" si="0"/>
        <v>IMP</v>
      </c>
      <c r="C56" s="48" t="s">
        <v>151</v>
      </c>
      <c r="D56" s="49" t="str">
        <f t="shared" si="2"/>
        <v>HETLTI</v>
      </c>
      <c r="E56" s="48" t="s">
        <v>152</v>
      </c>
      <c r="F56" s="54" t="s">
        <v>269</v>
      </c>
      <c r="G56" s="55"/>
      <c r="H56" s="54"/>
      <c r="I56" s="51"/>
      <c r="J56" s="51"/>
      <c r="K56" s="51"/>
      <c r="L56" s="52"/>
      <c r="M56" s="52"/>
      <c r="N56" s="52"/>
      <c r="O56" s="52"/>
      <c r="P56" s="51"/>
      <c r="Q56" s="51"/>
      <c r="R56" s="51"/>
      <c r="S56" s="51"/>
      <c r="T56" s="51"/>
      <c r="U56" s="51"/>
      <c r="V56" s="53"/>
      <c r="W56" s="53"/>
      <c r="X56" s="53"/>
      <c r="Y56" s="53"/>
      <c r="Z56" s="53"/>
      <c r="AA56" s="53"/>
      <c r="AB56" s="53"/>
    </row>
    <row r="57" spans="1:29" x14ac:dyDescent="0.3">
      <c r="B57" s="47" t="str">
        <f t="shared" si="0"/>
        <v>IMP</v>
      </c>
      <c r="C57" s="48" t="s">
        <v>153</v>
      </c>
      <c r="D57" s="49" t="str">
        <f t="shared" si="2"/>
        <v>NUCRSV</v>
      </c>
      <c r="E57" s="48" t="s">
        <v>154</v>
      </c>
      <c r="F57" s="60" t="s">
        <v>270</v>
      </c>
      <c r="G57" s="49" t="s">
        <v>155</v>
      </c>
      <c r="H57" s="49" t="s">
        <v>156</v>
      </c>
      <c r="I57" s="51">
        <v>3.333333333333333</v>
      </c>
      <c r="J57" s="51">
        <v>3.333333333333333</v>
      </c>
      <c r="K57" s="51"/>
      <c r="L57" s="52">
        <v>0</v>
      </c>
      <c r="M57" s="52"/>
      <c r="N57" s="52"/>
      <c r="O57" s="52">
        <v>0</v>
      </c>
      <c r="P57" s="51"/>
      <c r="Q57" s="51"/>
      <c r="R57" s="51"/>
      <c r="S57" s="51"/>
      <c r="T57" s="51"/>
      <c r="U57" s="51">
        <v>0</v>
      </c>
      <c r="V57" s="53" t="s">
        <v>80</v>
      </c>
      <c r="W57" s="53"/>
      <c r="X57" s="53"/>
      <c r="Y57" s="53"/>
      <c r="Z57" s="53"/>
      <c r="AA57" s="53"/>
      <c r="AB57" s="53"/>
    </row>
    <row r="58" spans="1:29" x14ac:dyDescent="0.3">
      <c r="B58" s="47" t="str">
        <f t="shared" si="0"/>
        <v>IMP</v>
      </c>
      <c r="C58" s="48" t="s">
        <v>157</v>
      </c>
      <c r="D58" s="49" t="str">
        <f t="shared" si="2"/>
        <v>OILCRD</v>
      </c>
      <c r="E58" s="48" t="s">
        <v>158</v>
      </c>
      <c r="F58" s="60" t="s">
        <v>271</v>
      </c>
      <c r="G58" s="49" t="s">
        <v>159</v>
      </c>
      <c r="H58" s="49" t="s">
        <v>97</v>
      </c>
      <c r="I58" s="51">
        <v>4.8455606305744272</v>
      </c>
      <c r="J58" s="51">
        <v>4.8455606305744272</v>
      </c>
      <c r="K58" s="51"/>
      <c r="L58" s="52">
        <v>2.1682159022093687E-2</v>
      </c>
      <c r="M58" s="52"/>
      <c r="N58" s="52"/>
      <c r="O58" s="52">
        <v>1.4341938832999109E-4</v>
      </c>
      <c r="P58" s="51"/>
      <c r="Q58" s="51"/>
      <c r="R58" s="51"/>
      <c r="S58" s="51"/>
      <c r="T58" s="51"/>
      <c r="U58" s="51">
        <v>0</v>
      </c>
      <c r="V58" s="53"/>
      <c r="W58" s="53"/>
      <c r="X58" s="53"/>
      <c r="Y58" s="53"/>
      <c r="Z58" s="53"/>
      <c r="AA58" s="53"/>
      <c r="AB58" s="53"/>
    </row>
    <row r="59" spans="1:29" x14ac:dyDescent="0.3">
      <c r="B59" s="47" t="str">
        <f t="shared" si="0"/>
        <v>IMP</v>
      </c>
      <c r="C59" s="48" t="s">
        <v>160</v>
      </c>
      <c r="D59" s="49" t="str">
        <f t="shared" si="2"/>
        <v>OILDST</v>
      </c>
      <c r="E59" s="48" t="s">
        <v>161</v>
      </c>
      <c r="F59" s="60" t="s">
        <v>272</v>
      </c>
      <c r="G59" s="49" t="s">
        <v>162</v>
      </c>
      <c r="H59" s="49" t="s">
        <v>97</v>
      </c>
      <c r="I59" s="51">
        <v>10.978213799327145</v>
      </c>
      <c r="J59" s="51">
        <v>10.978213799327145</v>
      </c>
      <c r="K59" s="51"/>
      <c r="L59" s="52">
        <v>4.3758921119121573E-2</v>
      </c>
      <c r="M59" s="52"/>
      <c r="N59" s="52"/>
      <c r="O59" s="52">
        <v>2.0556844547563803E-4</v>
      </c>
      <c r="P59" s="51"/>
      <c r="Q59" s="51"/>
      <c r="R59" s="51"/>
      <c r="S59" s="51"/>
      <c r="T59" s="51"/>
      <c r="U59" s="51">
        <v>0</v>
      </c>
      <c r="V59" s="53"/>
      <c r="W59" s="53"/>
      <c r="X59" s="53"/>
      <c r="Y59" s="53"/>
      <c r="Z59" s="53"/>
      <c r="AA59" s="53"/>
      <c r="AB59" s="53"/>
    </row>
    <row r="60" spans="1:29" x14ac:dyDescent="0.3">
      <c r="B60" s="47" t="str">
        <f t="shared" si="0"/>
        <v>IMP</v>
      </c>
      <c r="C60" s="48" t="s">
        <v>163</v>
      </c>
      <c r="D60" s="49" t="str">
        <f t="shared" si="2"/>
        <v>OILGSL</v>
      </c>
      <c r="E60" s="48" t="s">
        <v>164</v>
      </c>
      <c r="F60" s="60" t="s">
        <v>273</v>
      </c>
      <c r="G60" s="49" t="s">
        <v>165</v>
      </c>
      <c r="H60" s="49" t="s">
        <v>97</v>
      </c>
      <c r="I60" s="51">
        <v>15.473329926578899</v>
      </c>
      <c r="J60" s="51">
        <v>15.473329926578899</v>
      </c>
      <c r="K60" s="51"/>
      <c r="L60" s="52">
        <v>4.8262329768645272E-2</v>
      </c>
      <c r="M60" s="52"/>
      <c r="N60" s="52"/>
      <c r="O60" s="52">
        <v>2.4396980298287607E-4</v>
      </c>
      <c r="P60" s="51"/>
      <c r="Q60" s="51"/>
      <c r="R60" s="51"/>
      <c r="S60" s="51"/>
      <c r="T60" s="51"/>
      <c r="U60" s="51">
        <v>0</v>
      </c>
      <c r="V60" s="53"/>
      <c r="W60" s="53"/>
      <c r="X60" s="53"/>
      <c r="Y60" s="53"/>
      <c r="Z60" s="53"/>
      <c r="AA60" s="53"/>
      <c r="AB60" s="53"/>
    </row>
    <row r="61" spans="1:29" x14ac:dyDescent="0.3">
      <c r="B61" s="47" t="str">
        <f t="shared" si="0"/>
        <v>IMP</v>
      </c>
      <c r="C61" s="48" t="s">
        <v>166</v>
      </c>
      <c r="D61" s="49" t="str">
        <f t="shared" si="2"/>
        <v>OILHFO</v>
      </c>
      <c r="E61" s="48" t="s">
        <v>167</v>
      </c>
      <c r="F61" s="60" t="s">
        <v>274</v>
      </c>
      <c r="G61" s="49" t="s">
        <v>168</v>
      </c>
      <c r="H61" s="49" t="s">
        <v>97</v>
      </c>
      <c r="I61" s="51">
        <v>10.006791382910446</v>
      </c>
      <c r="J61" s="51">
        <v>10.006791382910446</v>
      </c>
      <c r="K61" s="51"/>
      <c r="L61" s="52">
        <v>4.563569080138731E-2</v>
      </c>
      <c r="M61" s="52"/>
      <c r="N61" s="52"/>
      <c r="O61" s="52">
        <v>2.0970149253731344E-4</v>
      </c>
      <c r="P61" s="51"/>
      <c r="Q61" s="51"/>
      <c r="R61" s="51"/>
      <c r="S61" s="51"/>
      <c r="T61" s="51"/>
      <c r="U61" s="51">
        <v>0</v>
      </c>
      <c r="V61" s="53"/>
      <c r="W61" s="53"/>
      <c r="X61" s="53"/>
      <c r="Y61" s="53"/>
      <c r="Z61" s="53"/>
      <c r="AA61" s="53"/>
      <c r="AB61" s="53"/>
    </row>
    <row r="62" spans="1:29" x14ac:dyDescent="0.3">
      <c r="B62" s="47" t="str">
        <f t="shared" si="0"/>
        <v>IMP</v>
      </c>
      <c r="C62" s="48" t="s">
        <v>169</v>
      </c>
      <c r="D62" s="49" t="str">
        <f t="shared" si="2"/>
        <v>OILKER</v>
      </c>
      <c r="E62" s="48" t="s">
        <v>170</v>
      </c>
      <c r="F62" s="60" t="s">
        <v>275</v>
      </c>
      <c r="G62" s="49" t="s">
        <v>171</v>
      </c>
      <c r="H62" s="49" t="s">
        <v>97</v>
      </c>
      <c r="I62" s="51">
        <v>10.565754394872389</v>
      </c>
      <c r="J62" s="51">
        <v>10.565754394872389</v>
      </c>
      <c r="K62" s="51"/>
      <c r="L62" s="52">
        <v>4.3194310910182825E-2</v>
      </c>
      <c r="M62" s="52"/>
      <c r="N62" s="52"/>
      <c r="O62" s="52">
        <v>2.0162412993039443E-4</v>
      </c>
      <c r="P62" s="51"/>
      <c r="Q62" s="51"/>
      <c r="R62" s="51"/>
      <c r="S62" s="51"/>
      <c r="T62" s="51"/>
      <c r="U62" s="51">
        <v>0</v>
      </c>
      <c r="V62" s="53"/>
      <c r="W62" s="53"/>
      <c r="X62" s="53"/>
      <c r="Y62" s="53"/>
      <c r="Z62" s="53"/>
      <c r="AA62" s="53"/>
      <c r="AB62" s="53"/>
    </row>
    <row r="63" spans="1:29" x14ac:dyDescent="0.3">
      <c r="B63" s="47" t="str">
        <f t="shared" si="0"/>
        <v>IMP</v>
      </c>
      <c r="C63" s="48" t="s">
        <v>172</v>
      </c>
      <c r="D63" s="49" t="str">
        <f t="shared" si="2"/>
        <v>OILLFO</v>
      </c>
      <c r="E63" s="48" t="s">
        <v>173</v>
      </c>
      <c r="F63" s="60" t="s">
        <v>276</v>
      </c>
      <c r="G63" s="49" t="s">
        <v>174</v>
      </c>
      <c r="H63" s="49" t="s">
        <v>97</v>
      </c>
      <c r="I63" s="51">
        <v>11.116359575242717</v>
      </c>
      <c r="J63" s="51">
        <v>11.116359575242717</v>
      </c>
      <c r="K63" s="51"/>
      <c r="L63" s="52">
        <v>4.5379038840539558E-2</v>
      </c>
      <c r="M63" s="52"/>
      <c r="N63" s="52"/>
      <c r="O63" s="52">
        <v>2.1262135922330098E-4</v>
      </c>
      <c r="P63" s="51"/>
      <c r="Q63" s="51"/>
      <c r="R63" s="51"/>
      <c r="S63" s="51"/>
      <c r="T63" s="51"/>
      <c r="U63" s="51">
        <v>0</v>
      </c>
      <c r="V63" s="53"/>
      <c r="W63" s="53"/>
      <c r="X63" s="53"/>
      <c r="Y63" s="53"/>
      <c r="Z63" s="53"/>
      <c r="AA63" s="53"/>
      <c r="AB63" s="53"/>
    </row>
    <row r="64" spans="1:29" x14ac:dyDescent="0.3">
      <c r="B64" s="125" t="str">
        <f t="shared" si="0"/>
        <v>IMP</v>
      </c>
      <c r="C64" s="126" t="s">
        <v>175</v>
      </c>
      <c r="D64" s="127" t="str">
        <f t="shared" si="2"/>
        <v>OILLPG</v>
      </c>
      <c r="E64" s="126" t="s">
        <v>176</v>
      </c>
      <c r="F64" s="128" t="s">
        <v>277</v>
      </c>
      <c r="G64" s="127" t="s">
        <v>177</v>
      </c>
      <c r="H64" s="127" t="s">
        <v>97</v>
      </c>
      <c r="I64" s="51">
        <v>11.957754540648402</v>
      </c>
      <c r="J64" s="51">
        <v>11.957754540648402</v>
      </c>
      <c r="K64" s="51"/>
      <c r="L64" s="52">
        <v>0.12314595363455491</v>
      </c>
      <c r="M64" s="52"/>
      <c r="N64" s="52"/>
      <c r="O64" s="52">
        <v>1.6092003347136698E-4</v>
      </c>
      <c r="P64" s="51"/>
      <c r="Q64" s="51"/>
      <c r="R64" s="51"/>
      <c r="S64" s="51"/>
      <c r="T64" s="51"/>
      <c r="U64" s="51">
        <v>0</v>
      </c>
      <c r="V64" s="129"/>
      <c r="W64" s="129"/>
      <c r="X64" s="129"/>
      <c r="Y64" s="129"/>
      <c r="Z64" s="129"/>
      <c r="AA64" s="129"/>
      <c r="AB64" s="129"/>
      <c r="AC64" s="130"/>
    </row>
    <row r="65" spans="1:28" x14ac:dyDescent="0.3">
      <c r="B65" s="47" t="str">
        <f t="shared" si="0"/>
        <v>MIN</v>
      </c>
      <c r="C65" s="48" t="s">
        <v>178</v>
      </c>
      <c r="D65" s="49" t="s">
        <v>572</v>
      </c>
      <c r="E65" s="48" t="s">
        <v>179</v>
      </c>
      <c r="F65" s="49"/>
      <c r="G65" s="61" t="s">
        <v>180</v>
      </c>
      <c r="H65" s="49"/>
      <c r="I65" s="123"/>
      <c r="J65" s="123"/>
      <c r="K65" s="123"/>
      <c r="L65" s="124"/>
      <c r="M65" s="124"/>
      <c r="N65" s="124"/>
      <c r="O65" s="124"/>
      <c r="P65" s="123"/>
      <c r="Q65" s="123"/>
      <c r="R65" s="123"/>
      <c r="S65" s="123"/>
      <c r="T65" s="123"/>
      <c r="U65" s="123"/>
      <c r="V65" s="53"/>
      <c r="W65" s="53"/>
      <c r="X65" s="53"/>
      <c r="Y65" s="53"/>
      <c r="Z65" s="53"/>
      <c r="AA65" s="53"/>
      <c r="AB65" s="53"/>
    </row>
    <row r="66" spans="1:28" x14ac:dyDescent="0.3">
      <c r="B66" s="47" t="str">
        <f t="shared" si="0"/>
        <v>MIN</v>
      </c>
      <c r="C66" s="48" t="s">
        <v>181</v>
      </c>
      <c r="D66" s="49" t="s">
        <v>572</v>
      </c>
      <c r="E66" s="48" t="s">
        <v>182</v>
      </c>
      <c r="F66" s="49"/>
      <c r="G66" s="61" t="s">
        <v>180</v>
      </c>
      <c r="H66" s="49"/>
      <c r="I66" s="51"/>
      <c r="J66" s="51"/>
      <c r="K66" s="51"/>
      <c r="L66" s="52"/>
      <c r="M66" s="52"/>
      <c r="N66" s="52"/>
      <c r="O66" s="52"/>
      <c r="P66" s="51"/>
      <c r="Q66" s="51"/>
      <c r="R66" s="51"/>
      <c r="S66" s="51"/>
      <c r="T66" s="51"/>
      <c r="U66" s="51"/>
      <c r="V66" s="53"/>
      <c r="W66" s="53"/>
      <c r="X66" s="53"/>
      <c r="Y66" s="53"/>
      <c r="Z66" s="53"/>
      <c r="AA66" s="53"/>
      <c r="AB66" s="53"/>
    </row>
    <row r="67" spans="1:28" x14ac:dyDescent="0.3">
      <c r="B67" s="47" t="str">
        <f t="shared" si="0"/>
        <v>MIN</v>
      </c>
      <c r="C67" s="48" t="s">
        <v>183</v>
      </c>
      <c r="D67" s="49" t="s">
        <v>572</v>
      </c>
      <c r="E67" s="48" t="s">
        <v>184</v>
      </c>
      <c r="F67" s="49"/>
      <c r="G67" s="61" t="s">
        <v>180</v>
      </c>
      <c r="H67" s="49"/>
      <c r="I67" s="51"/>
      <c r="J67" s="51"/>
      <c r="K67" s="51"/>
      <c r="L67" s="52"/>
      <c r="M67" s="52"/>
      <c r="N67" s="52"/>
      <c r="O67" s="52"/>
      <c r="P67" s="51"/>
      <c r="Q67" s="51"/>
      <c r="R67" s="51"/>
      <c r="S67" s="51"/>
      <c r="T67" s="51"/>
      <c r="U67" s="51"/>
      <c r="V67" s="53"/>
      <c r="W67" s="53"/>
      <c r="X67" s="53"/>
      <c r="Y67" s="53"/>
      <c r="Z67" s="53"/>
      <c r="AA67" s="53"/>
      <c r="AB67" s="53"/>
    </row>
    <row r="68" spans="1:28" x14ac:dyDescent="0.3">
      <c r="B68" s="47" t="str">
        <f t="shared" si="0"/>
        <v>MIN</v>
      </c>
      <c r="C68" s="48" t="s">
        <v>585</v>
      </c>
      <c r="D68" s="49" t="s">
        <v>572</v>
      </c>
      <c r="E68" s="48" t="s">
        <v>185</v>
      </c>
      <c r="F68" s="49"/>
      <c r="G68" s="61" t="s">
        <v>180</v>
      </c>
      <c r="H68" s="49"/>
      <c r="I68" s="51"/>
      <c r="J68" s="51"/>
      <c r="K68" s="51"/>
      <c r="L68" s="52"/>
      <c r="M68" s="52"/>
      <c r="N68" s="52"/>
      <c r="O68" s="52"/>
      <c r="P68" s="51"/>
      <c r="Q68" s="51"/>
      <c r="R68" s="51"/>
      <c r="S68" s="51"/>
      <c r="T68" s="51"/>
      <c r="U68" s="51"/>
      <c r="V68" s="53"/>
      <c r="W68" s="53"/>
      <c r="X68" s="53"/>
      <c r="Y68" s="53"/>
      <c r="Z68" s="53"/>
      <c r="AA68" s="53"/>
      <c r="AB68" s="53"/>
    </row>
    <row r="69" spans="1:28" x14ac:dyDescent="0.3">
      <c r="B69" s="47" t="str">
        <f t="shared" si="0"/>
        <v>MIN</v>
      </c>
      <c r="C69" s="48" t="s">
        <v>186</v>
      </c>
      <c r="D69" s="49" t="s">
        <v>572</v>
      </c>
      <c r="E69" s="48" t="s">
        <v>187</v>
      </c>
      <c r="F69" s="49"/>
      <c r="G69" s="61" t="s">
        <v>180</v>
      </c>
      <c r="H69" s="49"/>
      <c r="I69" s="51"/>
      <c r="J69" s="51"/>
      <c r="K69" s="51"/>
      <c r="L69" s="52"/>
      <c r="M69" s="52"/>
      <c r="N69" s="52"/>
      <c r="O69" s="52"/>
      <c r="P69" s="51"/>
      <c r="Q69" s="51"/>
      <c r="R69" s="51"/>
      <c r="S69" s="51"/>
      <c r="T69" s="51"/>
      <c r="U69" s="51"/>
      <c r="V69" s="53"/>
      <c r="W69" s="53"/>
      <c r="X69" s="53"/>
      <c r="Y69" s="53"/>
      <c r="Z69" s="53"/>
      <c r="AA69" s="53"/>
      <c r="AB69" s="53"/>
    </row>
    <row r="70" spans="1:28" x14ac:dyDescent="0.3">
      <c r="B70" s="47" t="str">
        <f t="shared" si="0"/>
        <v>MIN</v>
      </c>
      <c r="C70" s="48" t="s">
        <v>188</v>
      </c>
      <c r="D70" s="49" t="str">
        <f>MID(E70,9,6)</f>
        <v>BIOCRP</v>
      </c>
      <c r="E70" s="48" t="s">
        <v>189</v>
      </c>
      <c r="F70" s="49" t="s">
        <v>256</v>
      </c>
      <c r="G70" s="55" t="s">
        <v>104</v>
      </c>
      <c r="H70" s="49"/>
      <c r="I70" s="51"/>
      <c r="J70" s="51"/>
      <c r="K70" s="51"/>
      <c r="L70" s="52"/>
      <c r="M70" s="52"/>
      <c r="N70" s="52"/>
      <c r="O70" s="52"/>
      <c r="P70" s="51"/>
      <c r="Q70" s="51"/>
      <c r="R70" s="51"/>
      <c r="S70" s="51"/>
      <c r="T70" s="51"/>
      <c r="U70" s="51"/>
      <c r="V70" s="53"/>
      <c r="W70" s="53"/>
      <c r="X70" s="53"/>
      <c r="Y70" s="53"/>
      <c r="Z70" s="53"/>
      <c r="AA70" s="53"/>
      <c r="AB70" s="53"/>
    </row>
    <row r="71" spans="1:28" x14ac:dyDescent="0.3">
      <c r="B71" s="47" t="str">
        <f t="shared" si="0"/>
        <v>MIN</v>
      </c>
      <c r="C71" s="48" t="s">
        <v>190</v>
      </c>
      <c r="D71" s="49" t="str">
        <f>MID(E71,9,6)</f>
        <v>BIOGAS</v>
      </c>
      <c r="E71" s="48" t="s">
        <v>191</v>
      </c>
      <c r="F71" s="49" t="s">
        <v>257</v>
      </c>
      <c r="G71" s="55" t="s">
        <v>104</v>
      </c>
      <c r="H71" s="49"/>
      <c r="I71" s="51"/>
      <c r="J71" s="51"/>
      <c r="K71" s="51"/>
      <c r="L71" s="52"/>
      <c r="M71" s="52"/>
      <c r="N71" s="52"/>
      <c r="O71" s="52"/>
      <c r="P71" s="51"/>
      <c r="Q71" s="51"/>
      <c r="R71" s="51"/>
      <c r="S71" s="51"/>
      <c r="T71" s="51"/>
      <c r="U71" s="51"/>
      <c r="V71" s="53"/>
      <c r="W71" s="53"/>
      <c r="X71" s="53"/>
      <c r="Y71" s="53"/>
      <c r="Z71" s="53"/>
      <c r="AA71" s="53"/>
      <c r="AB71" s="53"/>
    </row>
    <row r="72" spans="1:28" x14ac:dyDescent="0.3">
      <c r="B72" s="47" t="str">
        <f t="shared" si="0"/>
        <v>MIN</v>
      </c>
      <c r="C72" s="48" t="s">
        <v>192</v>
      </c>
      <c r="D72" s="49"/>
      <c r="E72" s="48" t="s">
        <v>193</v>
      </c>
      <c r="F72" s="49"/>
      <c r="G72" s="61" t="s">
        <v>180</v>
      </c>
      <c r="H72" s="49"/>
      <c r="I72" s="51"/>
      <c r="J72" s="51"/>
      <c r="K72" s="51"/>
      <c r="L72" s="52"/>
      <c r="M72" s="52"/>
      <c r="N72" s="52"/>
      <c r="O72" s="52"/>
      <c r="P72" s="51"/>
      <c r="Q72" s="51"/>
      <c r="R72" s="51"/>
      <c r="S72" s="51"/>
      <c r="T72" s="51"/>
      <c r="U72" s="51"/>
      <c r="V72" s="53"/>
      <c r="W72" s="53"/>
      <c r="X72" s="53"/>
      <c r="Y72" s="53"/>
      <c r="Z72" s="53"/>
      <c r="AA72" s="53"/>
      <c r="AB72" s="53"/>
    </row>
    <row r="73" spans="1:28" x14ac:dyDescent="0.3">
      <c r="B73" s="47" t="str">
        <f t="shared" si="0"/>
        <v>MIN</v>
      </c>
      <c r="C73" s="48" t="s">
        <v>194</v>
      </c>
      <c r="D73" s="49"/>
      <c r="E73" s="48" t="s">
        <v>195</v>
      </c>
      <c r="F73" s="49"/>
      <c r="G73" s="61" t="s">
        <v>180</v>
      </c>
      <c r="H73" s="49"/>
      <c r="I73" s="51"/>
      <c r="J73" s="51"/>
      <c r="K73" s="51"/>
      <c r="L73" s="52"/>
      <c r="M73" s="52"/>
      <c r="N73" s="52"/>
      <c r="O73" s="52"/>
      <c r="P73" s="51"/>
      <c r="Q73" s="51"/>
      <c r="R73" s="51"/>
      <c r="S73" s="51"/>
      <c r="T73" s="51"/>
      <c r="U73" s="51"/>
      <c r="V73" s="53"/>
      <c r="W73" s="53"/>
      <c r="X73" s="53"/>
      <c r="Y73" s="53"/>
      <c r="Z73" s="53"/>
      <c r="AA73" s="53"/>
      <c r="AB73" s="53"/>
    </row>
    <row r="74" spans="1:28" x14ac:dyDescent="0.3">
      <c r="B74" s="47" t="str">
        <f t="shared" si="0"/>
        <v>MIN</v>
      </c>
      <c r="C74" s="48" t="s">
        <v>196</v>
      </c>
      <c r="D74" s="49"/>
      <c r="E74" s="48" t="s">
        <v>197</v>
      </c>
      <c r="F74" s="49"/>
      <c r="G74" s="61" t="s">
        <v>180</v>
      </c>
      <c r="H74" s="49"/>
      <c r="I74" s="51"/>
      <c r="J74" s="51"/>
      <c r="K74" s="51"/>
      <c r="L74" s="52"/>
      <c r="M74" s="52"/>
      <c r="N74" s="52"/>
      <c r="O74" s="52"/>
      <c r="P74" s="51"/>
      <c r="Q74" s="51"/>
      <c r="R74" s="51"/>
      <c r="S74" s="51"/>
      <c r="T74" s="51"/>
      <c r="U74" s="51"/>
      <c r="V74" s="53"/>
      <c r="W74" s="53"/>
      <c r="X74" s="53"/>
      <c r="Y74" s="53"/>
      <c r="Z74" s="53"/>
      <c r="AA74" s="53"/>
      <c r="AB74" s="53"/>
    </row>
    <row r="75" spans="1:28" x14ac:dyDescent="0.3">
      <c r="B75" s="47" t="str">
        <f t="shared" si="0"/>
        <v>MIN</v>
      </c>
      <c r="C75" s="48" t="s">
        <v>198</v>
      </c>
      <c r="D75" s="49"/>
      <c r="E75" s="48" t="s">
        <v>199</v>
      </c>
      <c r="F75" s="49"/>
      <c r="G75" s="61" t="s">
        <v>180</v>
      </c>
      <c r="H75" s="49"/>
      <c r="I75" s="51"/>
      <c r="J75" s="51"/>
      <c r="K75" s="51"/>
      <c r="L75" s="52"/>
      <c r="M75" s="52"/>
      <c r="N75" s="52"/>
      <c r="O75" s="52"/>
      <c r="P75" s="51"/>
      <c r="Q75" s="51"/>
      <c r="R75" s="51"/>
      <c r="S75" s="51"/>
      <c r="T75" s="51"/>
      <c r="U75" s="51"/>
      <c r="V75" s="53"/>
      <c r="W75" s="53"/>
      <c r="X75" s="53"/>
      <c r="Y75" s="53"/>
      <c r="Z75" s="53"/>
      <c r="AA75" s="53"/>
      <c r="AB75" s="53"/>
    </row>
    <row r="76" spans="1:28" x14ac:dyDescent="0.3">
      <c r="B76" s="47" t="str">
        <f t="shared" si="0"/>
        <v>MIN</v>
      </c>
      <c r="C76" s="48" t="s">
        <v>200</v>
      </c>
      <c r="D76" s="49"/>
      <c r="E76" s="48" t="s">
        <v>201</v>
      </c>
      <c r="F76" s="49"/>
      <c r="G76" s="61" t="s">
        <v>180</v>
      </c>
      <c r="H76" s="49"/>
      <c r="I76" s="51"/>
      <c r="J76" s="51"/>
      <c r="K76" s="51"/>
      <c r="L76" s="52"/>
      <c r="M76" s="52"/>
      <c r="N76" s="52"/>
      <c r="O76" s="52"/>
      <c r="P76" s="51"/>
      <c r="Q76" s="51"/>
      <c r="R76" s="51"/>
      <c r="S76" s="51"/>
      <c r="T76" s="51"/>
      <c r="U76" s="51"/>
      <c r="V76" s="53"/>
      <c r="W76" s="53"/>
      <c r="X76" s="53"/>
      <c r="Y76" s="53"/>
      <c r="Z76" s="53"/>
      <c r="AA76" s="53"/>
      <c r="AB76" s="53"/>
    </row>
    <row r="77" spans="1:28" s="75" customFormat="1" x14ac:dyDescent="0.3">
      <c r="A77"/>
      <c r="B77" s="73" t="str">
        <f t="shared" si="0"/>
        <v>MIN</v>
      </c>
      <c r="C77" s="74" t="s">
        <v>202</v>
      </c>
      <c r="D77" s="75" t="str">
        <f>MID(E77,9,6)</f>
        <v>BIOWOF</v>
      </c>
      <c r="E77" s="74" t="s">
        <v>203</v>
      </c>
      <c r="F77" s="70" t="s">
        <v>259</v>
      </c>
      <c r="G77" s="76" t="s">
        <v>204</v>
      </c>
      <c r="H77" s="70" t="s">
        <v>97</v>
      </c>
      <c r="I77" s="71">
        <v>1.0666752377547009</v>
      </c>
      <c r="J77" s="71">
        <v>1.0666752377547009</v>
      </c>
      <c r="K77" s="71"/>
      <c r="L77" s="72">
        <v>1.352733333715547E-3</v>
      </c>
      <c r="M77" s="72"/>
      <c r="N77" s="72"/>
      <c r="O77" s="77">
        <v>4.616777800710257E-5</v>
      </c>
      <c r="P77" s="78"/>
      <c r="Q77" s="78"/>
      <c r="R77" s="78"/>
      <c r="S77" s="78"/>
      <c r="T77" s="78">
        <v>72.199370328369056</v>
      </c>
      <c r="U77" s="71"/>
      <c r="V77" s="79"/>
      <c r="W77" s="79"/>
      <c r="X77" s="79"/>
      <c r="Y77" s="79"/>
      <c r="Z77" s="79"/>
      <c r="AA77" s="79"/>
      <c r="AB77" s="79"/>
    </row>
    <row r="78" spans="1:28" x14ac:dyDescent="0.3">
      <c r="B78" s="47" t="str">
        <f t="shared" si="0"/>
        <v>MIN</v>
      </c>
      <c r="C78" s="48" t="s">
        <v>205</v>
      </c>
      <c r="D78" s="49"/>
      <c r="E78" s="48" t="s">
        <v>206</v>
      </c>
      <c r="F78" s="49"/>
      <c r="G78" s="61" t="s">
        <v>180</v>
      </c>
      <c r="H78" s="49"/>
      <c r="I78" s="51"/>
      <c r="J78" s="51"/>
      <c r="K78" s="51"/>
      <c r="L78" s="52"/>
      <c r="M78" s="52"/>
      <c r="N78" s="52"/>
      <c r="O78" s="52"/>
      <c r="P78" s="51"/>
      <c r="Q78" s="51"/>
      <c r="R78" s="51"/>
      <c r="S78" s="51"/>
      <c r="T78" s="51"/>
      <c r="U78" s="51"/>
      <c r="V78" s="53"/>
      <c r="W78" s="53"/>
      <c r="X78" s="53"/>
      <c r="Y78" s="53"/>
      <c r="Z78" s="53"/>
      <c r="AA78" s="53"/>
      <c r="AB78" s="53"/>
    </row>
    <row r="79" spans="1:28" x14ac:dyDescent="0.3">
      <c r="B79" s="47" t="str">
        <f t="shared" ref="B79:B99" si="3">LEFT(C79,3)</f>
        <v>MIN</v>
      </c>
      <c r="C79" s="48" t="s">
        <v>207</v>
      </c>
      <c r="D79" s="49"/>
      <c r="E79" s="48" t="s">
        <v>208</v>
      </c>
      <c r="F79" s="49"/>
      <c r="G79" s="61" t="s">
        <v>180</v>
      </c>
      <c r="H79" s="49"/>
      <c r="I79" s="51"/>
      <c r="J79" s="51"/>
      <c r="K79" s="51"/>
      <c r="L79" s="52"/>
      <c r="M79" s="52"/>
      <c r="N79" s="52"/>
      <c r="O79" s="52"/>
      <c r="P79" s="51"/>
      <c r="Q79" s="51"/>
      <c r="R79" s="51"/>
      <c r="S79" s="51"/>
      <c r="T79" s="51"/>
      <c r="U79" s="51"/>
      <c r="V79" s="53"/>
      <c r="W79" s="53"/>
      <c r="X79" s="53"/>
      <c r="Y79" s="53"/>
      <c r="Z79" s="53"/>
      <c r="AA79" s="53"/>
      <c r="AB79" s="53"/>
    </row>
    <row r="80" spans="1:28" x14ac:dyDescent="0.3">
      <c r="B80" s="47" t="str">
        <f t="shared" si="3"/>
        <v>MIN</v>
      </c>
      <c r="C80" s="48" t="s">
        <v>209</v>
      </c>
      <c r="D80" s="49"/>
      <c r="E80" s="48" t="s">
        <v>210</v>
      </c>
      <c r="F80" s="49"/>
      <c r="G80" s="61" t="s">
        <v>180</v>
      </c>
      <c r="H80" s="49"/>
      <c r="I80" s="51"/>
      <c r="J80" s="51"/>
      <c r="K80" s="51"/>
      <c r="L80" s="52"/>
      <c r="M80" s="52"/>
      <c r="N80" s="52"/>
      <c r="O80" s="52"/>
      <c r="P80" s="51"/>
      <c r="Q80" s="51"/>
      <c r="R80" s="51"/>
      <c r="S80" s="51"/>
      <c r="T80" s="51"/>
      <c r="U80" s="51"/>
      <c r="V80" s="53"/>
      <c r="W80" s="53"/>
      <c r="X80" s="53"/>
      <c r="Y80" s="53"/>
      <c r="Z80" s="53"/>
      <c r="AA80" s="53"/>
      <c r="AB80" s="53"/>
    </row>
    <row r="81" spans="2:28" x14ac:dyDescent="0.3">
      <c r="B81" s="47" t="str">
        <f t="shared" si="3"/>
        <v>MIN</v>
      </c>
      <c r="C81" s="48" t="s">
        <v>211</v>
      </c>
      <c r="D81" s="49" t="str">
        <f>MID(E81,9,6)</f>
        <v>BIOWOO</v>
      </c>
      <c r="E81" s="48" t="s">
        <v>212</v>
      </c>
      <c r="F81" s="49" t="s">
        <v>260</v>
      </c>
      <c r="G81" s="55"/>
      <c r="H81" s="49"/>
      <c r="I81" s="51"/>
      <c r="J81" s="51"/>
      <c r="K81" s="51"/>
      <c r="L81" s="52"/>
      <c r="M81" s="52"/>
      <c r="N81" s="52"/>
      <c r="O81" s="52"/>
      <c r="P81" s="51"/>
      <c r="Q81" s="51"/>
      <c r="R81" s="51"/>
      <c r="S81" s="51"/>
      <c r="T81" s="51"/>
      <c r="U81" s="51"/>
      <c r="V81" s="53"/>
      <c r="W81" s="53"/>
      <c r="X81" s="53"/>
      <c r="Y81" s="53"/>
      <c r="Z81" s="53"/>
      <c r="AA81" s="53"/>
      <c r="AB81" s="53"/>
    </row>
    <row r="82" spans="2:28" x14ac:dyDescent="0.3">
      <c r="B82" s="47" t="str">
        <f t="shared" si="3"/>
        <v>MIN</v>
      </c>
      <c r="C82" s="48" t="s">
        <v>213</v>
      </c>
      <c r="D82" s="49" t="str">
        <f>MID(E82,15,6)</f>
        <v>COOFRE</v>
      </c>
      <c r="E82" s="48" t="s">
        <v>214</v>
      </c>
      <c r="F82" s="49"/>
      <c r="G82" s="61" t="s">
        <v>180</v>
      </c>
      <c r="H82" s="49"/>
      <c r="I82" s="51"/>
      <c r="J82" s="51"/>
      <c r="K82" s="51"/>
      <c r="L82" s="52"/>
      <c r="M82" s="52"/>
      <c r="N82" s="52"/>
      <c r="O82" s="52"/>
      <c r="P82" s="51"/>
      <c r="Q82" s="51"/>
      <c r="R82" s="51"/>
      <c r="S82" s="51"/>
      <c r="T82" s="51"/>
      <c r="U82" s="51"/>
      <c r="V82" s="53"/>
      <c r="W82" s="53"/>
      <c r="X82" s="53"/>
      <c r="Y82" s="53"/>
      <c r="Z82" s="53"/>
      <c r="AA82" s="53"/>
      <c r="AB82" s="53"/>
    </row>
    <row r="83" spans="2:28" x14ac:dyDescent="0.3">
      <c r="B83" s="47" t="str">
        <f t="shared" si="3"/>
        <v>MIN</v>
      </c>
      <c r="C83" s="48" t="s">
        <v>215</v>
      </c>
      <c r="D83" s="49" t="str">
        <f t="shared" ref="D83:D90" si="4">MID(E83,15,6)</f>
        <v>HUMPOW</v>
      </c>
      <c r="E83" s="48" t="s">
        <v>216</v>
      </c>
      <c r="F83" s="62" t="s">
        <v>278</v>
      </c>
      <c r="G83" s="49"/>
      <c r="H83" s="49"/>
      <c r="I83" s="51"/>
      <c r="J83" s="51"/>
      <c r="K83" s="51"/>
      <c r="L83" s="52"/>
      <c r="M83" s="52"/>
      <c r="N83" s="52"/>
      <c r="O83" s="52"/>
      <c r="P83" s="51"/>
      <c r="Q83" s="51"/>
      <c r="R83" s="51"/>
      <c r="S83" s="51"/>
      <c r="T83" s="51"/>
      <c r="U83" s="51"/>
      <c r="W83" s="53"/>
      <c r="X83" s="53"/>
      <c r="Y83" s="53"/>
      <c r="Z83" s="53"/>
      <c r="AA83" s="53"/>
      <c r="AB83" s="53"/>
    </row>
    <row r="84" spans="2:28" x14ac:dyDescent="0.3">
      <c r="B84" s="47" t="str">
        <f t="shared" si="3"/>
        <v>MIN</v>
      </c>
      <c r="C84" s="48" t="s">
        <v>217</v>
      </c>
      <c r="D84" s="49" t="str">
        <f t="shared" si="4"/>
        <v>RENAHT</v>
      </c>
      <c r="E84" s="48" t="s">
        <v>218</v>
      </c>
      <c r="F84" s="49" t="s">
        <v>279</v>
      </c>
      <c r="G84" s="49"/>
      <c r="H84" s="49"/>
      <c r="I84" s="51"/>
      <c r="J84" s="51"/>
      <c r="K84" s="51"/>
      <c r="L84" s="52"/>
      <c r="M84" s="52"/>
      <c r="N84" s="52"/>
      <c r="O84" s="52"/>
      <c r="P84" s="51"/>
      <c r="Q84" s="51"/>
      <c r="R84" s="51"/>
      <c r="S84" s="51"/>
      <c r="T84" s="51"/>
      <c r="U84" s="51"/>
      <c r="W84" s="53"/>
      <c r="X84" s="53"/>
      <c r="Y84" s="53"/>
      <c r="Z84" s="53"/>
      <c r="AA84" s="53"/>
      <c r="AB84" s="53"/>
    </row>
    <row r="85" spans="2:28" x14ac:dyDescent="0.3">
      <c r="B85" s="47" t="str">
        <f t="shared" si="3"/>
        <v>MIN</v>
      </c>
      <c r="C85" s="48" t="s">
        <v>219</v>
      </c>
      <c r="D85" s="49" t="str">
        <f t="shared" si="4"/>
        <v>RENGEO</v>
      </c>
      <c r="E85" s="48" t="s">
        <v>220</v>
      </c>
      <c r="F85" s="49" t="s">
        <v>280</v>
      </c>
      <c r="G85" s="49" t="s">
        <v>221</v>
      </c>
      <c r="H85" s="49" t="s">
        <v>222</v>
      </c>
      <c r="I85" s="63">
        <v>10.555555555555555</v>
      </c>
      <c r="J85" s="63">
        <v>10.555555555555555</v>
      </c>
      <c r="K85" s="51"/>
      <c r="L85" s="52">
        <v>0</v>
      </c>
      <c r="M85" s="52"/>
      <c r="N85" s="52"/>
      <c r="O85" s="52">
        <v>0</v>
      </c>
      <c r="P85" s="51"/>
      <c r="Q85" s="51"/>
      <c r="R85" s="51"/>
      <c r="S85" s="51"/>
      <c r="T85" s="51"/>
      <c r="U85" s="51"/>
      <c r="V85" s="53" t="s">
        <v>80</v>
      </c>
      <c r="W85" s="53"/>
      <c r="X85" s="53"/>
      <c r="Y85" s="53"/>
      <c r="Z85" s="53"/>
      <c r="AA85" s="53"/>
      <c r="AB85" s="53"/>
    </row>
    <row r="86" spans="2:28" x14ac:dyDescent="0.3">
      <c r="B86" s="47" t="str">
        <f t="shared" si="3"/>
        <v>MIN</v>
      </c>
      <c r="C86" s="48" t="s">
        <v>223</v>
      </c>
      <c r="D86" s="49" t="str">
        <f t="shared" si="4"/>
        <v>RENHYD</v>
      </c>
      <c r="E86" s="48" t="s">
        <v>224</v>
      </c>
      <c r="F86" s="49" t="s">
        <v>281</v>
      </c>
      <c r="G86" s="49" t="s">
        <v>221</v>
      </c>
      <c r="H86" s="49" t="s">
        <v>222</v>
      </c>
      <c r="I86" s="63">
        <v>6.6666666666666661</v>
      </c>
      <c r="J86" s="63">
        <v>6.6666666666666661</v>
      </c>
      <c r="K86" s="51"/>
      <c r="L86" s="52">
        <v>0</v>
      </c>
      <c r="M86" s="52"/>
      <c r="N86" s="52"/>
      <c r="O86" s="52">
        <v>0</v>
      </c>
      <c r="P86" s="51"/>
      <c r="Q86" s="51"/>
      <c r="R86" s="51"/>
      <c r="S86" s="51"/>
      <c r="T86" s="51"/>
      <c r="U86" s="51"/>
      <c r="V86" s="53" t="s">
        <v>80</v>
      </c>
      <c r="W86" s="53"/>
      <c r="X86" s="53"/>
      <c r="Y86" s="53"/>
      <c r="Z86" s="53"/>
      <c r="AA86" s="53"/>
      <c r="AB86" s="53"/>
    </row>
    <row r="87" spans="2:28" x14ac:dyDescent="0.3">
      <c r="B87" s="47" t="str">
        <f t="shared" si="3"/>
        <v>MIN</v>
      </c>
      <c r="C87" s="48" t="s">
        <v>225</v>
      </c>
      <c r="D87" s="49" t="str">
        <f t="shared" si="4"/>
        <v>RENSOL</v>
      </c>
      <c r="E87" s="48" t="s">
        <v>226</v>
      </c>
      <c r="F87" s="49" t="s">
        <v>282</v>
      </c>
      <c r="G87" s="49" t="s">
        <v>227</v>
      </c>
      <c r="H87" s="49" t="s">
        <v>222</v>
      </c>
      <c r="I87" s="63">
        <v>11.388888888888889</v>
      </c>
      <c r="J87" s="63">
        <v>11.388888888888889</v>
      </c>
      <c r="K87" s="51"/>
      <c r="L87" s="52">
        <v>0</v>
      </c>
      <c r="M87" s="52"/>
      <c r="N87" s="52"/>
      <c r="O87" s="52">
        <v>0</v>
      </c>
      <c r="P87" s="51"/>
      <c r="Q87" s="51"/>
      <c r="R87" s="51"/>
      <c r="S87" s="51"/>
      <c r="T87" s="51"/>
      <c r="U87" s="51"/>
      <c r="V87" s="53" t="s">
        <v>80</v>
      </c>
      <c r="W87" s="53"/>
      <c r="X87" s="53"/>
      <c r="Y87" s="53"/>
      <c r="Z87" s="53"/>
      <c r="AA87" s="53"/>
      <c r="AB87" s="53"/>
    </row>
    <row r="88" spans="2:28" x14ac:dyDescent="0.3">
      <c r="B88" s="47" t="str">
        <f t="shared" si="3"/>
        <v>MIN</v>
      </c>
      <c r="C88" s="48" t="s">
        <v>228</v>
      </c>
      <c r="D88" s="49" t="str">
        <f t="shared" si="4"/>
        <v>RENTID</v>
      </c>
      <c r="E88" s="48" t="s">
        <v>229</v>
      </c>
      <c r="F88" s="49" t="s">
        <v>283</v>
      </c>
      <c r="G88" s="49" t="s">
        <v>230</v>
      </c>
      <c r="H88" s="49"/>
      <c r="I88" s="63"/>
      <c r="J88" s="63"/>
      <c r="K88" s="51"/>
      <c r="L88" s="52"/>
      <c r="M88" s="52"/>
      <c r="N88" s="52"/>
      <c r="O88" s="52"/>
      <c r="P88" s="51"/>
      <c r="Q88" s="51"/>
      <c r="R88" s="51"/>
      <c r="S88" s="51"/>
      <c r="T88" s="51"/>
      <c r="U88" s="51"/>
      <c r="V88" s="53"/>
      <c r="W88" s="53"/>
      <c r="X88" s="53"/>
      <c r="Y88" s="53"/>
      <c r="Z88" s="53"/>
      <c r="AA88" s="53"/>
      <c r="AB88" s="53"/>
    </row>
    <row r="89" spans="2:28" x14ac:dyDescent="0.3">
      <c r="B89" s="47" t="str">
        <f t="shared" si="3"/>
        <v>MIN</v>
      </c>
      <c r="C89" s="48" t="s">
        <v>231</v>
      </c>
      <c r="D89" s="49" t="str">
        <f t="shared" si="4"/>
        <v>RENWAV</v>
      </c>
      <c r="E89" s="48" t="s">
        <v>232</v>
      </c>
      <c r="F89" s="49" t="s">
        <v>284</v>
      </c>
      <c r="G89" s="49" t="s">
        <v>230</v>
      </c>
      <c r="H89" s="49"/>
      <c r="I89" s="63"/>
      <c r="J89" s="63"/>
      <c r="K89" s="51"/>
      <c r="L89" s="52"/>
      <c r="M89" s="52"/>
      <c r="N89" s="52"/>
      <c r="O89" s="52"/>
      <c r="P89" s="51"/>
      <c r="Q89" s="51"/>
      <c r="R89" s="51"/>
      <c r="S89" s="51"/>
      <c r="T89" s="51"/>
      <c r="U89" s="51"/>
      <c r="V89" s="53"/>
      <c r="W89" s="53"/>
      <c r="X89" s="53"/>
      <c r="Y89" s="53"/>
      <c r="Z89" s="53"/>
      <c r="AA89" s="53"/>
      <c r="AB89" s="53"/>
    </row>
    <row r="90" spans="2:28" x14ac:dyDescent="0.3">
      <c r="B90" s="47" t="str">
        <f t="shared" si="3"/>
        <v>MIN</v>
      </c>
      <c r="C90" s="48" t="s">
        <v>233</v>
      </c>
      <c r="D90" s="49" t="str">
        <f t="shared" si="4"/>
        <v>RENWIN</v>
      </c>
      <c r="E90" s="48" t="s">
        <v>234</v>
      </c>
      <c r="F90" s="49" t="s">
        <v>285</v>
      </c>
      <c r="G90" s="49" t="s">
        <v>235</v>
      </c>
      <c r="H90" s="49" t="s">
        <v>236</v>
      </c>
      <c r="I90" s="63">
        <v>3.0555555555555554</v>
      </c>
      <c r="J90" s="63">
        <v>3.0555555555555554</v>
      </c>
      <c r="K90" s="51"/>
      <c r="L90" s="52">
        <v>0</v>
      </c>
      <c r="M90" s="52"/>
      <c r="N90" s="52"/>
      <c r="O90" s="52">
        <v>0</v>
      </c>
      <c r="P90" s="51"/>
      <c r="Q90" s="51"/>
      <c r="R90" s="51"/>
      <c r="S90" s="51"/>
      <c r="T90" s="51"/>
      <c r="U90" s="51"/>
      <c r="V90" s="53" t="s">
        <v>80</v>
      </c>
    </row>
    <row r="91" spans="2:28" x14ac:dyDescent="0.3">
      <c r="B91" s="64" t="str">
        <f t="shared" si="3"/>
        <v>MIN</v>
      </c>
      <c r="C91" s="48" t="s">
        <v>237</v>
      </c>
      <c r="D91" s="49" t="str">
        <f t="shared" ref="D91:D95" si="5">MID(E91,11,6)</f>
        <v>BFUDST</v>
      </c>
      <c r="E91" s="48" t="s">
        <v>76</v>
      </c>
      <c r="F91" s="54" t="s">
        <v>249</v>
      </c>
      <c r="G91" s="55" t="s">
        <v>238</v>
      </c>
      <c r="H91" s="49"/>
      <c r="I91" s="51"/>
      <c r="J91" s="51"/>
      <c r="K91" s="51"/>
      <c r="L91" s="52"/>
      <c r="M91" s="52"/>
      <c r="N91" s="52"/>
      <c r="O91" s="52"/>
      <c r="P91" s="51"/>
      <c r="Q91" s="51"/>
      <c r="R91" s="51"/>
      <c r="S91" s="51"/>
      <c r="T91" s="51">
        <v>78.160398731309456</v>
      </c>
      <c r="U91" s="51">
        <v>150</v>
      </c>
    </row>
    <row r="92" spans="2:28" x14ac:dyDescent="0.3">
      <c r="B92" s="64" t="str">
        <f t="shared" si="3"/>
        <v>MIN</v>
      </c>
      <c r="C92" s="48" t="s">
        <v>587</v>
      </c>
      <c r="D92" s="49" t="str">
        <f t="shared" si="5"/>
        <v>BFUDST</v>
      </c>
      <c r="E92" s="48" t="s">
        <v>76</v>
      </c>
      <c r="F92" s="54" t="s">
        <v>249</v>
      </c>
      <c r="G92" s="55" t="s">
        <v>239</v>
      </c>
      <c r="H92" s="49"/>
      <c r="I92" s="51"/>
      <c r="J92" s="51"/>
      <c r="K92" s="51"/>
      <c r="L92" s="52"/>
      <c r="M92" s="52"/>
      <c r="N92" s="52"/>
      <c r="O92" s="52"/>
      <c r="P92" s="51"/>
      <c r="Q92" s="51"/>
      <c r="R92" s="51"/>
      <c r="S92" s="51"/>
      <c r="T92" s="51">
        <v>335.29651874744889</v>
      </c>
      <c r="U92" s="51">
        <v>335.5</v>
      </c>
    </row>
    <row r="93" spans="2:28" x14ac:dyDescent="0.3">
      <c r="B93" s="64" t="str">
        <f t="shared" si="3"/>
        <v>MIN</v>
      </c>
      <c r="C93" s="48" t="s">
        <v>586</v>
      </c>
      <c r="D93" s="49" t="str">
        <f>MID(E93,11,6)</f>
        <v>BFUDST</v>
      </c>
      <c r="E93" s="48" t="s">
        <v>76</v>
      </c>
      <c r="F93" s="54" t="s">
        <v>249</v>
      </c>
      <c r="G93" s="55" t="s">
        <v>240</v>
      </c>
      <c r="H93" s="49"/>
      <c r="I93" s="51"/>
      <c r="J93" s="51"/>
      <c r="K93" s="51"/>
      <c r="L93" s="52"/>
      <c r="M93" s="52"/>
      <c r="N93" s="52"/>
      <c r="O93" s="52"/>
      <c r="P93" s="51"/>
      <c r="Q93" s="51"/>
      <c r="R93" s="51"/>
      <c r="S93" s="51"/>
      <c r="T93" s="51">
        <v>661.55321188878236</v>
      </c>
      <c r="U93" s="51">
        <v>343</v>
      </c>
    </row>
    <row r="94" spans="2:28" x14ac:dyDescent="0.3">
      <c r="B94" s="64" t="str">
        <f t="shared" si="3"/>
        <v>MIN</v>
      </c>
      <c r="C94" s="48" t="s">
        <v>241</v>
      </c>
      <c r="D94" s="49" t="str">
        <f t="shared" si="5"/>
        <v>BFUETH</v>
      </c>
      <c r="E94" s="48" t="s">
        <v>84</v>
      </c>
      <c r="F94" s="54" t="s">
        <v>250</v>
      </c>
      <c r="G94" s="54" t="s">
        <v>86</v>
      </c>
      <c r="H94" s="49"/>
      <c r="I94" s="51"/>
      <c r="J94" s="51"/>
      <c r="K94" s="51"/>
      <c r="L94" s="52"/>
      <c r="M94" s="52"/>
      <c r="N94" s="52"/>
      <c r="O94" s="52"/>
      <c r="P94" s="51"/>
      <c r="Q94" s="51"/>
      <c r="R94" s="51"/>
      <c r="S94" s="51"/>
      <c r="T94" s="51">
        <v>43.516483516483504</v>
      </c>
      <c r="U94" s="51">
        <v>91</v>
      </c>
    </row>
    <row r="95" spans="2:28" x14ac:dyDescent="0.3">
      <c r="B95" s="64" t="str">
        <f t="shared" si="3"/>
        <v>MIN</v>
      </c>
      <c r="C95" s="48" t="s">
        <v>588</v>
      </c>
      <c r="D95" s="49" t="str">
        <f t="shared" si="5"/>
        <v>BFUETH</v>
      </c>
      <c r="E95" s="48" t="s">
        <v>84</v>
      </c>
      <c r="F95" s="54" t="s">
        <v>250</v>
      </c>
      <c r="G95" s="54" t="s">
        <v>87</v>
      </c>
      <c r="H95" s="49"/>
      <c r="I95" s="51"/>
      <c r="J95" s="51"/>
      <c r="K95" s="51"/>
      <c r="L95" s="52"/>
      <c r="M95" s="52"/>
      <c r="N95" s="52"/>
      <c r="O95" s="52"/>
      <c r="P95" s="51"/>
      <c r="Q95" s="51"/>
      <c r="R95" s="51"/>
      <c r="S95" s="51"/>
      <c r="T95" s="51">
        <v>207.98319327731099</v>
      </c>
      <c r="U95" s="51">
        <v>180</v>
      </c>
    </row>
    <row r="96" spans="2:28" x14ac:dyDescent="0.3">
      <c r="B96" s="64" t="s">
        <v>36</v>
      </c>
      <c r="C96" s="48" t="s">
        <v>237</v>
      </c>
      <c r="D96" s="49"/>
      <c r="E96" s="48"/>
      <c r="F96" s="54" t="s">
        <v>110</v>
      </c>
      <c r="G96" s="55" t="s">
        <v>242</v>
      </c>
      <c r="H96" s="49"/>
      <c r="I96" s="51"/>
      <c r="J96" s="51"/>
      <c r="K96" s="51"/>
      <c r="L96" s="52"/>
      <c r="M96" s="52"/>
      <c r="N96" s="52"/>
      <c r="O96" s="52"/>
      <c r="P96" s="51"/>
      <c r="Q96" s="51"/>
      <c r="R96" s="51"/>
      <c r="S96" s="51"/>
      <c r="T96" s="57">
        <v>78.160398731309456</v>
      </c>
      <c r="U96" s="57">
        <v>150</v>
      </c>
    </row>
    <row r="97" spans="2:21" x14ac:dyDescent="0.3">
      <c r="B97" s="64" t="s">
        <v>36</v>
      </c>
      <c r="C97" s="48" t="s">
        <v>587</v>
      </c>
      <c r="D97" s="49"/>
      <c r="E97" s="48"/>
      <c r="F97" s="54" t="s">
        <v>110</v>
      </c>
      <c r="G97" s="55" t="s">
        <v>243</v>
      </c>
      <c r="H97" s="49"/>
      <c r="I97" s="51"/>
      <c r="J97" s="51"/>
      <c r="K97" s="51"/>
      <c r="L97" s="52"/>
      <c r="M97" s="52"/>
      <c r="N97" s="52"/>
      <c r="O97" s="52"/>
      <c r="P97" s="51"/>
      <c r="Q97" s="51"/>
      <c r="R97" s="51"/>
      <c r="S97" s="51"/>
      <c r="T97" s="57">
        <v>335.29651874744889</v>
      </c>
      <c r="U97" s="57">
        <v>335.5</v>
      </c>
    </row>
    <row r="98" spans="2:21" x14ac:dyDescent="0.3">
      <c r="B98" s="64" t="s">
        <v>36</v>
      </c>
      <c r="C98" s="48" t="s">
        <v>586</v>
      </c>
      <c r="D98" s="49"/>
      <c r="E98" s="48"/>
      <c r="F98" s="54" t="s">
        <v>110</v>
      </c>
      <c r="G98" s="55" t="s">
        <v>244</v>
      </c>
      <c r="H98" s="49"/>
      <c r="I98" s="51"/>
      <c r="J98" s="51"/>
      <c r="K98" s="51"/>
      <c r="L98" s="52"/>
      <c r="M98" s="52"/>
      <c r="N98" s="52"/>
      <c r="O98" s="52"/>
      <c r="P98" s="51"/>
      <c r="Q98" s="51"/>
      <c r="R98" s="51"/>
      <c r="S98" s="51"/>
      <c r="T98" s="57">
        <v>661.55321188878236</v>
      </c>
      <c r="U98" s="57">
        <v>343</v>
      </c>
    </row>
    <row r="99" spans="2:21" x14ac:dyDescent="0.3">
      <c r="B99" s="64" t="str">
        <f t="shared" si="3"/>
        <v>MIN</v>
      </c>
      <c r="C99" s="48" t="s">
        <v>245</v>
      </c>
      <c r="D99" s="49" t="str">
        <f t="shared" ref="D99" si="6">MID(E99,15,6)</f>
        <v>RENSAV</v>
      </c>
      <c r="E99" s="48" t="s">
        <v>246</v>
      </c>
      <c r="F99" s="49" t="s">
        <v>286</v>
      </c>
      <c r="G99" s="49"/>
      <c r="H99" s="49"/>
      <c r="I99" s="65"/>
      <c r="J99" s="65"/>
      <c r="K99" s="65"/>
      <c r="L99" s="65"/>
      <c r="M99" s="65"/>
      <c r="N99" s="65"/>
      <c r="O99" s="66"/>
      <c r="P99" s="65"/>
      <c r="Q99" s="65"/>
      <c r="R99" s="65"/>
      <c r="S99" s="65"/>
      <c r="T99" s="65"/>
      <c r="U99" s="65"/>
    </row>
    <row r="106" spans="2:21" ht="15.6" x14ac:dyDescent="0.3">
      <c r="B106" s="121" t="s">
        <v>591</v>
      </c>
    </row>
    <row r="107" spans="2:21" ht="15.6" x14ac:dyDescent="0.3">
      <c r="B107" s="121" t="s">
        <v>592</v>
      </c>
    </row>
    <row r="108" spans="2:21" ht="15.6" x14ac:dyDescent="0.3">
      <c r="B108" s="121" t="s">
        <v>593</v>
      </c>
    </row>
    <row r="109" spans="2:21" ht="15.6" x14ac:dyDescent="0.3">
      <c r="B109" s="121" t="s">
        <v>594</v>
      </c>
    </row>
    <row r="110" spans="2:21" ht="15.6" x14ac:dyDescent="0.3">
      <c r="B110" s="121" t="s">
        <v>595</v>
      </c>
    </row>
    <row r="111" spans="2:21" ht="15.6" x14ac:dyDescent="0.3">
      <c r="B111" s="121" t="s">
        <v>596</v>
      </c>
    </row>
    <row r="112" spans="2:21" ht="15.6" x14ac:dyDescent="0.3">
      <c r="B112" s="121" t="s">
        <v>597</v>
      </c>
    </row>
    <row r="113" spans="2:2" ht="15.6" x14ac:dyDescent="0.3">
      <c r="B113" s="121" t="s">
        <v>598</v>
      </c>
    </row>
    <row r="114" spans="2:2" ht="16.2" x14ac:dyDescent="0.3">
      <c r="B114" s="122" t="s">
        <v>599</v>
      </c>
    </row>
    <row r="115" spans="2:2" ht="16.2" x14ac:dyDescent="0.3">
      <c r="B115" s="122" t="s">
        <v>600</v>
      </c>
    </row>
    <row r="116" spans="2:2" ht="15.6" x14ac:dyDescent="0.3">
      <c r="B116" s="121" t="s">
        <v>601</v>
      </c>
    </row>
  </sheetData>
  <pageMargins left="0.25" right="0.25" top="0.75" bottom="0.75" header="0.3" footer="0.3"/>
  <pageSetup paperSize="9" scale="30" fitToHeight="0"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EPLT</vt:lpstr>
      <vt:lpstr>CHP</vt:lpstr>
      <vt:lpstr>DH</vt:lpstr>
      <vt:lpstr>DC</vt:lpstr>
      <vt:lpstr>ELC_IVL</vt:lpstr>
      <vt:lpstr>SUP_IMP (In-direct)</vt:lpstr>
      <vt:lpstr>SUP_MIN (In-direct)</vt:lpstr>
      <vt:lpstr>SUP (Direct)</vt:lpstr>
      <vt:lpstr>SUP_IVL (In-direct)</vt:lpstr>
      <vt:lpstr>SUP_IVL (Direct)</vt:lpstr>
      <vt:lpstr>'SUP_IVL (In-direct)'!dataset1552metaInformation</vt:lpstr>
      <vt:lpstr>'SUP_IVL (In-direct)'!dataset1634metaInformation</vt:lpstr>
      <vt:lpstr>'SUP_IVL (In-direct)'!dataset1645metaInformation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2022-10-07T14:26:59Z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190700769424438</vt:r8>
  </property>
</Properties>
</file>