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"/>
    </mc:Choice>
  </mc:AlternateContent>
  <xr:revisionPtr revIDLastSave="0" documentId="13_ncr:1_{E254B79A-28AB-4172-B7CE-5D4E39B77714}" xr6:coauthVersionLast="47" xr6:coauthVersionMax="47" xr10:uidLastSave="{00000000-0000-0000-0000-000000000000}"/>
  <bookViews>
    <workbookView xWindow="28680" yWindow="-120" windowWidth="29040" windowHeight="17640" tabRatio="898" xr2:uid="{00000000-000D-0000-FFFF-FFFF00000000}"/>
  </bookViews>
  <sheets>
    <sheet name="ACTIVITY TNO" sheetId="15" r:id="rId1"/>
    <sheet name="ACTIVITY Cars -5km" sheetId="11" r:id="rId2"/>
    <sheet name="ACTIVITY Cars +5km" sheetId="4" r:id="rId3"/>
    <sheet name="ACTIVITY Moto" sheetId="7" r:id="rId4"/>
    <sheet name="ACTIVITY BUS" sheetId="5" r:id="rId5"/>
    <sheet name="ACTIVITY BIS" sheetId="14" r:id="rId6"/>
    <sheet name="ACTIVITY TFR_TFM -5km" sheetId="10" r:id="rId7"/>
    <sheet name="ACTIVITY TFR_TFM +5km" sheetId="6" r:id="rId8"/>
    <sheet name="ACTIVITY TFL -5km" sheetId="12" r:id="rId9"/>
    <sheet name="ACTIVITY TFL +5km" sheetId="13" r:id="rId10"/>
    <sheet name="ACTIVITY Rail" sheetId="8" r:id="rId11"/>
    <sheet name="ACTIVITY Navigation" sheetId="9" r:id="rId12"/>
    <sheet name="ACTIVITY Aviation" sheetId="1" r:id="rId13"/>
    <sheet name="ACTIVITY" sheetId="3" r:id="rId14"/>
  </sheets>
  <externalReferences>
    <externalReference r:id="rId15"/>
    <externalReference r:id="rId16"/>
    <externalReference r:id="rId17"/>
    <externalReference r:id="rId18"/>
  </externalReferences>
  <definedNames>
    <definedName name="Cars_12" localSheetId="13">'[1]TechRep-Doc'!#REF!</definedName>
    <definedName name="Cars_12" localSheetId="4">'[1]TechRep-Doc'!#REF!</definedName>
    <definedName name="Cars_12" localSheetId="2">'[1]TechRep-Doc'!#REF!</definedName>
    <definedName name="Cars_12" localSheetId="3">'[1]TechRep-Doc'!#REF!</definedName>
    <definedName name="Cars_12" localSheetId="10">'[1]TechRep-Doc'!#REF!</definedName>
    <definedName name="Cars_12" localSheetId="7">'[1]TechRep-Doc'!#REF!</definedName>
    <definedName name="Cars_12">'[1]TechRep-Doc'!#REF!</definedName>
    <definedName name="ddddd">[2]AGR_Fuels!$A$2</definedName>
    <definedName name="DISCRATE" localSheetId="13">'[1]TechRep-Doc'!#REF!</definedName>
    <definedName name="DISCRATE" localSheetId="4">'[1]TechRep-Doc'!#REF!</definedName>
    <definedName name="DISCRATE" localSheetId="2">'[1]TechRep-Doc'!#REF!</definedName>
    <definedName name="DISCRATE" localSheetId="3">'[1]TechRep-Doc'!#REF!</definedName>
    <definedName name="DISCRATE" localSheetId="10">'[1]TechRep-Doc'!#REF!</definedName>
    <definedName name="DISCRATE" localSheetId="7">'[1]TechRep-Doc'!#REF!</definedName>
    <definedName name="DISCRATE">'[1]TechRep-Doc'!#REF!</definedName>
    <definedName name="FID_1">[3]AGR_Fuels!$A$2</definedName>
    <definedName name="GROWTH" localSheetId="13">'[1]TechRep-Doc'!#REF!</definedName>
    <definedName name="GROWTH" localSheetId="4">'[1]TechRep-Doc'!#REF!</definedName>
    <definedName name="GROWTH" localSheetId="2">'[1]TechRep-Doc'!#REF!</definedName>
    <definedName name="GROWTH" localSheetId="3">'[1]TechRep-Doc'!#REF!</definedName>
    <definedName name="GROWTH" localSheetId="10">'[1]TechRep-Doc'!#REF!</definedName>
    <definedName name="GROWTH" localSheetId="7">'[1]TechRep-Doc'!#REF!</definedName>
    <definedName name="GROWTH">'[1]TechRep-Doc'!#REF!</definedName>
    <definedName name="GROWTH_TID" localSheetId="13">'[1]TechRep-Doc'!#REF!</definedName>
    <definedName name="GROWTH_TID" localSheetId="4">'[1]TechRep-Doc'!#REF!</definedName>
    <definedName name="GROWTH_TID" localSheetId="2">'[1]TechRep-Doc'!#REF!</definedName>
    <definedName name="GROWTH_TID" localSheetId="3">'[1]TechRep-Doc'!#REF!</definedName>
    <definedName name="GROWTH_TID" localSheetId="10">'[1]TechRep-Doc'!#REF!</definedName>
    <definedName name="GROWTH_TID" localSheetId="7">'[1]TechRep-Doc'!#REF!</definedName>
    <definedName name="GROWTH_TID">'[1]TechRep-Doc'!#REF!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INVCOST" localSheetId="13">'[1]TechRep-Doc'!#REF!</definedName>
    <definedName name="INVCOST" localSheetId="4">'[1]TechRep-Doc'!#REF!</definedName>
    <definedName name="INVCOST" localSheetId="2">'[1]TechRep-Doc'!#REF!</definedName>
    <definedName name="INVCOST" localSheetId="3">'[1]TechRep-Doc'!#REF!</definedName>
    <definedName name="INVCOST" localSheetId="10">'[1]TechRep-Doc'!#REF!</definedName>
    <definedName name="INVCOST" localSheetId="7">'[1]TechRep-Doc'!#REF!</definedName>
    <definedName name="INVCOST">'[1]TechRep-Doc'!#REF!</definedName>
    <definedName name="LIFE" localSheetId="13">'[1]TechRep-Doc'!#REF!</definedName>
    <definedName name="LIFE" localSheetId="4">'[1]TechRep-Doc'!#REF!</definedName>
    <definedName name="LIFE" localSheetId="2">'[1]TechRep-Doc'!#REF!</definedName>
    <definedName name="LIFE" localSheetId="3">'[1]TechRep-Doc'!#REF!</definedName>
    <definedName name="LIFE" localSheetId="10">'[1]TechRep-Doc'!#REF!</definedName>
    <definedName name="LIFE" localSheetId="7">'[1]TechRep-Doc'!#REF!</definedName>
    <definedName name="LIFE">'[1]TechRep-Doc'!#REF!</definedName>
    <definedName name="NAs_CCAR" localSheetId="13">'[1]TechRep-Doc'!#REF!</definedName>
    <definedName name="NAs_CCAR" localSheetId="4">'[1]TechRep-Doc'!#REF!</definedName>
    <definedName name="NAs_CCAR" localSheetId="2">'[1]TechRep-Doc'!#REF!</definedName>
    <definedName name="NAs_CCAR" localSheetId="3">'[1]TechRep-Doc'!#REF!</definedName>
    <definedName name="NAs_CCAR" localSheetId="10">'[1]TechRep-Doc'!#REF!</definedName>
    <definedName name="NAs_CCAR" localSheetId="7">'[1]TechRep-Doc'!#REF!</definedName>
    <definedName name="NAs_CCAR">'[1]TechRep-Doc'!#REF!</definedName>
    <definedName name="SETS" localSheetId="13">'[1]TechRep-Doc'!#REF!</definedName>
    <definedName name="SETS" localSheetId="4">'[1]TechRep-Doc'!#REF!</definedName>
    <definedName name="SETS" localSheetId="2">'[1]TechRep-Doc'!#REF!</definedName>
    <definedName name="SETS" localSheetId="3">'[1]TechRep-Doc'!#REF!</definedName>
    <definedName name="SETS" localSheetId="10">'[1]TechRep-Doc'!#REF!</definedName>
    <definedName name="SETS" localSheetId="7">'[1]TechRep-Doc'!#REF!</definedName>
    <definedName name="SETS">'[1]TechRep-Doc'!#REF!</definedName>
    <definedName name="TRTGAB005" localSheetId="13">'[1]TechRep-Doc'!#REF!</definedName>
    <definedName name="TRTGAB005" localSheetId="4">'[1]TechRep-Doc'!#REF!</definedName>
    <definedName name="TRTGAB005" localSheetId="2">'[1]TechRep-Doc'!#REF!</definedName>
    <definedName name="TRTGAB005" localSheetId="3">'[1]TechRep-Doc'!#REF!</definedName>
    <definedName name="TRTGAB005" localSheetId="10">'[1]TechRep-Doc'!#REF!</definedName>
    <definedName name="TRTGAB005" localSheetId="7">'[1]TechRep-Doc'!#REF!</definedName>
    <definedName name="TRTGAB005">'[1]TechRep-Doc'!#REF!</definedName>
    <definedName name="TRTGAC005" localSheetId="13">'[1]TechRep-Doc'!#REF!</definedName>
    <definedName name="TRTGAC005" localSheetId="4">'[1]TechRep-Doc'!#REF!</definedName>
    <definedName name="TRTGAC005" localSheetId="2">'[1]TechRep-Doc'!#REF!</definedName>
    <definedName name="TRTGAC005" localSheetId="3">'[1]TechRep-Doc'!#REF!</definedName>
    <definedName name="TRTGAC005" localSheetId="10">'[1]TechRep-Doc'!#REF!</definedName>
    <definedName name="TRTGAC005" localSheetId="7">'[1]TechRep-Doc'!#REF!</definedName>
    <definedName name="TRTGAC005">'[1]TechRep-Doc'!#REF!</definedName>
    <definedName name="Trucks_15" localSheetId="13">'[1]TechRep-Doc'!#REF!</definedName>
    <definedName name="Trucks_15" localSheetId="4">'[1]TechRep-Doc'!#REF!</definedName>
    <definedName name="Trucks_15" localSheetId="2">'[1]TechRep-Doc'!#REF!</definedName>
    <definedName name="Trucks_15" localSheetId="3">'[1]TechRep-Doc'!#REF!</definedName>
    <definedName name="Trucks_15" localSheetId="10">'[1]TechRep-Doc'!#REF!</definedName>
    <definedName name="Trucks_15" localSheetId="7">'[1]TechRep-Doc'!#REF!</definedName>
    <definedName name="Trucks_15">'[1]TechRep-Doc'!#REF!</definedName>
    <definedName name="TSUB_COST" localSheetId="13">'[1]TechRep-Doc'!#REF!</definedName>
    <definedName name="TSUB_COST" localSheetId="4">'[1]TechRep-Doc'!#REF!</definedName>
    <definedName name="TSUB_COST" localSheetId="2">'[1]TechRep-Doc'!#REF!</definedName>
    <definedName name="TSUB_COST" localSheetId="3">'[1]TechRep-Doc'!#REF!</definedName>
    <definedName name="TSUB_COST" localSheetId="10">'[1]TechRep-Doc'!#REF!</definedName>
    <definedName name="TSUB_COST" localSheetId="7">'[1]TechRep-Doc'!#REF!</definedName>
    <definedName name="TSUB_COST">'[1]TechRep-Doc'!#REF!</definedName>
    <definedName name="x">[4]AGR_Fuels!$A$2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7" i="7" s="1"/>
  <c r="E28" i="5" s="1"/>
  <c r="E7" i="11"/>
  <c r="E11" i="11" s="1"/>
  <c r="E9" i="4"/>
  <c r="E10" i="4"/>
  <c r="E12" i="4"/>
  <c r="E14" i="4"/>
  <c r="E15" i="4"/>
  <c r="E16" i="4"/>
  <c r="E17" i="4"/>
  <c r="E18" i="4"/>
  <c r="E19" i="4"/>
  <c r="E20" i="4"/>
  <c r="E21" i="4"/>
  <c r="E22" i="4"/>
  <c r="E24" i="4"/>
  <c r="E26" i="4"/>
  <c r="E27" i="4"/>
  <c r="E28" i="4"/>
  <c r="E29" i="4"/>
  <c r="E30" i="4"/>
  <c r="E31" i="4"/>
  <c r="E32" i="4"/>
  <c r="E33" i="4"/>
  <c r="E34" i="4"/>
  <c r="E36" i="4"/>
  <c r="E38" i="4"/>
  <c r="E39" i="4"/>
  <c r="E40" i="4"/>
  <c r="E41" i="4"/>
  <c r="E42" i="4"/>
  <c r="E43" i="4"/>
  <c r="E44" i="4"/>
  <c r="E45" i="4"/>
  <c r="E46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8" i="4"/>
  <c r="E1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8" i="11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7" i="15"/>
  <c r="T358" i="6"/>
  <c r="T360" i="6"/>
  <c r="T359" i="6"/>
  <c r="T357" i="6"/>
  <c r="E211" i="7" l="1"/>
  <c r="E190" i="7"/>
  <c r="E130" i="7"/>
  <c r="E209" i="7"/>
  <c r="E184" i="7"/>
  <c r="E118" i="7"/>
  <c r="E210" i="5"/>
  <c r="E189" i="7"/>
  <c r="E207" i="7"/>
  <c r="E178" i="7"/>
  <c r="E112" i="7"/>
  <c r="E194" i="5"/>
  <c r="E122" i="7"/>
  <c r="E8" i="7"/>
  <c r="E206" i="7"/>
  <c r="E177" i="7"/>
  <c r="E93" i="7"/>
  <c r="E162" i="5"/>
  <c r="E210" i="7"/>
  <c r="E222" i="7"/>
  <c r="E205" i="7"/>
  <c r="E174" i="7"/>
  <c r="E88" i="7"/>
  <c r="E158" i="5"/>
  <c r="E221" i="7"/>
  <c r="E203" i="7"/>
  <c r="E170" i="7"/>
  <c r="E81" i="7"/>
  <c r="E124" i="5"/>
  <c r="E219" i="7"/>
  <c r="E200" i="7"/>
  <c r="E166" i="7"/>
  <c r="E69" i="7"/>
  <c r="E105" i="5"/>
  <c r="E218" i="7"/>
  <c r="E199" i="7"/>
  <c r="E160" i="7"/>
  <c r="E64" i="7"/>
  <c r="E76" i="5"/>
  <c r="E217" i="7"/>
  <c r="E198" i="7"/>
  <c r="E142" i="7"/>
  <c r="E57" i="7"/>
  <c r="E69" i="5"/>
  <c r="E215" i="7"/>
  <c r="E196" i="7"/>
  <c r="E141" i="7"/>
  <c r="E27" i="7"/>
  <c r="E39" i="5"/>
  <c r="E212" i="7"/>
  <c r="E194" i="7"/>
  <c r="E136" i="7"/>
  <c r="E26" i="7"/>
  <c r="E18" i="5"/>
  <c r="E146" i="7"/>
  <c r="E94" i="7"/>
  <c r="E36" i="7"/>
  <c r="E171" i="5"/>
  <c r="E86" i="5"/>
  <c r="E82" i="7"/>
  <c r="E153" i="5"/>
  <c r="E66" i="5"/>
  <c r="E141" i="5"/>
  <c r="E54" i="5"/>
  <c r="E172" i="7"/>
  <c r="E129" i="7"/>
  <c r="E70" i="7"/>
  <c r="E220" i="5"/>
  <c r="E135" i="5"/>
  <c r="E50" i="5"/>
  <c r="E213" i="5"/>
  <c r="E126" i="5"/>
  <c r="E40" i="5"/>
  <c r="E165" i="7"/>
  <c r="E117" i="7"/>
  <c r="E58" i="7"/>
  <c r="E198" i="5"/>
  <c r="E112" i="5"/>
  <c r="E27" i="5"/>
  <c r="E154" i="7"/>
  <c r="E106" i="7"/>
  <c r="E42" i="7"/>
  <c r="E184" i="5"/>
  <c r="E99" i="5"/>
  <c r="E14" i="5"/>
  <c r="E153" i="7"/>
  <c r="E105" i="7"/>
  <c r="E41" i="7"/>
  <c r="E183" i="5"/>
  <c r="E98" i="5"/>
  <c r="E9" i="5"/>
  <c r="E213" i="7"/>
  <c r="E201" i="7"/>
  <c r="E182" i="7"/>
  <c r="E158" i="7"/>
  <c r="E134" i="7"/>
  <c r="E110" i="7"/>
  <c r="E86" i="7"/>
  <c r="E62" i="7"/>
  <c r="E33" i="7"/>
  <c r="E218" i="5"/>
  <c r="E186" i="5"/>
  <c r="E159" i="5"/>
  <c r="E129" i="5"/>
  <c r="E100" i="5"/>
  <c r="E74" i="5"/>
  <c r="E42" i="5"/>
  <c r="E15" i="5"/>
  <c r="E150" i="7"/>
  <c r="E126" i="7"/>
  <c r="E102" i="7"/>
  <c r="E78" i="7"/>
  <c r="E52" i="7"/>
  <c r="E23" i="7"/>
  <c r="E208" i="5"/>
  <c r="E182" i="5"/>
  <c r="E150" i="5"/>
  <c r="E123" i="5"/>
  <c r="E93" i="5"/>
  <c r="E64" i="5"/>
  <c r="E38" i="5"/>
  <c r="E148" i="7"/>
  <c r="E124" i="7"/>
  <c r="E100" i="7"/>
  <c r="E76" i="7"/>
  <c r="E50" i="7"/>
  <c r="E18" i="7"/>
  <c r="E207" i="5"/>
  <c r="E177" i="5"/>
  <c r="E148" i="5"/>
  <c r="E122" i="5"/>
  <c r="E90" i="5"/>
  <c r="E63" i="5"/>
  <c r="E33" i="5"/>
  <c r="E220" i="7"/>
  <c r="E208" i="7"/>
  <c r="E195" i="7"/>
  <c r="E171" i="7"/>
  <c r="E147" i="7"/>
  <c r="E123" i="7"/>
  <c r="E99" i="7"/>
  <c r="E75" i="7"/>
  <c r="E49" i="7"/>
  <c r="E17" i="7"/>
  <c r="E206" i="5"/>
  <c r="E174" i="5"/>
  <c r="E147" i="5"/>
  <c r="E117" i="5"/>
  <c r="E88" i="5"/>
  <c r="E62" i="5"/>
  <c r="E30" i="5"/>
  <c r="E98" i="7"/>
  <c r="E74" i="7"/>
  <c r="E48" i="7"/>
  <c r="E16" i="7"/>
  <c r="E201" i="5"/>
  <c r="E172" i="5"/>
  <c r="E146" i="5"/>
  <c r="E114" i="5"/>
  <c r="E87" i="5"/>
  <c r="E57" i="5"/>
  <c r="E19" i="7"/>
  <c r="E17" i="5"/>
  <c r="E29" i="5"/>
  <c r="E41" i="5"/>
  <c r="E53" i="5"/>
  <c r="E65" i="5"/>
  <c r="E77" i="5"/>
  <c r="E89" i="5"/>
  <c r="E101" i="5"/>
  <c r="E113" i="5"/>
  <c r="E125" i="5"/>
  <c r="E137" i="5"/>
  <c r="E149" i="5"/>
  <c r="E161" i="5"/>
  <c r="E173" i="5"/>
  <c r="E185" i="5"/>
  <c r="E197" i="5"/>
  <c r="E209" i="5"/>
  <c r="E221" i="5"/>
  <c r="E21" i="7"/>
  <c r="E37" i="7"/>
  <c r="E51" i="7"/>
  <c r="E65" i="7"/>
  <c r="E77" i="7"/>
  <c r="E89" i="7"/>
  <c r="E101" i="7"/>
  <c r="E113" i="7"/>
  <c r="E125" i="7"/>
  <c r="E137" i="7"/>
  <c r="E149" i="7"/>
  <c r="E161" i="7"/>
  <c r="E173" i="7"/>
  <c r="E185" i="7"/>
  <c r="E197" i="7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7" i="5"/>
  <c r="E24" i="7"/>
  <c r="E39" i="7"/>
  <c r="E53" i="7"/>
  <c r="E67" i="7"/>
  <c r="E79" i="7"/>
  <c r="E91" i="7"/>
  <c r="E103" i="7"/>
  <c r="E115" i="7"/>
  <c r="E127" i="7"/>
  <c r="E139" i="7"/>
  <c r="E151" i="7"/>
  <c r="E163" i="7"/>
  <c r="E175" i="7"/>
  <c r="E187" i="7"/>
  <c r="E8" i="5"/>
  <c r="E20" i="5"/>
  <c r="E32" i="5"/>
  <c r="E44" i="5"/>
  <c r="E56" i="5"/>
  <c r="E68" i="5"/>
  <c r="E80" i="5"/>
  <c r="E92" i="5"/>
  <c r="E104" i="5"/>
  <c r="E116" i="5"/>
  <c r="E128" i="5"/>
  <c r="E140" i="5"/>
  <c r="E152" i="5"/>
  <c r="E164" i="5"/>
  <c r="E176" i="5"/>
  <c r="E188" i="5"/>
  <c r="E200" i="5"/>
  <c r="E212" i="5"/>
  <c r="E25" i="7"/>
  <c r="E40" i="7"/>
  <c r="E54" i="7"/>
  <c r="E68" i="7"/>
  <c r="E80" i="7"/>
  <c r="E92" i="7"/>
  <c r="E104" i="7"/>
  <c r="E116" i="7"/>
  <c r="E128" i="7"/>
  <c r="E140" i="7"/>
  <c r="E152" i="7"/>
  <c r="E164" i="7"/>
  <c r="E176" i="7"/>
  <c r="E188" i="7"/>
  <c r="E10" i="5"/>
  <c r="E22" i="5"/>
  <c r="E34" i="5"/>
  <c r="E46" i="5"/>
  <c r="E58" i="5"/>
  <c r="E70" i="5"/>
  <c r="E82" i="5"/>
  <c r="E94" i="5"/>
  <c r="E106" i="5"/>
  <c r="E118" i="5"/>
  <c r="E130" i="5"/>
  <c r="E142" i="5"/>
  <c r="E154" i="5"/>
  <c r="E166" i="5"/>
  <c r="E178" i="5"/>
  <c r="E190" i="5"/>
  <c r="E202" i="5"/>
  <c r="E214" i="5"/>
  <c r="E11" i="5"/>
  <c r="E23" i="5"/>
  <c r="E35" i="5"/>
  <c r="E47" i="5"/>
  <c r="E59" i="5"/>
  <c r="E71" i="5"/>
  <c r="E83" i="5"/>
  <c r="E95" i="5"/>
  <c r="E107" i="5"/>
  <c r="E119" i="5"/>
  <c r="E131" i="5"/>
  <c r="E143" i="5"/>
  <c r="E155" i="5"/>
  <c r="E167" i="5"/>
  <c r="E179" i="5"/>
  <c r="E191" i="5"/>
  <c r="E203" i="5"/>
  <c r="E215" i="5"/>
  <c r="E13" i="7"/>
  <c r="E28" i="7"/>
  <c r="E45" i="7"/>
  <c r="E59" i="7"/>
  <c r="E71" i="7"/>
  <c r="E83" i="7"/>
  <c r="E95" i="7"/>
  <c r="E107" i="7"/>
  <c r="E119" i="7"/>
  <c r="E131" i="7"/>
  <c r="E143" i="7"/>
  <c r="E155" i="7"/>
  <c r="E167" i="7"/>
  <c r="E179" i="7"/>
  <c r="E191" i="7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216" i="5"/>
  <c r="E14" i="7"/>
  <c r="E29" i="7"/>
  <c r="E46" i="7"/>
  <c r="E60" i="7"/>
  <c r="E72" i="7"/>
  <c r="E84" i="7"/>
  <c r="E96" i="7"/>
  <c r="E108" i="7"/>
  <c r="E120" i="7"/>
  <c r="E132" i="7"/>
  <c r="E144" i="7"/>
  <c r="E156" i="7"/>
  <c r="E168" i="7"/>
  <c r="E180" i="7"/>
  <c r="E192" i="7"/>
  <c r="E13" i="5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15" i="7"/>
  <c r="E30" i="7"/>
  <c r="E47" i="7"/>
  <c r="E61" i="7"/>
  <c r="E73" i="7"/>
  <c r="E85" i="7"/>
  <c r="E97" i="7"/>
  <c r="E109" i="7"/>
  <c r="E121" i="7"/>
  <c r="E133" i="7"/>
  <c r="E145" i="7"/>
  <c r="E157" i="7"/>
  <c r="E169" i="7"/>
  <c r="E181" i="7"/>
  <c r="E193" i="7"/>
  <c r="E196" i="5"/>
  <c r="E170" i="5"/>
  <c r="E138" i="5"/>
  <c r="E111" i="5"/>
  <c r="E81" i="5"/>
  <c r="E52" i="5"/>
  <c r="E26" i="5"/>
  <c r="E49" i="4"/>
  <c r="E37" i="4"/>
  <c r="E25" i="4"/>
  <c r="E13" i="4"/>
  <c r="E216" i="7"/>
  <c r="E204" i="7"/>
  <c r="E186" i="7"/>
  <c r="E162" i="7"/>
  <c r="E138" i="7"/>
  <c r="E114" i="7"/>
  <c r="E90" i="7"/>
  <c r="E66" i="7"/>
  <c r="E38" i="7"/>
  <c r="E222" i="5"/>
  <c r="E195" i="5"/>
  <c r="E165" i="5"/>
  <c r="E136" i="5"/>
  <c r="E110" i="5"/>
  <c r="E78" i="5"/>
  <c r="E51" i="5"/>
  <c r="E21" i="5"/>
  <c r="E47" i="4"/>
  <c r="E35" i="4"/>
  <c r="E23" i="4"/>
  <c r="E11" i="4"/>
  <c r="E214" i="7"/>
  <c r="E202" i="7"/>
  <c r="E183" i="7"/>
  <c r="E159" i="7"/>
  <c r="E135" i="7"/>
  <c r="E111" i="7"/>
  <c r="E87" i="7"/>
  <c r="E63" i="7"/>
  <c r="E35" i="7"/>
  <c r="E219" i="5"/>
  <c r="E189" i="5"/>
  <c r="E160" i="5"/>
  <c r="E134" i="5"/>
  <c r="E102" i="5"/>
  <c r="E75" i="5"/>
  <c r="E45" i="5"/>
  <c r="E16" i="5"/>
  <c r="E12" i="7"/>
  <c r="E11" i="7"/>
  <c r="E34" i="7"/>
  <c r="E22" i="7"/>
  <c r="E10" i="7"/>
  <c r="E9" i="7"/>
  <c r="E56" i="7"/>
  <c r="E44" i="7"/>
  <c r="E32" i="7"/>
  <c r="E20" i="7"/>
  <c r="E55" i="7"/>
  <c r="E43" i="7"/>
  <c r="E31" i="7"/>
  <c r="E9" i="11"/>
  <c r="E20" i="11"/>
  <c r="E19" i="11"/>
  <c r="E18" i="11"/>
  <c r="E17" i="11"/>
  <c r="E16" i="11"/>
  <c r="E15" i="11"/>
  <c r="E14" i="11"/>
  <c r="E13" i="11"/>
  <c r="E12" i="11"/>
  <c r="J131" i="1"/>
  <c r="D131" i="1" s="1"/>
  <c r="J156" i="1"/>
  <c r="D156" i="1" s="1"/>
  <c r="J181" i="1"/>
  <c r="D181" i="1" s="1"/>
  <c r="J206" i="1"/>
  <c r="D206" i="1" s="1"/>
  <c r="J231" i="1"/>
  <c r="D231" i="1" s="1"/>
  <c r="H231" i="1"/>
  <c r="F231" i="1" s="1"/>
  <c r="H206" i="1"/>
  <c r="F206" i="1" s="1"/>
  <c r="H181" i="1"/>
  <c r="F181" i="1" s="1"/>
  <c r="H156" i="1"/>
  <c r="F156" i="1" s="1"/>
  <c r="H131" i="1"/>
  <c r="F131" i="1" s="1"/>
  <c r="J106" i="1"/>
  <c r="D106" i="1" s="1"/>
  <c r="J81" i="1"/>
  <c r="D81" i="1" s="1"/>
  <c r="H106" i="1"/>
  <c r="F106" i="1" s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F81" i="1" s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J56" i="1"/>
  <c r="D56" i="1" s="1"/>
  <c r="H56" i="1"/>
  <c r="F56" i="1" s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F31" i="1" s="1"/>
  <c r="J31" i="1"/>
  <c r="D31" i="1" s="1"/>
  <c r="E17" i="14" l="1"/>
  <c r="E29" i="14"/>
  <c r="E41" i="14"/>
  <c r="E53" i="14"/>
  <c r="E65" i="14"/>
  <c r="E77" i="14"/>
  <c r="E89" i="14"/>
  <c r="E101" i="14"/>
  <c r="E113" i="14"/>
  <c r="E125" i="14"/>
  <c r="E137" i="14"/>
  <c r="E149" i="14"/>
  <c r="E161" i="14"/>
  <c r="E173" i="14"/>
  <c r="E185" i="14"/>
  <c r="E197" i="14"/>
  <c r="E209" i="14"/>
  <c r="E221" i="14"/>
  <c r="E19" i="14"/>
  <c r="E31" i="14"/>
  <c r="E43" i="14"/>
  <c r="E55" i="14"/>
  <c r="E67" i="14"/>
  <c r="E79" i="14"/>
  <c r="E91" i="14"/>
  <c r="E103" i="14"/>
  <c r="E115" i="14"/>
  <c r="E127" i="14"/>
  <c r="E139" i="14"/>
  <c r="E151" i="14"/>
  <c r="E163" i="14"/>
  <c r="E175" i="14"/>
  <c r="E187" i="14"/>
  <c r="E199" i="14"/>
  <c r="E211" i="14"/>
  <c r="E7" i="14"/>
  <c r="E8" i="14"/>
  <c r="E20" i="14"/>
  <c r="E32" i="14"/>
  <c r="E44" i="14"/>
  <c r="E56" i="14"/>
  <c r="E68" i="14"/>
  <c r="E80" i="14"/>
  <c r="E92" i="14"/>
  <c r="E104" i="14"/>
  <c r="E116" i="14"/>
  <c r="E128" i="14"/>
  <c r="E140" i="14"/>
  <c r="E152" i="14"/>
  <c r="E164" i="14"/>
  <c r="E176" i="14"/>
  <c r="E188" i="14"/>
  <c r="E200" i="14"/>
  <c r="E212" i="14"/>
  <c r="E10" i="14"/>
  <c r="E22" i="14"/>
  <c r="E34" i="14"/>
  <c r="E46" i="14"/>
  <c r="E58" i="14"/>
  <c r="E70" i="14"/>
  <c r="E82" i="14"/>
  <c r="E94" i="14"/>
  <c r="E106" i="14"/>
  <c r="E118" i="14"/>
  <c r="E130" i="14"/>
  <c r="E142" i="14"/>
  <c r="E154" i="14"/>
  <c r="E166" i="14"/>
  <c r="E178" i="14"/>
  <c r="E190" i="14"/>
  <c r="E202" i="14"/>
  <c r="E214" i="14"/>
  <c r="E11" i="14"/>
  <c r="E23" i="14"/>
  <c r="E35" i="14"/>
  <c r="E47" i="14"/>
  <c r="E59" i="14"/>
  <c r="E71" i="14"/>
  <c r="E83" i="14"/>
  <c r="E95" i="14"/>
  <c r="E107" i="14"/>
  <c r="E119" i="14"/>
  <c r="E131" i="14"/>
  <c r="E143" i="14"/>
  <c r="E155" i="14"/>
  <c r="E167" i="14"/>
  <c r="E179" i="14"/>
  <c r="E191" i="14"/>
  <c r="E203" i="14"/>
  <c r="E215" i="14"/>
  <c r="E12" i="14"/>
  <c r="E24" i="14"/>
  <c r="E36" i="14"/>
  <c r="E48" i="14"/>
  <c r="E60" i="14"/>
  <c r="E72" i="14"/>
  <c r="E84" i="14"/>
  <c r="E96" i="14"/>
  <c r="E108" i="14"/>
  <c r="E120" i="14"/>
  <c r="E132" i="14"/>
  <c r="E144" i="14"/>
  <c r="E156" i="14"/>
  <c r="E168" i="14"/>
  <c r="E180" i="14"/>
  <c r="E192" i="14"/>
  <c r="E204" i="14"/>
  <c r="E216" i="14"/>
  <c r="E13" i="14"/>
  <c r="E25" i="14"/>
  <c r="E37" i="14"/>
  <c r="E49" i="14"/>
  <c r="E61" i="14"/>
  <c r="E73" i="14"/>
  <c r="E85" i="14"/>
  <c r="E97" i="14"/>
  <c r="E109" i="14"/>
  <c r="E121" i="14"/>
  <c r="E133" i="14"/>
  <c r="E145" i="14"/>
  <c r="E157" i="14"/>
  <c r="E169" i="14"/>
  <c r="E181" i="14"/>
  <c r="E193" i="14"/>
  <c r="E205" i="14"/>
  <c r="E217" i="14"/>
  <c r="E30" i="14"/>
  <c r="E62" i="14"/>
  <c r="E88" i="14"/>
  <c r="E117" i="14"/>
  <c r="E147" i="14"/>
  <c r="E174" i="14"/>
  <c r="E206" i="14"/>
  <c r="E148" i="14"/>
  <c r="E33" i="14"/>
  <c r="E63" i="14"/>
  <c r="E90" i="14"/>
  <c r="E122" i="14"/>
  <c r="E207" i="14"/>
  <c r="E38" i="14"/>
  <c r="E64" i="14"/>
  <c r="E93" i="14"/>
  <c r="E123" i="14"/>
  <c r="E150" i="14"/>
  <c r="E182" i="14"/>
  <c r="E208" i="14"/>
  <c r="E158" i="14"/>
  <c r="E9" i="14"/>
  <c r="E39" i="14"/>
  <c r="E66" i="14"/>
  <c r="E98" i="14"/>
  <c r="E124" i="14"/>
  <c r="E153" i="14"/>
  <c r="E183" i="14"/>
  <c r="E210" i="14"/>
  <c r="E184" i="14"/>
  <c r="E14" i="14"/>
  <c r="E40" i="14"/>
  <c r="E69" i="14"/>
  <c r="E99" i="14"/>
  <c r="E126" i="14"/>
  <c r="E213" i="14"/>
  <c r="E15" i="14"/>
  <c r="E42" i="14"/>
  <c r="E74" i="14"/>
  <c r="E100" i="14"/>
  <c r="E129" i="14"/>
  <c r="E159" i="14"/>
  <c r="E186" i="14"/>
  <c r="E218" i="14"/>
  <c r="E52" i="14"/>
  <c r="E170" i="14"/>
  <c r="E16" i="14"/>
  <c r="E45" i="14"/>
  <c r="E75" i="14"/>
  <c r="E102" i="14"/>
  <c r="E134" i="14"/>
  <c r="E160" i="14"/>
  <c r="E189" i="14"/>
  <c r="E219" i="14"/>
  <c r="E26" i="14"/>
  <c r="E138" i="14"/>
  <c r="E27" i="14"/>
  <c r="E86" i="14"/>
  <c r="E198" i="14"/>
  <c r="E18" i="14"/>
  <c r="E50" i="14"/>
  <c r="E76" i="14"/>
  <c r="E105" i="14"/>
  <c r="E135" i="14"/>
  <c r="E162" i="14"/>
  <c r="E194" i="14"/>
  <c r="E220" i="14"/>
  <c r="E111" i="14"/>
  <c r="E141" i="14"/>
  <c r="E21" i="14"/>
  <c r="E51" i="14"/>
  <c r="E78" i="14"/>
  <c r="E110" i="14"/>
  <c r="E136" i="14"/>
  <c r="E165" i="14"/>
  <c r="E195" i="14"/>
  <c r="E222" i="14"/>
  <c r="E81" i="14"/>
  <c r="E196" i="14"/>
  <c r="E171" i="14"/>
  <c r="E28" i="14"/>
  <c r="E57" i="14"/>
  <c r="E87" i="14"/>
  <c r="E114" i="14"/>
  <c r="E146" i="14"/>
  <c r="E172" i="14"/>
  <c r="E201" i="14"/>
  <c r="E177" i="14"/>
  <c r="E54" i="14"/>
  <c r="E112" i="14"/>
  <c r="H212" i="1"/>
  <c r="F212" i="1" s="1"/>
  <c r="D212" i="1"/>
  <c r="H187" i="1"/>
  <c r="F187" i="1" s="1"/>
  <c r="D187" i="1"/>
  <c r="H162" i="1"/>
  <c r="F162" i="1" s="1"/>
  <c r="D162" i="1"/>
  <c r="H137" i="1"/>
  <c r="F137" i="1" s="1"/>
  <c r="D137" i="1"/>
  <c r="H112" i="1"/>
  <c r="F112" i="1" s="1"/>
  <c r="D112" i="1"/>
  <c r="F87" i="1"/>
  <c r="D87" i="1"/>
  <c r="F62" i="1"/>
  <c r="D62" i="1"/>
  <c r="F37" i="1"/>
  <c r="D37" i="1"/>
  <c r="H12" i="1"/>
  <c r="F12" i="1" s="1"/>
  <c r="D12" i="1"/>
  <c r="H204" i="9"/>
  <c r="F204" i="9" s="1"/>
  <c r="D204" i="9"/>
  <c r="H180" i="9"/>
  <c r="F180" i="9" s="1"/>
  <c r="D180" i="9"/>
  <c r="H156" i="9"/>
  <c r="F156" i="9" s="1"/>
  <c r="D156" i="9"/>
  <c r="H132" i="9"/>
  <c r="F132" i="9" s="1"/>
  <c r="D132" i="9"/>
  <c r="H108" i="9"/>
  <c r="F108" i="9" s="1"/>
  <c r="D108" i="9"/>
  <c r="H84" i="9"/>
  <c r="F84" i="9" s="1"/>
  <c r="D84" i="9"/>
  <c r="H60" i="9"/>
  <c r="F60" i="9" s="1"/>
  <c r="D60" i="9"/>
  <c r="H36" i="9"/>
  <c r="F36" i="9" s="1"/>
  <c r="D36" i="9"/>
  <c r="H12" i="9"/>
  <c r="F12" i="9" s="1"/>
  <c r="D12" i="9"/>
  <c r="H204" i="8"/>
  <c r="F204" i="8" s="1"/>
  <c r="D204" i="8"/>
  <c r="H180" i="8"/>
  <c r="F180" i="8" s="1"/>
  <c r="D180" i="8"/>
  <c r="H156" i="8"/>
  <c r="F156" i="8" s="1"/>
  <c r="D156" i="8"/>
  <c r="H132" i="8"/>
  <c r="F132" i="8" s="1"/>
  <c r="D132" i="8"/>
  <c r="H108" i="8"/>
  <c r="F108" i="8"/>
  <c r="D108" i="8"/>
  <c r="H84" i="8"/>
  <c r="F84" i="8" s="1"/>
  <c r="D84" i="8"/>
  <c r="H60" i="8"/>
  <c r="F60" i="8" s="1"/>
  <c r="D60" i="8"/>
  <c r="H36" i="8"/>
  <c r="F36" i="8"/>
  <c r="D36" i="8"/>
  <c r="H12" i="8"/>
  <c r="D12" i="8"/>
  <c r="F12" i="8"/>
  <c r="H425" i="13"/>
  <c r="F425" i="13" s="1"/>
  <c r="H401" i="13"/>
  <c r="F401" i="13" s="1"/>
  <c r="H377" i="13"/>
  <c r="F377" i="13" s="1"/>
  <c r="H353" i="13"/>
  <c r="F353" i="13" s="1"/>
  <c r="H329" i="13"/>
  <c r="F329" i="13" s="1"/>
  <c r="H305" i="13"/>
  <c r="F305" i="13" s="1"/>
  <c r="H281" i="13"/>
  <c r="F281" i="13" s="1"/>
  <c r="H257" i="13"/>
  <c r="F257" i="13" s="1"/>
  <c r="H233" i="13"/>
  <c r="F233" i="13" s="1"/>
  <c r="H204" i="13"/>
  <c r="F204" i="13" s="1"/>
  <c r="H180" i="13"/>
  <c r="F180" i="13" s="1"/>
  <c r="H156" i="13"/>
  <c r="F156" i="13" s="1"/>
  <c r="H132" i="13"/>
  <c r="F132" i="13" s="1"/>
  <c r="H108" i="13"/>
  <c r="F108" i="13" s="1"/>
  <c r="H84" i="13"/>
  <c r="F84" i="13" s="1"/>
  <c r="H60" i="13"/>
  <c r="F60" i="13" s="1"/>
  <c r="H36" i="13"/>
  <c r="F36" i="13" s="1"/>
  <c r="H12" i="13"/>
  <c r="F12" i="13" s="1"/>
  <c r="H425" i="6"/>
  <c r="F425" i="6" s="1"/>
  <c r="D425" i="6"/>
  <c r="H401" i="6"/>
  <c r="F401" i="6" s="1"/>
  <c r="D401" i="6"/>
  <c r="H377" i="6"/>
  <c r="F377" i="6" s="1"/>
  <c r="D377" i="6"/>
  <c r="H353" i="6"/>
  <c r="F353" i="6" s="1"/>
  <c r="D353" i="6"/>
  <c r="H329" i="6"/>
  <c r="F329" i="6" s="1"/>
  <c r="D329" i="6"/>
  <c r="H305" i="6"/>
  <c r="F305" i="6" s="1"/>
  <c r="D305" i="6"/>
  <c r="H281" i="6"/>
  <c r="F281" i="6" s="1"/>
  <c r="D281" i="6"/>
  <c r="H257" i="6"/>
  <c r="F257" i="6" s="1"/>
  <c r="D257" i="6"/>
  <c r="H233" i="6"/>
  <c r="F233" i="6" s="1"/>
  <c r="D233" i="6"/>
  <c r="H204" i="6"/>
  <c r="F204" i="6" s="1"/>
  <c r="D204" i="6"/>
  <c r="H180" i="6"/>
  <c r="F180" i="6" s="1"/>
  <c r="D180" i="6"/>
  <c r="H156" i="6"/>
  <c r="F156" i="6" s="1"/>
  <c r="D156" i="6"/>
  <c r="H132" i="6"/>
  <c r="F132" i="6" s="1"/>
  <c r="D132" i="6"/>
  <c r="H108" i="6"/>
  <c r="F108" i="6" s="1"/>
  <c r="D108" i="6"/>
  <c r="H84" i="6"/>
  <c r="F84" i="6" s="1"/>
  <c r="D84" i="6"/>
  <c r="H60" i="6"/>
  <c r="F60" i="6" s="1"/>
  <c r="D60" i="6"/>
  <c r="H36" i="6"/>
  <c r="F36" i="6" s="1"/>
  <c r="D36" i="6"/>
  <c r="H12" i="6"/>
  <c r="F12" i="6" s="1"/>
  <c r="D12" i="6"/>
  <c r="H425" i="12"/>
  <c r="F425" i="12" s="1"/>
  <c r="H401" i="12"/>
  <c r="F401" i="12" s="1"/>
  <c r="H377" i="12"/>
  <c r="F377" i="12" s="1"/>
  <c r="H353" i="12"/>
  <c r="F353" i="12" s="1"/>
  <c r="H329" i="12"/>
  <c r="F329" i="12" s="1"/>
  <c r="H305" i="12"/>
  <c r="F305" i="12" s="1"/>
  <c r="H281" i="12"/>
  <c r="F281" i="12" s="1"/>
  <c r="H257" i="12"/>
  <c r="F257" i="12" s="1"/>
  <c r="H233" i="12"/>
  <c r="F233" i="12" s="1"/>
  <c r="H204" i="12"/>
  <c r="F204" i="12" s="1"/>
  <c r="H180" i="12"/>
  <c r="F180" i="12" s="1"/>
  <c r="H156" i="12"/>
  <c r="F156" i="12" s="1"/>
  <c r="H132" i="12"/>
  <c r="F132" i="12" s="1"/>
  <c r="H108" i="12"/>
  <c r="F108" i="12" s="1"/>
  <c r="H84" i="12"/>
  <c r="F84" i="12" s="1"/>
  <c r="H60" i="12"/>
  <c r="F60" i="12" s="1"/>
  <c r="H36" i="12"/>
  <c r="F36" i="12" s="1"/>
  <c r="H12" i="12"/>
  <c r="F12" i="12" s="1"/>
  <c r="H425" i="10"/>
  <c r="F425" i="10" s="1"/>
  <c r="D425" i="10"/>
  <c r="H401" i="10"/>
  <c r="F401" i="10" s="1"/>
  <c r="D401" i="10"/>
  <c r="H377" i="10"/>
  <c r="F377" i="10" s="1"/>
  <c r="D377" i="10"/>
  <c r="H353" i="10"/>
  <c r="F353" i="10" s="1"/>
  <c r="D353" i="10"/>
  <c r="H329" i="10"/>
  <c r="F329" i="10"/>
  <c r="D329" i="10"/>
  <c r="H305" i="10"/>
  <c r="F305" i="10" s="1"/>
  <c r="D305" i="10"/>
  <c r="H281" i="10"/>
  <c r="F281" i="10" s="1"/>
  <c r="D281" i="10"/>
  <c r="H257" i="10"/>
  <c r="F257" i="10" s="1"/>
  <c r="D257" i="10"/>
  <c r="H234" i="10"/>
  <c r="H233" i="10"/>
  <c r="F233" i="10" s="1"/>
  <c r="D233" i="10"/>
  <c r="H204" i="10"/>
  <c r="F204" i="10" s="1"/>
  <c r="D204" i="10"/>
  <c r="H180" i="10"/>
  <c r="F180" i="10" s="1"/>
  <c r="D180" i="10"/>
  <c r="H156" i="10"/>
  <c r="F156" i="10" s="1"/>
  <c r="D156" i="10"/>
  <c r="H132" i="10"/>
  <c r="F132" i="10" s="1"/>
  <c r="D132" i="10"/>
  <c r="H108" i="10"/>
  <c r="F108" i="10" s="1"/>
  <c r="D108" i="10"/>
  <c r="H84" i="10"/>
  <c r="F84" i="10" s="1"/>
  <c r="D84" i="10"/>
  <c r="H60" i="10"/>
  <c r="F60" i="10" s="1"/>
  <c r="D60" i="10"/>
  <c r="H36" i="10"/>
  <c r="F36" i="10" s="1"/>
  <c r="D36" i="10"/>
  <c r="H12" i="10"/>
  <c r="F12" i="10" s="1"/>
  <c r="D12" i="10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F424" i="14" s="1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F400" i="14" s="1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F376" i="14" s="1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F352" i="14" s="1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F328" i="14" s="1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F304" i="14" s="1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F280" i="14" s="1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F256" i="14" s="1"/>
  <c r="H255" i="14"/>
  <c r="H254" i="14"/>
  <c r="H253" i="14"/>
  <c r="H252" i="14"/>
  <c r="H251" i="14"/>
  <c r="D424" i="14"/>
  <c r="D400" i="14"/>
  <c r="D376" i="14"/>
  <c r="D352" i="14"/>
  <c r="D328" i="14"/>
  <c r="D304" i="14"/>
  <c r="D280" i="14"/>
  <c r="D256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F232" i="14" s="1"/>
  <c r="H231" i="14"/>
  <c r="H230" i="14"/>
  <c r="H229" i="14"/>
  <c r="H228" i="14"/>
  <c r="H227" i="14"/>
  <c r="D232" i="14"/>
  <c r="H204" i="14"/>
  <c r="F204" i="14" s="1"/>
  <c r="D204" i="14"/>
  <c r="H180" i="14"/>
  <c r="F180" i="14" s="1"/>
  <c r="D180" i="14"/>
  <c r="H156" i="14"/>
  <c r="F156" i="14" s="1"/>
  <c r="D156" i="14"/>
  <c r="H132" i="14"/>
  <c r="F132" i="14" s="1"/>
  <c r="D132" i="14"/>
  <c r="H108" i="14"/>
  <c r="F108" i="14" s="1"/>
  <c r="D108" i="14"/>
  <c r="H84" i="14"/>
  <c r="F84" i="14" s="1"/>
  <c r="D84" i="14"/>
  <c r="H60" i="14"/>
  <c r="F60" i="14" s="1"/>
  <c r="D60" i="14"/>
  <c r="D61" i="14"/>
  <c r="H61" i="14"/>
  <c r="F61" i="14" s="1"/>
  <c r="D85" i="14"/>
  <c r="H85" i="14"/>
  <c r="F85" i="14" s="1"/>
  <c r="D109" i="14"/>
  <c r="H109" i="14"/>
  <c r="F109" i="14" s="1"/>
  <c r="D133" i="14"/>
  <c r="H133" i="14"/>
  <c r="F133" i="14" s="1"/>
  <c r="H36" i="14"/>
  <c r="F36" i="14" s="1"/>
  <c r="D36" i="14"/>
  <c r="H29" i="14"/>
  <c r="H19" i="14"/>
  <c r="H12" i="14"/>
  <c r="F12" i="14" s="1"/>
  <c r="H11" i="14"/>
  <c r="H13" i="14"/>
  <c r="H14" i="14"/>
  <c r="H9" i="14"/>
  <c r="H8" i="14"/>
  <c r="H10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30" i="14"/>
  <c r="D12" i="14"/>
  <c r="H425" i="5"/>
  <c r="F425" i="5" s="1"/>
  <c r="D425" i="5"/>
  <c r="H401" i="5"/>
  <c r="F401" i="5" s="1"/>
  <c r="D401" i="5"/>
  <c r="H377" i="5"/>
  <c r="F377" i="5" s="1"/>
  <c r="D377" i="5"/>
  <c r="H353" i="5"/>
  <c r="F353" i="5" s="1"/>
  <c r="D353" i="5"/>
  <c r="H329" i="5"/>
  <c r="F329" i="5" s="1"/>
  <c r="D329" i="5"/>
  <c r="H305" i="5"/>
  <c r="F305" i="5" s="1"/>
  <c r="D305" i="5"/>
  <c r="H281" i="5"/>
  <c r="F281" i="5" s="1"/>
  <c r="D281" i="5"/>
  <c r="H257" i="5"/>
  <c r="F257" i="5" s="1"/>
  <c r="D257" i="5"/>
  <c r="H233" i="5"/>
  <c r="F233" i="5" s="1"/>
  <c r="D23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F204" i="5" s="1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F180" i="5" s="1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F156" i="5" s="1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F132" i="5" s="1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F108" i="5" s="1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F84" i="5" s="1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F60" i="5" s="1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F36" i="5" s="1"/>
  <c r="H35" i="5"/>
  <c r="H34" i="5"/>
  <c r="H33" i="5"/>
  <c r="H32" i="5"/>
  <c r="H31" i="5"/>
  <c r="D204" i="5"/>
  <c r="D180" i="5"/>
  <c r="D156" i="5"/>
  <c r="D132" i="5"/>
  <c r="D108" i="5"/>
  <c r="D84" i="5"/>
  <c r="D60" i="5"/>
  <c r="D36" i="5"/>
  <c r="H12" i="5"/>
  <c r="F12" i="5" s="1"/>
  <c r="D12" i="5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F425" i="7" s="1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F401" i="7" s="1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F377" i="7" s="1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F353" i="7" s="1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F329" i="7" s="1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F305" i="7" s="1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F281" i="7" s="1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F257" i="7" s="1"/>
  <c r="H256" i="7"/>
  <c r="H255" i="7"/>
  <c r="H254" i="7"/>
  <c r="H253" i="7"/>
  <c r="H252" i="7"/>
  <c r="H233" i="7"/>
  <c r="F233" i="7" s="1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F204" i="7" s="1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F180" i="7" s="1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F156" i="7" s="1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F132" i="7" s="1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F108" i="7" s="1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F84" i="7" s="1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F60" i="7" s="1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F36" i="7" s="1"/>
  <c r="H35" i="7"/>
  <c r="H34" i="7"/>
  <c r="H33" i="7"/>
  <c r="H32" i="7"/>
  <c r="H31" i="7"/>
  <c r="H12" i="7"/>
  <c r="F12" i="7" s="1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F425" i="4" s="1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F401" i="4" s="1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F377" i="4" s="1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F353" i="4" s="1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F329" i="4" s="1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F305" i="4" s="1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F281" i="4" s="1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F257" i="4" s="1"/>
  <c r="H256" i="4"/>
  <c r="H255" i="4"/>
  <c r="H254" i="4"/>
  <c r="H253" i="4"/>
  <c r="H252" i="4"/>
  <c r="H233" i="4"/>
  <c r="F233" i="4" s="1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F204" i="4" s="1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F180" i="4" s="1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F156" i="4" s="1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F132" i="4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F108" i="4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F60" i="4" s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F36" i="4" s="1"/>
  <c r="H35" i="4"/>
  <c r="H34" i="4"/>
  <c r="H33" i="4"/>
  <c r="H32" i="4"/>
  <c r="H31" i="4"/>
  <c r="J156" i="4"/>
  <c r="D156" i="4"/>
  <c r="F84" i="4"/>
  <c r="H12" i="4"/>
  <c r="F12" i="4" s="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F425" i="11" s="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F401" i="11" s="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F377" i="11" s="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F353" i="11" s="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F329" i="11" s="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F305" i="11" s="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F282" i="11" s="1"/>
  <c r="H281" i="11"/>
  <c r="F281" i="11" s="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F257" i="11" s="1"/>
  <c r="H256" i="11"/>
  <c r="H255" i="11"/>
  <c r="H254" i="11"/>
  <c r="H253" i="11"/>
  <c r="H252" i="11"/>
  <c r="D282" i="11"/>
  <c r="H233" i="11"/>
  <c r="F233" i="11" s="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F204" i="11" s="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F180" i="11" s="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F156" i="11" s="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F132" i="11" s="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F108" i="11" s="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F84" i="11" s="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F60" i="11" s="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F36" i="11" s="1"/>
  <c r="H35" i="11"/>
  <c r="H34" i="11"/>
  <c r="H33" i="11"/>
  <c r="H32" i="11"/>
  <c r="H31" i="11"/>
  <c r="J11" i="11"/>
  <c r="J12" i="11" s="1"/>
  <c r="D12" i="11" s="1"/>
  <c r="H12" i="11"/>
  <c r="F12" i="11" s="1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F203" i="15" s="1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F179" i="15" s="1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F155" i="15" s="1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F131" i="15" s="1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F107" i="15" s="1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F83" i="15" s="1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F59" i="15" s="1"/>
  <c r="H58" i="15"/>
  <c r="H57" i="15"/>
  <c r="H56" i="15"/>
  <c r="H55" i="15"/>
  <c r="H54" i="15"/>
  <c r="D83" i="15"/>
  <c r="D107" i="15"/>
  <c r="D131" i="15"/>
  <c r="D155" i="15"/>
  <c r="D179" i="15"/>
  <c r="D203" i="15"/>
  <c r="D59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F35" i="15" s="1"/>
  <c r="H34" i="15"/>
  <c r="H33" i="15"/>
  <c r="H32" i="15"/>
  <c r="H31" i="15"/>
  <c r="H30" i="15"/>
  <c r="H11" i="15"/>
  <c r="F11" i="15" s="1"/>
  <c r="D35" i="15"/>
  <c r="D11" i="15"/>
  <c r="E17" i="10" l="1"/>
  <c r="E29" i="10"/>
  <c r="E41" i="10"/>
  <c r="E53" i="10"/>
  <c r="E65" i="10"/>
  <c r="E77" i="10"/>
  <c r="E89" i="10"/>
  <c r="E101" i="10"/>
  <c r="E113" i="10"/>
  <c r="E125" i="10"/>
  <c r="E137" i="10"/>
  <c r="E149" i="10"/>
  <c r="E161" i="10"/>
  <c r="E173" i="10"/>
  <c r="E185" i="10"/>
  <c r="E197" i="10"/>
  <c r="E209" i="10"/>
  <c r="E221" i="10"/>
  <c r="E19" i="10"/>
  <c r="E31" i="10"/>
  <c r="E43" i="10"/>
  <c r="E55" i="10"/>
  <c r="E67" i="10"/>
  <c r="E79" i="10"/>
  <c r="E91" i="10"/>
  <c r="E103" i="10"/>
  <c r="E115" i="10"/>
  <c r="E127" i="10"/>
  <c r="E139" i="10"/>
  <c r="E151" i="10"/>
  <c r="E163" i="10"/>
  <c r="E175" i="10"/>
  <c r="E187" i="10"/>
  <c r="E199" i="10"/>
  <c r="E211" i="10"/>
  <c r="E7" i="10"/>
  <c r="E7" i="12" s="1"/>
  <c r="E8" i="10"/>
  <c r="E20" i="10"/>
  <c r="E32" i="10"/>
  <c r="E44" i="10"/>
  <c r="E56" i="10"/>
  <c r="E68" i="10"/>
  <c r="E80" i="10"/>
  <c r="E92" i="10"/>
  <c r="E104" i="10"/>
  <c r="E116" i="10"/>
  <c r="E128" i="10"/>
  <c r="E140" i="10"/>
  <c r="E152" i="10"/>
  <c r="E164" i="10"/>
  <c r="E176" i="10"/>
  <c r="E188" i="10"/>
  <c r="E200" i="10"/>
  <c r="E212" i="10"/>
  <c r="E10" i="10"/>
  <c r="E22" i="10"/>
  <c r="E34" i="10"/>
  <c r="E46" i="10"/>
  <c r="E58" i="10"/>
  <c r="E70" i="10"/>
  <c r="E82" i="10"/>
  <c r="E94" i="10"/>
  <c r="E106" i="10"/>
  <c r="E118" i="10"/>
  <c r="E130" i="10"/>
  <c r="E142" i="10"/>
  <c r="E154" i="10"/>
  <c r="E166" i="10"/>
  <c r="E178" i="10"/>
  <c r="E190" i="10"/>
  <c r="E202" i="10"/>
  <c r="E214" i="10"/>
  <c r="E11" i="10"/>
  <c r="E23" i="10"/>
  <c r="E35" i="10"/>
  <c r="E47" i="10"/>
  <c r="E59" i="10"/>
  <c r="E71" i="10"/>
  <c r="E83" i="10"/>
  <c r="E95" i="10"/>
  <c r="E107" i="10"/>
  <c r="E119" i="10"/>
  <c r="E131" i="10"/>
  <c r="E143" i="10"/>
  <c r="E155" i="10"/>
  <c r="E167" i="10"/>
  <c r="E179" i="10"/>
  <c r="E191" i="10"/>
  <c r="E203" i="10"/>
  <c r="E215" i="10"/>
  <c r="E12" i="10"/>
  <c r="E24" i="10"/>
  <c r="E36" i="10"/>
  <c r="E48" i="10"/>
  <c r="E60" i="10"/>
  <c r="E72" i="10"/>
  <c r="E84" i="10"/>
  <c r="E96" i="10"/>
  <c r="E108" i="10"/>
  <c r="E120" i="10"/>
  <c r="E132" i="10"/>
  <c r="E144" i="10"/>
  <c r="E156" i="10"/>
  <c r="E168" i="10"/>
  <c r="E180" i="10"/>
  <c r="E192" i="10"/>
  <c r="E204" i="10"/>
  <c r="E216" i="10"/>
  <c r="E13" i="10"/>
  <c r="E25" i="10"/>
  <c r="E37" i="10"/>
  <c r="E49" i="10"/>
  <c r="E61" i="10"/>
  <c r="E73" i="10"/>
  <c r="E85" i="10"/>
  <c r="E97" i="10"/>
  <c r="E109" i="10"/>
  <c r="E121" i="10"/>
  <c r="E133" i="10"/>
  <c r="E145" i="10"/>
  <c r="E157" i="10"/>
  <c r="E169" i="10"/>
  <c r="E181" i="10"/>
  <c r="E193" i="10"/>
  <c r="E205" i="10"/>
  <c r="E217" i="10"/>
  <c r="E16" i="10"/>
  <c r="E45" i="10"/>
  <c r="E75" i="10"/>
  <c r="E102" i="10"/>
  <c r="E134" i="10"/>
  <c r="E160" i="10"/>
  <c r="E189" i="10"/>
  <c r="E219" i="10"/>
  <c r="E18" i="10"/>
  <c r="E50" i="10"/>
  <c r="E76" i="10"/>
  <c r="E105" i="10"/>
  <c r="E135" i="10"/>
  <c r="E162" i="10"/>
  <c r="E194" i="10"/>
  <c r="E220" i="10"/>
  <c r="E21" i="10"/>
  <c r="E51" i="10"/>
  <c r="E78" i="10"/>
  <c r="E110" i="10"/>
  <c r="E136" i="10"/>
  <c r="E165" i="10"/>
  <c r="E195" i="10"/>
  <c r="E222" i="10"/>
  <c r="E26" i="10"/>
  <c r="E52" i="10"/>
  <c r="E81" i="10"/>
  <c r="E111" i="10"/>
  <c r="E138" i="10"/>
  <c r="E170" i="10"/>
  <c r="E196" i="10"/>
  <c r="E14" i="10"/>
  <c r="E27" i="10"/>
  <c r="E54" i="10"/>
  <c r="E86" i="10"/>
  <c r="E112" i="10"/>
  <c r="E141" i="10"/>
  <c r="E171" i="10"/>
  <c r="E198" i="10"/>
  <c r="E28" i="10"/>
  <c r="E57" i="10"/>
  <c r="E87" i="10"/>
  <c r="E114" i="10"/>
  <c r="E146" i="10"/>
  <c r="E172" i="10"/>
  <c r="E201" i="10"/>
  <c r="E9" i="10"/>
  <c r="E124" i="10"/>
  <c r="E153" i="10"/>
  <c r="E99" i="10"/>
  <c r="E30" i="10"/>
  <c r="E62" i="10"/>
  <c r="E88" i="10"/>
  <c r="E117" i="10"/>
  <c r="E147" i="10"/>
  <c r="E174" i="10"/>
  <c r="E206" i="10"/>
  <c r="E98" i="10"/>
  <c r="E126" i="10"/>
  <c r="E184" i="10"/>
  <c r="E33" i="10"/>
  <c r="E63" i="10"/>
  <c r="E90" i="10"/>
  <c r="E122" i="10"/>
  <c r="E148" i="10"/>
  <c r="E177" i="10"/>
  <c r="E207" i="10"/>
  <c r="E39" i="10"/>
  <c r="E183" i="10"/>
  <c r="E69" i="10"/>
  <c r="E38" i="10"/>
  <c r="E64" i="10"/>
  <c r="E93" i="10"/>
  <c r="E123" i="10"/>
  <c r="E150" i="10"/>
  <c r="E182" i="10"/>
  <c r="E208" i="10"/>
  <c r="E66" i="10"/>
  <c r="E210" i="10"/>
  <c r="E40" i="10"/>
  <c r="E15" i="10"/>
  <c r="E42" i="10"/>
  <c r="E74" i="10"/>
  <c r="E100" i="10"/>
  <c r="E129" i="10"/>
  <c r="E159" i="10"/>
  <c r="E186" i="10"/>
  <c r="E218" i="10"/>
  <c r="E158" i="10"/>
  <c r="E213" i="10"/>
  <c r="F221" i="15"/>
  <c r="D221" i="15"/>
  <c r="F220" i="15"/>
  <c r="D220" i="15"/>
  <c r="F219" i="15"/>
  <c r="D219" i="15"/>
  <c r="F218" i="15"/>
  <c r="D218" i="15"/>
  <c r="F217" i="15"/>
  <c r="D217" i="15"/>
  <c r="F216" i="15"/>
  <c r="D216" i="15"/>
  <c r="F215" i="15"/>
  <c r="D215" i="15"/>
  <c r="F214" i="15"/>
  <c r="D214" i="15"/>
  <c r="F213" i="15"/>
  <c r="D213" i="15"/>
  <c r="F212" i="15"/>
  <c r="D212" i="15"/>
  <c r="F211" i="15"/>
  <c r="D211" i="15"/>
  <c r="F210" i="15"/>
  <c r="D210" i="15"/>
  <c r="F209" i="15"/>
  <c r="D209" i="15"/>
  <c r="F208" i="15"/>
  <c r="D208" i="15"/>
  <c r="F207" i="15"/>
  <c r="D207" i="15"/>
  <c r="F206" i="15"/>
  <c r="D206" i="15"/>
  <c r="F205" i="15"/>
  <c r="D205" i="15"/>
  <c r="F204" i="15"/>
  <c r="D204" i="15"/>
  <c r="F202" i="15"/>
  <c r="D202" i="15"/>
  <c r="F201" i="15"/>
  <c r="D201" i="15"/>
  <c r="F200" i="15"/>
  <c r="D200" i="15"/>
  <c r="I199" i="15"/>
  <c r="I200" i="15" s="1"/>
  <c r="I201" i="15" s="1"/>
  <c r="I202" i="15" s="1"/>
  <c r="F199" i="15"/>
  <c r="D199" i="15"/>
  <c r="F198" i="15"/>
  <c r="G198" i="15"/>
  <c r="G199" i="15" s="1"/>
  <c r="G200" i="15" s="1"/>
  <c r="G201" i="15" s="1"/>
  <c r="G202" i="15" s="1"/>
  <c r="D198" i="15"/>
  <c r="F197" i="15"/>
  <c r="D197" i="15"/>
  <c r="F196" i="15"/>
  <c r="D196" i="15"/>
  <c r="F195" i="15"/>
  <c r="D195" i="15"/>
  <c r="F194" i="15"/>
  <c r="D194" i="15"/>
  <c r="F193" i="15"/>
  <c r="D193" i="15"/>
  <c r="F192" i="15"/>
  <c r="D192" i="15"/>
  <c r="F191" i="15"/>
  <c r="D191" i="15"/>
  <c r="F190" i="15"/>
  <c r="D190" i="15"/>
  <c r="F189" i="15"/>
  <c r="D189" i="15"/>
  <c r="F188" i="15"/>
  <c r="D188" i="15"/>
  <c r="F187" i="15"/>
  <c r="D187" i="15"/>
  <c r="F186" i="15"/>
  <c r="D186" i="15"/>
  <c r="F185" i="15"/>
  <c r="D185" i="15"/>
  <c r="F184" i="15"/>
  <c r="D184" i="15"/>
  <c r="F183" i="15"/>
  <c r="D183" i="15"/>
  <c r="F182" i="15"/>
  <c r="D182" i="15"/>
  <c r="F181" i="15"/>
  <c r="D181" i="15"/>
  <c r="F180" i="15"/>
  <c r="D180" i="15"/>
  <c r="F178" i="15"/>
  <c r="D178" i="15"/>
  <c r="F177" i="15"/>
  <c r="D177" i="15"/>
  <c r="F176" i="15"/>
  <c r="D176" i="15"/>
  <c r="I175" i="15"/>
  <c r="I176" i="15" s="1"/>
  <c r="I177" i="15" s="1"/>
  <c r="I178" i="15" s="1"/>
  <c r="F175" i="15"/>
  <c r="D175" i="15"/>
  <c r="F174" i="15"/>
  <c r="G174" i="15"/>
  <c r="G175" i="15" s="1"/>
  <c r="G176" i="15" s="1"/>
  <c r="G177" i="15" s="1"/>
  <c r="G178" i="15" s="1"/>
  <c r="D174" i="15"/>
  <c r="F173" i="15"/>
  <c r="D173" i="15"/>
  <c r="F172" i="15"/>
  <c r="D172" i="15"/>
  <c r="F171" i="15"/>
  <c r="D171" i="15"/>
  <c r="F170" i="15"/>
  <c r="D170" i="15"/>
  <c r="F169" i="15"/>
  <c r="D169" i="15"/>
  <c r="F168" i="15"/>
  <c r="D168" i="15"/>
  <c r="F167" i="15"/>
  <c r="D167" i="15"/>
  <c r="F166" i="15"/>
  <c r="D166" i="15"/>
  <c r="F165" i="15"/>
  <c r="D165" i="15"/>
  <c r="F164" i="15"/>
  <c r="D164" i="15"/>
  <c r="F163" i="15"/>
  <c r="D163" i="15"/>
  <c r="F162" i="15"/>
  <c r="D162" i="15"/>
  <c r="F161" i="15"/>
  <c r="D161" i="15"/>
  <c r="F160" i="15"/>
  <c r="D160" i="15"/>
  <c r="F159" i="15"/>
  <c r="D159" i="15"/>
  <c r="F158" i="15"/>
  <c r="D158" i="15"/>
  <c r="F157" i="15"/>
  <c r="D157" i="15"/>
  <c r="F156" i="15"/>
  <c r="D156" i="15"/>
  <c r="D154" i="15"/>
  <c r="F154" i="15"/>
  <c r="F153" i="15"/>
  <c r="D153" i="15"/>
  <c r="F152" i="15"/>
  <c r="D152" i="15"/>
  <c r="I151" i="15"/>
  <c r="I152" i="15" s="1"/>
  <c r="I153" i="15" s="1"/>
  <c r="I154" i="15" s="1"/>
  <c r="F151" i="15"/>
  <c r="D151" i="15"/>
  <c r="G150" i="15"/>
  <c r="G151" i="15" s="1"/>
  <c r="G152" i="15" s="1"/>
  <c r="G153" i="15" s="1"/>
  <c r="G154" i="15" s="1"/>
  <c r="F150" i="15"/>
  <c r="D150" i="15"/>
  <c r="F149" i="15"/>
  <c r="D149" i="15"/>
  <c r="F148" i="15"/>
  <c r="D148" i="15"/>
  <c r="F147" i="15"/>
  <c r="D147" i="15"/>
  <c r="F146" i="15"/>
  <c r="D146" i="15"/>
  <c r="F145" i="15"/>
  <c r="D145" i="15"/>
  <c r="F144" i="15"/>
  <c r="D144" i="15"/>
  <c r="F143" i="15"/>
  <c r="D143" i="15"/>
  <c r="F142" i="15"/>
  <c r="D142" i="15"/>
  <c r="F141" i="15"/>
  <c r="D141" i="15"/>
  <c r="F140" i="15"/>
  <c r="D140" i="15"/>
  <c r="F139" i="15"/>
  <c r="D139" i="15"/>
  <c r="F138" i="15"/>
  <c r="D138" i="15"/>
  <c r="F137" i="15"/>
  <c r="D137" i="15"/>
  <c r="F136" i="15"/>
  <c r="D136" i="15"/>
  <c r="F135" i="15"/>
  <c r="D135" i="15"/>
  <c r="F134" i="15"/>
  <c r="D134" i="15"/>
  <c r="F133" i="15"/>
  <c r="D133" i="15"/>
  <c r="F132" i="15"/>
  <c r="D132" i="15"/>
  <c r="F130" i="15"/>
  <c r="D130" i="15"/>
  <c r="F129" i="15"/>
  <c r="D129" i="15"/>
  <c r="F128" i="15"/>
  <c r="D128" i="15"/>
  <c r="I127" i="15"/>
  <c r="I128" i="15" s="1"/>
  <c r="I129" i="15" s="1"/>
  <c r="I130" i="15" s="1"/>
  <c r="F127" i="15"/>
  <c r="D127" i="15"/>
  <c r="F126" i="15"/>
  <c r="G126" i="15"/>
  <c r="G127" i="15" s="1"/>
  <c r="G128" i="15" s="1"/>
  <c r="G129" i="15" s="1"/>
  <c r="G130" i="15" s="1"/>
  <c r="D126" i="15"/>
  <c r="F125" i="15"/>
  <c r="D125" i="15"/>
  <c r="F124" i="15"/>
  <c r="D124" i="15"/>
  <c r="F123" i="15"/>
  <c r="D123" i="15"/>
  <c r="F122" i="15"/>
  <c r="D122" i="15"/>
  <c r="F121" i="15"/>
  <c r="D121" i="15"/>
  <c r="F120" i="15"/>
  <c r="D120" i="15"/>
  <c r="F119" i="15"/>
  <c r="D119" i="15"/>
  <c r="F118" i="15"/>
  <c r="D118" i="15"/>
  <c r="F117" i="15"/>
  <c r="D117" i="15"/>
  <c r="F116" i="15"/>
  <c r="D116" i="15"/>
  <c r="F115" i="15"/>
  <c r="D115" i="15"/>
  <c r="F114" i="15"/>
  <c r="D114" i="15"/>
  <c r="F113" i="15"/>
  <c r="D113" i="15"/>
  <c r="F112" i="15"/>
  <c r="D112" i="15"/>
  <c r="F111" i="15"/>
  <c r="D111" i="15"/>
  <c r="F110" i="15"/>
  <c r="D110" i="15"/>
  <c r="F109" i="15"/>
  <c r="D109" i="15"/>
  <c r="F108" i="15"/>
  <c r="D108" i="15"/>
  <c r="F106" i="15"/>
  <c r="D106" i="15"/>
  <c r="F105" i="15"/>
  <c r="D105" i="15"/>
  <c r="F104" i="15"/>
  <c r="D104" i="15"/>
  <c r="I103" i="15"/>
  <c r="I104" i="15" s="1"/>
  <c r="I105" i="15" s="1"/>
  <c r="I106" i="15" s="1"/>
  <c r="F103" i="15"/>
  <c r="D103" i="15"/>
  <c r="F102" i="15"/>
  <c r="G102" i="15"/>
  <c r="G103" i="15" s="1"/>
  <c r="G104" i="15" s="1"/>
  <c r="G105" i="15" s="1"/>
  <c r="G106" i="15" s="1"/>
  <c r="D102" i="15"/>
  <c r="F101" i="15"/>
  <c r="D101" i="15"/>
  <c r="F100" i="15"/>
  <c r="D100" i="15"/>
  <c r="F99" i="15"/>
  <c r="D99" i="15"/>
  <c r="F98" i="15"/>
  <c r="D98" i="15"/>
  <c r="F97" i="15"/>
  <c r="D97" i="15"/>
  <c r="F96" i="15"/>
  <c r="D96" i="15"/>
  <c r="F95" i="15"/>
  <c r="D95" i="15"/>
  <c r="F94" i="15"/>
  <c r="D94" i="15"/>
  <c r="F93" i="15"/>
  <c r="D93" i="15"/>
  <c r="F92" i="15"/>
  <c r="D92" i="15"/>
  <c r="F91" i="15"/>
  <c r="D91" i="15"/>
  <c r="F90" i="15"/>
  <c r="D90" i="15"/>
  <c r="F89" i="15"/>
  <c r="D89" i="15"/>
  <c r="F88" i="15"/>
  <c r="D88" i="15"/>
  <c r="F87" i="15"/>
  <c r="D87" i="15"/>
  <c r="F86" i="15"/>
  <c r="D86" i="15"/>
  <c r="F85" i="15"/>
  <c r="D85" i="15"/>
  <c r="F84" i="15"/>
  <c r="D84" i="15"/>
  <c r="D82" i="15"/>
  <c r="F82" i="15"/>
  <c r="F81" i="15"/>
  <c r="D81" i="15"/>
  <c r="F80" i="15"/>
  <c r="D80" i="15"/>
  <c r="I79" i="15"/>
  <c r="I80" i="15" s="1"/>
  <c r="I81" i="15" s="1"/>
  <c r="I82" i="15" s="1"/>
  <c r="F79" i="15"/>
  <c r="D79" i="15"/>
  <c r="G78" i="15"/>
  <c r="G79" i="15" s="1"/>
  <c r="G80" i="15" s="1"/>
  <c r="G81" i="15" s="1"/>
  <c r="G82" i="15" s="1"/>
  <c r="F78" i="15"/>
  <c r="D78" i="15"/>
  <c r="F77" i="15"/>
  <c r="D77" i="15"/>
  <c r="F76" i="15"/>
  <c r="D76" i="15"/>
  <c r="F75" i="15"/>
  <c r="D75" i="15"/>
  <c r="F74" i="15"/>
  <c r="D74" i="15"/>
  <c r="F73" i="15"/>
  <c r="D73" i="15"/>
  <c r="F72" i="15"/>
  <c r="D72" i="15"/>
  <c r="F71" i="15"/>
  <c r="D71" i="15"/>
  <c r="F70" i="15"/>
  <c r="D70" i="15"/>
  <c r="F69" i="15"/>
  <c r="D69" i="15"/>
  <c r="F68" i="15"/>
  <c r="D68" i="15"/>
  <c r="F67" i="15"/>
  <c r="D67" i="15"/>
  <c r="F66" i="15"/>
  <c r="D66" i="15"/>
  <c r="F65" i="15"/>
  <c r="D65" i="15"/>
  <c r="F64" i="15"/>
  <c r="D64" i="15"/>
  <c r="F63" i="15"/>
  <c r="D63" i="15"/>
  <c r="F62" i="15"/>
  <c r="D62" i="15"/>
  <c r="F61" i="15"/>
  <c r="D61" i="15"/>
  <c r="F60" i="15"/>
  <c r="D60" i="15"/>
  <c r="D58" i="15"/>
  <c r="F58" i="15"/>
  <c r="F57" i="15"/>
  <c r="D57" i="15"/>
  <c r="F56" i="15"/>
  <c r="D56" i="15"/>
  <c r="I55" i="15"/>
  <c r="I56" i="15" s="1"/>
  <c r="I57" i="15" s="1"/>
  <c r="I58" i="15" s="1"/>
  <c r="F55" i="15"/>
  <c r="D55" i="15"/>
  <c r="G54" i="15"/>
  <c r="G55" i="15" s="1"/>
  <c r="G56" i="15" s="1"/>
  <c r="G57" i="15" s="1"/>
  <c r="G58" i="15" s="1"/>
  <c r="F54" i="15"/>
  <c r="D54" i="15"/>
  <c r="F53" i="15"/>
  <c r="D53" i="15"/>
  <c r="F52" i="15"/>
  <c r="D52" i="15"/>
  <c r="F51" i="15"/>
  <c r="D51" i="15"/>
  <c r="F50" i="15"/>
  <c r="D50" i="15"/>
  <c r="F49" i="15"/>
  <c r="D49" i="15"/>
  <c r="F48" i="15"/>
  <c r="D48" i="15"/>
  <c r="F47" i="15"/>
  <c r="D47" i="15"/>
  <c r="F46" i="15"/>
  <c r="D46" i="15"/>
  <c r="F45" i="15"/>
  <c r="D45" i="15"/>
  <c r="F44" i="15"/>
  <c r="D44" i="15"/>
  <c r="F43" i="15"/>
  <c r="D43" i="15"/>
  <c r="F42" i="15"/>
  <c r="D42" i="15"/>
  <c r="F41" i="15"/>
  <c r="D41" i="15"/>
  <c r="F40" i="15"/>
  <c r="D40" i="15"/>
  <c r="F39" i="15"/>
  <c r="D39" i="15"/>
  <c r="F38" i="15"/>
  <c r="D38" i="15"/>
  <c r="F37" i="15"/>
  <c r="D37" i="15"/>
  <c r="F36" i="15"/>
  <c r="D36" i="15"/>
  <c r="F34" i="15"/>
  <c r="D34" i="15"/>
  <c r="F33" i="15"/>
  <c r="D33" i="15"/>
  <c r="F32" i="15"/>
  <c r="D32" i="15"/>
  <c r="I31" i="15"/>
  <c r="I32" i="15" s="1"/>
  <c r="I33" i="15" s="1"/>
  <c r="I34" i="15" s="1"/>
  <c r="F31" i="15"/>
  <c r="D31" i="15"/>
  <c r="F30" i="15"/>
  <c r="G30" i="15"/>
  <c r="G31" i="15" s="1"/>
  <c r="G32" i="15" s="1"/>
  <c r="G33" i="15" s="1"/>
  <c r="G34" i="15" s="1"/>
  <c r="D30" i="15"/>
  <c r="H29" i="15"/>
  <c r="F29" i="15" s="1"/>
  <c r="D29" i="15"/>
  <c r="H28" i="15"/>
  <c r="F28" i="15"/>
  <c r="D28" i="15"/>
  <c r="H27" i="15"/>
  <c r="F27" i="15" s="1"/>
  <c r="D27" i="15"/>
  <c r="H26" i="15"/>
  <c r="F26" i="15" s="1"/>
  <c r="D26" i="15"/>
  <c r="H25" i="15"/>
  <c r="F25" i="15" s="1"/>
  <c r="D25" i="15"/>
  <c r="H24" i="15"/>
  <c r="F24" i="15" s="1"/>
  <c r="D24" i="15"/>
  <c r="H23" i="15"/>
  <c r="F23" i="15" s="1"/>
  <c r="D23" i="15"/>
  <c r="H22" i="15"/>
  <c r="F22" i="15"/>
  <c r="D22" i="15"/>
  <c r="H21" i="15"/>
  <c r="F21" i="15" s="1"/>
  <c r="D21" i="15"/>
  <c r="H20" i="15"/>
  <c r="F20" i="15" s="1"/>
  <c r="D20" i="15"/>
  <c r="H19" i="15"/>
  <c r="F19" i="15" s="1"/>
  <c r="D19" i="15"/>
  <c r="H18" i="15"/>
  <c r="F18" i="15" s="1"/>
  <c r="D18" i="15"/>
  <c r="H17" i="15"/>
  <c r="F17" i="15"/>
  <c r="D17" i="15"/>
  <c r="H16" i="15"/>
  <c r="F16" i="15" s="1"/>
  <c r="D16" i="15"/>
  <c r="H15" i="15"/>
  <c r="F15" i="15" s="1"/>
  <c r="D15" i="15"/>
  <c r="H14" i="15"/>
  <c r="F14" i="15" s="1"/>
  <c r="D14" i="15"/>
  <c r="H13" i="15"/>
  <c r="F13" i="15" s="1"/>
  <c r="D13" i="15"/>
  <c r="H12" i="15"/>
  <c r="F12" i="15" s="1"/>
  <c r="D12" i="15"/>
  <c r="D10" i="15"/>
  <c r="H10" i="15"/>
  <c r="F10" i="15" s="1"/>
  <c r="H9" i="15"/>
  <c r="F9" i="15" s="1"/>
  <c r="D9" i="15"/>
  <c r="H8" i="15"/>
  <c r="F8" i="15" s="1"/>
  <c r="D8" i="15"/>
  <c r="I7" i="15"/>
  <c r="I8" i="15" s="1"/>
  <c r="I9" i="15" s="1"/>
  <c r="I10" i="15" s="1"/>
  <c r="H7" i="15"/>
  <c r="F7" i="15" s="1"/>
  <c r="G7" i="15"/>
  <c r="G8" i="15" s="1"/>
  <c r="G9" i="15" s="1"/>
  <c r="G10" i="15" s="1"/>
  <c r="D7" i="15"/>
  <c r="H6" i="15"/>
  <c r="F6" i="15" s="1"/>
  <c r="D6" i="15"/>
  <c r="E11" i="6" l="1"/>
  <c r="E23" i="6"/>
  <c r="E35" i="6"/>
  <c r="E47" i="6"/>
  <c r="E59" i="6"/>
  <c r="E71" i="6"/>
  <c r="E83" i="6"/>
  <c r="E95" i="6"/>
  <c r="E107" i="6"/>
  <c r="E119" i="6"/>
  <c r="E131" i="6"/>
  <c r="E143" i="6"/>
  <c r="E13" i="6"/>
  <c r="E25" i="6"/>
  <c r="E37" i="6"/>
  <c r="E49" i="6"/>
  <c r="E61" i="6"/>
  <c r="E73" i="6"/>
  <c r="E85" i="6"/>
  <c r="E97" i="6"/>
  <c r="E109" i="6"/>
  <c r="E121" i="6"/>
  <c r="E133" i="6"/>
  <c r="E145" i="6"/>
  <c r="E14" i="6"/>
  <c r="E26" i="6"/>
  <c r="E38" i="6"/>
  <c r="E50" i="6"/>
  <c r="E62" i="6"/>
  <c r="E15" i="6"/>
  <c r="E27" i="6"/>
  <c r="E39" i="6"/>
  <c r="E51" i="6"/>
  <c r="E63" i="6"/>
  <c r="E75" i="6"/>
  <c r="E87" i="6"/>
  <c r="E99" i="6"/>
  <c r="E111" i="6"/>
  <c r="E123" i="6"/>
  <c r="E135" i="6"/>
  <c r="E147" i="6"/>
  <c r="E16" i="6"/>
  <c r="E28" i="6"/>
  <c r="E40" i="6"/>
  <c r="E52" i="6"/>
  <c r="E64" i="6"/>
  <c r="E76" i="6"/>
  <c r="E88" i="6"/>
  <c r="E100" i="6"/>
  <c r="E112" i="6"/>
  <c r="E124" i="6"/>
  <c r="E136" i="6"/>
  <c r="E148" i="6"/>
  <c r="E17" i="6"/>
  <c r="E29" i="6"/>
  <c r="E41" i="6"/>
  <c r="E53" i="6"/>
  <c r="E65" i="6"/>
  <c r="E77" i="6"/>
  <c r="E89" i="6"/>
  <c r="E101" i="6"/>
  <c r="E113" i="6"/>
  <c r="E125" i="6"/>
  <c r="E137" i="6"/>
  <c r="E149" i="6"/>
  <c r="E18" i="6"/>
  <c r="E30" i="6"/>
  <c r="E42" i="6"/>
  <c r="E54" i="6"/>
  <c r="E66" i="6"/>
  <c r="E78" i="6"/>
  <c r="E90" i="6"/>
  <c r="E102" i="6"/>
  <c r="E114" i="6"/>
  <c r="E126" i="6"/>
  <c r="E138" i="6"/>
  <c r="E150" i="6"/>
  <c r="E19" i="6"/>
  <c r="E31" i="6"/>
  <c r="E43" i="6"/>
  <c r="E55" i="6"/>
  <c r="E67" i="6"/>
  <c r="E79" i="6"/>
  <c r="E91" i="6"/>
  <c r="E103" i="6"/>
  <c r="E115" i="6"/>
  <c r="E127" i="6"/>
  <c r="E139" i="6"/>
  <c r="E151" i="6"/>
  <c r="E8" i="6"/>
  <c r="E20" i="6"/>
  <c r="E32" i="6"/>
  <c r="E44" i="6"/>
  <c r="E56" i="6"/>
  <c r="E68" i="6"/>
  <c r="E80" i="6"/>
  <c r="E92" i="6"/>
  <c r="E104" i="6"/>
  <c r="E116" i="6"/>
  <c r="E128" i="6"/>
  <c r="E140" i="6"/>
  <c r="E152" i="6"/>
  <c r="E10" i="6"/>
  <c r="E22" i="6"/>
  <c r="E34" i="6"/>
  <c r="E46" i="6"/>
  <c r="E58" i="6"/>
  <c r="E70" i="6"/>
  <c r="E82" i="6"/>
  <c r="E94" i="6"/>
  <c r="E106" i="6"/>
  <c r="E118" i="6"/>
  <c r="E130" i="6"/>
  <c r="E142" i="6"/>
  <c r="E154" i="6"/>
  <c r="E24" i="6"/>
  <c r="E86" i="6"/>
  <c r="E134" i="6"/>
  <c r="E162" i="6"/>
  <c r="E174" i="6"/>
  <c r="E186" i="6"/>
  <c r="E198" i="6"/>
  <c r="E210" i="6"/>
  <c r="E222" i="6"/>
  <c r="E36" i="6"/>
  <c r="E96" i="6"/>
  <c r="E144" i="6"/>
  <c r="E164" i="6"/>
  <c r="E176" i="6"/>
  <c r="E188" i="6"/>
  <c r="E200" i="6"/>
  <c r="E212" i="6"/>
  <c r="E45" i="6"/>
  <c r="E98" i="6"/>
  <c r="E146" i="6"/>
  <c r="E165" i="6"/>
  <c r="E177" i="6"/>
  <c r="E189" i="6"/>
  <c r="E201" i="6"/>
  <c r="E213" i="6"/>
  <c r="E57" i="6"/>
  <c r="E108" i="6"/>
  <c r="E155" i="6"/>
  <c r="E167" i="6"/>
  <c r="E179" i="6"/>
  <c r="E191" i="6"/>
  <c r="E203" i="6"/>
  <c r="E215" i="6"/>
  <c r="E60" i="6"/>
  <c r="E110" i="6"/>
  <c r="E156" i="6"/>
  <c r="E168" i="6"/>
  <c r="E180" i="6"/>
  <c r="E192" i="6"/>
  <c r="E204" i="6"/>
  <c r="E216" i="6"/>
  <c r="E69" i="6"/>
  <c r="E117" i="6"/>
  <c r="E157" i="6"/>
  <c r="E169" i="6"/>
  <c r="E181" i="6"/>
  <c r="E193" i="6"/>
  <c r="E205" i="6"/>
  <c r="E217" i="6"/>
  <c r="E72" i="6"/>
  <c r="E120" i="6"/>
  <c r="E158" i="6"/>
  <c r="E170" i="6"/>
  <c r="E182" i="6"/>
  <c r="E194" i="6"/>
  <c r="E206" i="6"/>
  <c r="E218" i="6"/>
  <c r="E129" i="6"/>
  <c r="E175" i="6"/>
  <c r="E207" i="6"/>
  <c r="E172" i="6"/>
  <c r="E9" i="6"/>
  <c r="E132" i="6"/>
  <c r="E178" i="6"/>
  <c r="E208" i="6"/>
  <c r="E12" i="6"/>
  <c r="E141" i="6"/>
  <c r="E183" i="6"/>
  <c r="E209" i="6"/>
  <c r="E199" i="6"/>
  <c r="E21" i="6"/>
  <c r="E153" i="6"/>
  <c r="E184" i="6"/>
  <c r="E211" i="6"/>
  <c r="E33" i="6"/>
  <c r="E159" i="6"/>
  <c r="E185" i="6"/>
  <c r="E214" i="6"/>
  <c r="E48" i="6"/>
  <c r="E160" i="6"/>
  <c r="E187" i="6"/>
  <c r="E219" i="6"/>
  <c r="E93" i="6"/>
  <c r="E171" i="6"/>
  <c r="E74" i="6"/>
  <c r="E161" i="6"/>
  <c r="E190" i="6"/>
  <c r="E220" i="6"/>
  <c r="E197" i="6"/>
  <c r="E105" i="6"/>
  <c r="E81" i="6"/>
  <c r="E163" i="6"/>
  <c r="E195" i="6"/>
  <c r="E221" i="6"/>
  <c r="E84" i="6"/>
  <c r="E166" i="6"/>
  <c r="E196" i="6"/>
  <c r="E7" i="6"/>
  <c r="E122" i="6"/>
  <c r="E173" i="6"/>
  <c r="E202" i="6"/>
  <c r="I204" i="15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03" i="15"/>
  <c r="I180" i="15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79" i="15"/>
  <c r="I156" i="15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55" i="15"/>
  <c r="I132" i="15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31" i="15"/>
  <c r="I108" i="15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07" i="15"/>
  <c r="I84" i="15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83" i="15"/>
  <c r="G156" i="15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55" i="15"/>
  <c r="G180" i="15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79" i="15"/>
  <c r="G84" i="15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83" i="15"/>
  <c r="G108" i="15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07" i="15"/>
  <c r="G204" i="15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03" i="15"/>
  <c r="G132" i="15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31" i="15"/>
  <c r="I60" i="15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59" i="15"/>
  <c r="G60" i="15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59" i="15"/>
  <c r="I35" i="15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G35" i="15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11" i="15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I11" i="15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J155" i="7"/>
  <c r="J156" i="7" s="1"/>
  <c r="D156" i="7" s="1"/>
  <c r="J424" i="12"/>
  <c r="J425" i="12" s="1"/>
  <c r="D425" i="12" s="1"/>
  <c r="J400" i="12"/>
  <c r="J401" i="12" s="1"/>
  <c r="D401" i="12" s="1"/>
  <c r="J352" i="12"/>
  <c r="J353" i="12" s="1"/>
  <c r="D353" i="12" s="1"/>
  <c r="J328" i="12"/>
  <c r="J329" i="12" s="1"/>
  <c r="D329" i="12" s="1"/>
  <c r="J304" i="12"/>
  <c r="J305" i="12" s="1"/>
  <c r="D305" i="12" s="1"/>
  <c r="J256" i="12"/>
  <c r="J257" i="12" s="1"/>
  <c r="D257" i="12" s="1"/>
  <c r="J232" i="12"/>
  <c r="J233" i="12" s="1"/>
  <c r="D233" i="12" s="1"/>
  <c r="J424" i="13"/>
  <c r="J425" i="13" s="1"/>
  <c r="D425" i="13" s="1"/>
  <c r="J400" i="13"/>
  <c r="J401" i="13" s="1"/>
  <c r="D401" i="13" s="1"/>
  <c r="J352" i="13"/>
  <c r="J353" i="13" s="1"/>
  <c r="D353" i="13" s="1"/>
  <c r="J328" i="13"/>
  <c r="J329" i="13" s="1"/>
  <c r="D329" i="13" s="1"/>
  <c r="J304" i="13"/>
  <c r="J305" i="13" s="1"/>
  <c r="D305" i="13" s="1"/>
  <c r="J280" i="13"/>
  <c r="J281" i="13" s="1"/>
  <c r="D281" i="13" s="1"/>
  <c r="J256" i="13"/>
  <c r="J257" i="13" s="1"/>
  <c r="D257" i="13" s="1"/>
  <c r="J232" i="13"/>
  <c r="J233" i="13" s="1"/>
  <c r="D233" i="13" s="1"/>
  <c r="E11" i="13" l="1"/>
  <c r="E23" i="13"/>
  <c r="E35" i="13"/>
  <c r="E47" i="13"/>
  <c r="E59" i="13"/>
  <c r="E71" i="13"/>
  <c r="E83" i="13"/>
  <c r="E95" i="13"/>
  <c r="E107" i="13"/>
  <c r="E119" i="13"/>
  <c r="E131" i="13"/>
  <c r="E143" i="13"/>
  <c r="E155" i="13"/>
  <c r="E167" i="13"/>
  <c r="E179" i="13"/>
  <c r="E191" i="13"/>
  <c r="E203" i="13"/>
  <c r="E215" i="13"/>
  <c r="E13" i="13"/>
  <c r="E25" i="13"/>
  <c r="E37" i="13"/>
  <c r="E49" i="13"/>
  <c r="E61" i="13"/>
  <c r="E73" i="13"/>
  <c r="E85" i="13"/>
  <c r="E97" i="13"/>
  <c r="E109" i="13"/>
  <c r="E121" i="13"/>
  <c r="E133" i="13"/>
  <c r="E145" i="13"/>
  <c r="E157" i="13"/>
  <c r="E169" i="13"/>
  <c r="E181" i="13"/>
  <c r="E193" i="13"/>
  <c r="E205" i="13"/>
  <c r="E217" i="13"/>
  <c r="E14" i="13"/>
  <c r="E26" i="13"/>
  <c r="E38" i="13"/>
  <c r="E50" i="13"/>
  <c r="E62" i="13"/>
  <c r="E74" i="13"/>
  <c r="E86" i="13"/>
  <c r="E98" i="13"/>
  <c r="E110" i="13"/>
  <c r="E122" i="13"/>
  <c r="E134" i="13"/>
  <c r="E146" i="13"/>
  <c r="E158" i="13"/>
  <c r="E170" i="13"/>
  <c r="E182" i="13"/>
  <c r="E194" i="13"/>
  <c r="E206" i="13"/>
  <c r="E218" i="13"/>
  <c r="E15" i="13"/>
  <c r="E27" i="13"/>
  <c r="E39" i="13"/>
  <c r="E51" i="13"/>
  <c r="E63" i="13"/>
  <c r="E75" i="13"/>
  <c r="E87" i="13"/>
  <c r="E99" i="13"/>
  <c r="E111" i="13"/>
  <c r="E123" i="13"/>
  <c r="E135" i="13"/>
  <c r="E147" i="13"/>
  <c r="E159" i="13"/>
  <c r="E171" i="13"/>
  <c r="E183" i="13"/>
  <c r="E195" i="13"/>
  <c r="E207" i="13"/>
  <c r="E219" i="13"/>
  <c r="E16" i="13"/>
  <c r="E28" i="13"/>
  <c r="E40" i="13"/>
  <c r="E52" i="13"/>
  <c r="E64" i="13"/>
  <c r="E76" i="13"/>
  <c r="E88" i="13"/>
  <c r="E100" i="13"/>
  <c r="E112" i="13"/>
  <c r="E124" i="13"/>
  <c r="E136" i="13"/>
  <c r="E148" i="13"/>
  <c r="E160" i="13"/>
  <c r="E172" i="13"/>
  <c r="E184" i="13"/>
  <c r="E196" i="13"/>
  <c r="E208" i="13"/>
  <c r="E220" i="13"/>
  <c r="E17" i="13"/>
  <c r="E29" i="13"/>
  <c r="E41" i="13"/>
  <c r="E53" i="13"/>
  <c r="E65" i="13"/>
  <c r="E77" i="13"/>
  <c r="E89" i="13"/>
  <c r="E101" i="13"/>
  <c r="E113" i="13"/>
  <c r="E125" i="13"/>
  <c r="E137" i="13"/>
  <c r="E149" i="13"/>
  <c r="E161" i="13"/>
  <c r="E173" i="13"/>
  <c r="E185" i="13"/>
  <c r="E197" i="13"/>
  <c r="E209" i="13"/>
  <c r="E221" i="13"/>
  <c r="E18" i="13"/>
  <c r="E30" i="13"/>
  <c r="E42" i="13"/>
  <c r="E54" i="13"/>
  <c r="E66" i="13"/>
  <c r="E78" i="13"/>
  <c r="E90" i="13"/>
  <c r="E102" i="13"/>
  <c r="E114" i="13"/>
  <c r="E126" i="13"/>
  <c r="E138" i="13"/>
  <c r="E150" i="13"/>
  <c r="E162" i="13"/>
  <c r="E174" i="13"/>
  <c r="E186" i="13"/>
  <c r="E198" i="13"/>
  <c r="E210" i="13"/>
  <c r="E222" i="13"/>
  <c r="E19" i="13"/>
  <c r="E31" i="13"/>
  <c r="E43" i="13"/>
  <c r="E55" i="13"/>
  <c r="E67" i="13"/>
  <c r="E79" i="13"/>
  <c r="E91" i="13"/>
  <c r="E103" i="13"/>
  <c r="E115" i="13"/>
  <c r="E127" i="13"/>
  <c r="E139" i="13"/>
  <c r="E151" i="13"/>
  <c r="E163" i="13"/>
  <c r="E175" i="13"/>
  <c r="E187" i="13"/>
  <c r="E199" i="13"/>
  <c r="E211" i="13"/>
  <c r="E7" i="13"/>
  <c r="E8" i="13"/>
  <c r="E20" i="13"/>
  <c r="E32" i="13"/>
  <c r="E44" i="13"/>
  <c r="E56" i="13"/>
  <c r="E68" i="13"/>
  <c r="E80" i="13"/>
  <c r="E92" i="13"/>
  <c r="E104" i="13"/>
  <c r="E116" i="13"/>
  <c r="E128" i="13"/>
  <c r="E140" i="13"/>
  <c r="E152" i="13"/>
  <c r="E164" i="13"/>
  <c r="E176" i="13"/>
  <c r="E188" i="13"/>
  <c r="E200" i="13"/>
  <c r="E212" i="13"/>
  <c r="E10" i="13"/>
  <c r="E22" i="13"/>
  <c r="E34" i="13"/>
  <c r="E46" i="13"/>
  <c r="E58" i="13"/>
  <c r="E70" i="13"/>
  <c r="E82" i="13"/>
  <c r="E94" i="13"/>
  <c r="E106" i="13"/>
  <c r="E118" i="13"/>
  <c r="E130" i="13"/>
  <c r="E142" i="13"/>
  <c r="E154" i="13"/>
  <c r="E166" i="13"/>
  <c r="E178" i="13"/>
  <c r="E190" i="13"/>
  <c r="E202" i="13"/>
  <c r="E214" i="13"/>
  <c r="E24" i="13"/>
  <c r="E96" i="13"/>
  <c r="E168" i="13"/>
  <c r="E36" i="13"/>
  <c r="E108" i="13"/>
  <c r="E180" i="13"/>
  <c r="E45" i="13"/>
  <c r="E117" i="13"/>
  <c r="E189" i="13"/>
  <c r="E57" i="13"/>
  <c r="E129" i="13"/>
  <c r="E201" i="13"/>
  <c r="E60" i="13"/>
  <c r="E132" i="13"/>
  <c r="E204" i="13"/>
  <c r="E69" i="13"/>
  <c r="E141" i="13"/>
  <c r="E213" i="13"/>
  <c r="E72" i="13"/>
  <c r="E144" i="13"/>
  <c r="E216" i="13"/>
  <c r="E21" i="13"/>
  <c r="E192" i="13"/>
  <c r="E33" i="13"/>
  <c r="E9" i="13"/>
  <c r="E48" i="13"/>
  <c r="E81" i="13"/>
  <c r="E84" i="13"/>
  <c r="E93" i="13"/>
  <c r="E105" i="13"/>
  <c r="E156" i="13"/>
  <c r="E120" i="13"/>
  <c r="E153" i="13"/>
  <c r="E12" i="13"/>
  <c r="E177" i="13"/>
  <c r="E165" i="13"/>
  <c r="I208" i="1"/>
  <c r="I209" i="1" s="1"/>
  <c r="I210" i="1" s="1"/>
  <c r="I211" i="1" s="1"/>
  <c r="I183" i="1"/>
  <c r="I184" i="1" s="1"/>
  <c r="I185" i="1" s="1"/>
  <c r="I186" i="1" s="1"/>
  <c r="I158" i="1"/>
  <c r="I159" i="1" s="1"/>
  <c r="I160" i="1" s="1"/>
  <c r="I161" i="1" s="1"/>
  <c r="I133" i="1"/>
  <c r="I134" i="1" s="1"/>
  <c r="I135" i="1" s="1"/>
  <c r="I136" i="1" s="1"/>
  <c r="I108" i="1"/>
  <c r="I109" i="1" s="1"/>
  <c r="I110" i="1" s="1"/>
  <c r="I111" i="1" s="1"/>
  <c r="I83" i="1"/>
  <c r="I84" i="1" s="1"/>
  <c r="I85" i="1" s="1"/>
  <c r="I86" i="1" s="1"/>
  <c r="I58" i="1"/>
  <c r="I59" i="1" s="1"/>
  <c r="I60" i="1" s="1"/>
  <c r="I61" i="1" s="1"/>
  <c r="I33" i="1"/>
  <c r="I34" i="1" s="1"/>
  <c r="I35" i="1" s="1"/>
  <c r="I36" i="1" s="1"/>
  <c r="G8" i="1"/>
  <c r="G9" i="1" s="1"/>
  <c r="G10" i="1" s="1"/>
  <c r="G11" i="1" s="1"/>
  <c r="I8" i="1"/>
  <c r="I9" i="1" s="1"/>
  <c r="I10" i="1" s="1"/>
  <c r="I11" i="1" s="1"/>
  <c r="I200" i="9"/>
  <c r="I201" i="9" s="1"/>
  <c r="I202" i="9" s="1"/>
  <c r="I203" i="9" s="1"/>
  <c r="I176" i="9"/>
  <c r="I177" i="9" s="1"/>
  <c r="I178" i="9" s="1"/>
  <c r="I179" i="9" s="1"/>
  <c r="I152" i="9"/>
  <c r="I153" i="9" s="1"/>
  <c r="I154" i="9" s="1"/>
  <c r="I155" i="9" s="1"/>
  <c r="I128" i="9"/>
  <c r="I129" i="9" s="1"/>
  <c r="I130" i="9" s="1"/>
  <c r="I131" i="9" s="1"/>
  <c r="I104" i="9"/>
  <c r="I105" i="9" s="1"/>
  <c r="I106" i="9" s="1"/>
  <c r="I107" i="9" s="1"/>
  <c r="I80" i="9"/>
  <c r="I81" i="9" s="1"/>
  <c r="I82" i="9" s="1"/>
  <c r="I83" i="9" s="1"/>
  <c r="I56" i="9"/>
  <c r="I57" i="9" s="1"/>
  <c r="I58" i="9" s="1"/>
  <c r="I59" i="9" s="1"/>
  <c r="I32" i="9"/>
  <c r="I33" i="9" s="1"/>
  <c r="I34" i="9" s="1"/>
  <c r="I35" i="9" s="1"/>
  <c r="G8" i="9"/>
  <c r="G9" i="9" s="1"/>
  <c r="G10" i="9" s="1"/>
  <c r="G11" i="9" s="1"/>
  <c r="I8" i="9"/>
  <c r="I9" i="9" s="1"/>
  <c r="I10" i="9" s="1"/>
  <c r="I11" i="9" s="1"/>
  <c r="I200" i="8"/>
  <c r="I201" i="8" s="1"/>
  <c r="I202" i="8" s="1"/>
  <c r="I203" i="8" s="1"/>
  <c r="I176" i="8"/>
  <c r="I177" i="8" s="1"/>
  <c r="I178" i="8" s="1"/>
  <c r="I179" i="8" s="1"/>
  <c r="I152" i="8"/>
  <c r="I153" i="8" s="1"/>
  <c r="I154" i="8" s="1"/>
  <c r="I155" i="8" s="1"/>
  <c r="I128" i="8"/>
  <c r="I129" i="8" s="1"/>
  <c r="I130" i="8" s="1"/>
  <c r="I131" i="8" s="1"/>
  <c r="I104" i="8"/>
  <c r="I105" i="8" s="1"/>
  <c r="I106" i="8" s="1"/>
  <c r="I107" i="8" s="1"/>
  <c r="I80" i="8"/>
  <c r="I81" i="8" s="1"/>
  <c r="I82" i="8" s="1"/>
  <c r="I83" i="8" s="1"/>
  <c r="I56" i="8"/>
  <c r="I57" i="8" s="1"/>
  <c r="I58" i="8" s="1"/>
  <c r="I59" i="8" s="1"/>
  <c r="I32" i="8"/>
  <c r="I33" i="8" s="1"/>
  <c r="I34" i="8" s="1"/>
  <c r="I35" i="8" s="1"/>
  <c r="I8" i="8"/>
  <c r="I9" i="8" s="1"/>
  <c r="I10" i="8" s="1"/>
  <c r="I11" i="8" s="1"/>
  <c r="G8" i="8"/>
  <c r="G9" i="8" s="1"/>
  <c r="G10" i="8" s="1"/>
  <c r="G11" i="8" s="1"/>
  <c r="H443" i="13"/>
  <c r="F443" i="13" s="1"/>
  <c r="D443" i="13"/>
  <c r="H442" i="13"/>
  <c r="F442" i="13" s="1"/>
  <c r="D442" i="13"/>
  <c r="H441" i="13"/>
  <c r="F441" i="13" s="1"/>
  <c r="D441" i="13"/>
  <c r="H440" i="13"/>
  <c r="F440" i="13" s="1"/>
  <c r="D440" i="13"/>
  <c r="H439" i="13"/>
  <c r="F439" i="13" s="1"/>
  <c r="D439" i="13"/>
  <c r="H438" i="13"/>
  <c r="F438" i="13" s="1"/>
  <c r="D438" i="13"/>
  <c r="H437" i="13"/>
  <c r="F437" i="13" s="1"/>
  <c r="D437" i="13"/>
  <c r="H436" i="13"/>
  <c r="F436" i="13" s="1"/>
  <c r="D436" i="13"/>
  <c r="H435" i="13"/>
  <c r="F435" i="13" s="1"/>
  <c r="D435" i="13"/>
  <c r="H434" i="13"/>
  <c r="F434" i="13" s="1"/>
  <c r="D434" i="13"/>
  <c r="H433" i="13"/>
  <c r="F433" i="13" s="1"/>
  <c r="D433" i="13"/>
  <c r="H432" i="13"/>
  <c r="F432" i="13" s="1"/>
  <c r="D432" i="13"/>
  <c r="H431" i="13"/>
  <c r="F431" i="13" s="1"/>
  <c r="D431" i="13"/>
  <c r="H430" i="13"/>
  <c r="F430" i="13" s="1"/>
  <c r="D430" i="13"/>
  <c r="H429" i="13"/>
  <c r="F429" i="13" s="1"/>
  <c r="D429" i="13"/>
  <c r="H428" i="13"/>
  <c r="F428" i="13" s="1"/>
  <c r="D428" i="13"/>
  <c r="H427" i="13"/>
  <c r="F427" i="13" s="1"/>
  <c r="D427" i="13"/>
  <c r="H426" i="13"/>
  <c r="F426" i="13" s="1"/>
  <c r="D426" i="13"/>
  <c r="D424" i="13"/>
  <c r="H424" i="13"/>
  <c r="F424" i="13" s="1"/>
  <c r="H423" i="13"/>
  <c r="F423" i="13" s="1"/>
  <c r="D423" i="13"/>
  <c r="H422" i="13"/>
  <c r="F422" i="13" s="1"/>
  <c r="D422" i="13"/>
  <c r="I421" i="13"/>
  <c r="I422" i="13" s="1"/>
  <c r="I423" i="13" s="1"/>
  <c r="I424" i="13" s="1"/>
  <c r="H421" i="13"/>
  <c r="F421" i="13" s="1"/>
  <c r="E421" i="13"/>
  <c r="E422" i="13" s="1"/>
  <c r="E423" i="13" s="1"/>
  <c r="E424" i="13" s="1"/>
  <c r="D421" i="13"/>
  <c r="H420" i="13"/>
  <c r="F420" i="13" s="1"/>
  <c r="G421" i="13"/>
  <c r="G422" i="13" s="1"/>
  <c r="G423" i="13" s="1"/>
  <c r="G424" i="13" s="1"/>
  <c r="D420" i="13"/>
  <c r="H419" i="13"/>
  <c r="F419" i="13" s="1"/>
  <c r="D419" i="13"/>
  <c r="H418" i="13"/>
  <c r="F418" i="13" s="1"/>
  <c r="D418" i="13"/>
  <c r="H417" i="13"/>
  <c r="F417" i="13" s="1"/>
  <c r="D417" i="13"/>
  <c r="H416" i="13"/>
  <c r="F416" i="13" s="1"/>
  <c r="D416" i="13"/>
  <c r="H415" i="13"/>
  <c r="F415" i="13" s="1"/>
  <c r="D415" i="13"/>
  <c r="H414" i="13"/>
  <c r="F414" i="13" s="1"/>
  <c r="D414" i="13"/>
  <c r="H413" i="13"/>
  <c r="F413" i="13" s="1"/>
  <c r="D413" i="13"/>
  <c r="H412" i="13"/>
  <c r="F412" i="13" s="1"/>
  <c r="D412" i="13"/>
  <c r="H411" i="13"/>
  <c r="F411" i="13" s="1"/>
  <c r="D411" i="13"/>
  <c r="H410" i="13"/>
  <c r="F410" i="13" s="1"/>
  <c r="D410" i="13"/>
  <c r="H409" i="13"/>
  <c r="F409" i="13" s="1"/>
  <c r="D409" i="13"/>
  <c r="H408" i="13"/>
  <c r="F408" i="13" s="1"/>
  <c r="D408" i="13"/>
  <c r="H407" i="13"/>
  <c r="F407" i="13" s="1"/>
  <c r="D407" i="13"/>
  <c r="H406" i="13"/>
  <c r="F406" i="13" s="1"/>
  <c r="D406" i="13"/>
  <c r="H405" i="13"/>
  <c r="F405" i="13" s="1"/>
  <c r="D405" i="13"/>
  <c r="H404" i="13"/>
  <c r="F404" i="13" s="1"/>
  <c r="D404" i="13"/>
  <c r="H403" i="13"/>
  <c r="F403" i="13" s="1"/>
  <c r="D403" i="13"/>
  <c r="H402" i="13"/>
  <c r="F402" i="13" s="1"/>
  <c r="D402" i="13"/>
  <c r="H400" i="13"/>
  <c r="F400" i="13" s="1"/>
  <c r="D400" i="13"/>
  <c r="H399" i="13"/>
  <c r="F399" i="13" s="1"/>
  <c r="D399" i="13"/>
  <c r="H398" i="13"/>
  <c r="F398" i="13" s="1"/>
  <c r="D398" i="13"/>
  <c r="I397" i="13"/>
  <c r="I398" i="13" s="1"/>
  <c r="I399" i="13" s="1"/>
  <c r="I400" i="13" s="1"/>
  <c r="H397" i="13"/>
  <c r="F397" i="13" s="1"/>
  <c r="E397" i="13"/>
  <c r="E398" i="13" s="1"/>
  <c r="E399" i="13" s="1"/>
  <c r="E400" i="13" s="1"/>
  <c r="D397" i="13"/>
  <c r="H396" i="13"/>
  <c r="F396" i="13" s="1"/>
  <c r="G397" i="13"/>
  <c r="G398" i="13" s="1"/>
  <c r="G399" i="13" s="1"/>
  <c r="G400" i="13" s="1"/>
  <c r="D396" i="13"/>
  <c r="H395" i="13"/>
  <c r="F395" i="13" s="1"/>
  <c r="D395" i="13"/>
  <c r="H394" i="13"/>
  <c r="F394" i="13" s="1"/>
  <c r="D394" i="13"/>
  <c r="H393" i="13"/>
  <c r="F393" i="13" s="1"/>
  <c r="D393" i="13"/>
  <c r="H392" i="13"/>
  <c r="F392" i="13" s="1"/>
  <c r="D392" i="13"/>
  <c r="H391" i="13"/>
  <c r="F391" i="13" s="1"/>
  <c r="D391" i="13"/>
  <c r="H390" i="13"/>
  <c r="F390" i="13" s="1"/>
  <c r="D390" i="13"/>
  <c r="H389" i="13"/>
  <c r="F389" i="13" s="1"/>
  <c r="D389" i="13"/>
  <c r="H388" i="13"/>
  <c r="F388" i="13" s="1"/>
  <c r="D388" i="13"/>
  <c r="H387" i="13"/>
  <c r="F387" i="13" s="1"/>
  <c r="D387" i="13"/>
  <c r="H386" i="13"/>
  <c r="F386" i="13" s="1"/>
  <c r="D386" i="13"/>
  <c r="H385" i="13"/>
  <c r="F385" i="13" s="1"/>
  <c r="D385" i="13"/>
  <c r="H384" i="13"/>
  <c r="F384" i="13" s="1"/>
  <c r="D384" i="13"/>
  <c r="H383" i="13"/>
  <c r="F383" i="13" s="1"/>
  <c r="D383" i="13"/>
  <c r="H382" i="13"/>
  <c r="F382" i="13" s="1"/>
  <c r="D382" i="13"/>
  <c r="H381" i="13"/>
  <c r="F381" i="13" s="1"/>
  <c r="D381" i="13"/>
  <c r="H380" i="13"/>
  <c r="F380" i="13" s="1"/>
  <c r="D380" i="13"/>
  <c r="H379" i="13"/>
  <c r="F379" i="13" s="1"/>
  <c r="D379" i="13"/>
  <c r="H378" i="13"/>
  <c r="F378" i="13" s="1"/>
  <c r="D378" i="13"/>
  <c r="J376" i="13"/>
  <c r="H376" i="13"/>
  <c r="F376" i="13" s="1"/>
  <c r="H375" i="13"/>
  <c r="F375" i="13" s="1"/>
  <c r="D375" i="13"/>
  <c r="H374" i="13"/>
  <c r="F374" i="13" s="1"/>
  <c r="D374" i="13"/>
  <c r="I373" i="13"/>
  <c r="I374" i="13" s="1"/>
  <c r="I375" i="13" s="1"/>
  <c r="I376" i="13" s="1"/>
  <c r="H373" i="13"/>
  <c r="F373" i="13" s="1"/>
  <c r="E373" i="13"/>
  <c r="E374" i="13" s="1"/>
  <c r="E375" i="13" s="1"/>
  <c r="E376" i="13" s="1"/>
  <c r="D373" i="13"/>
  <c r="H372" i="13"/>
  <c r="F372" i="13" s="1"/>
  <c r="G373" i="13"/>
  <c r="G374" i="13" s="1"/>
  <c r="G375" i="13" s="1"/>
  <c r="G376" i="13" s="1"/>
  <c r="D372" i="13"/>
  <c r="H371" i="13"/>
  <c r="F371" i="13" s="1"/>
  <c r="D371" i="13"/>
  <c r="H370" i="13"/>
  <c r="F370" i="13" s="1"/>
  <c r="D370" i="13"/>
  <c r="H369" i="13"/>
  <c r="F369" i="13" s="1"/>
  <c r="D369" i="13"/>
  <c r="H368" i="13"/>
  <c r="F368" i="13" s="1"/>
  <c r="D368" i="13"/>
  <c r="H367" i="13"/>
  <c r="F367" i="13" s="1"/>
  <c r="D367" i="13"/>
  <c r="H366" i="13"/>
  <c r="F366" i="13" s="1"/>
  <c r="D366" i="13"/>
  <c r="H365" i="13"/>
  <c r="F365" i="13" s="1"/>
  <c r="D365" i="13"/>
  <c r="H364" i="13"/>
  <c r="F364" i="13" s="1"/>
  <c r="D364" i="13"/>
  <c r="H363" i="13"/>
  <c r="F363" i="13" s="1"/>
  <c r="D363" i="13"/>
  <c r="H362" i="13"/>
  <c r="F362" i="13" s="1"/>
  <c r="D362" i="13"/>
  <c r="H361" i="13"/>
  <c r="F361" i="13" s="1"/>
  <c r="D361" i="13"/>
  <c r="H360" i="13"/>
  <c r="F360" i="13" s="1"/>
  <c r="D360" i="13"/>
  <c r="H359" i="13"/>
  <c r="F359" i="13" s="1"/>
  <c r="D359" i="13"/>
  <c r="H358" i="13"/>
  <c r="F358" i="13" s="1"/>
  <c r="D358" i="13"/>
  <c r="H357" i="13"/>
  <c r="F357" i="13" s="1"/>
  <c r="D357" i="13"/>
  <c r="H356" i="13"/>
  <c r="F356" i="13" s="1"/>
  <c r="D356" i="13"/>
  <c r="H355" i="13"/>
  <c r="F355" i="13" s="1"/>
  <c r="D355" i="13"/>
  <c r="H354" i="13"/>
  <c r="F354" i="13" s="1"/>
  <c r="D354" i="13"/>
  <c r="H352" i="13"/>
  <c r="F352" i="13" s="1"/>
  <c r="D352" i="13"/>
  <c r="H351" i="13"/>
  <c r="F351" i="13" s="1"/>
  <c r="D351" i="13"/>
  <c r="H350" i="13"/>
  <c r="F350" i="13" s="1"/>
  <c r="D350" i="13"/>
  <c r="I349" i="13"/>
  <c r="I350" i="13" s="1"/>
  <c r="I351" i="13" s="1"/>
  <c r="I352" i="13" s="1"/>
  <c r="H349" i="13"/>
  <c r="F349" i="13" s="1"/>
  <c r="E349" i="13"/>
  <c r="E350" i="13" s="1"/>
  <c r="E351" i="13" s="1"/>
  <c r="E352" i="13" s="1"/>
  <c r="D349" i="13"/>
  <c r="H348" i="13"/>
  <c r="F348" i="13" s="1"/>
  <c r="G349" i="13"/>
  <c r="G350" i="13" s="1"/>
  <c r="G351" i="13" s="1"/>
  <c r="G352" i="13" s="1"/>
  <c r="D348" i="13"/>
  <c r="H347" i="13"/>
  <c r="F347" i="13" s="1"/>
  <c r="D347" i="13"/>
  <c r="H346" i="13"/>
  <c r="F346" i="13" s="1"/>
  <c r="D346" i="13"/>
  <c r="H345" i="13"/>
  <c r="F345" i="13" s="1"/>
  <c r="D345" i="13"/>
  <c r="H344" i="13"/>
  <c r="F344" i="13" s="1"/>
  <c r="D344" i="13"/>
  <c r="H343" i="13"/>
  <c r="F343" i="13" s="1"/>
  <c r="D343" i="13"/>
  <c r="H342" i="13"/>
  <c r="F342" i="13" s="1"/>
  <c r="D342" i="13"/>
  <c r="H341" i="13"/>
  <c r="F341" i="13" s="1"/>
  <c r="D341" i="13"/>
  <c r="H340" i="13"/>
  <c r="F340" i="13" s="1"/>
  <c r="D340" i="13"/>
  <c r="H339" i="13"/>
  <c r="F339" i="13" s="1"/>
  <c r="D339" i="13"/>
  <c r="H338" i="13"/>
  <c r="F338" i="13" s="1"/>
  <c r="D338" i="13"/>
  <c r="H337" i="13"/>
  <c r="F337" i="13" s="1"/>
  <c r="D337" i="13"/>
  <c r="H336" i="13"/>
  <c r="F336" i="13" s="1"/>
  <c r="D336" i="13"/>
  <c r="H335" i="13"/>
  <c r="F335" i="13" s="1"/>
  <c r="D335" i="13"/>
  <c r="H334" i="13"/>
  <c r="F334" i="13" s="1"/>
  <c r="D334" i="13"/>
  <c r="H333" i="13"/>
  <c r="F333" i="13" s="1"/>
  <c r="D333" i="13"/>
  <c r="H332" i="13"/>
  <c r="F332" i="13" s="1"/>
  <c r="D332" i="13"/>
  <c r="H331" i="13"/>
  <c r="F331" i="13" s="1"/>
  <c r="D331" i="13"/>
  <c r="H330" i="13"/>
  <c r="F330" i="13" s="1"/>
  <c r="D330" i="13"/>
  <c r="H328" i="13"/>
  <c r="F328" i="13" s="1"/>
  <c r="D328" i="13"/>
  <c r="H327" i="13"/>
  <c r="F327" i="13" s="1"/>
  <c r="D327" i="13"/>
  <c r="H326" i="13"/>
  <c r="F326" i="13" s="1"/>
  <c r="D326" i="13"/>
  <c r="I325" i="13"/>
  <c r="I326" i="13" s="1"/>
  <c r="I327" i="13" s="1"/>
  <c r="I328" i="13" s="1"/>
  <c r="H325" i="13"/>
  <c r="F325" i="13" s="1"/>
  <c r="E325" i="13"/>
  <c r="E326" i="13" s="1"/>
  <c r="E327" i="13" s="1"/>
  <c r="E328" i="13" s="1"/>
  <c r="D325" i="13"/>
  <c r="H324" i="13"/>
  <c r="F324" i="13" s="1"/>
  <c r="G325" i="13"/>
  <c r="G326" i="13" s="1"/>
  <c r="G327" i="13" s="1"/>
  <c r="G328" i="13" s="1"/>
  <c r="D324" i="13"/>
  <c r="H323" i="13"/>
  <c r="F323" i="13" s="1"/>
  <c r="D323" i="13"/>
  <c r="H322" i="13"/>
  <c r="F322" i="13" s="1"/>
  <c r="D322" i="13"/>
  <c r="H321" i="13"/>
  <c r="F321" i="13" s="1"/>
  <c r="D321" i="13"/>
  <c r="H320" i="13"/>
  <c r="F320" i="13" s="1"/>
  <c r="D320" i="13"/>
  <c r="H319" i="13"/>
  <c r="F319" i="13" s="1"/>
  <c r="D319" i="13"/>
  <c r="H318" i="13"/>
  <c r="F318" i="13" s="1"/>
  <c r="D318" i="13"/>
  <c r="H317" i="13"/>
  <c r="F317" i="13" s="1"/>
  <c r="D317" i="13"/>
  <c r="H316" i="13"/>
  <c r="F316" i="13" s="1"/>
  <c r="D316" i="13"/>
  <c r="H315" i="13"/>
  <c r="F315" i="13" s="1"/>
  <c r="D315" i="13"/>
  <c r="H314" i="13"/>
  <c r="F314" i="13" s="1"/>
  <c r="D314" i="13"/>
  <c r="H313" i="13"/>
  <c r="F313" i="13" s="1"/>
  <c r="D313" i="13"/>
  <c r="H312" i="13"/>
  <c r="F312" i="13" s="1"/>
  <c r="D312" i="13"/>
  <c r="H311" i="13"/>
  <c r="F311" i="13" s="1"/>
  <c r="D311" i="13"/>
  <c r="H310" i="13"/>
  <c r="F310" i="13" s="1"/>
  <c r="D310" i="13"/>
  <c r="H309" i="13"/>
  <c r="F309" i="13" s="1"/>
  <c r="D309" i="13"/>
  <c r="H308" i="13"/>
  <c r="F308" i="13" s="1"/>
  <c r="D308" i="13"/>
  <c r="H307" i="13"/>
  <c r="F307" i="13" s="1"/>
  <c r="D307" i="13"/>
  <c r="H306" i="13"/>
  <c r="F306" i="13" s="1"/>
  <c r="D306" i="13"/>
  <c r="H304" i="13"/>
  <c r="F304" i="13" s="1"/>
  <c r="D304" i="13"/>
  <c r="H303" i="13"/>
  <c r="F303" i="13" s="1"/>
  <c r="D303" i="13"/>
  <c r="H302" i="13"/>
  <c r="F302" i="13" s="1"/>
  <c r="D302" i="13"/>
  <c r="I301" i="13"/>
  <c r="I302" i="13" s="1"/>
  <c r="I303" i="13" s="1"/>
  <c r="I304" i="13" s="1"/>
  <c r="H301" i="13"/>
  <c r="F301" i="13" s="1"/>
  <c r="E301" i="13"/>
  <c r="E302" i="13" s="1"/>
  <c r="E303" i="13" s="1"/>
  <c r="E304" i="13" s="1"/>
  <c r="D301" i="13"/>
  <c r="H300" i="13"/>
  <c r="F300" i="13" s="1"/>
  <c r="G301" i="13"/>
  <c r="G302" i="13" s="1"/>
  <c r="G303" i="13" s="1"/>
  <c r="G304" i="13" s="1"/>
  <c r="D300" i="13"/>
  <c r="H299" i="13"/>
  <c r="F299" i="13" s="1"/>
  <c r="D299" i="13"/>
  <c r="H298" i="13"/>
  <c r="F298" i="13" s="1"/>
  <c r="D298" i="13"/>
  <c r="H297" i="13"/>
  <c r="F297" i="13" s="1"/>
  <c r="D297" i="13"/>
  <c r="H296" i="13"/>
  <c r="F296" i="13" s="1"/>
  <c r="D296" i="13"/>
  <c r="H295" i="13"/>
  <c r="F295" i="13" s="1"/>
  <c r="D295" i="13"/>
  <c r="H294" i="13"/>
  <c r="F294" i="13" s="1"/>
  <c r="D294" i="13"/>
  <c r="H293" i="13"/>
  <c r="F293" i="13" s="1"/>
  <c r="D293" i="13"/>
  <c r="H292" i="13"/>
  <c r="F292" i="13" s="1"/>
  <c r="D292" i="13"/>
  <c r="H291" i="13"/>
  <c r="F291" i="13" s="1"/>
  <c r="D291" i="13"/>
  <c r="H290" i="13"/>
  <c r="F290" i="13" s="1"/>
  <c r="D290" i="13"/>
  <c r="H289" i="13"/>
  <c r="F289" i="13" s="1"/>
  <c r="D289" i="13"/>
  <c r="H288" i="13"/>
  <c r="F288" i="13" s="1"/>
  <c r="D288" i="13"/>
  <c r="H287" i="13"/>
  <c r="F287" i="13" s="1"/>
  <c r="D287" i="13"/>
  <c r="H286" i="13"/>
  <c r="F286" i="13" s="1"/>
  <c r="D286" i="13"/>
  <c r="H285" i="13"/>
  <c r="F285" i="13" s="1"/>
  <c r="D285" i="13"/>
  <c r="H284" i="13"/>
  <c r="F284" i="13" s="1"/>
  <c r="D284" i="13"/>
  <c r="H283" i="13"/>
  <c r="F283" i="13" s="1"/>
  <c r="D283" i="13"/>
  <c r="H282" i="13"/>
  <c r="F282" i="13" s="1"/>
  <c r="D282" i="13"/>
  <c r="H280" i="13"/>
  <c r="F280" i="13" s="1"/>
  <c r="D280" i="13"/>
  <c r="H279" i="13"/>
  <c r="F279" i="13" s="1"/>
  <c r="D279" i="13"/>
  <c r="H278" i="13"/>
  <c r="F278" i="13" s="1"/>
  <c r="D278" i="13"/>
  <c r="I277" i="13"/>
  <c r="I278" i="13" s="1"/>
  <c r="I279" i="13" s="1"/>
  <c r="I280" i="13" s="1"/>
  <c r="H277" i="13"/>
  <c r="F277" i="13" s="1"/>
  <c r="E277" i="13"/>
  <c r="E278" i="13" s="1"/>
  <c r="E279" i="13" s="1"/>
  <c r="E280" i="13" s="1"/>
  <c r="D277" i="13"/>
  <c r="H276" i="13"/>
  <c r="F276" i="13" s="1"/>
  <c r="G277" i="13"/>
  <c r="G278" i="13" s="1"/>
  <c r="G279" i="13" s="1"/>
  <c r="G280" i="13" s="1"/>
  <c r="D276" i="13"/>
  <c r="H275" i="13"/>
  <c r="F275" i="13" s="1"/>
  <c r="D275" i="13"/>
  <c r="H274" i="13"/>
  <c r="F274" i="13" s="1"/>
  <c r="D274" i="13"/>
  <c r="H273" i="13"/>
  <c r="F273" i="13" s="1"/>
  <c r="D273" i="13"/>
  <c r="H272" i="13"/>
  <c r="F272" i="13" s="1"/>
  <c r="D272" i="13"/>
  <c r="H271" i="13"/>
  <c r="F271" i="13" s="1"/>
  <c r="D271" i="13"/>
  <c r="H270" i="13"/>
  <c r="F270" i="13" s="1"/>
  <c r="D270" i="13"/>
  <c r="H269" i="13"/>
  <c r="F269" i="13" s="1"/>
  <c r="D269" i="13"/>
  <c r="H268" i="13"/>
  <c r="F268" i="13" s="1"/>
  <c r="D268" i="13"/>
  <c r="H267" i="13"/>
  <c r="F267" i="13" s="1"/>
  <c r="D267" i="13"/>
  <c r="H266" i="13"/>
  <c r="F266" i="13" s="1"/>
  <c r="D266" i="13"/>
  <c r="H265" i="13"/>
  <c r="F265" i="13" s="1"/>
  <c r="D265" i="13"/>
  <c r="H264" i="13"/>
  <c r="F264" i="13" s="1"/>
  <c r="D264" i="13"/>
  <c r="H263" i="13"/>
  <c r="F263" i="13" s="1"/>
  <c r="D263" i="13"/>
  <c r="H262" i="13"/>
  <c r="F262" i="13" s="1"/>
  <c r="D262" i="13"/>
  <c r="H261" i="13"/>
  <c r="F261" i="13" s="1"/>
  <c r="D261" i="13"/>
  <c r="H260" i="13"/>
  <c r="F260" i="13" s="1"/>
  <c r="D260" i="13"/>
  <c r="H259" i="13"/>
  <c r="F259" i="13" s="1"/>
  <c r="D259" i="13"/>
  <c r="H258" i="13"/>
  <c r="F258" i="13" s="1"/>
  <c r="D258" i="13"/>
  <c r="D256" i="13"/>
  <c r="H256" i="13"/>
  <c r="F256" i="13" s="1"/>
  <c r="H255" i="13"/>
  <c r="F255" i="13" s="1"/>
  <c r="D255" i="13"/>
  <c r="H254" i="13"/>
  <c r="F254" i="13" s="1"/>
  <c r="D254" i="13"/>
  <c r="I253" i="13"/>
  <c r="I254" i="13" s="1"/>
  <c r="I255" i="13" s="1"/>
  <c r="I256" i="13" s="1"/>
  <c r="H253" i="13"/>
  <c r="F253" i="13" s="1"/>
  <c r="E253" i="13"/>
  <c r="E254" i="13" s="1"/>
  <c r="E255" i="13" s="1"/>
  <c r="E256" i="13" s="1"/>
  <c r="D253" i="13"/>
  <c r="H252" i="13"/>
  <c r="F252" i="13" s="1"/>
  <c r="G253" i="13"/>
  <c r="G254" i="13" s="1"/>
  <c r="G255" i="13" s="1"/>
  <c r="G256" i="13" s="1"/>
  <c r="D252" i="13"/>
  <c r="H251" i="13"/>
  <c r="F251" i="13" s="1"/>
  <c r="D251" i="13"/>
  <c r="H250" i="13"/>
  <c r="F250" i="13" s="1"/>
  <c r="D250" i="13"/>
  <c r="H249" i="13"/>
  <c r="F249" i="13" s="1"/>
  <c r="D249" i="13"/>
  <c r="H248" i="13"/>
  <c r="F248" i="13" s="1"/>
  <c r="D248" i="13"/>
  <c r="H247" i="13"/>
  <c r="F247" i="13" s="1"/>
  <c r="D247" i="13"/>
  <c r="H246" i="13"/>
  <c r="F246" i="13" s="1"/>
  <c r="D246" i="13"/>
  <c r="H245" i="13"/>
  <c r="F245" i="13" s="1"/>
  <c r="D245" i="13"/>
  <c r="H244" i="13"/>
  <c r="F244" i="13" s="1"/>
  <c r="D244" i="13"/>
  <c r="H243" i="13"/>
  <c r="F243" i="13" s="1"/>
  <c r="D243" i="13"/>
  <c r="H242" i="13"/>
  <c r="F242" i="13" s="1"/>
  <c r="D242" i="13"/>
  <c r="H241" i="13"/>
  <c r="F241" i="13" s="1"/>
  <c r="D241" i="13"/>
  <c r="H240" i="13"/>
  <c r="F240" i="13" s="1"/>
  <c r="D240" i="13"/>
  <c r="H239" i="13"/>
  <c r="F239" i="13" s="1"/>
  <c r="D239" i="13"/>
  <c r="H238" i="13"/>
  <c r="F238" i="13" s="1"/>
  <c r="D238" i="13"/>
  <c r="H237" i="13"/>
  <c r="F237" i="13" s="1"/>
  <c r="D237" i="13"/>
  <c r="H236" i="13"/>
  <c r="F236" i="13" s="1"/>
  <c r="D236" i="13"/>
  <c r="H235" i="13"/>
  <c r="F235" i="13" s="1"/>
  <c r="D235" i="13"/>
  <c r="H234" i="13"/>
  <c r="F234" i="13" s="1"/>
  <c r="D234" i="13"/>
  <c r="H232" i="13"/>
  <c r="F232" i="13" s="1"/>
  <c r="D232" i="13"/>
  <c r="H231" i="13"/>
  <c r="F231" i="13" s="1"/>
  <c r="D231" i="13"/>
  <c r="H230" i="13"/>
  <c r="F230" i="13" s="1"/>
  <c r="D230" i="13"/>
  <c r="I229" i="13"/>
  <c r="I230" i="13" s="1"/>
  <c r="I231" i="13" s="1"/>
  <c r="I232" i="13" s="1"/>
  <c r="H229" i="13"/>
  <c r="F229" i="13" s="1"/>
  <c r="G229" i="13"/>
  <c r="G230" i="13" s="1"/>
  <c r="G231" i="13" s="1"/>
  <c r="G232" i="13" s="1"/>
  <c r="E229" i="13"/>
  <c r="E230" i="13" s="1"/>
  <c r="E231" i="13" s="1"/>
  <c r="E232" i="13" s="1"/>
  <c r="D229" i="13"/>
  <c r="H228" i="13"/>
  <c r="F228" i="13" s="1"/>
  <c r="D228" i="13"/>
  <c r="I200" i="13"/>
  <c r="I201" i="13" s="1"/>
  <c r="I202" i="13" s="1"/>
  <c r="I203" i="13" s="1"/>
  <c r="I176" i="13"/>
  <c r="I177" i="13" s="1"/>
  <c r="I178" i="13" s="1"/>
  <c r="I179" i="13" s="1"/>
  <c r="I152" i="13"/>
  <c r="I153" i="13" s="1"/>
  <c r="I154" i="13" s="1"/>
  <c r="I155" i="13" s="1"/>
  <c r="I128" i="13"/>
  <c r="I129" i="13" s="1"/>
  <c r="I130" i="13" s="1"/>
  <c r="I131" i="13" s="1"/>
  <c r="I104" i="13"/>
  <c r="I105" i="13" s="1"/>
  <c r="I106" i="13" s="1"/>
  <c r="I107" i="13" s="1"/>
  <c r="I80" i="13"/>
  <c r="I81" i="13" s="1"/>
  <c r="I82" i="13" s="1"/>
  <c r="I83" i="13" s="1"/>
  <c r="I56" i="13"/>
  <c r="I57" i="13" s="1"/>
  <c r="I58" i="13" s="1"/>
  <c r="I59" i="13" s="1"/>
  <c r="I32" i="13"/>
  <c r="I33" i="13" s="1"/>
  <c r="I34" i="13" s="1"/>
  <c r="I35" i="13" s="1"/>
  <c r="I8" i="13"/>
  <c r="I9" i="13" s="1"/>
  <c r="I10" i="13" s="1"/>
  <c r="I11" i="13" s="1"/>
  <c r="G8" i="13"/>
  <c r="G9" i="13" s="1"/>
  <c r="G10" i="13" s="1"/>
  <c r="G11" i="13" s="1"/>
  <c r="H443" i="6"/>
  <c r="F443" i="6" s="1"/>
  <c r="D443" i="6"/>
  <c r="H442" i="6"/>
  <c r="F442" i="6" s="1"/>
  <c r="D442" i="6"/>
  <c r="H441" i="6"/>
  <c r="F441" i="6" s="1"/>
  <c r="D441" i="6"/>
  <c r="H440" i="6"/>
  <c r="F440" i="6" s="1"/>
  <c r="D440" i="6"/>
  <c r="H439" i="6"/>
  <c r="F439" i="6" s="1"/>
  <c r="D439" i="6"/>
  <c r="H438" i="6"/>
  <c r="F438" i="6" s="1"/>
  <c r="D438" i="6"/>
  <c r="H437" i="6"/>
  <c r="F437" i="6" s="1"/>
  <c r="D437" i="6"/>
  <c r="H436" i="6"/>
  <c r="F436" i="6" s="1"/>
  <c r="D436" i="6"/>
  <c r="H435" i="6"/>
  <c r="F435" i="6" s="1"/>
  <c r="D435" i="6"/>
  <c r="H434" i="6"/>
  <c r="F434" i="6" s="1"/>
  <c r="D434" i="6"/>
  <c r="H433" i="6"/>
  <c r="F433" i="6" s="1"/>
  <c r="D433" i="6"/>
  <c r="H432" i="6"/>
  <c r="F432" i="6" s="1"/>
  <c r="D432" i="6"/>
  <c r="H431" i="6"/>
  <c r="F431" i="6" s="1"/>
  <c r="D431" i="6"/>
  <c r="H430" i="6"/>
  <c r="F430" i="6" s="1"/>
  <c r="D430" i="6"/>
  <c r="H429" i="6"/>
  <c r="F429" i="6" s="1"/>
  <c r="D429" i="6"/>
  <c r="H428" i="6"/>
  <c r="F428" i="6" s="1"/>
  <c r="D428" i="6"/>
  <c r="H427" i="6"/>
  <c r="F427" i="6" s="1"/>
  <c r="D427" i="6"/>
  <c r="H426" i="6"/>
  <c r="F426" i="6" s="1"/>
  <c r="D426" i="6"/>
  <c r="H424" i="6"/>
  <c r="F424" i="6" s="1"/>
  <c r="D424" i="6"/>
  <c r="H423" i="6"/>
  <c r="F423" i="6" s="1"/>
  <c r="D423" i="6"/>
  <c r="H422" i="6"/>
  <c r="F422" i="6" s="1"/>
  <c r="D422" i="6"/>
  <c r="I421" i="6"/>
  <c r="I422" i="6" s="1"/>
  <c r="I423" i="6" s="1"/>
  <c r="I424" i="6" s="1"/>
  <c r="H421" i="6"/>
  <c r="F421" i="6" s="1"/>
  <c r="E421" i="6"/>
  <c r="E422" i="6" s="1"/>
  <c r="E423" i="6" s="1"/>
  <c r="E424" i="6" s="1"/>
  <c r="D421" i="6"/>
  <c r="H420" i="6"/>
  <c r="F420" i="6" s="1"/>
  <c r="G421" i="6"/>
  <c r="G422" i="6" s="1"/>
  <c r="G423" i="6" s="1"/>
  <c r="G424" i="6" s="1"/>
  <c r="D420" i="6"/>
  <c r="H419" i="6"/>
  <c r="F419" i="6" s="1"/>
  <c r="D419" i="6"/>
  <c r="H418" i="6"/>
  <c r="F418" i="6" s="1"/>
  <c r="D418" i="6"/>
  <c r="H417" i="6"/>
  <c r="F417" i="6" s="1"/>
  <c r="D417" i="6"/>
  <c r="H416" i="6"/>
  <c r="F416" i="6" s="1"/>
  <c r="D416" i="6"/>
  <c r="H415" i="6"/>
  <c r="F415" i="6" s="1"/>
  <c r="D415" i="6"/>
  <c r="H414" i="6"/>
  <c r="F414" i="6" s="1"/>
  <c r="D414" i="6"/>
  <c r="H413" i="6"/>
  <c r="F413" i="6" s="1"/>
  <c r="D413" i="6"/>
  <c r="H412" i="6"/>
  <c r="F412" i="6" s="1"/>
  <c r="D412" i="6"/>
  <c r="H411" i="6"/>
  <c r="F411" i="6" s="1"/>
  <c r="D411" i="6"/>
  <c r="H410" i="6"/>
  <c r="F410" i="6" s="1"/>
  <c r="D410" i="6"/>
  <c r="H409" i="6"/>
  <c r="F409" i="6" s="1"/>
  <c r="D409" i="6"/>
  <c r="H408" i="6"/>
  <c r="F408" i="6" s="1"/>
  <c r="D408" i="6"/>
  <c r="H407" i="6"/>
  <c r="F407" i="6" s="1"/>
  <c r="D407" i="6"/>
  <c r="H406" i="6"/>
  <c r="F406" i="6" s="1"/>
  <c r="D406" i="6"/>
  <c r="H405" i="6"/>
  <c r="F405" i="6" s="1"/>
  <c r="D405" i="6"/>
  <c r="H404" i="6"/>
  <c r="F404" i="6" s="1"/>
  <c r="D404" i="6"/>
  <c r="H403" i="6"/>
  <c r="F403" i="6" s="1"/>
  <c r="D403" i="6"/>
  <c r="H402" i="6"/>
  <c r="F402" i="6" s="1"/>
  <c r="D402" i="6"/>
  <c r="H400" i="6"/>
  <c r="F400" i="6" s="1"/>
  <c r="D400" i="6"/>
  <c r="H399" i="6"/>
  <c r="F399" i="6" s="1"/>
  <c r="D399" i="6"/>
  <c r="H398" i="6"/>
  <c r="F398" i="6" s="1"/>
  <c r="D398" i="6"/>
  <c r="I397" i="6"/>
  <c r="I398" i="6" s="1"/>
  <c r="I399" i="6" s="1"/>
  <c r="I400" i="6" s="1"/>
  <c r="H397" i="6"/>
  <c r="F397" i="6" s="1"/>
  <c r="E397" i="6"/>
  <c r="E398" i="6" s="1"/>
  <c r="E399" i="6" s="1"/>
  <c r="E400" i="6" s="1"/>
  <c r="D397" i="6"/>
  <c r="H396" i="6"/>
  <c r="F396" i="6" s="1"/>
  <c r="G397" i="6"/>
  <c r="G398" i="6" s="1"/>
  <c r="G399" i="6" s="1"/>
  <c r="G400" i="6" s="1"/>
  <c r="D396" i="6"/>
  <c r="H395" i="6"/>
  <c r="F395" i="6" s="1"/>
  <c r="D395" i="6"/>
  <c r="H394" i="6"/>
  <c r="F394" i="6" s="1"/>
  <c r="D394" i="6"/>
  <c r="H393" i="6"/>
  <c r="F393" i="6" s="1"/>
  <c r="D393" i="6"/>
  <c r="H392" i="6"/>
  <c r="F392" i="6" s="1"/>
  <c r="D392" i="6"/>
  <c r="H391" i="6"/>
  <c r="F391" i="6" s="1"/>
  <c r="D391" i="6"/>
  <c r="H390" i="6"/>
  <c r="F390" i="6" s="1"/>
  <c r="D390" i="6"/>
  <c r="H389" i="6"/>
  <c r="F389" i="6" s="1"/>
  <c r="D389" i="6"/>
  <c r="H388" i="6"/>
  <c r="F388" i="6" s="1"/>
  <c r="D388" i="6"/>
  <c r="H387" i="6"/>
  <c r="F387" i="6" s="1"/>
  <c r="D387" i="6"/>
  <c r="H386" i="6"/>
  <c r="F386" i="6" s="1"/>
  <c r="D386" i="6"/>
  <c r="H385" i="6"/>
  <c r="F385" i="6" s="1"/>
  <c r="D385" i="6"/>
  <c r="H384" i="6"/>
  <c r="F384" i="6" s="1"/>
  <c r="D384" i="6"/>
  <c r="H383" i="6"/>
  <c r="F383" i="6" s="1"/>
  <c r="D383" i="6"/>
  <c r="H382" i="6"/>
  <c r="F382" i="6" s="1"/>
  <c r="D382" i="6"/>
  <c r="H381" i="6"/>
  <c r="F381" i="6" s="1"/>
  <c r="D381" i="6"/>
  <c r="H380" i="6"/>
  <c r="F380" i="6" s="1"/>
  <c r="D380" i="6"/>
  <c r="H379" i="6"/>
  <c r="F379" i="6" s="1"/>
  <c r="D379" i="6"/>
  <c r="H378" i="6"/>
  <c r="F378" i="6" s="1"/>
  <c r="D378" i="6"/>
  <c r="H376" i="6"/>
  <c r="F376" i="6" s="1"/>
  <c r="D376" i="6"/>
  <c r="H375" i="6"/>
  <c r="F375" i="6" s="1"/>
  <c r="D375" i="6"/>
  <c r="H374" i="6"/>
  <c r="F374" i="6" s="1"/>
  <c r="D374" i="6"/>
  <c r="I373" i="6"/>
  <c r="I374" i="6" s="1"/>
  <c r="I375" i="6" s="1"/>
  <c r="I376" i="6" s="1"/>
  <c r="H373" i="6"/>
  <c r="F373" i="6" s="1"/>
  <c r="E373" i="6"/>
  <c r="E374" i="6" s="1"/>
  <c r="E375" i="6" s="1"/>
  <c r="E376" i="6" s="1"/>
  <c r="D373" i="6"/>
  <c r="H372" i="6"/>
  <c r="F372" i="6" s="1"/>
  <c r="G373" i="6"/>
  <c r="G374" i="6" s="1"/>
  <c r="G375" i="6" s="1"/>
  <c r="G376" i="6" s="1"/>
  <c r="D372" i="6"/>
  <c r="H371" i="6"/>
  <c r="F371" i="6" s="1"/>
  <c r="D371" i="6"/>
  <c r="H370" i="6"/>
  <c r="F370" i="6" s="1"/>
  <c r="D370" i="6"/>
  <c r="H369" i="6"/>
  <c r="F369" i="6" s="1"/>
  <c r="D369" i="6"/>
  <c r="H368" i="6"/>
  <c r="F368" i="6" s="1"/>
  <c r="D368" i="6"/>
  <c r="H367" i="6"/>
  <c r="F367" i="6" s="1"/>
  <c r="D367" i="6"/>
  <c r="H366" i="6"/>
  <c r="F366" i="6" s="1"/>
  <c r="D366" i="6"/>
  <c r="H365" i="6"/>
  <c r="F365" i="6" s="1"/>
  <c r="D365" i="6"/>
  <c r="H364" i="6"/>
  <c r="F364" i="6" s="1"/>
  <c r="D364" i="6"/>
  <c r="H363" i="6"/>
  <c r="F363" i="6" s="1"/>
  <c r="D363" i="6"/>
  <c r="H362" i="6"/>
  <c r="F362" i="6" s="1"/>
  <c r="D362" i="6"/>
  <c r="H361" i="6"/>
  <c r="F361" i="6"/>
  <c r="D361" i="6"/>
  <c r="H360" i="6"/>
  <c r="F360" i="6" s="1"/>
  <c r="D360" i="6"/>
  <c r="H359" i="6"/>
  <c r="F359" i="6" s="1"/>
  <c r="D359" i="6"/>
  <c r="H358" i="6"/>
  <c r="F358" i="6" s="1"/>
  <c r="D358" i="6"/>
  <c r="H357" i="6"/>
  <c r="F357" i="6" s="1"/>
  <c r="D357" i="6"/>
  <c r="H356" i="6"/>
  <c r="F356" i="6" s="1"/>
  <c r="D356" i="6"/>
  <c r="H355" i="6"/>
  <c r="F355" i="6" s="1"/>
  <c r="D355" i="6"/>
  <c r="H354" i="6"/>
  <c r="F354" i="6" s="1"/>
  <c r="D354" i="6"/>
  <c r="H352" i="6"/>
  <c r="F352" i="6" s="1"/>
  <c r="D352" i="6"/>
  <c r="H351" i="6"/>
  <c r="F351" i="6" s="1"/>
  <c r="D351" i="6"/>
  <c r="H350" i="6"/>
  <c r="F350" i="6" s="1"/>
  <c r="D350" i="6"/>
  <c r="I349" i="6"/>
  <c r="I350" i="6" s="1"/>
  <c r="I351" i="6" s="1"/>
  <c r="I352" i="6" s="1"/>
  <c r="H349" i="6"/>
  <c r="F349" i="6" s="1"/>
  <c r="E349" i="6"/>
  <c r="E350" i="6" s="1"/>
  <c r="E351" i="6" s="1"/>
  <c r="E352" i="6" s="1"/>
  <c r="D349" i="6"/>
  <c r="H348" i="6"/>
  <c r="F348" i="6" s="1"/>
  <c r="G349" i="6"/>
  <c r="G350" i="6" s="1"/>
  <c r="G351" i="6" s="1"/>
  <c r="G352" i="6" s="1"/>
  <c r="D348" i="6"/>
  <c r="H347" i="6"/>
  <c r="F347" i="6" s="1"/>
  <c r="D347" i="6"/>
  <c r="H346" i="6"/>
  <c r="F346" i="6" s="1"/>
  <c r="D346" i="6"/>
  <c r="H345" i="6"/>
  <c r="F345" i="6" s="1"/>
  <c r="D345" i="6"/>
  <c r="H344" i="6"/>
  <c r="F344" i="6" s="1"/>
  <c r="D344" i="6"/>
  <c r="H343" i="6"/>
  <c r="F343" i="6" s="1"/>
  <c r="D343" i="6"/>
  <c r="H342" i="6"/>
  <c r="F342" i="6" s="1"/>
  <c r="D342" i="6"/>
  <c r="H341" i="6"/>
  <c r="F341" i="6" s="1"/>
  <c r="D341" i="6"/>
  <c r="H340" i="6"/>
  <c r="F340" i="6" s="1"/>
  <c r="D340" i="6"/>
  <c r="H339" i="6"/>
  <c r="F339" i="6" s="1"/>
  <c r="D339" i="6"/>
  <c r="H338" i="6"/>
  <c r="F338" i="6" s="1"/>
  <c r="D338" i="6"/>
  <c r="H337" i="6"/>
  <c r="F337" i="6" s="1"/>
  <c r="D337" i="6"/>
  <c r="H336" i="6"/>
  <c r="F336" i="6" s="1"/>
  <c r="D336" i="6"/>
  <c r="H335" i="6"/>
  <c r="F335" i="6" s="1"/>
  <c r="D335" i="6"/>
  <c r="H334" i="6"/>
  <c r="F334" i="6" s="1"/>
  <c r="D334" i="6"/>
  <c r="H333" i="6"/>
  <c r="F333" i="6" s="1"/>
  <c r="D333" i="6"/>
  <c r="H332" i="6"/>
  <c r="F332" i="6" s="1"/>
  <c r="D332" i="6"/>
  <c r="H331" i="6"/>
  <c r="F331" i="6" s="1"/>
  <c r="D331" i="6"/>
  <c r="H330" i="6"/>
  <c r="F330" i="6" s="1"/>
  <c r="D330" i="6"/>
  <c r="H328" i="6"/>
  <c r="F328" i="6" s="1"/>
  <c r="D328" i="6"/>
  <c r="H327" i="6"/>
  <c r="F327" i="6" s="1"/>
  <c r="D327" i="6"/>
  <c r="H326" i="6"/>
  <c r="F326" i="6" s="1"/>
  <c r="D326" i="6"/>
  <c r="I325" i="6"/>
  <c r="I326" i="6" s="1"/>
  <c r="I327" i="6" s="1"/>
  <c r="I328" i="6" s="1"/>
  <c r="H325" i="6"/>
  <c r="F325" i="6" s="1"/>
  <c r="E325" i="6"/>
  <c r="E326" i="6" s="1"/>
  <c r="E327" i="6" s="1"/>
  <c r="E328" i="6" s="1"/>
  <c r="D325" i="6"/>
  <c r="H324" i="6"/>
  <c r="F324" i="6" s="1"/>
  <c r="G325" i="6"/>
  <c r="G326" i="6" s="1"/>
  <c r="G327" i="6" s="1"/>
  <c r="G328" i="6" s="1"/>
  <c r="D324" i="6"/>
  <c r="H323" i="6"/>
  <c r="F323" i="6" s="1"/>
  <c r="D323" i="6"/>
  <c r="H322" i="6"/>
  <c r="F322" i="6" s="1"/>
  <c r="D322" i="6"/>
  <c r="H321" i="6"/>
  <c r="F321" i="6" s="1"/>
  <c r="D321" i="6"/>
  <c r="H320" i="6"/>
  <c r="F320" i="6" s="1"/>
  <c r="D320" i="6"/>
  <c r="H319" i="6"/>
  <c r="F319" i="6" s="1"/>
  <c r="D319" i="6"/>
  <c r="H318" i="6"/>
  <c r="F318" i="6" s="1"/>
  <c r="D318" i="6"/>
  <c r="H317" i="6"/>
  <c r="F317" i="6" s="1"/>
  <c r="D317" i="6"/>
  <c r="H316" i="6"/>
  <c r="F316" i="6" s="1"/>
  <c r="D316" i="6"/>
  <c r="H315" i="6"/>
  <c r="F315" i="6" s="1"/>
  <c r="D315" i="6"/>
  <c r="H314" i="6"/>
  <c r="F314" i="6" s="1"/>
  <c r="D314" i="6"/>
  <c r="H313" i="6"/>
  <c r="F313" i="6" s="1"/>
  <c r="D313" i="6"/>
  <c r="H312" i="6"/>
  <c r="F312" i="6" s="1"/>
  <c r="D312" i="6"/>
  <c r="H311" i="6"/>
  <c r="F311" i="6" s="1"/>
  <c r="D311" i="6"/>
  <c r="H310" i="6"/>
  <c r="F310" i="6" s="1"/>
  <c r="D310" i="6"/>
  <c r="H309" i="6"/>
  <c r="F309" i="6" s="1"/>
  <c r="D309" i="6"/>
  <c r="H308" i="6"/>
  <c r="F308" i="6" s="1"/>
  <c r="D308" i="6"/>
  <c r="H307" i="6"/>
  <c r="F307" i="6" s="1"/>
  <c r="D307" i="6"/>
  <c r="H306" i="6"/>
  <c r="F306" i="6" s="1"/>
  <c r="D306" i="6"/>
  <c r="H304" i="6"/>
  <c r="F304" i="6" s="1"/>
  <c r="D304" i="6"/>
  <c r="H303" i="6"/>
  <c r="F303" i="6" s="1"/>
  <c r="D303" i="6"/>
  <c r="H302" i="6"/>
  <c r="F302" i="6" s="1"/>
  <c r="D302" i="6"/>
  <c r="I301" i="6"/>
  <c r="I302" i="6" s="1"/>
  <c r="I303" i="6" s="1"/>
  <c r="I304" i="6" s="1"/>
  <c r="H301" i="6"/>
  <c r="F301" i="6" s="1"/>
  <c r="E301" i="6"/>
  <c r="E302" i="6" s="1"/>
  <c r="E303" i="6" s="1"/>
  <c r="E304" i="6" s="1"/>
  <c r="D301" i="6"/>
  <c r="H300" i="6"/>
  <c r="F300" i="6" s="1"/>
  <c r="G301" i="6"/>
  <c r="G302" i="6" s="1"/>
  <c r="G303" i="6" s="1"/>
  <c r="G304" i="6" s="1"/>
  <c r="D300" i="6"/>
  <c r="H299" i="6"/>
  <c r="F299" i="6" s="1"/>
  <c r="D299" i="6"/>
  <c r="H298" i="6"/>
  <c r="F298" i="6" s="1"/>
  <c r="D298" i="6"/>
  <c r="H297" i="6"/>
  <c r="F297" i="6" s="1"/>
  <c r="D297" i="6"/>
  <c r="H296" i="6"/>
  <c r="F296" i="6" s="1"/>
  <c r="D296" i="6"/>
  <c r="H295" i="6"/>
  <c r="F295" i="6" s="1"/>
  <c r="D295" i="6"/>
  <c r="H294" i="6"/>
  <c r="F294" i="6" s="1"/>
  <c r="D294" i="6"/>
  <c r="H293" i="6"/>
  <c r="F293" i="6" s="1"/>
  <c r="D293" i="6"/>
  <c r="H292" i="6"/>
  <c r="F292" i="6" s="1"/>
  <c r="D292" i="6"/>
  <c r="H291" i="6"/>
  <c r="F291" i="6"/>
  <c r="D291" i="6"/>
  <c r="H290" i="6"/>
  <c r="F290" i="6" s="1"/>
  <c r="D290" i="6"/>
  <c r="H289" i="6"/>
  <c r="F289" i="6" s="1"/>
  <c r="D289" i="6"/>
  <c r="H288" i="6"/>
  <c r="F288" i="6" s="1"/>
  <c r="D288" i="6"/>
  <c r="H287" i="6"/>
  <c r="F287" i="6" s="1"/>
  <c r="D287" i="6"/>
  <c r="H286" i="6"/>
  <c r="F286" i="6" s="1"/>
  <c r="D286" i="6"/>
  <c r="H285" i="6"/>
  <c r="F285" i="6" s="1"/>
  <c r="D285" i="6"/>
  <c r="H284" i="6"/>
  <c r="F284" i="6" s="1"/>
  <c r="D284" i="6"/>
  <c r="H283" i="6"/>
  <c r="F283" i="6" s="1"/>
  <c r="D283" i="6"/>
  <c r="H282" i="6"/>
  <c r="F282" i="6" s="1"/>
  <c r="D282" i="6"/>
  <c r="H280" i="6"/>
  <c r="F280" i="6" s="1"/>
  <c r="D280" i="6"/>
  <c r="H279" i="6"/>
  <c r="F279" i="6" s="1"/>
  <c r="D279" i="6"/>
  <c r="H278" i="6"/>
  <c r="F278" i="6" s="1"/>
  <c r="D278" i="6"/>
  <c r="I277" i="6"/>
  <c r="I278" i="6" s="1"/>
  <c r="I279" i="6" s="1"/>
  <c r="I280" i="6" s="1"/>
  <c r="H277" i="6"/>
  <c r="F277" i="6" s="1"/>
  <c r="E277" i="6"/>
  <c r="E278" i="6" s="1"/>
  <c r="E279" i="6" s="1"/>
  <c r="E280" i="6" s="1"/>
  <c r="D277" i="6"/>
  <c r="H276" i="6"/>
  <c r="F276" i="6" s="1"/>
  <c r="G277" i="6"/>
  <c r="G278" i="6" s="1"/>
  <c r="G279" i="6" s="1"/>
  <c r="G280" i="6" s="1"/>
  <c r="D276" i="6"/>
  <c r="H275" i="6"/>
  <c r="F275" i="6" s="1"/>
  <c r="D275" i="6"/>
  <c r="H274" i="6"/>
  <c r="F274" i="6" s="1"/>
  <c r="D274" i="6"/>
  <c r="H273" i="6"/>
  <c r="F273" i="6" s="1"/>
  <c r="D273" i="6"/>
  <c r="H272" i="6"/>
  <c r="F272" i="6" s="1"/>
  <c r="D272" i="6"/>
  <c r="H271" i="6"/>
  <c r="F271" i="6" s="1"/>
  <c r="D271" i="6"/>
  <c r="H270" i="6"/>
  <c r="F270" i="6" s="1"/>
  <c r="D270" i="6"/>
  <c r="H269" i="6"/>
  <c r="F269" i="6" s="1"/>
  <c r="D269" i="6"/>
  <c r="H268" i="6"/>
  <c r="F268" i="6" s="1"/>
  <c r="D268" i="6"/>
  <c r="H267" i="6"/>
  <c r="F267" i="6" s="1"/>
  <c r="D267" i="6"/>
  <c r="H266" i="6"/>
  <c r="F266" i="6" s="1"/>
  <c r="D266" i="6"/>
  <c r="H265" i="6"/>
  <c r="F265" i="6" s="1"/>
  <c r="D265" i="6"/>
  <c r="H264" i="6"/>
  <c r="F264" i="6" s="1"/>
  <c r="D264" i="6"/>
  <c r="H263" i="6"/>
  <c r="F263" i="6" s="1"/>
  <c r="D263" i="6"/>
  <c r="H262" i="6"/>
  <c r="F262" i="6" s="1"/>
  <c r="D262" i="6"/>
  <c r="H261" i="6"/>
  <c r="F261" i="6" s="1"/>
  <c r="D261" i="6"/>
  <c r="H260" i="6"/>
  <c r="F260" i="6" s="1"/>
  <c r="D260" i="6"/>
  <c r="H259" i="6"/>
  <c r="F259" i="6" s="1"/>
  <c r="D259" i="6"/>
  <c r="H258" i="6"/>
  <c r="F258" i="6" s="1"/>
  <c r="D258" i="6"/>
  <c r="H256" i="6"/>
  <c r="F256" i="6" s="1"/>
  <c r="D256" i="6"/>
  <c r="H255" i="6"/>
  <c r="F255" i="6"/>
  <c r="D255" i="6"/>
  <c r="H254" i="6"/>
  <c r="F254" i="6" s="1"/>
  <c r="D254" i="6"/>
  <c r="I253" i="6"/>
  <c r="I254" i="6" s="1"/>
  <c r="I255" i="6" s="1"/>
  <c r="I256" i="6" s="1"/>
  <c r="H253" i="6"/>
  <c r="F253" i="6" s="1"/>
  <c r="E253" i="6"/>
  <c r="E254" i="6" s="1"/>
  <c r="E255" i="6" s="1"/>
  <c r="E256" i="6" s="1"/>
  <c r="D253" i="6"/>
  <c r="H252" i="6"/>
  <c r="F252" i="6" s="1"/>
  <c r="G253" i="6"/>
  <c r="G254" i="6" s="1"/>
  <c r="G255" i="6" s="1"/>
  <c r="G256" i="6" s="1"/>
  <c r="D252" i="6"/>
  <c r="H251" i="6"/>
  <c r="F251" i="6" s="1"/>
  <c r="D251" i="6"/>
  <c r="H250" i="6"/>
  <c r="F250" i="6"/>
  <c r="D250" i="6"/>
  <c r="H249" i="6"/>
  <c r="F249" i="6" s="1"/>
  <c r="D249" i="6"/>
  <c r="H248" i="6"/>
  <c r="F248" i="6" s="1"/>
  <c r="D248" i="6"/>
  <c r="H247" i="6"/>
  <c r="F247" i="6" s="1"/>
  <c r="D247" i="6"/>
  <c r="H246" i="6"/>
  <c r="F246" i="6" s="1"/>
  <c r="D246" i="6"/>
  <c r="H245" i="6"/>
  <c r="F245" i="6" s="1"/>
  <c r="D245" i="6"/>
  <c r="H244" i="6"/>
  <c r="F244" i="6" s="1"/>
  <c r="D244" i="6"/>
  <c r="H243" i="6"/>
  <c r="F243" i="6" s="1"/>
  <c r="D243" i="6"/>
  <c r="H242" i="6"/>
  <c r="F242" i="6" s="1"/>
  <c r="D242" i="6"/>
  <c r="H241" i="6"/>
  <c r="F241" i="6" s="1"/>
  <c r="D241" i="6"/>
  <c r="H240" i="6"/>
  <c r="F240" i="6" s="1"/>
  <c r="D240" i="6"/>
  <c r="H239" i="6"/>
  <c r="F239" i="6" s="1"/>
  <c r="D239" i="6"/>
  <c r="H238" i="6"/>
  <c r="F238" i="6" s="1"/>
  <c r="D238" i="6"/>
  <c r="H237" i="6"/>
  <c r="F237" i="6" s="1"/>
  <c r="D237" i="6"/>
  <c r="H236" i="6"/>
  <c r="F236" i="6" s="1"/>
  <c r="D236" i="6"/>
  <c r="H235" i="6"/>
  <c r="F235" i="6" s="1"/>
  <c r="D235" i="6"/>
  <c r="H234" i="6"/>
  <c r="F234" i="6" s="1"/>
  <c r="D234" i="6"/>
  <c r="H232" i="6"/>
  <c r="F232" i="6" s="1"/>
  <c r="D232" i="6"/>
  <c r="H231" i="6"/>
  <c r="F231" i="6" s="1"/>
  <c r="D231" i="6"/>
  <c r="H230" i="6"/>
  <c r="F230" i="6" s="1"/>
  <c r="D230" i="6"/>
  <c r="I229" i="6"/>
  <c r="I230" i="6" s="1"/>
  <c r="I231" i="6" s="1"/>
  <c r="I232" i="6" s="1"/>
  <c r="H229" i="6"/>
  <c r="F229" i="6" s="1"/>
  <c r="G229" i="6"/>
  <c r="G230" i="6" s="1"/>
  <c r="G231" i="6" s="1"/>
  <c r="G232" i="6" s="1"/>
  <c r="E229" i="6"/>
  <c r="E230" i="6" s="1"/>
  <c r="E231" i="6" s="1"/>
  <c r="E232" i="6" s="1"/>
  <c r="D229" i="6"/>
  <c r="H228" i="6"/>
  <c r="F228" i="6" s="1"/>
  <c r="D228" i="6"/>
  <c r="I200" i="6"/>
  <c r="I201" i="6" s="1"/>
  <c r="I202" i="6" s="1"/>
  <c r="I203" i="6" s="1"/>
  <c r="I176" i="6"/>
  <c r="I177" i="6" s="1"/>
  <c r="I178" i="6" s="1"/>
  <c r="I179" i="6" s="1"/>
  <c r="I152" i="6"/>
  <c r="I153" i="6" s="1"/>
  <c r="I154" i="6" s="1"/>
  <c r="I155" i="6" s="1"/>
  <c r="I128" i="6"/>
  <c r="I129" i="6" s="1"/>
  <c r="I130" i="6" s="1"/>
  <c r="I131" i="6" s="1"/>
  <c r="I104" i="6"/>
  <c r="I105" i="6" s="1"/>
  <c r="I106" i="6" s="1"/>
  <c r="I107" i="6" s="1"/>
  <c r="I80" i="6"/>
  <c r="I81" i="6" s="1"/>
  <c r="I82" i="6" s="1"/>
  <c r="I83" i="6" s="1"/>
  <c r="I56" i="6"/>
  <c r="I57" i="6" s="1"/>
  <c r="I58" i="6" s="1"/>
  <c r="I59" i="6" s="1"/>
  <c r="I32" i="6"/>
  <c r="I33" i="6" s="1"/>
  <c r="I34" i="6" s="1"/>
  <c r="I35" i="6" s="1"/>
  <c r="I8" i="6"/>
  <c r="I9" i="6" s="1"/>
  <c r="I10" i="6" s="1"/>
  <c r="I11" i="6" s="1"/>
  <c r="G8" i="6"/>
  <c r="G9" i="6" s="1"/>
  <c r="G10" i="6" s="1"/>
  <c r="G11" i="6" s="1"/>
  <c r="E421" i="12"/>
  <c r="E422" i="12" s="1"/>
  <c r="E423" i="12" s="1"/>
  <c r="E424" i="12" s="1"/>
  <c r="I421" i="12"/>
  <c r="I422" i="12" s="1"/>
  <c r="I423" i="12" s="1"/>
  <c r="I424" i="12" s="1"/>
  <c r="I397" i="12"/>
  <c r="I398" i="12" s="1"/>
  <c r="I399" i="12" s="1"/>
  <c r="I400" i="12" s="1"/>
  <c r="E397" i="12"/>
  <c r="E398" i="12" s="1"/>
  <c r="E399" i="12" s="1"/>
  <c r="E400" i="12" s="1"/>
  <c r="E373" i="12"/>
  <c r="E374" i="12" s="1"/>
  <c r="E375" i="12" s="1"/>
  <c r="E376" i="12" s="1"/>
  <c r="I373" i="12"/>
  <c r="I374" i="12" s="1"/>
  <c r="I375" i="12" s="1"/>
  <c r="I376" i="12" s="1"/>
  <c r="I349" i="12"/>
  <c r="I350" i="12" s="1"/>
  <c r="I351" i="12" s="1"/>
  <c r="I352" i="12" s="1"/>
  <c r="E349" i="12"/>
  <c r="E350" i="12" s="1"/>
  <c r="E351" i="12" s="1"/>
  <c r="E352" i="12" s="1"/>
  <c r="E325" i="12"/>
  <c r="E326" i="12" s="1"/>
  <c r="E327" i="12" s="1"/>
  <c r="E328" i="12" s="1"/>
  <c r="I325" i="12"/>
  <c r="I326" i="12" s="1"/>
  <c r="I327" i="12" s="1"/>
  <c r="I328" i="12" s="1"/>
  <c r="I301" i="12"/>
  <c r="I302" i="12" s="1"/>
  <c r="I303" i="12" s="1"/>
  <c r="I304" i="12" s="1"/>
  <c r="E301" i="12"/>
  <c r="E302" i="12" s="1"/>
  <c r="E303" i="12" s="1"/>
  <c r="E304" i="12" s="1"/>
  <c r="E277" i="12"/>
  <c r="E278" i="12" s="1"/>
  <c r="E279" i="12" s="1"/>
  <c r="E280" i="12" s="1"/>
  <c r="I277" i="12"/>
  <c r="I278" i="12" s="1"/>
  <c r="I279" i="12" s="1"/>
  <c r="I280" i="12" s="1"/>
  <c r="I253" i="12"/>
  <c r="I254" i="12" s="1"/>
  <c r="I255" i="12" s="1"/>
  <c r="I256" i="12" s="1"/>
  <c r="E253" i="12"/>
  <c r="E254" i="12" s="1"/>
  <c r="E255" i="12" s="1"/>
  <c r="E256" i="12" s="1"/>
  <c r="E229" i="12"/>
  <c r="E230" i="12" s="1"/>
  <c r="E231" i="12" s="1"/>
  <c r="E232" i="12" s="1"/>
  <c r="G229" i="12"/>
  <c r="G230" i="12" s="1"/>
  <c r="G231" i="12" s="1"/>
  <c r="G232" i="12" s="1"/>
  <c r="I229" i="12"/>
  <c r="I230" i="12" s="1"/>
  <c r="I231" i="12" s="1"/>
  <c r="I232" i="12" s="1"/>
  <c r="I200" i="12"/>
  <c r="I201" i="12" s="1"/>
  <c r="I202" i="12" s="1"/>
  <c r="I203" i="12" s="1"/>
  <c r="E200" i="12"/>
  <c r="E201" i="12" s="1"/>
  <c r="E202" i="12" s="1"/>
  <c r="E203" i="12" s="1"/>
  <c r="E176" i="12"/>
  <c r="E177" i="12" s="1"/>
  <c r="E178" i="12" s="1"/>
  <c r="E179" i="12" s="1"/>
  <c r="I176" i="12"/>
  <c r="I177" i="12" s="1"/>
  <c r="I178" i="12" s="1"/>
  <c r="I179" i="12" s="1"/>
  <c r="I152" i="12"/>
  <c r="I153" i="12" s="1"/>
  <c r="I154" i="12" s="1"/>
  <c r="I155" i="12" s="1"/>
  <c r="E152" i="12"/>
  <c r="E153" i="12" s="1"/>
  <c r="E154" i="12" s="1"/>
  <c r="E155" i="12" s="1"/>
  <c r="E128" i="12"/>
  <c r="E129" i="12" s="1"/>
  <c r="E130" i="12" s="1"/>
  <c r="E131" i="12" s="1"/>
  <c r="I128" i="12"/>
  <c r="I129" i="12" s="1"/>
  <c r="I130" i="12" s="1"/>
  <c r="I131" i="12" s="1"/>
  <c r="I104" i="12"/>
  <c r="I105" i="12" s="1"/>
  <c r="I106" i="12" s="1"/>
  <c r="I107" i="12" s="1"/>
  <c r="E104" i="12"/>
  <c r="E105" i="12" s="1"/>
  <c r="E106" i="12" s="1"/>
  <c r="E107" i="12" s="1"/>
  <c r="E80" i="12"/>
  <c r="E81" i="12" s="1"/>
  <c r="E82" i="12" s="1"/>
  <c r="E83" i="12" s="1"/>
  <c r="I80" i="12"/>
  <c r="I81" i="12" s="1"/>
  <c r="I82" i="12" s="1"/>
  <c r="I83" i="12" s="1"/>
  <c r="I56" i="12"/>
  <c r="I57" i="12" s="1"/>
  <c r="I58" i="12" s="1"/>
  <c r="I59" i="12" s="1"/>
  <c r="E56" i="12"/>
  <c r="E57" i="12" s="1"/>
  <c r="E58" i="12" s="1"/>
  <c r="E59" i="12" s="1"/>
  <c r="E32" i="12"/>
  <c r="E33" i="12" s="1"/>
  <c r="E34" i="12" s="1"/>
  <c r="E35" i="12" s="1"/>
  <c r="I32" i="12"/>
  <c r="I33" i="12" s="1"/>
  <c r="I34" i="12" s="1"/>
  <c r="I35" i="12" s="1"/>
  <c r="I8" i="12"/>
  <c r="I9" i="12" s="1"/>
  <c r="I10" i="12" s="1"/>
  <c r="I11" i="12" s="1"/>
  <c r="G8" i="12"/>
  <c r="G9" i="12" s="1"/>
  <c r="G10" i="12" s="1"/>
  <c r="G11" i="12" s="1"/>
  <c r="E8" i="12"/>
  <c r="E9" i="12" s="1"/>
  <c r="E10" i="12" s="1"/>
  <c r="E11" i="12" s="1"/>
  <c r="H443" i="10"/>
  <c r="F443" i="10" s="1"/>
  <c r="D443" i="10"/>
  <c r="H442" i="10"/>
  <c r="F442" i="10" s="1"/>
  <c r="D442" i="10"/>
  <c r="H441" i="10"/>
  <c r="F441" i="10" s="1"/>
  <c r="D441" i="10"/>
  <c r="H440" i="10"/>
  <c r="F440" i="10" s="1"/>
  <c r="D440" i="10"/>
  <c r="H439" i="10"/>
  <c r="F439" i="10" s="1"/>
  <c r="D439" i="10"/>
  <c r="H438" i="10"/>
  <c r="F438" i="10" s="1"/>
  <c r="D438" i="10"/>
  <c r="H437" i="10"/>
  <c r="F437" i="10" s="1"/>
  <c r="D437" i="10"/>
  <c r="H436" i="10"/>
  <c r="F436" i="10" s="1"/>
  <c r="D436" i="10"/>
  <c r="H435" i="10"/>
  <c r="F435" i="10" s="1"/>
  <c r="D435" i="10"/>
  <c r="H434" i="10"/>
  <c r="F434" i="10" s="1"/>
  <c r="D434" i="10"/>
  <c r="H433" i="10"/>
  <c r="F433" i="10" s="1"/>
  <c r="D433" i="10"/>
  <c r="H432" i="10"/>
  <c r="F432" i="10" s="1"/>
  <c r="D432" i="10"/>
  <c r="H431" i="10"/>
  <c r="F431" i="10" s="1"/>
  <c r="D431" i="10"/>
  <c r="H430" i="10"/>
  <c r="F430" i="10" s="1"/>
  <c r="D430" i="10"/>
  <c r="H429" i="10"/>
  <c r="F429" i="10" s="1"/>
  <c r="D429" i="10"/>
  <c r="H428" i="10"/>
  <c r="F428" i="10" s="1"/>
  <c r="D428" i="10"/>
  <c r="H427" i="10"/>
  <c r="F427" i="10" s="1"/>
  <c r="D427" i="10"/>
  <c r="H426" i="10"/>
  <c r="F426" i="10" s="1"/>
  <c r="D426" i="10"/>
  <c r="H424" i="10"/>
  <c r="F424" i="10" s="1"/>
  <c r="D424" i="10"/>
  <c r="H423" i="10"/>
  <c r="F423" i="10" s="1"/>
  <c r="D423" i="10"/>
  <c r="H422" i="10"/>
  <c r="F422" i="10" s="1"/>
  <c r="D422" i="10"/>
  <c r="I421" i="10"/>
  <c r="I422" i="10" s="1"/>
  <c r="I423" i="10" s="1"/>
  <c r="I424" i="10" s="1"/>
  <c r="H421" i="10"/>
  <c r="F421" i="10" s="1"/>
  <c r="E421" i="10"/>
  <c r="E422" i="10" s="1"/>
  <c r="E423" i="10" s="1"/>
  <c r="E424" i="10" s="1"/>
  <c r="D421" i="10"/>
  <c r="H420" i="10"/>
  <c r="F420" i="10" s="1"/>
  <c r="G421" i="10"/>
  <c r="G422" i="10" s="1"/>
  <c r="G423" i="10" s="1"/>
  <c r="G424" i="10" s="1"/>
  <c r="D420" i="10"/>
  <c r="H419" i="10"/>
  <c r="F419" i="10"/>
  <c r="D419" i="10"/>
  <c r="H418" i="10"/>
  <c r="F418" i="10" s="1"/>
  <c r="D418" i="10"/>
  <c r="H417" i="10"/>
  <c r="F417" i="10" s="1"/>
  <c r="D417" i="10"/>
  <c r="H416" i="10"/>
  <c r="F416" i="10" s="1"/>
  <c r="D416" i="10"/>
  <c r="H415" i="10"/>
  <c r="F415" i="10" s="1"/>
  <c r="D415" i="10"/>
  <c r="H414" i="10"/>
  <c r="F414" i="10" s="1"/>
  <c r="D414" i="10"/>
  <c r="H413" i="10"/>
  <c r="F413" i="10" s="1"/>
  <c r="D413" i="10"/>
  <c r="H412" i="10"/>
  <c r="F412" i="10" s="1"/>
  <c r="D412" i="10"/>
  <c r="H411" i="10"/>
  <c r="F411" i="10" s="1"/>
  <c r="D411" i="10"/>
  <c r="H410" i="10"/>
  <c r="F410" i="10" s="1"/>
  <c r="D410" i="10"/>
  <c r="H409" i="10"/>
  <c r="F409" i="10" s="1"/>
  <c r="D409" i="10"/>
  <c r="H408" i="10"/>
  <c r="F408" i="10" s="1"/>
  <c r="D408" i="10"/>
  <c r="H407" i="10"/>
  <c r="F407" i="10" s="1"/>
  <c r="D407" i="10"/>
  <c r="H406" i="10"/>
  <c r="F406" i="10" s="1"/>
  <c r="D406" i="10"/>
  <c r="H405" i="10"/>
  <c r="F405" i="10" s="1"/>
  <c r="D405" i="10"/>
  <c r="H404" i="10"/>
  <c r="F404" i="10" s="1"/>
  <c r="D404" i="10"/>
  <c r="H403" i="10"/>
  <c r="F403" i="10" s="1"/>
  <c r="D403" i="10"/>
  <c r="H402" i="10"/>
  <c r="F402" i="10" s="1"/>
  <c r="D402" i="10"/>
  <c r="H400" i="10"/>
  <c r="F400" i="10" s="1"/>
  <c r="D400" i="10"/>
  <c r="H399" i="10"/>
  <c r="F399" i="10" s="1"/>
  <c r="D399" i="10"/>
  <c r="H398" i="10"/>
  <c r="F398" i="10" s="1"/>
  <c r="D398" i="10"/>
  <c r="I397" i="10"/>
  <c r="I398" i="10" s="1"/>
  <c r="I399" i="10" s="1"/>
  <c r="I400" i="10" s="1"/>
  <c r="H397" i="10"/>
  <c r="F397" i="10" s="1"/>
  <c r="E397" i="10"/>
  <c r="E398" i="10" s="1"/>
  <c r="E399" i="10" s="1"/>
  <c r="E400" i="10" s="1"/>
  <c r="D397" i="10"/>
  <c r="H396" i="10"/>
  <c r="F396" i="10" s="1"/>
  <c r="G397" i="10"/>
  <c r="G398" i="10" s="1"/>
  <c r="G399" i="10" s="1"/>
  <c r="G400" i="10" s="1"/>
  <c r="D396" i="10"/>
  <c r="H395" i="10"/>
  <c r="F395" i="10" s="1"/>
  <c r="D395" i="10"/>
  <c r="H394" i="10"/>
  <c r="F394" i="10" s="1"/>
  <c r="D394" i="10"/>
  <c r="H393" i="10"/>
  <c r="F393" i="10" s="1"/>
  <c r="D393" i="10"/>
  <c r="H392" i="10"/>
  <c r="F392" i="10" s="1"/>
  <c r="D392" i="10"/>
  <c r="H391" i="10"/>
  <c r="F391" i="10" s="1"/>
  <c r="D391" i="10"/>
  <c r="H390" i="10"/>
  <c r="F390" i="10" s="1"/>
  <c r="D390" i="10"/>
  <c r="H389" i="10"/>
  <c r="F389" i="10" s="1"/>
  <c r="D389" i="10"/>
  <c r="H388" i="10"/>
  <c r="F388" i="10" s="1"/>
  <c r="D388" i="10"/>
  <c r="H387" i="10"/>
  <c r="F387" i="10" s="1"/>
  <c r="D387" i="10"/>
  <c r="H386" i="10"/>
  <c r="F386" i="10" s="1"/>
  <c r="D386" i="10"/>
  <c r="H385" i="10"/>
  <c r="F385" i="10" s="1"/>
  <c r="D385" i="10"/>
  <c r="H384" i="10"/>
  <c r="F384" i="10" s="1"/>
  <c r="D384" i="10"/>
  <c r="H383" i="10"/>
  <c r="F383" i="10" s="1"/>
  <c r="D383" i="10"/>
  <c r="H382" i="10"/>
  <c r="F382" i="10" s="1"/>
  <c r="D382" i="10"/>
  <c r="H381" i="10"/>
  <c r="F381" i="10" s="1"/>
  <c r="D381" i="10"/>
  <c r="H380" i="10"/>
  <c r="F380" i="10" s="1"/>
  <c r="D380" i="10"/>
  <c r="H379" i="10"/>
  <c r="F379" i="10" s="1"/>
  <c r="D379" i="10"/>
  <c r="H378" i="10"/>
  <c r="F378" i="10" s="1"/>
  <c r="D378" i="10"/>
  <c r="H376" i="10"/>
  <c r="F376" i="10" s="1"/>
  <c r="D376" i="10"/>
  <c r="H375" i="10"/>
  <c r="F375" i="10" s="1"/>
  <c r="D375" i="10"/>
  <c r="H374" i="10"/>
  <c r="F374" i="10" s="1"/>
  <c r="D374" i="10"/>
  <c r="I373" i="10"/>
  <c r="I374" i="10" s="1"/>
  <c r="I375" i="10" s="1"/>
  <c r="I376" i="10" s="1"/>
  <c r="H373" i="10"/>
  <c r="F373" i="10" s="1"/>
  <c r="E373" i="10"/>
  <c r="E374" i="10" s="1"/>
  <c r="E375" i="10" s="1"/>
  <c r="E376" i="10" s="1"/>
  <c r="D373" i="10"/>
  <c r="H372" i="10"/>
  <c r="F372" i="10" s="1"/>
  <c r="G373" i="10"/>
  <c r="G374" i="10" s="1"/>
  <c r="G375" i="10" s="1"/>
  <c r="G376" i="10" s="1"/>
  <c r="D372" i="10"/>
  <c r="H371" i="10"/>
  <c r="F371" i="10" s="1"/>
  <c r="D371" i="10"/>
  <c r="H370" i="10"/>
  <c r="F370" i="10" s="1"/>
  <c r="D370" i="10"/>
  <c r="H369" i="10"/>
  <c r="F369" i="10" s="1"/>
  <c r="D369" i="10"/>
  <c r="H368" i="10"/>
  <c r="F368" i="10" s="1"/>
  <c r="D368" i="10"/>
  <c r="H367" i="10"/>
  <c r="F367" i="10" s="1"/>
  <c r="D367" i="10"/>
  <c r="H366" i="10"/>
  <c r="F366" i="10" s="1"/>
  <c r="D366" i="10"/>
  <c r="H365" i="10"/>
  <c r="F365" i="10" s="1"/>
  <c r="D365" i="10"/>
  <c r="H364" i="10"/>
  <c r="F364" i="10" s="1"/>
  <c r="D364" i="10"/>
  <c r="H363" i="10"/>
  <c r="F363" i="10" s="1"/>
  <c r="D363" i="10"/>
  <c r="H362" i="10"/>
  <c r="F362" i="10" s="1"/>
  <c r="D362" i="10"/>
  <c r="H361" i="10"/>
  <c r="F361" i="10"/>
  <c r="D361" i="10"/>
  <c r="H360" i="10"/>
  <c r="F360" i="10" s="1"/>
  <c r="D360" i="10"/>
  <c r="H359" i="10"/>
  <c r="F359" i="10" s="1"/>
  <c r="D359" i="10"/>
  <c r="H358" i="10"/>
  <c r="F358" i="10" s="1"/>
  <c r="D358" i="10"/>
  <c r="H357" i="10"/>
  <c r="F357" i="10" s="1"/>
  <c r="D357" i="10"/>
  <c r="H356" i="10"/>
  <c r="F356" i="10" s="1"/>
  <c r="D356" i="10"/>
  <c r="H355" i="10"/>
  <c r="F355" i="10" s="1"/>
  <c r="D355" i="10"/>
  <c r="H354" i="10"/>
  <c r="F354" i="10" s="1"/>
  <c r="D354" i="10"/>
  <c r="H352" i="10"/>
  <c r="F352" i="10" s="1"/>
  <c r="D352" i="10"/>
  <c r="H351" i="10"/>
  <c r="F351" i="10" s="1"/>
  <c r="D351" i="10"/>
  <c r="H350" i="10"/>
  <c r="F350" i="10" s="1"/>
  <c r="D350" i="10"/>
  <c r="I349" i="10"/>
  <c r="I350" i="10" s="1"/>
  <c r="I351" i="10" s="1"/>
  <c r="I352" i="10" s="1"/>
  <c r="H349" i="10"/>
  <c r="F349" i="10" s="1"/>
  <c r="E349" i="10"/>
  <c r="E350" i="10" s="1"/>
  <c r="E351" i="10" s="1"/>
  <c r="E352" i="10" s="1"/>
  <c r="D349" i="10"/>
  <c r="H348" i="10"/>
  <c r="F348" i="10" s="1"/>
  <c r="G349" i="10"/>
  <c r="G350" i="10" s="1"/>
  <c r="G351" i="10" s="1"/>
  <c r="G352" i="10" s="1"/>
  <c r="D348" i="10"/>
  <c r="H347" i="10"/>
  <c r="F347" i="10" s="1"/>
  <c r="D347" i="10"/>
  <c r="H346" i="10"/>
  <c r="F346" i="10" s="1"/>
  <c r="D346" i="10"/>
  <c r="H345" i="10"/>
  <c r="F345" i="10" s="1"/>
  <c r="D345" i="10"/>
  <c r="H344" i="10"/>
  <c r="F344" i="10"/>
  <c r="D344" i="10"/>
  <c r="H343" i="10"/>
  <c r="F343" i="10" s="1"/>
  <c r="D343" i="10"/>
  <c r="H342" i="10"/>
  <c r="F342" i="10" s="1"/>
  <c r="D342" i="10"/>
  <c r="H341" i="10"/>
  <c r="F341" i="10" s="1"/>
  <c r="D341" i="10"/>
  <c r="H340" i="10"/>
  <c r="F340" i="10" s="1"/>
  <c r="D340" i="10"/>
  <c r="H339" i="10"/>
  <c r="F339" i="10" s="1"/>
  <c r="D339" i="10"/>
  <c r="H338" i="10"/>
  <c r="F338" i="10" s="1"/>
  <c r="D338" i="10"/>
  <c r="H337" i="10"/>
  <c r="F337" i="10" s="1"/>
  <c r="D337" i="10"/>
  <c r="H336" i="10"/>
  <c r="F336" i="10" s="1"/>
  <c r="D336" i="10"/>
  <c r="H335" i="10"/>
  <c r="F335" i="10" s="1"/>
  <c r="D335" i="10"/>
  <c r="H334" i="10"/>
  <c r="F334" i="10" s="1"/>
  <c r="D334" i="10"/>
  <c r="H333" i="10"/>
  <c r="F333" i="10" s="1"/>
  <c r="D333" i="10"/>
  <c r="H332" i="10"/>
  <c r="F332" i="10" s="1"/>
  <c r="D332" i="10"/>
  <c r="H331" i="10"/>
  <c r="F331" i="10" s="1"/>
  <c r="D331" i="10"/>
  <c r="H330" i="10"/>
  <c r="F330" i="10" s="1"/>
  <c r="D330" i="10"/>
  <c r="H328" i="10"/>
  <c r="F328" i="10" s="1"/>
  <c r="D328" i="10"/>
  <c r="H327" i="10"/>
  <c r="F327" i="10" s="1"/>
  <c r="D327" i="10"/>
  <c r="H326" i="10"/>
  <c r="F326" i="10" s="1"/>
  <c r="D326" i="10"/>
  <c r="I325" i="10"/>
  <c r="I326" i="10" s="1"/>
  <c r="I327" i="10" s="1"/>
  <c r="I328" i="10" s="1"/>
  <c r="H325" i="10"/>
  <c r="F325" i="10" s="1"/>
  <c r="E325" i="10"/>
  <c r="E326" i="10" s="1"/>
  <c r="E327" i="10" s="1"/>
  <c r="E328" i="10" s="1"/>
  <c r="D325" i="10"/>
  <c r="H324" i="10"/>
  <c r="F324" i="10" s="1"/>
  <c r="G325" i="10"/>
  <c r="G326" i="10" s="1"/>
  <c r="G327" i="10" s="1"/>
  <c r="G328" i="10" s="1"/>
  <c r="D324" i="10"/>
  <c r="H323" i="10"/>
  <c r="F323" i="10" s="1"/>
  <c r="D323" i="10"/>
  <c r="H322" i="10"/>
  <c r="F322" i="10" s="1"/>
  <c r="D322" i="10"/>
  <c r="H321" i="10"/>
  <c r="F321" i="10" s="1"/>
  <c r="D321" i="10"/>
  <c r="H320" i="10"/>
  <c r="F320" i="10" s="1"/>
  <c r="D320" i="10"/>
  <c r="H319" i="10"/>
  <c r="F319" i="10" s="1"/>
  <c r="D319" i="10"/>
  <c r="H318" i="10"/>
  <c r="F318" i="10" s="1"/>
  <c r="D318" i="10"/>
  <c r="H317" i="10"/>
  <c r="F317" i="10" s="1"/>
  <c r="D317" i="10"/>
  <c r="H316" i="10"/>
  <c r="F316" i="10" s="1"/>
  <c r="D316" i="10"/>
  <c r="H315" i="10"/>
  <c r="F315" i="10" s="1"/>
  <c r="D315" i="10"/>
  <c r="H314" i="10"/>
  <c r="F314" i="10" s="1"/>
  <c r="D314" i="10"/>
  <c r="H313" i="10"/>
  <c r="F313" i="10" s="1"/>
  <c r="D313" i="10"/>
  <c r="H312" i="10"/>
  <c r="F312" i="10" s="1"/>
  <c r="D312" i="10"/>
  <c r="H311" i="10"/>
  <c r="F311" i="10" s="1"/>
  <c r="D311" i="10"/>
  <c r="H310" i="10"/>
  <c r="F310" i="10" s="1"/>
  <c r="D310" i="10"/>
  <c r="H309" i="10"/>
  <c r="F309" i="10" s="1"/>
  <c r="D309" i="10"/>
  <c r="H308" i="10"/>
  <c r="F308" i="10" s="1"/>
  <c r="D308" i="10"/>
  <c r="H307" i="10"/>
  <c r="F307" i="10" s="1"/>
  <c r="D307" i="10"/>
  <c r="H306" i="10"/>
  <c r="F306" i="10" s="1"/>
  <c r="D306" i="10"/>
  <c r="H304" i="10"/>
  <c r="F304" i="10" s="1"/>
  <c r="D304" i="10"/>
  <c r="H303" i="10"/>
  <c r="F303" i="10" s="1"/>
  <c r="D303" i="10"/>
  <c r="H302" i="10"/>
  <c r="F302" i="10" s="1"/>
  <c r="D302" i="10"/>
  <c r="I301" i="10"/>
  <c r="I302" i="10" s="1"/>
  <c r="I303" i="10" s="1"/>
  <c r="I304" i="10" s="1"/>
  <c r="H301" i="10"/>
  <c r="F301" i="10" s="1"/>
  <c r="E301" i="10"/>
  <c r="E302" i="10" s="1"/>
  <c r="E303" i="10" s="1"/>
  <c r="E304" i="10" s="1"/>
  <c r="D301" i="10"/>
  <c r="H300" i="10"/>
  <c r="F300" i="10" s="1"/>
  <c r="G301" i="10"/>
  <c r="G302" i="10" s="1"/>
  <c r="G303" i="10" s="1"/>
  <c r="G304" i="10" s="1"/>
  <c r="D300" i="10"/>
  <c r="H299" i="10"/>
  <c r="F299" i="10" s="1"/>
  <c r="D299" i="10"/>
  <c r="H298" i="10"/>
  <c r="F298" i="10" s="1"/>
  <c r="D298" i="10"/>
  <c r="H297" i="10"/>
  <c r="F297" i="10" s="1"/>
  <c r="D297" i="10"/>
  <c r="H296" i="10"/>
  <c r="F296" i="10" s="1"/>
  <c r="D296" i="10"/>
  <c r="H295" i="10"/>
  <c r="F295" i="10" s="1"/>
  <c r="D295" i="10"/>
  <c r="H294" i="10"/>
  <c r="F294" i="10" s="1"/>
  <c r="D294" i="10"/>
  <c r="H293" i="10"/>
  <c r="F293" i="10" s="1"/>
  <c r="D293" i="10"/>
  <c r="H292" i="10"/>
  <c r="F292" i="10" s="1"/>
  <c r="D292" i="10"/>
  <c r="H291" i="10"/>
  <c r="F291" i="10" s="1"/>
  <c r="D291" i="10"/>
  <c r="H290" i="10"/>
  <c r="F290" i="10" s="1"/>
  <c r="D290" i="10"/>
  <c r="H289" i="10"/>
  <c r="F289" i="10" s="1"/>
  <c r="D289" i="10"/>
  <c r="H288" i="10"/>
  <c r="F288" i="10" s="1"/>
  <c r="D288" i="10"/>
  <c r="H287" i="10"/>
  <c r="F287" i="10" s="1"/>
  <c r="D287" i="10"/>
  <c r="H286" i="10"/>
  <c r="F286" i="10" s="1"/>
  <c r="D286" i="10"/>
  <c r="H285" i="10"/>
  <c r="F285" i="10" s="1"/>
  <c r="D285" i="10"/>
  <c r="H284" i="10"/>
  <c r="F284" i="10" s="1"/>
  <c r="D284" i="10"/>
  <c r="H283" i="10"/>
  <c r="F283" i="10" s="1"/>
  <c r="D283" i="10"/>
  <c r="H282" i="10"/>
  <c r="F282" i="10" s="1"/>
  <c r="D282" i="10"/>
  <c r="H280" i="10"/>
  <c r="F280" i="10" s="1"/>
  <c r="D280" i="10"/>
  <c r="H279" i="10"/>
  <c r="F279" i="10" s="1"/>
  <c r="D279" i="10"/>
  <c r="H278" i="10"/>
  <c r="F278" i="10" s="1"/>
  <c r="D278" i="10"/>
  <c r="I277" i="10"/>
  <c r="I278" i="10" s="1"/>
  <c r="I279" i="10" s="1"/>
  <c r="I280" i="10" s="1"/>
  <c r="H277" i="10"/>
  <c r="F277" i="10" s="1"/>
  <c r="E277" i="10"/>
  <c r="E278" i="10" s="1"/>
  <c r="E279" i="10" s="1"/>
  <c r="E280" i="10" s="1"/>
  <c r="D277" i="10"/>
  <c r="H276" i="10"/>
  <c r="F276" i="10" s="1"/>
  <c r="G277" i="10"/>
  <c r="G278" i="10" s="1"/>
  <c r="G279" i="10" s="1"/>
  <c r="G280" i="10" s="1"/>
  <c r="D276" i="10"/>
  <c r="H275" i="10"/>
  <c r="F275" i="10" s="1"/>
  <c r="D275" i="10"/>
  <c r="H274" i="10"/>
  <c r="F274" i="10" s="1"/>
  <c r="D274" i="10"/>
  <c r="H273" i="10"/>
  <c r="F273" i="10" s="1"/>
  <c r="D273" i="10"/>
  <c r="H272" i="10"/>
  <c r="F272" i="10" s="1"/>
  <c r="D272" i="10"/>
  <c r="H271" i="10"/>
  <c r="F271" i="10" s="1"/>
  <c r="D271" i="10"/>
  <c r="H270" i="10"/>
  <c r="F270" i="10" s="1"/>
  <c r="D270" i="10"/>
  <c r="H269" i="10"/>
  <c r="F269" i="10" s="1"/>
  <c r="D269" i="10"/>
  <c r="H268" i="10"/>
  <c r="F268" i="10" s="1"/>
  <c r="D268" i="10"/>
  <c r="H267" i="10"/>
  <c r="F267" i="10" s="1"/>
  <c r="D267" i="10"/>
  <c r="H266" i="10"/>
  <c r="F266" i="10" s="1"/>
  <c r="D266" i="10"/>
  <c r="H265" i="10"/>
  <c r="F265" i="10" s="1"/>
  <c r="D265" i="10"/>
  <c r="H264" i="10"/>
  <c r="F264" i="10" s="1"/>
  <c r="D264" i="10"/>
  <c r="H263" i="10"/>
  <c r="F263" i="10" s="1"/>
  <c r="D263" i="10"/>
  <c r="H262" i="10"/>
  <c r="F262" i="10" s="1"/>
  <c r="D262" i="10"/>
  <c r="H261" i="10"/>
  <c r="F261" i="10" s="1"/>
  <c r="D261" i="10"/>
  <c r="H260" i="10"/>
  <c r="F260" i="10" s="1"/>
  <c r="D260" i="10"/>
  <c r="H259" i="10"/>
  <c r="F259" i="10" s="1"/>
  <c r="D259" i="10"/>
  <c r="H258" i="10"/>
  <c r="F258" i="10" s="1"/>
  <c r="D258" i="10"/>
  <c r="H256" i="10"/>
  <c r="F256" i="10" s="1"/>
  <c r="D256" i="10"/>
  <c r="H255" i="10"/>
  <c r="F255" i="10" s="1"/>
  <c r="D255" i="10"/>
  <c r="H254" i="10"/>
  <c r="F254" i="10" s="1"/>
  <c r="D254" i="10"/>
  <c r="I253" i="10"/>
  <c r="I254" i="10" s="1"/>
  <c r="I255" i="10" s="1"/>
  <c r="I256" i="10" s="1"/>
  <c r="H253" i="10"/>
  <c r="F253" i="10" s="1"/>
  <c r="E253" i="10"/>
  <c r="E254" i="10" s="1"/>
  <c r="E255" i="10" s="1"/>
  <c r="E256" i="10" s="1"/>
  <c r="D253" i="10"/>
  <c r="H252" i="10"/>
  <c r="F252" i="10" s="1"/>
  <c r="G253" i="10"/>
  <c r="G254" i="10" s="1"/>
  <c r="G255" i="10" s="1"/>
  <c r="G256" i="10" s="1"/>
  <c r="D252" i="10"/>
  <c r="H251" i="10"/>
  <c r="F251" i="10" s="1"/>
  <c r="D251" i="10"/>
  <c r="H250" i="10"/>
  <c r="F250" i="10" s="1"/>
  <c r="D250" i="10"/>
  <c r="H249" i="10"/>
  <c r="F249" i="10" s="1"/>
  <c r="D249" i="10"/>
  <c r="H248" i="10"/>
  <c r="F248" i="10" s="1"/>
  <c r="D248" i="10"/>
  <c r="H247" i="10"/>
  <c r="F247" i="10" s="1"/>
  <c r="D247" i="10"/>
  <c r="H246" i="10"/>
  <c r="F246" i="10" s="1"/>
  <c r="D246" i="10"/>
  <c r="H245" i="10"/>
  <c r="F245" i="10" s="1"/>
  <c r="D245" i="10"/>
  <c r="H244" i="10"/>
  <c r="F244" i="10" s="1"/>
  <c r="D244" i="10"/>
  <c r="H243" i="10"/>
  <c r="F243" i="10" s="1"/>
  <c r="D243" i="10"/>
  <c r="H242" i="10"/>
  <c r="F242" i="10" s="1"/>
  <c r="D242" i="10"/>
  <c r="H241" i="10"/>
  <c r="F241" i="10" s="1"/>
  <c r="D241" i="10"/>
  <c r="H240" i="10"/>
  <c r="F240" i="10" s="1"/>
  <c r="D240" i="10"/>
  <c r="H239" i="10"/>
  <c r="F239" i="10" s="1"/>
  <c r="D239" i="10"/>
  <c r="H238" i="10"/>
  <c r="F238" i="10" s="1"/>
  <c r="D238" i="10"/>
  <c r="H237" i="10"/>
  <c r="F237" i="10" s="1"/>
  <c r="D237" i="10"/>
  <c r="H236" i="10"/>
  <c r="F236" i="10" s="1"/>
  <c r="D236" i="10"/>
  <c r="H235" i="10"/>
  <c r="F235" i="10" s="1"/>
  <c r="D235" i="10"/>
  <c r="F234" i="10"/>
  <c r="D234" i="10"/>
  <c r="H232" i="10"/>
  <c r="F232" i="10" s="1"/>
  <c r="D232" i="10"/>
  <c r="H231" i="10"/>
  <c r="F231" i="10" s="1"/>
  <c r="D231" i="10"/>
  <c r="H230" i="10"/>
  <c r="F230" i="10" s="1"/>
  <c r="D230" i="10"/>
  <c r="I229" i="10"/>
  <c r="I230" i="10" s="1"/>
  <c r="I231" i="10" s="1"/>
  <c r="I232" i="10" s="1"/>
  <c r="H229" i="10"/>
  <c r="F229" i="10" s="1"/>
  <c r="G229" i="10"/>
  <c r="G230" i="10" s="1"/>
  <c r="G231" i="10" s="1"/>
  <c r="G232" i="10" s="1"/>
  <c r="E229" i="10"/>
  <c r="E230" i="10" s="1"/>
  <c r="E231" i="10" s="1"/>
  <c r="E232" i="10" s="1"/>
  <c r="D229" i="10"/>
  <c r="H228" i="10"/>
  <c r="F228" i="10" s="1"/>
  <c r="D228" i="10"/>
  <c r="I200" i="10"/>
  <c r="I201" i="10" s="1"/>
  <c r="I202" i="10" s="1"/>
  <c r="I203" i="10" s="1"/>
  <c r="I176" i="10"/>
  <c r="I177" i="10" s="1"/>
  <c r="I178" i="10" s="1"/>
  <c r="I179" i="10" s="1"/>
  <c r="I152" i="10"/>
  <c r="I153" i="10" s="1"/>
  <c r="I154" i="10" s="1"/>
  <c r="I155" i="10" s="1"/>
  <c r="I128" i="10"/>
  <c r="I129" i="10" s="1"/>
  <c r="I130" i="10" s="1"/>
  <c r="I131" i="10" s="1"/>
  <c r="I104" i="10"/>
  <c r="I105" i="10" s="1"/>
  <c r="I106" i="10" s="1"/>
  <c r="I107" i="10" s="1"/>
  <c r="I80" i="10"/>
  <c r="I81" i="10" s="1"/>
  <c r="I82" i="10" s="1"/>
  <c r="I83" i="10" s="1"/>
  <c r="I56" i="10"/>
  <c r="I57" i="10" s="1"/>
  <c r="I58" i="10" s="1"/>
  <c r="I59" i="10" s="1"/>
  <c r="I32" i="10"/>
  <c r="I33" i="10" s="1"/>
  <c r="I34" i="10" s="1"/>
  <c r="I35" i="10" s="1"/>
  <c r="G8" i="10"/>
  <c r="G9" i="10" s="1"/>
  <c r="G10" i="10" s="1"/>
  <c r="G11" i="10" s="1"/>
  <c r="I8" i="10"/>
  <c r="I9" i="10" s="1"/>
  <c r="I10" i="10" s="1"/>
  <c r="I11" i="10" s="1"/>
  <c r="I420" i="14"/>
  <c r="I421" i="14" s="1"/>
  <c r="I422" i="14" s="1"/>
  <c r="I423" i="14" s="1"/>
  <c r="E420" i="14"/>
  <c r="E421" i="14" s="1"/>
  <c r="E422" i="14" s="1"/>
  <c r="E423" i="14" s="1"/>
  <c r="E396" i="14"/>
  <c r="E397" i="14" s="1"/>
  <c r="E398" i="14" s="1"/>
  <c r="E399" i="14" s="1"/>
  <c r="I396" i="14"/>
  <c r="I397" i="14" s="1"/>
  <c r="I398" i="14" s="1"/>
  <c r="I399" i="14" s="1"/>
  <c r="I372" i="14"/>
  <c r="I373" i="14" s="1"/>
  <c r="I374" i="14" s="1"/>
  <c r="I375" i="14" s="1"/>
  <c r="E372" i="14"/>
  <c r="E373" i="14" s="1"/>
  <c r="E374" i="14" s="1"/>
  <c r="E375" i="14" s="1"/>
  <c r="E348" i="14"/>
  <c r="E349" i="14" s="1"/>
  <c r="E350" i="14" s="1"/>
  <c r="E351" i="14" s="1"/>
  <c r="I348" i="14"/>
  <c r="I349" i="14" s="1"/>
  <c r="I350" i="14" s="1"/>
  <c r="I351" i="14" s="1"/>
  <c r="I324" i="14"/>
  <c r="I325" i="14" s="1"/>
  <c r="I326" i="14" s="1"/>
  <c r="I327" i="14" s="1"/>
  <c r="E324" i="14"/>
  <c r="E325" i="14" s="1"/>
  <c r="E326" i="14" s="1"/>
  <c r="E327" i="14" s="1"/>
  <c r="E300" i="14"/>
  <c r="E301" i="14" s="1"/>
  <c r="E302" i="14" s="1"/>
  <c r="E303" i="14" s="1"/>
  <c r="I300" i="14"/>
  <c r="I301" i="14" s="1"/>
  <c r="I302" i="14" s="1"/>
  <c r="I303" i="14" s="1"/>
  <c r="I276" i="14"/>
  <c r="I277" i="14" s="1"/>
  <c r="I278" i="14" s="1"/>
  <c r="I279" i="14" s="1"/>
  <c r="E276" i="14"/>
  <c r="E277" i="14" s="1"/>
  <c r="E278" i="14" s="1"/>
  <c r="E279" i="14" s="1"/>
  <c r="I252" i="14"/>
  <c r="I253" i="14" s="1"/>
  <c r="I254" i="14" s="1"/>
  <c r="I255" i="14" s="1"/>
  <c r="E252" i="14"/>
  <c r="E253" i="14" s="1"/>
  <c r="E254" i="14" s="1"/>
  <c r="E255" i="14" s="1"/>
  <c r="E228" i="14"/>
  <c r="E229" i="14" s="1"/>
  <c r="E230" i="14" s="1"/>
  <c r="E231" i="14" s="1"/>
  <c r="G228" i="14"/>
  <c r="G229" i="14" s="1"/>
  <c r="G230" i="14" s="1"/>
  <c r="G231" i="14" s="1"/>
  <c r="I228" i="14"/>
  <c r="I229" i="14" s="1"/>
  <c r="I230" i="14" s="1"/>
  <c r="I231" i="14" s="1"/>
  <c r="I200" i="14"/>
  <c r="I201" i="14" s="1"/>
  <c r="I202" i="14" s="1"/>
  <c r="I203" i="14" s="1"/>
  <c r="I176" i="14"/>
  <c r="I177" i="14" s="1"/>
  <c r="I178" i="14" s="1"/>
  <c r="I179" i="14" s="1"/>
  <c r="I152" i="14"/>
  <c r="I153" i="14" s="1"/>
  <c r="I154" i="14" s="1"/>
  <c r="I155" i="14" s="1"/>
  <c r="I128" i="14"/>
  <c r="I129" i="14" s="1"/>
  <c r="I130" i="14" s="1"/>
  <c r="I131" i="14" s="1"/>
  <c r="I132" i="14" s="1"/>
  <c r="I104" i="14"/>
  <c r="I105" i="14" s="1"/>
  <c r="I106" i="14" s="1"/>
  <c r="I107" i="14" s="1"/>
  <c r="I108" i="14" s="1"/>
  <c r="I80" i="14"/>
  <c r="I81" i="14" s="1"/>
  <c r="I82" i="14" s="1"/>
  <c r="I83" i="14" s="1"/>
  <c r="I84" i="14" s="1"/>
  <c r="I56" i="14"/>
  <c r="I57" i="14" s="1"/>
  <c r="I58" i="14" s="1"/>
  <c r="I59" i="14" s="1"/>
  <c r="I32" i="14"/>
  <c r="I33" i="14" s="1"/>
  <c r="I34" i="14" s="1"/>
  <c r="I35" i="14" s="1"/>
  <c r="I8" i="14"/>
  <c r="I9" i="14" s="1"/>
  <c r="I10" i="14" s="1"/>
  <c r="I11" i="14" s="1"/>
  <c r="G8" i="14"/>
  <c r="G9" i="14" s="1"/>
  <c r="G10" i="14" s="1"/>
  <c r="G11" i="14" s="1"/>
  <c r="E421" i="5"/>
  <c r="E422" i="5" s="1"/>
  <c r="E423" i="5" s="1"/>
  <c r="E424" i="5" s="1"/>
  <c r="I421" i="5"/>
  <c r="I422" i="5" s="1"/>
  <c r="I423" i="5" s="1"/>
  <c r="I424" i="5" s="1"/>
  <c r="I397" i="5"/>
  <c r="I398" i="5" s="1"/>
  <c r="I399" i="5" s="1"/>
  <c r="I400" i="5" s="1"/>
  <c r="E397" i="5"/>
  <c r="E398" i="5" s="1"/>
  <c r="E399" i="5" s="1"/>
  <c r="E400" i="5" s="1"/>
  <c r="E373" i="5"/>
  <c r="E374" i="5" s="1"/>
  <c r="E375" i="5" s="1"/>
  <c r="E376" i="5" s="1"/>
  <c r="I373" i="5"/>
  <c r="I374" i="5" s="1"/>
  <c r="I375" i="5" s="1"/>
  <c r="I376" i="5" s="1"/>
  <c r="I349" i="5"/>
  <c r="I350" i="5" s="1"/>
  <c r="I351" i="5" s="1"/>
  <c r="I352" i="5" s="1"/>
  <c r="E349" i="5"/>
  <c r="E350" i="5" s="1"/>
  <c r="E351" i="5" s="1"/>
  <c r="E352" i="5" s="1"/>
  <c r="E325" i="5"/>
  <c r="E326" i="5" s="1"/>
  <c r="E327" i="5" s="1"/>
  <c r="E328" i="5" s="1"/>
  <c r="I325" i="5"/>
  <c r="I326" i="5" s="1"/>
  <c r="I327" i="5" s="1"/>
  <c r="I328" i="5" s="1"/>
  <c r="I301" i="5"/>
  <c r="I302" i="5" s="1"/>
  <c r="I303" i="5" s="1"/>
  <c r="I304" i="5" s="1"/>
  <c r="E301" i="5"/>
  <c r="E302" i="5" s="1"/>
  <c r="E303" i="5" s="1"/>
  <c r="E304" i="5" s="1"/>
  <c r="I277" i="5"/>
  <c r="I278" i="5" s="1"/>
  <c r="I279" i="5" s="1"/>
  <c r="I280" i="5" s="1"/>
  <c r="E277" i="5"/>
  <c r="E278" i="5" s="1"/>
  <c r="E279" i="5" s="1"/>
  <c r="E280" i="5" s="1"/>
  <c r="E253" i="5"/>
  <c r="E254" i="5" s="1"/>
  <c r="E255" i="5" s="1"/>
  <c r="E256" i="5" s="1"/>
  <c r="I253" i="5"/>
  <c r="I254" i="5" s="1"/>
  <c r="I255" i="5" s="1"/>
  <c r="I256" i="5" s="1"/>
  <c r="I229" i="5"/>
  <c r="I230" i="5" s="1"/>
  <c r="I231" i="5" s="1"/>
  <c r="I232" i="5" s="1"/>
  <c r="G229" i="5"/>
  <c r="G230" i="5" s="1"/>
  <c r="G231" i="5" s="1"/>
  <c r="G232" i="5" s="1"/>
  <c r="E229" i="5"/>
  <c r="E230" i="5" s="1"/>
  <c r="E231" i="5" s="1"/>
  <c r="E232" i="5" s="1"/>
  <c r="I200" i="5"/>
  <c r="I201" i="5" s="1"/>
  <c r="I202" i="5" s="1"/>
  <c r="I203" i="5" s="1"/>
  <c r="I176" i="5"/>
  <c r="I177" i="5" s="1"/>
  <c r="I178" i="5" s="1"/>
  <c r="I179" i="5" s="1"/>
  <c r="I152" i="5"/>
  <c r="I153" i="5" s="1"/>
  <c r="I154" i="5" s="1"/>
  <c r="I155" i="5" s="1"/>
  <c r="I128" i="5"/>
  <c r="I129" i="5" s="1"/>
  <c r="I130" i="5" s="1"/>
  <c r="I131" i="5" s="1"/>
  <c r="I104" i="5"/>
  <c r="I105" i="5" s="1"/>
  <c r="I106" i="5" s="1"/>
  <c r="I107" i="5" s="1"/>
  <c r="I80" i="5"/>
  <c r="I81" i="5" s="1"/>
  <c r="I82" i="5" s="1"/>
  <c r="I83" i="5" s="1"/>
  <c r="I56" i="5"/>
  <c r="I57" i="5" s="1"/>
  <c r="I58" i="5" s="1"/>
  <c r="I59" i="5" s="1"/>
  <c r="I32" i="5"/>
  <c r="I33" i="5" s="1"/>
  <c r="I34" i="5" s="1"/>
  <c r="I35" i="5" s="1"/>
  <c r="I8" i="5"/>
  <c r="I9" i="5" s="1"/>
  <c r="I10" i="5" s="1"/>
  <c r="I11" i="5" s="1"/>
  <c r="G8" i="5"/>
  <c r="G9" i="5" s="1"/>
  <c r="G10" i="5" s="1"/>
  <c r="G11" i="5" s="1"/>
  <c r="I421" i="7"/>
  <c r="I422" i="7" s="1"/>
  <c r="I423" i="7" s="1"/>
  <c r="I424" i="7" s="1"/>
  <c r="E421" i="7"/>
  <c r="E422" i="7" s="1"/>
  <c r="E423" i="7" s="1"/>
  <c r="E424" i="7" s="1"/>
  <c r="I397" i="7"/>
  <c r="I398" i="7" s="1"/>
  <c r="I399" i="7" s="1"/>
  <c r="I400" i="7" s="1"/>
  <c r="E397" i="7"/>
  <c r="E398" i="7" s="1"/>
  <c r="E399" i="7" s="1"/>
  <c r="E400" i="7" s="1"/>
  <c r="I373" i="7"/>
  <c r="I374" i="7" s="1"/>
  <c r="I375" i="7" s="1"/>
  <c r="I376" i="7" s="1"/>
  <c r="E373" i="7"/>
  <c r="E374" i="7" s="1"/>
  <c r="E375" i="7" s="1"/>
  <c r="E376" i="7" s="1"/>
  <c r="I349" i="7"/>
  <c r="I350" i="7" s="1"/>
  <c r="I351" i="7" s="1"/>
  <c r="I352" i="7" s="1"/>
  <c r="E349" i="7"/>
  <c r="E350" i="7" s="1"/>
  <c r="E351" i="7" s="1"/>
  <c r="E352" i="7" s="1"/>
  <c r="I325" i="7"/>
  <c r="I326" i="7" s="1"/>
  <c r="I327" i="7" s="1"/>
  <c r="I328" i="7" s="1"/>
  <c r="E325" i="7"/>
  <c r="E326" i="7" s="1"/>
  <c r="E327" i="7" s="1"/>
  <c r="E328" i="7" s="1"/>
  <c r="I301" i="7"/>
  <c r="I302" i="7" s="1"/>
  <c r="I303" i="7" s="1"/>
  <c r="I304" i="7" s="1"/>
  <c r="E301" i="7"/>
  <c r="E302" i="7" s="1"/>
  <c r="E303" i="7" s="1"/>
  <c r="E304" i="7" s="1"/>
  <c r="E277" i="7"/>
  <c r="E278" i="7" s="1"/>
  <c r="E279" i="7" s="1"/>
  <c r="E280" i="7" s="1"/>
  <c r="I277" i="7"/>
  <c r="I278" i="7" s="1"/>
  <c r="I279" i="7" s="1"/>
  <c r="I280" i="7" s="1"/>
  <c r="I253" i="7"/>
  <c r="I254" i="7" s="1"/>
  <c r="I255" i="7" s="1"/>
  <c r="I256" i="7" s="1"/>
  <c r="E253" i="7"/>
  <c r="E254" i="7" s="1"/>
  <c r="E255" i="7" s="1"/>
  <c r="E256" i="7" s="1"/>
  <c r="I229" i="7"/>
  <c r="I230" i="7" s="1"/>
  <c r="I231" i="7" s="1"/>
  <c r="I232" i="7" s="1"/>
  <c r="G229" i="7"/>
  <c r="G230" i="7" s="1"/>
  <c r="G231" i="7" s="1"/>
  <c r="G232" i="7" s="1"/>
  <c r="E229" i="7"/>
  <c r="E230" i="7" s="1"/>
  <c r="E231" i="7" s="1"/>
  <c r="E232" i="7" s="1"/>
  <c r="I200" i="7"/>
  <c r="I201" i="7" s="1"/>
  <c r="I202" i="7" s="1"/>
  <c r="I203" i="7" s="1"/>
  <c r="I176" i="7"/>
  <c r="I177" i="7" s="1"/>
  <c r="I178" i="7" s="1"/>
  <c r="I179" i="7" s="1"/>
  <c r="I152" i="7"/>
  <c r="I153" i="7" s="1"/>
  <c r="I154" i="7" s="1"/>
  <c r="I155" i="7" s="1"/>
  <c r="I128" i="7"/>
  <c r="I129" i="7" s="1"/>
  <c r="I130" i="7" s="1"/>
  <c r="I131" i="7" s="1"/>
  <c r="I104" i="7"/>
  <c r="I105" i="7" s="1"/>
  <c r="I106" i="7" s="1"/>
  <c r="I107" i="7" s="1"/>
  <c r="I80" i="7"/>
  <c r="I81" i="7" s="1"/>
  <c r="I82" i="7" s="1"/>
  <c r="I83" i="7" s="1"/>
  <c r="I56" i="7"/>
  <c r="I57" i="7" s="1"/>
  <c r="I58" i="7" s="1"/>
  <c r="I59" i="7" s="1"/>
  <c r="I32" i="7"/>
  <c r="I33" i="7" s="1"/>
  <c r="I34" i="7" s="1"/>
  <c r="I35" i="7" s="1"/>
  <c r="G8" i="7"/>
  <c r="G9" i="7" s="1"/>
  <c r="G10" i="7" s="1"/>
  <c r="G11" i="7" s="1"/>
  <c r="I8" i="7"/>
  <c r="I9" i="7" s="1"/>
  <c r="I10" i="7" s="1"/>
  <c r="I11" i="7" s="1"/>
  <c r="I421" i="4"/>
  <c r="I422" i="4" s="1"/>
  <c r="I423" i="4" s="1"/>
  <c r="I424" i="4" s="1"/>
  <c r="E421" i="4"/>
  <c r="E422" i="4" s="1"/>
  <c r="E423" i="4" s="1"/>
  <c r="E424" i="4" s="1"/>
  <c r="I397" i="4"/>
  <c r="I398" i="4" s="1"/>
  <c r="I399" i="4" s="1"/>
  <c r="I400" i="4" s="1"/>
  <c r="E397" i="4"/>
  <c r="E398" i="4" s="1"/>
  <c r="E399" i="4" s="1"/>
  <c r="E400" i="4" s="1"/>
  <c r="I373" i="4"/>
  <c r="I374" i="4" s="1"/>
  <c r="I375" i="4" s="1"/>
  <c r="I376" i="4" s="1"/>
  <c r="E373" i="4"/>
  <c r="E374" i="4" s="1"/>
  <c r="E375" i="4" s="1"/>
  <c r="E376" i="4" s="1"/>
  <c r="I349" i="4"/>
  <c r="I350" i="4" s="1"/>
  <c r="I351" i="4" s="1"/>
  <c r="I352" i="4" s="1"/>
  <c r="E349" i="4"/>
  <c r="E350" i="4" s="1"/>
  <c r="E351" i="4" s="1"/>
  <c r="E352" i="4" s="1"/>
  <c r="I325" i="4"/>
  <c r="I326" i="4" s="1"/>
  <c r="I327" i="4" s="1"/>
  <c r="I328" i="4" s="1"/>
  <c r="E325" i="4"/>
  <c r="E326" i="4" s="1"/>
  <c r="E327" i="4" s="1"/>
  <c r="E328" i="4" s="1"/>
  <c r="I301" i="4"/>
  <c r="I302" i="4" s="1"/>
  <c r="I303" i="4" s="1"/>
  <c r="I304" i="4" s="1"/>
  <c r="E301" i="4"/>
  <c r="E302" i="4" s="1"/>
  <c r="E303" i="4" s="1"/>
  <c r="E304" i="4" s="1"/>
  <c r="E277" i="4"/>
  <c r="E278" i="4" s="1"/>
  <c r="E279" i="4" s="1"/>
  <c r="E280" i="4" s="1"/>
  <c r="I277" i="4"/>
  <c r="I278" i="4" s="1"/>
  <c r="I279" i="4" s="1"/>
  <c r="I280" i="4" s="1"/>
  <c r="I253" i="4"/>
  <c r="I254" i="4" s="1"/>
  <c r="I255" i="4" s="1"/>
  <c r="I256" i="4" s="1"/>
  <c r="E253" i="4"/>
  <c r="E254" i="4" s="1"/>
  <c r="E255" i="4" s="1"/>
  <c r="E256" i="4" s="1"/>
  <c r="I229" i="4"/>
  <c r="I230" i="4" s="1"/>
  <c r="I231" i="4" s="1"/>
  <c r="I232" i="4" s="1"/>
  <c r="G229" i="4"/>
  <c r="G230" i="4" s="1"/>
  <c r="G231" i="4" s="1"/>
  <c r="G232" i="4" s="1"/>
  <c r="I200" i="4"/>
  <c r="I201" i="4" s="1"/>
  <c r="I202" i="4" s="1"/>
  <c r="I203" i="4" s="1"/>
  <c r="I176" i="4"/>
  <c r="I177" i="4" s="1"/>
  <c r="I178" i="4" s="1"/>
  <c r="I179" i="4" s="1"/>
  <c r="I152" i="4"/>
  <c r="I153" i="4" s="1"/>
  <c r="I154" i="4" s="1"/>
  <c r="I155" i="4" s="1"/>
  <c r="I128" i="4"/>
  <c r="I129" i="4" s="1"/>
  <c r="I130" i="4" s="1"/>
  <c r="I131" i="4" s="1"/>
  <c r="I104" i="4"/>
  <c r="I105" i="4" s="1"/>
  <c r="I106" i="4" s="1"/>
  <c r="I107" i="4" s="1"/>
  <c r="I80" i="4"/>
  <c r="I81" i="4" s="1"/>
  <c r="I82" i="4" s="1"/>
  <c r="I83" i="4" s="1"/>
  <c r="I56" i="4"/>
  <c r="I57" i="4" s="1"/>
  <c r="I58" i="4" s="1"/>
  <c r="I59" i="4" s="1"/>
  <c r="I32" i="4"/>
  <c r="I33" i="4" s="1"/>
  <c r="I34" i="4" s="1"/>
  <c r="I35" i="4" s="1"/>
  <c r="G8" i="4"/>
  <c r="G9" i="4" s="1"/>
  <c r="G10" i="4" s="1"/>
  <c r="G11" i="4" s="1"/>
  <c r="I8" i="4"/>
  <c r="I9" i="4" s="1"/>
  <c r="I10" i="4" s="1"/>
  <c r="I11" i="4" s="1"/>
  <c r="G229" i="11"/>
  <c r="G230" i="11" s="1"/>
  <c r="G231" i="11" s="1"/>
  <c r="G232" i="11" s="1"/>
  <c r="I229" i="11"/>
  <c r="I230" i="11" s="1"/>
  <c r="I231" i="11" s="1"/>
  <c r="I232" i="11" s="1"/>
  <c r="I253" i="11"/>
  <c r="I254" i="11" s="1"/>
  <c r="I255" i="11" s="1"/>
  <c r="I256" i="11" s="1"/>
  <c r="I277" i="11"/>
  <c r="I278" i="11" s="1"/>
  <c r="I279" i="11" s="1"/>
  <c r="I280" i="11" s="1"/>
  <c r="I301" i="11"/>
  <c r="I302" i="11" s="1"/>
  <c r="I303" i="11" s="1"/>
  <c r="I304" i="11" s="1"/>
  <c r="I325" i="11"/>
  <c r="I326" i="11" s="1"/>
  <c r="I327" i="11" s="1"/>
  <c r="I328" i="11" s="1"/>
  <c r="I349" i="11"/>
  <c r="I350" i="11" s="1"/>
  <c r="I351" i="11" s="1"/>
  <c r="I352" i="11" s="1"/>
  <c r="I373" i="11"/>
  <c r="I374" i="11" s="1"/>
  <c r="I375" i="11" s="1"/>
  <c r="I376" i="11" s="1"/>
  <c r="I397" i="11"/>
  <c r="I398" i="11" s="1"/>
  <c r="I399" i="11" s="1"/>
  <c r="I400" i="11" s="1"/>
  <c r="I421" i="11"/>
  <c r="I422" i="11" s="1"/>
  <c r="I423" i="11" s="1"/>
  <c r="I424" i="11" s="1"/>
  <c r="E421" i="11"/>
  <c r="E422" i="11" s="1"/>
  <c r="E423" i="11" s="1"/>
  <c r="E424" i="11" s="1"/>
  <c r="E397" i="11"/>
  <c r="E398" i="11" s="1"/>
  <c r="E399" i="11" s="1"/>
  <c r="E400" i="11" s="1"/>
  <c r="E373" i="11"/>
  <c r="E374" i="11" s="1"/>
  <c r="E375" i="11" s="1"/>
  <c r="E376" i="11" s="1"/>
  <c r="E349" i="11"/>
  <c r="E350" i="11" s="1"/>
  <c r="E351" i="11" s="1"/>
  <c r="E352" i="11" s="1"/>
  <c r="E325" i="11"/>
  <c r="E326" i="11" s="1"/>
  <c r="E327" i="11" s="1"/>
  <c r="E328" i="11" s="1"/>
  <c r="E301" i="11"/>
  <c r="E302" i="11" s="1"/>
  <c r="E303" i="11" s="1"/>
  <c r="E304" i="11" s="1"/>
  <c r="E277" i="11"/>
  <c r="E278" i="11" s="1"/>
  <c r="E279" i="11" s="1"/>
  <c r="E280" i="11" s="1"/>
  <c r="E253" i="11"/>
  <c r="E254" i="11" s="1"/>
  <c r="E255" i="11" s="1"/>
  <c r="E256" i="11" s="1"/>
  <c r="G8" i="11"/>
  <c r="G9" i="11" s="1"/>
  <c r="G10" i="11" s="1"/>
  <c r="G11" i="11" s="1"/>
  <c r="I32" i="11"/>
  <c r="I33" i="11" s="1"/>
  <c r="I34" i="11" s="1"/>
  <c r="I35" i="11" s="1"/>
  <c r="I56" i="11"/>
  <c r="I57" i="11" s="1"/>
  <c r="I58" i="11" s="1"/>
  <c r="I59" i="11" s="1"/>
  <c r="I80" i="11"/>
  <c r="I81" i="11" s="1"/>
  <c r="I82" i="11" s="1"/>
  <c r="I83" i="11" s="1"/>
  <c r="I104" i="11"/>
  <c r="I105" i="11" s="1"/>
  <c r="I106" i="11" s="1"/>
  <c r="I107" i="11" s="1"/>
  <c r="I128" i="11"/>
  <c r="I129" i="11" s="1"/>
  <c r="I130" i="11" s="1"/>
  <c r="I131" i="11" s="1"/>
  <c r="I152" i="11"/>
  <c r="I153" i="11" s="1"/>
  <c r="I154" i="11" s="1"/>
  <c r="I155" i="11" s="1"/>
  <c r="I176" i="11"/>
  <c r="I177" i="11" s="1"/>
  <c r="I178" i="11" s="1"/>
  <c r="I179" i="11" s="1"/>
  <c r="I200" i="11"/>
  <c r="I201" i="11" s="1"/>
  <c r="I202" i="11" s="1"/>
  <c r="I203" i="11" s="1"/>
  <c r="H443" i="12"/>
  <c r="F443" i="12" s="1"/>
  <c r="D443" i="12"/>
  <c r="H442" i="12"/>
  <c r="F442" i="12" s="1"/>
  <c r="D442" i="12"/>
  <c r="H441" i="12"/>
  <c r="F441" i="12" s="1"/>
  <c r="D441" i="12"/>
  <c r="H440" i="12"/>
  <c r="F440" i="12" s="1"/>
  <c r="D440" i="12"/>
  <c r="H439" i="12"/>
  <c r="F439" i="12" s="1"/>
  <c r="D439" i="12"/>
  <c r="H438" i="12"/>
  <c r="F438" i="12" s="1"/>
  <c r="D438" i="12"/>
  <c r="H437" i="12"/>
  <c r="F437" i="12" s="1"/>
  <c r="D437" i="12"/>
  <c r="H436" i="12"/>
  <c r="F436" i="12" s="1"/>
  <c r="D436" i="12"/>
  <c r="H435" i="12"/>
  <c r="F435" i="12" s="1"/>
  <c r="D435" i="12"/>
  <c r="H434" i="12"/>
  <c r="F434" i="12" s="1"/>
  <c r="D434" i="12"/>
  <c r="H433" i="12"/>
  <c r="F433" i="12" s="1"/>
  <c r="D433" i="12"/>
  <c r="H432" i="12"/>
  <c r="F432" i="12" s="1"/>
  <c r="D432" i="12"/>
  <c r="H431" i="12"/>
  <c r="F431" i="12" s="1"/>
  <c r="D431" i="12"/>
  <c r="H430" i="12"/>
  <c r="F430" i="12" s="1"/>
  <c r="D430" i="12"/>
  <c r="H429" i="12"/>
  <c r="F429" i="12" s="1"/>
  <c r="D429" i="12"/>
  <c r="H428" i="12"/>
  <c r="F428" i="12" s="1"/>
  <c r="D428" i="12"/>
  <c r="H427" i="12"/>
  <c r="F427" i="12" s="1"/>
  <c r="D427" i="12"/>
  <c r="H426" i="12"/>
  <c r="F426" i="12" s="1"/>
  <c r="D426" i="12"/>
  <c r="H424" i="12"/>
  <c r="F424" i="12" s="1"/>
  <c r="D424" i="12"/>
  <c r="H423" i="12"/>
  <c r="F423" i="12" s="1"/>
  <c r="D423" i="12"/>
  <c r="H422" i="12"/>
  <c r="F422" i="12" s="1"/>
  <c r="D422" i="12"/>
  <c r="H421" i="12"/>
  <c r="F421" i="12" s="1"/>
  <c r="D421" i="12"/>
  <c r="H420" i="12"/>
  <c r="F420" i="12" s="1"/>
  <c r="G421" i="12"/>
  <c r="G422" i="12" s="1"/>
  <c r="G423" i="12" s="1"/>
  <c r="G424" i="12" s="1"/>
  <c r="D420" i="12"/>
  <c r="H419" i="12"/>
  <c r="F419" i="12" s="1"/>
  <c r="D419" i="12"/>
  <c r="H418" i="12"/>
  <c r="F418" i="12" s="1"/>
  <c r="D418" i="12"/>
  <c r="H417" i="12"/>
  <c r="F417" i="12" s="1"/>
  <c r="D417" i="12"/>
  <c r="H416" i="12"/>
  <c r="F416" i="12" s="1"/>
  <c r="D416" i="12"/>
  <c r="H415" i="12"/>
  <c r="F415" i="12" s="1"/>
  <c r="D415" i="12"/>
  <c r="H414" i="12"/>
  <c r="F414" i="12" s="1"/>
  <c r="D414" i="12"/>
  <c r="H413" i="12"/>
  <c r="F413" i="12" s="1"/>
  <c r="D413" i="12"/>
  <c r="H412" i="12"/>
  <c r="F412" i="12" s="1"/>
  <c r="D412" i="12"/>
  <c r="H411" i="12"/>
  <c r="F411" i="12" s="1"/>
  <c r="D411" i="12"/>
  <c r="H410" i="12"/>
  <c r="F410" i="12" s="1"/>
  <c r="D410" i="12"/>
  <c r="H409" i="12"/>
  <c r="F409" i="12" s="1"/>
  <c r="D409" i="12"/>
  <c r="H408" i="12"/>
  <c r="F408" i="12" s="1"/>
  <c r="D408" i="12"/>
  <c r="H407" i="12"/>
  <c r="F407" i="12" s="1"/>
  <c r="D407" i="12"/>
  <c r="H406" i="12"/>
  <c r="F406" i="12" s="1"/>
  <c r="D406" i="12"/>
  <c r="H405" i="12"/>
  <c r="F405" i="12" s="1"/>
  <c r="D405" i="12"/>
  <c r="H404" i="12"/>
  <c r="F404" i="12" s="1"/>
  <c r="D404" i="12"/>
  <c r="H403" i="12"/>
  <c r="F403" i="12" s="1"/>
  <c r="D403" i="12"/>
  <c r="H402" i="12"/>
  <c r="F402" i="12" s="1"/>
  <c r="D402" i="12"/>
  <c r="H400" i="12"/>
  <c r="F400" i="12" s="1"/>
  <c r="D400" i="12"/>
  <c r="H399" i="12"/>
  <c r="F399" i="12" s="1"/>
  <c r="D399" i="12"/>
  <c r="H398" i="12"/>
  <c r="F398" i="12" s="1"/>
  <c r="D398" i="12"/>
  <c r="H397" i="12"/>
  <c r="F397" i="12" s="1"/>
  <c r="D397" i="12"/>
  <c r="H396" i="12"/>
  <c r="F396" i="12" s="1"/>
  <c r="G397" i="12"/>
  <c r="G398" i="12" s="1"/>
  <c r="G399" i="12" s="1"/>
  <c r="G400" i="12" s="1"/>
  <c r="D396" i="12"/>
  <c r="H395" i="12"/>
  <c r="F395" i="12" s="1"/>
  <c r="D395" i="12"/>
  <c r="H394" i="12"/>
  <c r="F394" i="12" s="1"/>
  <c r="D394" i="12"/>
  <c r="H393" i="12"/>
  <c r="F393" i="12" s="1"/>
  <c r="D393" i="12"/>
  <c r="H392" i="12"/>
  <c r="F392" i="12" s="1"/>
  <c r="D392" i="12"/>
  <c r="H391" i="12"/>
  <c r="F391" i="12" s="1"/>
  <c r="D391" i="12"/>
  <c r="H390" i="12"/>
  <c r="F390" i="12" s="1"/>
  <c r="D390" i="12"/>
  <c r="H389" i="12"/>
  <c r="F389" i="12" s="1"/>
  <c r="D389" i="12"/>
  <c r="H388" i="12"/>
  <c r="F388" i="12" s="1"/>
  <c r="D388" i="12"/>
  <c r="H387" i="12"/>
  <c r="F387" i="12" s="1"/>
  <c r="D387" i="12"/>
  <c r="H386" i="12"/>
  <c r="F386" i="12" s="1"/>
  <c r="D386" i="12"/>
  <c r="H385" i="12"/>
  <c r="F385" i="12" s="1"/>
  <c r="D385" i="12"/>
  <c r="H384" i="12"/>
  <c r="F384" i="12" s="1"/>
  <c r="D384" i="12"/>
  <c r="H383" i="12"/>
  <c r="F383" i="12" s="1"/>
  <c r="D383" i="12"/>
  <c r="H382" i="12"/>
  <c r="F382" i="12" s="1"/>
  <c r="D382" i="12"/>
  <c r="H381" i="12"/>
  <c r="F381" i="12" s="1"/>
  <c r="D381" i="12"/>
  <c r="H380" i="12"/>
  <c r="F380" i="12" s="1"/>
  <c r="D380" i="12"/>
  <c r="H379" i="12"/>
  <c r="F379" i="12" s="1"/>
  <c r="D379" i="12"/>
  <c r="H378" i="12"/>
  <c r="F378" i="12" s="1"/>
  <c r="D378" i="12"/>
  <c r="J376" i="12"/>
  <c r="H376" i="12"/>
  <c r="F376" i="12" s="1"/>
  <c r="H375" i="12"/>
  <c r="F375" i="12" s="1"/>
  <c r="D375" i="12"/>
  <c r="H374" i="12"/>
  <c r="F374" i="12" s="1"/>
  <c r="D374" i="12"/>
  <c r="H373" i="12"/>
  <c r="F373" i="12" s="1"/>
  <c r="D373" i="12"/>
  <c r="H372" i="12"/>
  <c r="F372" i="12" s="1"/>
  <c r="G373" i="12"/>
  <c r="G374" i="12" s="1"/>
  <c r="G375" i="12" s="1"/>
  <c r="G376" i="12" s="1"/>
  <c r="D372" i="12"/>
  <c r="H371" i="12"/>
  <c r="F371" i="12" s="1"/>
  <c r="D371" i="12"/>
  <c r="H370" i="12"/>
  <c r="F370" i="12" s="1"/>
  <c r="D370" i="12"/>
  <c r="H369" i="12"/>
  <c r="F369" i="12" s="1"/>
  <c r="D369" i="12"/>
  <c r="H368" i="12"/>
  <c r="F368" i="12" s="1"/>
  <c r="D368" i="12"/>
  <c r="H367" i="12"/>
  <c r="F367" i="12" s="1"/>
  <c r="D367" i="12"/>
  <c r="H366" i="12"/>
  <c r="F366" i="12" s="1"/>
  <c r="D366" i="12"/>
  <c r="H365" i="12"/>
  <c r="F365" i="12" s="1"/>
  <c r="D365" i="12"/>
  <c r="H364" i="12"/>
  <c r="F364" i="12" s="1"/>
  <c r="D364" i="12"/>
  <c r="H363" i="12"/>
  <c r="F363" i="12" s="1"/>
  <c r="D363" i="12"/>
  <c r="H362" i="12"/>
  <c r="F362" i="12" s="1"/>
  <c r="D362" i="12"/>
  <c r="H361" i="12"/>
  <c r="F361" i="12" s="1"/>
  <c r="D361" i="12"/>
  <c r="H360" i="12"/>
  <c r="F360" i="12" s="1"/>
  <c r="D360" i="12"/>
  <c r="H359" i="12"/>
  <c r="F359" i="12" s="1"/>
  <c r="D359" i="12"/>
  <c r="H358" i="12"/>
  <c r="F358" i="12" s="1"/>
  <c r="D358" i="12"/>
  <c r="H357" i="12"/>
  <c r="F357" i="12" s="1"/>
  <c r="D357" i="12"/>
  <c r="H356" i="12"/>
  <c r="F356" i="12" s="1"/>
  <c r="D356" i="12"/>
  <c r="H355" i="12"/>
  <c r="F355" i="12" s="1"/>
  <c r="D355" i="12"/>
  <c r="H354" i="12"/>
  <c r="F354" i="12" s="1"/>
  <c r="D354" i="12"/>
  <c r="H352" i="12"/>
  <c r="F352" i="12" s="1"/>
  <c r="D352" i="12"/>
  <c r="H351" i="12"/>
  <c r="F351" i="12" s="1"/>
  <c r="D351" i="12"/>
  <c r="H350" i="12"/>
  <c r="F350" i="12" s="1"/>
  <c r="D350" i="12"/>
  <c r="H349" i="12"/>
  <c r="F349" i="12" s="1"/>
  <c r="D349" i="12"/>
  <c r="H348" i="12"/>
  <c r="F348" i="12" s="1"/>
  <c r="G349" i="12"/>
  <c r="G350" i="12" s="1"/>
  <c r="G351" i="12" s="1"/>
  <c r="G352" i="12" s="1"/>
  <c r="D348" i="12"/>
  <c r="H347" i="12"/>
  <c r="F347" i="12" s="1"/>
  <c r="D347" i="12"/>
  <c r="H346" i="12"/>
  <c r="F346" i="12" s="1"/>
  <c r="D346" i="12"/>
  <c r="H345" i="12"/>
  <c r="F345" i="12" s="1"/>
  <c r="D345" i="12"/>
  <c r="H344" i="12"/>
  <c r="F344" i="12" s="1"/>
  <c r="D344" i="12"/>
  <c r="H343" i="12"/>
  <c r="F343" i="12" s="1"/>
  <c r="D343" i="12"/>
  <c r="H342" i="12"/>
  <c r="F342" i="12" s="1"/>
  <c r="D342" i="12"/>
  <c r="H341" i="12"/>
  <c r="F341" i="12" s="1"/>
  <c r="D341" i="12"/>
  <c r="H340" i="12"/>
  <c r="F340" i="12" s="1"/>
  <c r="D340" i="12"/>
  <c r="H339" i="12"/>
  <c r="F339" i="12" s="1"/>
  <c r="D339" i="12"/>
  <c r="H338" i="12"/>
  <c r="F338" i="12" s="1"/>
  <c r="D338" i="12"/>
  <c r="H337" i="12"/>
  <c r="F337" i="12" s="1"/>
  <c r="D337" i="12"/>
  <c r="H336" i="12"/>
  <c r="F336" i="12" s="1"/>
  <c r="D336" i="12"/>
  <c r="H335" i="12"/>
  <c r="F335" i="12" s="1"/>
  <c r="D335" i="12"/>
  <c r="H334" i="12"/>
  <c r="F334" i="12" s="1"/>
  <c r="D334" i="12"/>
  <c r="H333" i="12"/>
  <c r="F333" i="12" s="1"/>
  <c r="D333" i="12"/>
  <c r="H332" i="12"/>
  <c r="F332" i="12" s="1"/>
  <c r="D332" i="12"/>
  <c r="H331" i="12"/>
  <c r="F331" i="12" s="1"/>
  <c r="D331" i="12"/>
  <c r="H330" i="12"/>
  <c r="F330" i="12" s="1"/>
  <c r="D330" i="12"/>
  <c r="H328" i="12"/>
  <c r="F328" i="12" s="1"/>
  <c r="D328" i="12"/>
  <c r="H327" i="12"/>
  <c r="F327" i="12" s="1"/>
  <c r="D327" i="12"/>
  <c r="H326" i="12"/>
  <c r="F326" i="12" s="1"/>
  <c r="D326" i="12"/>
  <c r="H325" i="12"/>
  <c r="F325" i="12" s="1"/>
  <c r="D325" i="12"/>
  <c r="H324" i="12"/>
  <c r="F324" i="12" s="1"/>
  <c r="G325" i="12"/>
  <c r="G326" i="12" s="1"/>
  <c r="G327" i="12" s="1"/>
  <c r="G328" i="12" s="1"/>
  <c r="D324" i="12"/>
  <c r="H323" i="12"/>
  <c r="F323" i="12" s="1"/>
  <c r="D323" i="12"/>
  <c r="H322" i="12"/>
  <c r="F322" i="12" s="1"/>
  <c r="D322" i="12"/>
  <c r="H321" i="12"/>
  <c r="F321" i="12" s="1"/>
  <c r="D321" i="12"/>
  <c r="H320" i="12"/>
  <c r="F320" i="12" s="1"/>
  <c r="D320" i="12"/>
  <c r="H319" i="12"/>
  <c r="F319" i="12" s="1"/>
  <c r="D319" i="12"/>
  <c r="H318" i="12"/>
  <c r="F318" i="12" s="1"/>
  <c r="D318" i="12"/>
  <c r="H317" i="12"/>
  <c r="F317" i="12" s="1"/>
  <c r="D317" i="12"/>
  <c r="H316" i="12"/>
  <c r="F316" i="12" s="1"/>
  <c r="D316" i="12"/>
  <c r="H315" i="12"/>
  <c r="F315" i="12" s="1"/>
  <c r="D315" i="12"/>
  <c r="H314" i="12"/>
  <c r="F314" i="12" s="1"/>
  <c r="D314" i="12"/>
  <c r="H313" i="12"/>
  <c r="F313" i="12" s="1"/>
  <c r="D313" i="12"/>
  <c r="H312" i="12"/>
  <c r="F312" i="12" s="1"/>
  <c r="D312" i="12"/>
  <c r="H311" i="12"/>
  <c r="F311" i="12" s="1"/>
  <c r="D311" i="12"/>
  <c r="H310" i="12"/>
  <c r="F310" i="12" s="1"/>
  <c r="D310" i="12"/>
  <c r="H309" i="12"/>
  <c r="F309" i="12" s="1"/>
  <c r="D309" i="12"/>
  <c r="H308" i="12"/>
  <c r="F308" i="12" s="1"/>
  <c r="D308" i="12"/>
  <c r="H307" i="12"/>
  <c r="F307" i="12" s="1"/>
  <c r="D307" i="12"/>
  <c r="H306" i="12"/>
  <c r="F306" i="12" s="1"/>
  <c r="D306" i="12"/>
  <c r="D304" i="12"/>
  <c r="H304" i="12"/>
  <c r="F304" i="12" s="1"/>
  <c r="H303" i="12"/>
  <c r="F303" i="12" s="1"/>
  <c r="D303" i="12"/>
  <c r="H302" i="12"/>
  <c r="F302" i="12" s="1"/>
  <c r="D302" i="12"/>
  <c r="H301" i="12"/>
  <c r="F301" i="12" s="1"/>
  <c r="D301" i="12"/>
  <c r="H300" i="12"/>
  <c r="F300" i="12" s="1"/>
  <c r="G301" i="12"/>
  <c r="G302" i="12" s="1"/>
  <c r="G303" i="12" s="1"/>
  <c r="G304" i="12" s="1"/>
  <c r="D300" i="12"/>
  <c r="H299" i="12"/>
  <c r="F299" i="12" s="1"/>
  <c r="D299" i="12"/>
  <c r="H298" i="12"/>
  <c r="F298" i="12" s="1"/>
  <c r="D298" i="12"/>
  <c r="H297" i="12"/>
  <c r="F297" i="12" s="1"/>
  <c r="D297" i="12"/>
  <c r="H296" i="12"/>
  <c r="F296" i="12" s="1"/>
  <c r="D296" i="12"/>
  <c r="H295" i="12"/>
  <c r="F295" i="12" s="1"/>
  <c r="D295" i="12"/>
  <c r="H294" i="12"/>
  <c r="F294" i="12" s="1"/>
  <c r="D294" i="12"/>
  <c r="H293" i="12"/>
  <c r="F293" i="12" s="1"/>
  <c r="D293" i="12"/>
  <c r="H292" i="12"/>
  <c r="F292" i="12" s="1"/>
  <c r="D292" i="12"/>
  <c r="H291" i="12"/>
  <c r="F291" i="12" s="1"/>
  <c r="D291" i="12"/>
  <c r="H290" i="12"/>
  <c r="F290" i="12" s="1"/>
  <c r="D290" i="12"/>
  <c r="H289" i="12"/>
  <c r="F289" i="12" s="1"/>
  <c r="D289" i="12"/>
  <c r="H288" i="12"/>
  <c r="F288" i="12" s="1"/>
  <c r="D288" i="12"/>
  <c r="H287" i="12"/>
  <c r="F287" i="12" s="1"/>
  <c r="D287" i="12"/>
  <c r="H286" i="12"/>
  <c r="F286" i="12" s="1"/>
  <c r="D286" i="12"/>
  <c r="H285" i="12"/>
  <c r="F285" i="12" s="1"/>
  <c r="D285" i="12"/>
  <c r="H284" i="12"/>
  <c r="F284" i="12" s="1"/>
  <c r="D284" i="12"/>
  <c r="H283" i="12"/>
  <c r="F283" i="12" s="1"/>
  <c r="D283" i="12"/>
  <c r="H282" i="12"/>
  <c r="F282" i="12" s="1"/>
  <c r="D282" i="12"/>
  <c r="J280" i="12"/>
  <c r="H280" i="12"/>
  <c r="F280" i="12" s="1"/>
  <c r="H279" i="12"/>
  <c r="F279" i="12" s="1"/>
  <c r="D279" i="12"/>
  <c r="H278" i="12"/>
  <c r="F278" i="12" s="1"/>
  <c r="D278" i="12"/>
  <c r="H277" i="12"/>
  <c r="F277" i="12" s="1"/>
  <c r="D277" i="12"/>
  <c r="H276" i="12"/>
  <c r="F276" i="12" s="1"/>
  <c r="G277" i="12"/>
  <c r="G278" i="12" s="1"/>
  <c r="G279" i="12" s="1"/>
  <c r="G280" i="12" s="1"/>
  <c r="D276" i="12"/>
  <c r="H275" i="12"/>
  <c r="F275" i="12" s="1"/>
  <c r="D275" i="12"/>
  <c r="H274" i="12"/>
  <c r="F274" i="12" s="1"/>
  <c r="D274" i="12"/>
  <c r="H273" i="12"/>
  <c r="F273" i="12" s="1"/>
  <c r="D273" i="12"/>
  <c r="H272" i="12"/>
  <c r="F272" i="12" s="1"/>
  <c r="D272" i="12"/>
  <c r="H271" i="12"/>
  <c r="F271" i="12" s="1"/>
  <c r="D271" i="12"/>
  <c r="H270" i="12"/>
  <c r="F270" i="12" s="1"/>
  <c r="D270" i="12"/>
  <c r="H269" i="12"/>
  <c r="F269" i="12" s="1"/>
  <c r="D269" i="12"/>
  <c r="H268" i="12"/>
  <c r="F268" i="12" s="1"/>
  <c r="D268" i="12"/>
  <c r="H267" i="12"/>
  <c r="F267" i="12" s="1"/>
  <c r="D267" i="12"/>
  <c r="H266" i="12"/>
  <c r="F266" i="12" s="1"/>
  <c r="D266" i="12"/>
  <c r="H265" i="12"/>
  <c r="F265" i="12" s="1"/>
  <c r="D265" i="12"/>
  <c r="H264" i="12"/>
  <c r="F264" i="12" s="1"/>
  <c r="D264" i="12"/>
  <c r="H263" i="12"/>
  <c r="F263" i="12" s="1"/>
  <c r="D263" i="12"/>
  <c r="H262" i="12"/>
  <c r="F262" i="12" s="1"/>
  <c r="D262" i="12"/>
  <c r="H261" i="12"/>
  <c r="F261" i="12" s="1"/>
  <c r="D261" i="12"/>
  <c r="H260" i="12"/>
  <c r="F260" i="12" s="1"/>
  <c r="D260" i="12"/>
  <c r="H259" i="12"/>
  <c r="F259" i="12" s="1"/>
  <c r="D259" i="12"/>
  <c r="H258" i="12"/>
  <c r="F258" i="12" s="1"/>
  <c r="D258" i="12"/>
  <c r="H256" i="12"/>
  <c r="F256" i="12" s="1"/>
  <c r="D256" i="12"/>
  <c r="H255" i="12"/>
  <c r="F255" i="12" s="1"/>
  <c r="D255" i="12"/>
  <c r="H254" i="12"/>
  <c r="F254" i="12" s="1"/>
  <c r="D254" i="12"/>
  <c r="H253" i="12"/>
  <c r="F253" i="12" s="1"/>
  <c r="D253" i="12"/>
  <c r="H252" i="12"/>
  <c r="F252" i="12" s="1"/>
  <c r="G253" i="12"/>
  <c r="G254" i="12" s="1"/>
  <c r="G255" i="12" s="1"/>
  <c r="G256" i="12" s="1"/>
  <c r="D252" i="12"/>
  <c r="H251" i="12"/>
  <c r="F251" i="12" s="1"/>
  <c r="D251" i="12"/>
  <c r="H250" i="12"/>
  <c r="F250" i="12" s="1"/>
  <c r="D250" i="12"/>
  <c r="H249" i="12"/>
  <c r="F249" i="12" s="1"/>
  <c r="D249" i="12"/>
  <c r="H248" i="12"/>
  <c r="F248" i="12" s="1"/>
  <c r="D248" i="12"/>
  <c r="H247" i="12"/>
  <c r="F247" i="12" s="1"/>
  <c r="D247" i="12"/>
  <c r="H246" i="12"/>
  <c r="F246" i="12" s="1"/>
  <c r="D246" i="12"/>
  <c r="H245" i="12"/>
  <c r="F245" i="12" s="1"/>
  <c r="D245" i="12"/>
  <c r="H244" i="12"/>
  <c r="F244" i="12" s="1"/>
  <c r="D244" i="12"/>
  <c r="H243" i="12"/>
  <c r="F243" i="12" s="1"/>
  <c r="D243" i="12"/>
  <c r="H242" i="12"/>
  <c r="F242" i="12" s="1"/>
  <c r="D242" i="12"/>
  <c r="H241" i="12"/>
  <c r="F241" i="12" s="1"/>
  <c r="D241" i="12"/>
  <c r="H240" i="12"/>
  <c r="F240" i="12" s="1"/>
  <c r="D240" i="12"/>
  <c r="H239" i="12"/>
  <c r="F239" i="12" s="1"/>
  <c r="D239" i="12"/>
  <c r="H238" i="12"/>
  <c r="F238" i="12" s="1"/>
  <c r="D238" i="12"/>
  <c r="H237" i="12"/>
  <c r="F237" i="12" s="1"/>
  <c r="D237" i="12"/>
  <c r="H236" i="12"/>
  <c r="F236" i="12" s="1"/>
  <c r="D236" i="12"/>
  <c r="H235" i="12"/>
  <c r="F235" i="12" s="1"/>
  <c r="D235" i="12"/>
  <c r="H234" i="12"/>
  <c r="F234" i="12" s="1"/>
  <c r="D234" i="12"/>
  <c r="H232" i="12"/>
  <c r="F232" i="12" s="1"/>
  <c r="D232" i="12"/>
  <c r="H231" i="12"/>
  <c r="F231" i="12" s="1"/>
  <c r="D231" i="12"/>
  <c r="H230" i="12"/>
  <c r="F230" i="12" s="1"/>
  <c r="D230" i="12"/>
  <c r="H229" i="12"/>
  <c r="F229" i="12" s="1"/>
  <c r="D229" i="12"/>
  <c r="H228" i="12"/>
  <c r="F228" i="12" s="1"/>
  <c r="D228" i="12"/>
  <c r="F442" i="14"/>
  <c r="D442" i="14"/>
  <c r="F441" i="14"/>
  <c r="D441" i="14"/>
  <c r="F440" i="14"/>
  <c r="D440" i="14"/>
  <c r="F439" i="14"/>
  <c r="D439" i="14"/>
  <c r="F438" i="14"/>
  <c r="D438" i="14"/>
  <c r="F437" i="14"/>
  <c r="D437" i="14"/>
  <c r="F436" i="14"/>
  <c r="D436" i="14"/>
  <c r="F435" i="14"/>
  <c r="D435" i="14"/>
  <c r="F434" i="14"/>
  <c r="D434" i="14"/>
  <c r="F433" i="14"/>
  <c r="D433" i="14"/>
  <c r="F432" i="14"/>
  <c r="D432" i="14"/>
  <c r="F431" i="14"/>
  <c r="D431" i="14"/>
  <c r="F430" i="14"/>
  <c r="D430" i="14"/>
  <c r="F429" i="14"/>
  <c r="D429" i="14"/>
  <c r="F428" i="14"/>
  <c r="D428" i="14"/>
  <c r="F427" i="14"/>
  <c r="D427" i="14"/>
  <c r="F426" i="14"/>
  <c r="D426" i="14"/>
  <c r="F425" i="14"/>
  <c r="D425" i="14"/>
  <c r="F423" i="14"/>
  <c r="D423" i="14"/>
  <c r="F422" i="14"/>
  <c r="D422" i="14"/>
  <c r="F421" i="14"/>
  <c r="D421" i="14"/>
  <c r="F420" i="14"/>
  <c r="D420" i="14"/>
  <c r="F419" i="14"/>
  <c r="G420" i="14"/>
  <c r="G421" i="14" s="1"/>
  <c r="G422" i="14" s="1"/>
  <c r="G423" i="14" s="1"/>
  <c r="D419" i="14"/>
  <c r="F418" i="14"/>
  <c r="D418" i="14"/>
  <c r="F417" i="14"/>
  <c r="D417" i="14"/>
  <c r="F416" i="14"/>
  <c r="D416" i="14"/>
  <c r="F415" i="14"/>
  <c r="D415" i="14"/>
  <c r="F414" i="14"/>
  <c r="D414" i="14"/>
  <c r="F413" i="14"/>
  <c r="D413" i="14"/>
  <c r="F412" i="14"/>
  <c r="D412" i="14"/>
  <c r="F411" i="14"/>
  <c r="D411" i="14"/>
  <c r="F410" i="14"/>
  <c r="D410" i="14"/>
  <c r="F409" i="14"/>
  <c r="D409" i="14"/>
  <c r="F408" i="14"/>
  <c r="D408" i="14"/>
  <c r="F407" i="14"/>
  <c r="D407" i="14"/>
  <c r="D406" i="14"/>
  <c r="F406" i="14"/>
  <c r="F405" i="14"/>
  <c r="D405" i="14"/>
  <c r="F404" i="14"/>
  <c r="D404" i="14"/>
  <c r="F403" i="14"/>
  <c r="D403" i="14"/>
  <c r="F402" i="14"/>
  <c r="D402" i="14"/>
  <c r="F401" i="14"/>
  <c r="D401" i="14"/>
  <c r="F399" i="14"/>
  <c r="D399" i="14"/>
  <c r="F398" i="14"/>
  <c r="D398" i="14"/>
  <c r="F397" i="14"/>
  <c r="D397" i="14"/>
  <c r="F396" i="14"/>
  <c r="D396" i="14"/>
  <c r="F395" i="14"/>
  <c r="G396" i="14"/>
  <c r="G397" i="14" s="1"/>
  <c r="G398" i="14" s="1"/>
  <c r="G399" i="14" s="1"/>
  <c r="D395" i="14"/>
  <c r="F394" i="14"/>
  <c r="D394" i="14"/>
  <c r="F393" i="14"/>
  <c r="D393" i="14"/>
  <c r="F392" i="14"/>
  <c r="D392" i="14"/>
  <c r="F391" i="14"/>
  <c r="D391" i="14"/>
  <c r="F390" i="14"/>
  <c r="D390" i="14"/>
  <c r="F389" i="14"/>
  <c r="D389" i="14"/>
  <c r="F388" i="14"/>
  <c r="D388" i="14"/>
  <c r="F387" i="14"/>
  <c r="D387" i="14"/>
  <c r="F386" i="14"/>
  <c r="D386" i="14"/>
  <c r="F385" i="14"/>
  <c r="D385" i="14"/>
  <c r="F384" i="14"/>
  <c r="D384" i="14"/>
  <c r="F383" i="14"/>
  <c r="D383" i="14"/>
  <c r="F382" i="14"/>
  <c r="D382" i="14"/>
  <c r="D381" i="14"/>
  <c r="F381" i="14"/>
  <c r="F380" i="14"/>
  <c r="D380" i="14"/>
  <c r="F379" i="14"/>
  <c r="D379" i="14"/>
  <c r="F378" i="14"/>
  <c r="D378" i="14"/>
  <c r="F377" i="14"/>
  <c r="D377" i="14"/>
  <c r="F375" i="14"/>
  <c r="D375" i="14"/>
  <c r="F374" i="14"/>
  <c r="D374" i="14"/>
  <c r="F373" i="14"/>
  <c r="D373" i="14"/>
  <c r="F372" i="14"/>
  <c r="D372" i="14"/>
  <c r="F371" i="14"/>
  <c r="G372" i="14"/>
  <c r="G373" i="14" s="1"/>
  <c r="G374" i="14" s="1"/>
  <c r="G375" i="14" s="1"/>
  <c r="D371" i="14"/>
  <c r="F370" i="14"/>
  <c r="D370" i="14"/>
  <c r="F369" i="14"/>
  <c r="D369" i="14"/>
  <c r="F368" i="14"/>
  <c r="D368" i="14"/>
  <c r="F367" i="14"/>
  <c r="D367" i="14"/>
  <c r="F366" i="14"/>
  <c r="D366" i="14"/>
  <c r="F365" i="14"/>
  <c r="D365" i="14"/>
  <c r="F364" i="14"/>
  <c r="D364" i="14"/>
  <c r="F363" i="14"/>
  <c r="D363" i="14"/>
  <c r="F362" i="14"/>
  <c r="D362" i="14"/>
  <c r="F361" i="14"/>
  <c r="D361" i="14"/>
  <c r="F360" i="14"/>
  <c r="D360" i="14"/>
  <c r="F359" i="14"/>
  <c r="D359" i="14"/>
  <c r="D358" i="14"/>
  <c r="F358" i="14"/>
  <c r="D357" i="14"/>
  <c r="F357" i="14"/>
  <c r="F356" i="14"/>
  <c r="D356" i="14"/>
  <c r="F355" i="14"/>
  <c r="D355" i="14"/>
  <c r="F354" i="14"/>
  <c r="D354" i="14"/>
  <c r="F353" i="14"/>
  <c r="D353" i="14"/>
  <c r="F351" i="14"/>
  <c r="D351" i="14"/>
  <c r="F350" i="14"/>
  <c r="D350" i="14"/>
  <c r="F349" i="14"/>
  <c r="D349" i="14"/>
  <c r="F348" i="14"/>
  <c r="D348" i="14"/>
  <c r="F347" i="14"/>
  <c r="G348" i="14"/>
  <c r="G349" i="14" s="1"/>
  <c r="G350" i="14" s="1"/>
  <c r="G351" i="14" s="1"/>
  <c r="D347" i="14"/>
  <c r="F346" i="14"/>
  <c r="D346" i="14"/>
  <c r="F345" i="14"/>
  <c r="D345" i="14"/>
  <c r="F344" i="14"/>
  <c r="D344" i="14"/>
  <c r="F343" i="14"/>
  <c r="D343" i="14"/>
  <c r="F342" i="14"/>
  <c r="D342" i="14"/>
  <c r="F341" i="14"/>
  <c r="D341" i="14"/>
  <c r="F340" i="14"/>
  <c r="D340" i="14"/>
  <c r="F339" i="14"/>
  <c r="D339" i="14"/>
  <c r="F338" i="14"/>
  <c r="D338" i="14"/>
  <c r="F337" i="14"/>
  <c r="D337" i="14"/>
  <c r="F336" i="14"/>
  <c r="D336" i="14"/>
  <c r="F335" i="14"/>
  <c r="D335" i="14"/>
  <c r="F334" i="14"/>
  <c r="D334" i="14"/>
  <c r="F333" i="14"/>
  <c r="D333" i="14"/>
  <c r="F332" i="14"/>
  <c r="D332" i="14"/>
  <c r="F331" i="14"/>
  <c r="D331" i="14"/>
  <c r="F330" i="14"/>
  <c r="D330" i="14"/>
  <c r="F329" i="14"/>
  <c r="D329" i="14"/>
  <c r="F327" i="14"/>
  <c r="D327" i="14"/>
  <c r="F326" i="14"/>
  <c r="D326" i="14"/>
  <c r="F325" i="14"/>
  <c r="D325" i="14"/>
  <c r="F324" i="14"/>
  <c r="D324" i="14"/>
  <c r="F323" i="14"/>
  <c r="G324" i="14"/>
  <c r="G325" i="14" s="1"/>
  <c r="G326" i="14" s="1"/>
  <c r="G327" i="14" s="1"/>
  <c r="D323" i="14"/>
  <c r="F322" i="14"/>
  <c r="D322" i="14"/>
  <c r="F321" i="14"/>
  <c r="D321" i="14"/>
  <c r="F320" i="14"/>
  <c r="D320" i="14"/>
  <c r="F319" i="14"/>
  <c r="D319" i="14"/>
  <c r="F318" i="14"/>
  <c r="D318" i="14"/>
  <c r="F317" i="14"/>
  <c r="D317" i="14"/>
  <c r="F316" i="14"/>
  <c r="D316" i="14"/>
  <c r="F315" i="14"/>
  <c r="D315" i="14"/>
  <c r="F314" i="14"/>
  <c r="D314" i="14"/>
  <c r="F313" i="14"/>
  <c r="D313" i="14"/>
  <c r="F312" i="14"/>
  <c r="D312" i="14"/>
  <c r="F311" i="14"/>
  <c r="D311" i="14"/>
  <c r="D310" i="14"/>
  <c r="F310" i="14"/>
  <c r="D309" i="14"/>
  <c r="F309" i="14"/>
  <c r="F308" i="14"/>
  <c r="D308" i="14"/>
  <c r="F307" i="14"/>
  <c r="D307" i="14"/>
  <c r="F306" i="14"/>
  <c r="D306" i="14"/>
  <c r="F305" i="14"/>
  <c r="D305" i="14"/>
  <c r="F303" i="14"/>
  <c r="D303" i="14"/>
  <c r="F302" i="14"/>
  <c r="D302" i="14"/>
  <c r="F301" i="14"/>
  <c r="D301" i="14"/>
  <c r="F300" i="14"/>
  <c r="D300" i="14"/>
  <c r="F299" i="14"/>
  <c r="G300" i="14"/>
  <c r="G301" i="14" s="1"/>
  <c r="G302" i="14" s="1"/>
  <c r="G303" i="14" s="1"/>
  <c r="D299" i="14"/>
  <c r="F298" i="14"/>
  <c r="D298" i="14"/>
  <c r="F297" i="14"/>
  <c r="D297" i="14"/>
  <c r="F296" i="14"/>
  <c r="D296" i="14"/>
  <c r="F295" i="14"/>
  <c r="D295" i="14"/>
  <c r="F294" i="14"/>
  <c r="D294" i="14"/>
  <c r="F293" i="14"/>
  <c r="D293" i="14"/>
  <c r="F292" i="14"/>
  <c r="D292" i="14"/>
  <c r="F291" i="14"/>
  <c r="D291" i="14"/>
  <c r="F290" i="14"/>
  <c r="D290" i="14"/>
  <c r="F289" i="14"/>
  <c r="D289" i="14"/>
  <c r="F288" i="14"/>
  <c r="D288" i="14"/>
  <c r="F287" i="14"/>
  <c r="D287" i="14"/>
  <c r="F286" i="14"/>
  <c r="D286" i="14"/>
  <c r="F285" i="14"/>
  <c r="D285" i="14"/>
  <c r="F284" i="14"/>
  <c r="D284" i="14"/>
  <c r="F283" i="14"/>
  <c r="D283" i="14"/>
  <c r="F282" i="14"/>
  <c r="D282" i="14"/>
  <c r="F281" i="14"/>
  <c r="D281" i="14"/>
  <c r="F279" i="14"/>
  <c r="D279" i="14"/>
  <c r="F278" i="14"/>
  <c r="D278" i="14"/>
  <c r="F277" i="14"/>
  <c r="D277" i="14"/>
  <c r="F276" i="14"/>
  <c r="D276" i="14"/>
  <c r="F275" i="14"/>
  <c r="G276" i="14"/>
  <c r="G277" i="14" s="1"/>
  <c r="G278" i="14" s="1"/>
  <c r="G279" i="14" s="1"/>
  <c r="D275" i="14"/>
  <c r="F274" i="14"/>
  <c r="D274" i="14"/>
  <c r="F273" i="14"/>
  <c r="D273" i="14"/>
  <c r="F272" i="14"/>
  <c r="D272" i="14"/>
  <c r="F271" i="14"/>
  <c r="D271" i="14"/>
  <c r="F270" i="14"/>
  <c r="D270" i="14"/>
  <c r="F269" i="14"/>
  <c r="D269" i="14"/>
  <c r="F268" i="14"/>
  <c r="D268" i="14"/>
  <c r="F267" i="14"/>
  <c r="D267" i="14"/>
  <c r="F266" i="14"/>
  <c r="D266" i="14"/>
  <c r="F265" i="14"/>
  <c r="D265" i="14"/>
  <c r="F264" i="14"/>
  <c r="D264" i="14"/>
  <c r="F263" i="14"/>
  <c r="D263" i="14"/>
  <c r="F262" i="14"/>
  <c r="D262" i="14"/>
  <c r="D261" i="14"/>
  <c r="F261" i="14"/>
  <c r="F260" i="14"/>
  <c r="D260" i="14"/>
  <c r="F259" i="14"/>
  <c r="D259" i="14"/>
  <c r="F258" i="14"/>
  <c r="D258" i="14"/>
  <c r="F257" i="14"/>
  <c r="D257" i="14"/>
  <c r="F255" i="14"/>
  <c r="D255" i="14"/>
  <c r="F254" i="14"/>
  <c r="D254" i="14"/>
  <c r="F253" i="14"/>
  <c r="D253" i="14"/>
  <c r="F252" i="14"/>
  <c r="D252" i="14"/>
  <c r="F251" i="14"/>
  <c r="G252" i="14"/>
  <c r="G253" i="14" s="1"/>
  <c r="G254" i="14" s="1"/>
  <c r="G255" i="14" s="1"/>
  <c r="D251" i="14"/>
  <c r="F250" i="14"/>
  <c r="D250" i="14"/>
  <c r="F249" i="14"/>
  <c r="D249" i="14"/>
  <c r="F248" i="14"/>
  <c r="D248" i="14"/>
  <c r="F247" i="14"/>
  <c r="D247" i="14"/>
  <c r="F246" i="14"/>
  <c r="D246" i="14"/>
  <c r="F245" i="14"/>
  <c r="D245" i="14"/>
  <c r="F244" i="14"/>
  <c r="D244" i="14"/>
  <c r="F243" i="14"/>
  <c r="D243" i="14"/>
  <c r="F242" i="14"/>
  <c r="D242" i="14"/>
  <c r="F241" i="14"/>
  <c r="D241" i="14"/>
  <c r="F240" i="14"/>
  <c r="D240" i="14"/>
  <c r="F239" i="14"/>
  <c r="D239" i="14"/>
  <c r="D238" i="14"/>
  <c r="F238" i="14"/>
  <c r="F237" i="14"/>
  <c r="D237" i="14"/>
  <c r="F236" i="14"/>
  <c r="D236" i="14"/>
  <c r="F235" i="14"/>
  <c r="D235" i="14"/>
  <c r="F234" i="14"/>
  <c r="D234" i="14"/>
  <c r="F233" i="14"/>
  <c r="D233" i="14"/>
  <c r="F231" i="14"/>
  <c r="D231" i="14"/>
  <c r="F230" i="14"/>
  <c r="D230" i="14"/>
  <c r="F229" i="14"/>
  <c r="D229" i="14"/>
  <c r="F228" i="14"/>
  <c r="D228" i="14"/>
  <c r="F227" i="14"/>
  <c r="D227" i="14"/>
  <c r="E11" i="8" l="1"/>
  <c r="E23" i="8"/>
  <c r="E35" i="8"/>
  <c r="E47" i="8"/>
  <c r="E59" i="8"/>
  <c r="E71" i="8"/>
  <c r="E83" i="8"/>
  <c r="E95" i="8"/>
  <c r="E107" i="8"/>
  <c r="E119" i="8"/>
  <c r="E131" i="8"/>
  <c r="E143" i="8"/>
  <c r="E155" i="8"/>
  <c r="E167" i="8"/>
  <c r="E179" i="8"/>
  <c r="E191" i="8"/>
  <c r="E203" i="8"/>
  <c r="E215" i="8"/>
  <c r="E12" i="8"/>
  <c r="E24" i="8"/>
  <c r="E36" i="8"/>
  <c r="E48" i="8"/>
  <c r="E60" i="8"/>
  <c r="E72" i="8"/>
  <c r="E84" i="8"/>
  <c r="E96" i="8"/>
  <c r="E108" i="8"/>
  <c r="E120" i="8"/>
  <c r="E132" i="8"/>
  <c r="E144" i="8"/>
  <c r="E156" i="8"/>
  <c r="E168" i="8"/>
  <c r="E180" i="8"/>
  <c r="E13" i="8"/>
  <c r="E25" i="8"/>
  <c r="E37" i="8"/>
  <c r="E49" i="8"/>
  <c r="E61" i="8"/>
  <c r="E73" i="8"/>
  <c r="E85" i="8"/>
  <c r="E97" i="8"/>
  <c r="E109" i="8"/>
  <c r="E121" i="8"/>
  <c r="E133" i="8"/>
  <c r="E145" i="8"/>
  <c r="E157" i="8"/>
  <c r="E169" i="8"/>
  <c r="E181" i="8"/>
  <c r="E193" i="8"/>
  <c r="E205" i="8"/>
  <c r="E217" i="8"/>
  <c r="E14" i="8"/>
  <c r="E26" i="8"/>
  <c r="E38" i="8"/>
  <c r="E50" i="8"/>
  <c r="E62" i="8"/>
  <c r="E74" i="8"/>
  <c r="E86" i="8"/>
  <c r="E98" i="8"/>
  <c r="E110" i="8"/>
  <c r="E122" i="8"/>
  <c r="E134" i="8"/>
  <c r="E146" i="8"/>
  <c r="E158" i="8"/>
  <c r="E170" i="8"/>
  <c r="E182" i="8"/>
  <c r="E194" i="8"/>
  <c r="E206" i="8"/>
  <c r="E218" i="8"/>
  <c r="E15" i="8"/>
  <c r="E27" i="8"/>
  <c r="E39" i="8"/>
  <c r="E51" i="8"/>
  <c r="E63" i="8"/>
  <c r="E75" i="8"/>
  <c r="E87" i="8"/>
  <c r="E99" i="8"/>
  <c r="E111" i="8"/>
  <c r="E123" i="8"/>
  <c r="E135" i="8"/>
  <c r="E147" i="8"/>
  <c r="E159" i="8"/>
  <c r="E171" i="8"/>
  <c r="E183" i="8"/>
  <c r="E195" i="8"/>
  <c r="E207" i="8"/>
  <c r="E219" i="8"/>
  <c r="E16" i="8"/>
  <c r="E28" i="8"/>
  <c r="E40" i="8"/>
  <c r="E52" i="8"/>
  <c r="E64" i="8"/>
  <c r="E76" i="8"/>
  <c r="E88" i="8"/>
  <c r="E100" i="8"/>
  <c r="E112" i="8"/>
  <c r="E124" i="8"/>
  <c r="E136" i="8"/>
  <c r="E148" i="8"/>
  <c r="E160" i="8"/>
  <c r="E172" i="8"/>
  <c r="E184" i="8"/>
  <c r="E196" i="8"/>
  <c r="E208" i="8"/>
  <c r="E220" i="8"/>
  <c r="E17" i="8"/>
  <c r="E29" i="8"/>
  <c r="E41" i="8"/>
  <c r="E53" i="8"/>
  <c r="E65" i="8"/>
  <c r="E77" i="8"/>
  <c r="E89" i="8"/>
  <c r="E101" i="8"/>
  <c r="E113" i="8"/>
  <c r="E125" i="8"/>
  <c r="E137" i="8"/>
  <c r="E149" i="8"/>
  <c r="E161" i="8"/>
  <c r="E173" i="8"/>
  <c r="E185" i="8"/>
  <c r="E197" i="8"/>
  <c r="E209" i="8"/>
  <c r="E221" i="8"/>
  <c r="E18" i="8"/>
  <c r="E30" i="8"/>
  <c r="E42" i="8"/>
  <c r="E54" i="8"/>
  <c r="E66" i="8"/>
  <c r="E78" i="8"/>
  <c r="E90" i="8"/>
  <c r="E102" i="8"/>
  <c r="E114" i="8"/>
  <c r="E126" i="8"/>
  <c r="E138" i="8"/>
  <c r="E150" i="8"/>
  <c r="E162" i="8"/>
  <c r="E174" i="8"/>
  <c r="E186" i="8"/>
  <c r="E198" i="8"/>
  <c r="E210" i="8"/>
  <c r="E222" i="8"/>
  <c r="E19" i="8"/>
  <c r="E31" i="8"/>
  <c r="E43" i="8"/>
  <c r="E55" i="8"/>
  <c r="E67" i="8"/>
  <c r="E79" i="8"/>
  <c r="E91" i="8"/>
  <c r="E103" i="8"/>
  <c r="E115" i="8"/>
  <c r="E127" i="8"/>
  <c r="E139" i="8"/>
  <c r="E151" i="8"/>
  <c r="E163" i="8"/>
  <c r="E175" i="8"/>
  <c r="E187" i="8"/>
  <c r="E199" i="8"/>
  <c r="E211" i="8"/>
  <c r="E7" i="8"/>
  <c r="E8" i="8"/>
  <c r="E20" i="8"/>
  <c r="E32" i="8"/>
  <c r="E44" i="8"/>
  <c r="E56" i="8"/>
  <c r="E68" i="8"/>
  <c r="E80" i="8"/>
  <c r="E92" i="8"/>
  <c r="E104" i="8"/>
  <c r="E116" i="8"/>
  <c r="E128" i="8"/>
  <c r="E140" i="8"/>
  <c r="E152" i="8"/>
  <c r="E164" i="8"/>
  <c r="E176" i="8"/>
  <c r="E188" i="8"/>
  <c r="E200" i="8"/>
  <c r="E212" i="8"/>
  <c r="E10" i="8"/>
  <c r="E22" i="8"/>
  <c r="E34" i="8"/>
  <c r="E46" i="8"/>
  <c r="E58" i="8"/>
  <c r="E70" i="8"/>
  <c r="E82" i="8"/>
  <c r="E94" i="8"/>
  <c r="E106" i="8"/>
  <c r="E118" i="8"/>
  <c r="E130" i="8"/>
  <c r="E142" i="8"/>
  <c r="E154" i="8"/>
  <c r="E166" i="8"/>
  <c r="E178" i="8"/>
  <c r="E190" i="8"/>
  <c r="E202" i="8"/>
  <c r="E214" i="8"/>
  <c r="E9" i="8"/>
  <c r="E153" i="8"/>
  <c r="E33" i="8"/>
  <c r="E177" i="8"/>
  <c r="E45" i="8"/>
  <c r="E189" i="8"/>
  <c r="E69" i="8"/>
  <c r="E201" i="8"/>
  <c r="E81" i="8"/>
  <c r="E204" i="8"/>
  <c r="E93" i="8"/>
  <c r="E213" i="8"/>
  <c r="E105" i="8"/>
  <c r="E216" i="8"/>
  <c r="E21" i="8"/>
  <c r="E57" i="8"/>
  <c r="E117" i="8"/>
  <c r="E129" i="8"/>
  <c r="E141" i="8"/>
  <c r="E192" i="8"/>
  <c r="E165" i="8"/>
  <c r="D376" i="13"/>
  <c r="J377" i="13"/>
  <c r="D377" i="13" s="1"/>
  <c r="D376" i="12"/>
  <c r="J377" i="12"/>
  <c r="D377" i="12" s="1"/>
  <c r="D280" i="12"/>
  <c r="J281" i="12"/>
  <c r="D281" i="12" s="1"/>
  <c r="E425" i="7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I425" i="7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E426" i="4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25" i="4"/>
  <c r="E426" i="1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25" i="11"/>
  <c r="I426" i="11"/>
  <c r="I427" i="11" s="1"/>
  <c r="I428" i="11" s="1"/>
  <c r="I429" i="11" s="1"/>
  <c r="I430" i="11" s="1"/>
  <c r="I431" i="11" s="1"/>
  <c r="I432" i="11" s="1"/>
  <c r="I433" i="11" s="1"/>
  <c r="I434" i="11" s="1"/>
  <c r="I435" i="11" s="1"/>
  <c r="I436" i="11" s="1"/>
  <c r="I437" i="11" s="1"/>
  <c r="I438" i="11" s="1"/>
  <c r="I439" i="11" s="1"/>
  <c r="I440" i="11" s="1"/>
  <c r="I441" i="11" s="1"/>
  <c r="I442" i="11" s="1"/>
  <c r="I443" i="11" s="1"/>
  <c r="I425" i="11"/>
  <c r="E402" i="1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E414" i="11" s="1"/>
  <c r="E415" i="11" s="1"/>
  <c r="E416" i="11" s="1"/>
  <c r="E417" i="11" s="1"/>
  <c r="E418" i="11" s="1"/>
  <c r="E419" i="11" s="1"/>
  <c r="E401" i="11"/>
  <c r="I402" i="11"/>
  <c r="I403" i="11" s="1"/>
  <c r="I404" i="11" s="1"/>
  <c r="I405" i="11" s="1"/>
  <c r="I406" i="11" s="1"/>
  <c r="I407" i="11" s="1"/>
  <c r="I408" i="11" s="1"/>
  <c r="I409" i="11" s="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401" i="11"/>
  <c r="I378" i="11"/>
  <c r="I379" i="11" s="1"/>
  <c r="I380" i="11" s="1"/>
  <c r="I381" i="11" s="1"/>
  <c r="I382" i="11" s="1"/>
  <c r="I383" i="11" s="1"/>
  <c r="I384" i="11" s="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77" i="11"/>
  <c r="E378" i="11"/>
  <c r="E379" i="11" s="1"/>
  <c r="E380" i="11" s="1"/>
  <c r="E381" i="11" s="1"/>
  <c r="E382" i="11" s="1"/>
  <c r="E383" i="11" s="1"/>
  <c r="E384" i="11" s="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77" i="11"/>
  <c r="I354" i="11"/>
  <c r="I355" i="11" s="1"/>
  <c r="I356" i="11" s="1"/>
  <c r="I357" i="11" s="1"/>
  <c r="I358" i="11" s="1"/>
  <c r="I359" i="11" s="1"/>
  <c r="I360" i="11" s="1"/>
  <c r="I361" i="11" s="1"/>
  <c r="I362" i="11" s="1"/>
  <c r="I363" i="11" s="1"/>
  <c r="I364" i="11" s="1"/>
  <c r="I365" i="11" s="1"/>
  <c r="I366" i="11" s="1"/>
  <c r="I367" i="11" s="1"/>
  <c r="I368" i="11" s="1"/>
  <c r="I369" i="11" s="1"/>
  <c r="I370" i="11" s="1"/>
  <c r="I371" i="11" s="1"/>
  <c r="I353" i="11"/>
  <c r="E354" i="1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53" i="11"/>
  <c r="E330" i="1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29" i="11"/>
  <c r="I330" i="11"/>
  <c r="I331" i="11" s="1"/>
  <c r="I332" i="11" s="1"/>
  <c r="I333" i="11" s="1"/>
  <c r="I334" i="11" s="1"/>
  <c r="I335" i="11" s="1"/>
  <c r="I336" i="11" s="1"/>
  <c r="I337" i="11" s="1"/>
  <c r="I338" i="11" s="1"/>
  <c r="I339" i="11" s="1"/>
  <c r="I340" i="11" s="1"/>
  <c r="I341" i="11" s="1"/>
  <c r="I342" i="11" s="1"/>
  <c r="I343" i="11" s="1"/>
  <c r="I344" i="11" s="1"/>
  <c r="I345" i="11" s="1"/>
  <c r="I346" i="11" s="1"/>
  <c r="I347" i="11" s="1"/>
  <c r="I329" i="11"/>
  <c r="E305" i="1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I306" i="11"/>
  <c r="I307" i="11" s="1"/>
  <c r="I308" i="11" s="1"/>
  <c r="I309" i="11" s="1"/>
  <c r="I310" i="11" s="1"/>
  <c r="I311" i="11" s="1"/>
  <c r="I312" i="11" s="1"/>
  <c r="I313" i="11" s="1"/>
  <c r="I314" i="11" s="1"/>
  <c r="I315" i="11" s="1"/>
  <c r="I316" i="11" s="1"/>
  <c r="I317" i="11" s="1"/>
  <c r="I318" i="11" s="1"/>
  <c r="I319" i="11" s="1"/>
  <c r="I320" i="11" s="1"/>
  <c r="I321" i="11" s="1"/>
  <c r="I322" i="11" s="1"/>
  <c r="I323" i="11" s="1"/>
  <c r="I305" i="11"/>
  <c r="I282" i="1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281" i="11"/>
  <c r="E281" i="1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I258" i="1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57" i="11"/>
  <c r="E257" i="1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I213" i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12" i="1"/>
  <c r="I188" i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187" i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62" i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37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12" i="1"/>
  <c r="I88" i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87" i="1"/>
  <c r="I63" i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62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7" i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I205" i="9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04" i="9"/>
  <c r="I181" i="9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80" i="9"/>
  <c r="I157" i="9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56" i="9"/>
  <c r="I133" i="9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32" i="9"/>
  <c r="I109" i="9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08" i="9"/>
  <c r="I85" i="9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84" i="9"/>
  <c r="I61" i="9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60" i="9"/>
  <c r="I12" i="9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7" i="9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36" i="9"/>
  <c r="G12" i="9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I205" i="8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04" i="8"/>
  <c r="I181" i="8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80" i="8"/>
  <c r="I157" i="8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56" i="8"/>
  <c r="I133" i="8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32" i="8"/>
  <c r="I109" i="8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08" i="8"/>
  <c r="I85" i="8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84" i="8"/>
  <c r="I61" i="8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60" i="8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7" i="8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36" i="8"/>
  <c r="I426" i="13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25" i="13"/>
  <c r="E426" i="13"/>
  <c r="E427" i="13" s="1"/>
  <c r="E428" i="13" s="1"/>
  <c r="E429" i="13" s="1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25" i="13"/>
  <c r="G426" i="13"/>
  <c r="G427" i="13" s="1"/>
  <c r="G428" i="13" s="1"/>
  <c r="G429" i="13" s="1"/>
  <c r="G430" i="13" s="1"/>
  <c r="G431" i="13" s="1"/>
  <c r="G432" i="13" s="1"/>
  <c r="G433" i="13" s="1"/>
  <c r="G434" i="13" s="1"/>
  <c r="G435" i="13" s="1"/>
  <c r="G436" i="13" s="1"/>
  <c r="G437" i="13" s="1"/>
  <c r="G438" i="13" s="1"/>
  <c r="G439" i="13" s="1"/>
  <c r="G440" i="13" s="1"/>
  <c r="G441" i="13" s="1"/>
  <c r="G442" i="13" s="1"/>
  <c r="G443" i="13" s="1"/>
  <c r="G425" i="13"/>
  <c r="E402" i="13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414" i="13" s="1"/>
  <c r="E415" i="13" s="1"/>
  <c r="E416" i="13" s="1"/>
  <c r="E417" i="13" s="1"/>
  <c r="E418" i="13" s="1"/>
  <c r="E419" i="13" s="1"/>
  <c r="E401" i="13"/>
  <c r="G402" i="13"/>
  <c r="G403" i="13" s="1"/>
  <c r="G404" i="13" s="1"/>
  <c r="G405" i="13" s="1"/>
  <c r="G406" i="13" s="1"/>
  <c r="G407" i="13" s="1"/>
  <c r="G408" i="13" s="1"/>
  <c r="G409" i="13" s="1"/>
  <c r="G410" i="13" s="1"/>
  <c r="G411" i="13" s="1"/>
  <c r="G412" i="13" s="1"/>
  <c r="G413" i="13" s="1"/>
  <c r="G414" i="13" s="1"/>
  <c r="G415" i="13" s="1"/>
  <c r="G416" i="13" s="1"/>
  <c r="G417" i="13" s="1"/>
  <c r="G418" i="13" s="1"/>
  <c r="G419" i="13" s="1"/>
  <c r="G401" i="13"/>
  <c r="I402" i="13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01" i="13"/>
  <c r="G378" i="13"/>
  <c r="G379" i="13" s="1"/>
  <c r="G380" i="13" s="1"/>
  <c r="G381" i="13" s="1"/>
  <c r="G382" i="13" s="1"/>
  <c r="G383" i="13" s="1"/>
  <c r="G384" i="13" s="1"/>
  <c r="G385" i="13" s="1"/>
  <c r="G386" i="13" s="1"/>
  <c r="G387" i="13" s="1"/>
  <c r="G388" i="13" s="1"/>
  <c r="G389" i="13" s="1"/>
  <c r="G390" i="13" s="1"/>
  <c r="G391" i="13" s="1"/>
  <c r="G392" i="13" s="1"/>
  <c r="G393" i="13" s="1"/>
  <c r="G394" i="13" s="1"/>
  <c r="G395" i="13" s="1"/>
  <c r="G377" i="13"/>
  <c r="I378" i="13"/>
  <c r="I379" i="13" s="1"/>
  <c r="I380" i="13" s="1"/>
  <c r="I381" i="13" s="1"/>
  <c r="I382" i="13" s="1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77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E393" i="13" s="1"/>
  <c r="E394" i="13" s="1"/>
  <c r="E395" i="13" s="1"/>
  <c r="E377" i="13"/>
  <c r="I354" i="13"/>
  <c r="I355" i="13" s="1"/>
  <c r="I356" i="13" s="1"/>
  <c r="I357" i="13" s="1"/>
  <c r="I358" i="13" s="1"/>
  <c r="I359" i="13" s="1"/>
  <c r="I360" i="13" s="1"/>
  <c r="I361" i="13" s="1"/>
  <c r="I362" i="13" s="1"/>
  <c r="I363" i="13" s="1"/>
  <c r="I364" i="13" s="1"/>
  <c r="I365" i="13" s="1"/>
  <c r="I366" i="13" s="1"/>
  <c r="I367" i="13" s="1"/>
  <c r="I368" i="13" s="1"/>
  <c r="I369" i="13" s="1"/>
  <c r="I370" i="13" s="1"/>
  <c r="I371" i="13" s="1"/>
  <c r="I353" i="13"/>
  <c r="E354" i="13"/>
  <c r="E355" i="13" s="1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53" i="13"/>
  <c r="G354" i="13"/>
  <c r="G355" i="13" s="1"/>
  <c r="G356" i="13" s="1"/>
  <c r="G357" i="13" s="1"/>
  <c r="G358" i="13" s="1"/>
  <c r="G359" i="13" s="1"/>
  <c r="G360" i="13" s="1"/>
  <c r="G361" i="13" s="1"/>
  <c r="G362" i="13" s="1"/>
  <c r="G363" i="13" s="1"/>
  <c r="G364" i="13" s="1"/>
  <c r="G365" i="13" s="1"/>
  <c r="G366" i="13" s="1"/>
  <c r="G367" i="13" s="1"/>
  <c r="G368" i="13" s="1"/>
  <c r="G369" i="13" s="1"/>
  <c r="G370" i="13" s="1"/>
  <c r="G371" i="13" s="1"/>
  <c r="G353" i="13"/>
  <c r="I330" i="13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29" i="13"/>
  <c r="E330" i="13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29" i="13"/>
  <c r="G330" i="13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G329" i="13"/>
  <c r="E306" i="13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05" i="13"/>
  <c r="G306" i="13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05" i="13"/>
  <c r="I306" i="13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05" i="13"/>
  <c r="G282" i="13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281" i="13"/>
  <c r="I282" i="13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281" i="13"/>
  <c r="E282" i="13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281" i="13"/>
  <c r="E258" i="13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57" i="13"/>
  <c r="G258" i="13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57" i="13"/>
  <c r="I258" i="13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57" i="13"/>
  <c r="G233" i="13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E233" i="13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I233" i="13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05" i="13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04" i="13"/>
  <c r="I181" i="13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80" i="13"/>
  <c r="I157" i="13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56" i="13"/>
  <c r="I133" i="13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32" i="13"/>
  <c r="I109" i="13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08" i="13"/>
  <c r="I85" i="13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84" i="13"/>
  <c r="I61" i="13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60" i="13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I12" i="13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7" i="13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36" i="13"/>
  <c r="E426" i="6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25" i="6"/>
  <c r="I426" i="6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25" i="6"/>
  <c r="G426" i="6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25" i="6"/>
  <c r="E402" i="6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01" i="6"/>
  <c r="G402" i="6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01" i="6"/>
  <c r="I402" i="6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01" i="6"/>
  <c r="E378" i="6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77" i="6"/>
  <c r="G378" i="6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77" i="6"/>
  <c r="I378" i="6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77" i="6"/>
  <c r="I354" i="6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53" i="6"/>
  <c r="E354" i="6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53" i="6"/>
  <c r="G354" i="6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53" i="6"/>
  <c r="G330" i="6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29" i="6"/>
  <c r="I330" i="6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29" i="6"/>
  <c r="E330" i="6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29" i="6"/>
  <c r="I306" i="6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05" i="6"/>
  <c r="E306" i="6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05" i="6"/>
  <c r="G306" i="6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05" i="6"/>
  <c r="E282" i="6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281" i="6"/>
  <c r="G282" i="6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281" i="6"/>
  <c r="I282" i="6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281" i="6"/>
  <c r="E234" i="6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33" i="6"/>
  <c r="I234" i="6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33" i="6"/>
  <c r="I258" i="6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57" i="6"/>
  <c r="G234" i="6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33" i="6"/>
  <c r="E258" i="6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57" i="6"/>
  <c r="G258" i="6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57" i="6"/>
  <c r="I205" i="6"/>
  <c r="I204" i="6"/>
  <c r="I206" i="6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80" i="6"/>
  <c r="I157" i="6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56" i="6"/>
  <c r="I133" i="6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32" i="6"/>
  <c r="I109" i="6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08" i="6"/>
  <c r="I85" i="6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84" i="6"/>
  <c r="I61" i="6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60" i="6"/>
  <c r="I37" i="6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36" i="6"/>
  <c r="G13" i="6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12" i="6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12" i="6"/>
  <c r="G426" i="12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25" i="12"/>
  <c r="I426" i="12"/>
  <c r="I427" i="12" s="1"/>
  <c r="I428" i="12" s="1"/>
  <c r="I429" i="12" s="1"/>
  <c r="I430" i="12" s="1"/>
  <c r="I431" i="12" s="1"/>
  <c r="I432" i="12" s="1"/>
  <c r="I433" i="12" s="1"/>
  <c r="I434" i="12" s="1"/>
  <c r="I435" i="12" s="1"/>
  <c r="I436" i="12" s="1"/>
  <c r="I437" i="12" s="1"/>
  <c r="I438" i="12" s="1"/>
  <c r="I439" i="12" s="1"/>
  <c r="I440" i="12" s="1"/>
  <c r="I441" i="12" s="1"/>
  <c r="I442" i="12" s="1"/>
  <c r="I443" i="12" s="1"/>
  <c r="I425" i="12"/>
  <c r="E426" i="12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42" i="12" s="1"/>
  <c r="E443" i="12" s="1"/>
  <c r="E425" i="12"/>
  <c r="E402" i="12"/>
  <c r="E403" i="12" s="1"/>
  <c r="E404" i="12" s="1"/>
  <c r="E405" i="12" s="1"/>
  <c r="E406" i="12" s="1"/>
  <c r="E407" i="12" s="1"/>
  <c r="E408" i="12" s="1"/>
  <c r="E409" i="12" s="1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401" i="12"/>
  <c r="I402" i="12"/>
  <c r="I403" i="12" s="1"/>
  <c r="I404" i="12" s="1"/>
  <c r="I405" i="12" s="1"/>
  <c r="I406" i="12" s="1"/>
  <c r="I407" i="12" s="1"/>
  <c r="I408" i="12" s="1"/>
  <c r="I409" i="12" s="1"/>
  <c r="I410" i="12" s="1"/>
  <c r="I411" i="12" s="1"/>
  <c r="I412" i="12" s="1"/>
  <c r="I413" i="12" s="1"/>
  <c r="I414" i="12" s="1"/>
  <c r="I415" i="12" s="1"/>
  <c r="I416" i="12" s="1"/>
  <c r="I417" i="12" s="1"/>
  <c r="I418" i="12" s="1"/>
  <c r="I419" i="12" s="1"/>
  <c r="I401" i="12"/>
  <c r="G402" i="12"/>
  <c r="G403" i="12" s="1"/>
  <c r="G404" i="12" s="1"/>
  <c r="G405" i="12" s="1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01" i="12"/>
  <c r="I378" i="12"/>
  <c r="I379" i="12" s="1"/>
  <c r="I380" i="12" s="1"/>
  <c r="I381" i="12" s="1"/>
  <c r="I382" i="12" s="1"/>
  <c r="I383" i="12" s="1"/>
  <c r="I384" i="12" s="1"/>
  <c r="I385" i="12" s="1"/>
  <c r="I386" i="12" s="1"/>
  <c r="I387" i="12" s="1"/>
  <c r="I388" i="12" s="1"/>
  <c r="I389" i="12" s="1"/>
  <c r="I390" i="12" s="1"/>
  <c r="I391" i="12" s="1"/>
  <c r="I392" i="12" s="1"/>
  <c r="I393" i="12" s="1"/>
  <c r="I394" i="12" s="1"/>
  <c r="I395" i="12" s="1"/>
  <c r="I377" i="12"/>
  <c r="G378" i="12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77" i="12"/>
  <c r="E378" i="12"/>
  <c r="E379" i="12" s="1"/>
  <c r="E380" i="12" s="1"/>
  <c r="E381" i="12" s="1"/>
  <c r="E382" i="12" s="1"/>
  <c r="E383" i="12" s="1"/>
  <c r="E384" i="12" s="1"/>
  <c r="E385" i="12" s="1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77" i="12"/>
  <c r="G354" i="12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53" i="12"/>
  <c r="E354" i="12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E366" i="12" s="1"/>
  <c r="E367" i="12" s="1"/>
  <c r="E368" i="12" s="1"/>
  <c r="E369" i="12" s="1"/>
  <c r="E370" i="12" s="1"/>
  <c r="E371" i="12" s="1"/>
  <c r="E353" i="12"/>
  <c r="I354" i="12"/>
  <c r="I355" i="12" s="1"/>
  <c r="I356" i="12" s="1"/>
  <c r="I357" i="12" s="1"/>
  <c r="I358" i="12" s="1"/>
  <c r="I359" i="12" s="1"/>
  <c r="I360" i="12" s="1"/>
  <c r="I361" i="12" s="1"/>
  <c r="I362" i="12" s="1"/>
  <c r="I363" i="12" s="1"/>
  <c r="I364" i="12" s="1"/>
  <c r="I365" i="12" s="1"/>
  <c r="I366" i="12" s="1"/>
  <c r="I367" i="12" s="1"/>
  <c r="I368" i="12" s="1"/>
  <c r="I369" i="12" s="1"/>
  <c r="I370" i="12" s="1"/>
  <c r="I371" i="12" s="1"/>
  <c r="I353" i="12"/>
  <c r="E330" i="12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29" i="12"/>
  <c r="G330" i="12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29" i="12"/>
  <c r="I330" i="12"/>
  <c r="I331" i="12" s="1"/>
  <c r="I332" i="12" s="1"/>
  <c r="I333" i="12" s="1"/>
  <c r="I334" i="12" s="1"/>
  <c r="I335" i="12" s="1"/>
  <c r="I336" i="12" s="1"/>
  <c r="I337" i="12" s="1"/>
  <c r="I338" i="12" s="1"/>
  <c r="I339" i="12" s="1"/>
  <c r="I340" i="12" s="1"/>
  <c r="I341" i="12" s="1"/>
  <c r="I342" i="12" s="1"/>
  <c r="I343" i="12" s="1"/>
  <c r="I344" i="12" s="1"/>
  <c r="I345" i="12" s="1"/>
  <c r="I346" i="12" s="1"/>
  <c r="I347" i="12" s="1"/>
  <c r="I329" i="12"/>
  <c r="E306" i="12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05" i="12"/>
  <c r="I306" i="12"/>
  <c r="I307" i="12" s="1"/>
  <c r="I308" i="12" s="1"/>
  <c r="I309" i="12" s="1"/>
  <c r="I310" i="12" s="1"/>
  <c r="I311" i="12" s="1"/>
  <c r="I312" i="12" s="1"/>
  <c r="I313" i="12" s="1"/>
  <c r="I314" i="12" s="1"/>
  <c r="I315" i="12" s="1"/>
  <c r="I316" i="12" s="1"/>
  <c r="I317" i="12" s="1"/>
  <c r="I318" i="12" s="1"/>
  <c r="I319" i="12" s="1"/>
  <c r="I320" i="12" s="1"/>
  <c r="I321" i="12" s="1"/>
  <c r="I322" i="12" s="1"/>
  <c r="I323" i="12" s="1"/>
  <c r="I305" i="12"/>
  <c r="G306" i="12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05" i="12"/>
  <c r="G282" i="12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281" i="12"/>
  <c r="E282" i="12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281" i="12"/>
  <c r="I282" i="12"/>
  <c r="I283" i="12" s="1"/>
  <c r="I284" i="12" s="1"/>
  <c r="I285" i="12" s="1"/>
  <c r="I286" i="12" s="1"/>
  <c r="I287" i="12" s="1"/>
  <c r="I288" i="12" s="1"/>
  <c r="I289" i="12" s="1"/>
  <c r="I290" i="12" s="1"/>
  <c r="I291" i="12" s="1"/>
  <c r="I292" i="12" s="1"/>
  <c r="I293" i="12" s="1"/>
  <c r="I294" i="12" s="1"/>
  <c r="I295" i="12" s="1"/>
  <c r="I296" i="12" s="1"/>
  <c r="I297" i="12" s="1"/>
  <c r="I298" i="12" s="1"/>
  <c r="I299" i="12" s="1"/>
  <c r="I281" i="12"/>
  <c r="E258" i="12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57" i="12"/>
  <c r="G258" i="12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57" i="12"/>
  <c r="I258" i="12"/>
  <c r="I259" i="12" s="1"/>
  <c r="I260" i="12" s="1"/>
  <c r="I261" i="12" s="1"/>
  <c r="I262" i="12" s="1"/>
  <c r="I263" i="12" s="1"/>
  <c r="I264" i="12" s="1"/>
  <c r="I265" i="12" s="1"/>
  <c r="I266" i="12" s="1"/>
  <c r="I267" i="12" s="1"/>
  <c r="I268" i="12" s="1"/>
  <c r="I269" i="12" s="1"/>
  <c r="I270" i="12" s="1"/>
  <c r="I271" i="12" s="1"/>
  <c r="I272" i="12" s="1"/>
  <c r="I273" i="12" s="1"/>
  <c r="I274" i="12" s="1"/>
  <c r="I275" i="12" s="1"/>
  <c r="I257" i="12"/>
  <c r="I234" i="12"/>
  <c r="I235" i="12" s="1"/>
  <c r="I236" i="12" s="1"/>
  <c r="I237" i="12" s="1"/>
  <c r="I238" i="12" s="1"/>
  <c r="I239" i="12" s="1"/>
  <c r="I240" i="12" s="1"/>
  <c r="I241" i="12" s="1"/>
  <c r="I242" i="12" s="1"/>
  <c r="I243" i="12" s="1"/>
  <c r="I244" i="12" s="1"/>
  <c r="I245" i="12" s="1"/>
  <c r="I246" i="12" s="1"/>
  <c r="I247" i="12" s="1"/>
  <c r="I248" i="12" s="1"/>
  <c r="I249" i="12" s="1"/>
  <c r="I250" i="12" s="1"/>
  <c r="I251" i="12" s="1"/>
  <c r="I233" i="12"/>
  <c r="G234" i="12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33" i="12"/>
  <c r="E234" i="12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33" i="12"/>
  <c r="I205" i="12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I218" i="12" s="1"/>
  <c r="I219" i="12" s="1"/>
  <c r="I220" i="12" s="1"/>
  <c r="I221" i="12" s="1"/>
  <c r="I222" i="12" s="1"/>
  <c r="I204" i="12"/>
  <c r="E205" i="12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04" i="12"/>
  <c r="I181" i="12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I194" i="12" s="1"/>
  <c r="I195" i="12" s="1"/>
  <c r="I196" i="12" s="1"/>
  <c r="I197" i="12" s="1"/>
  <c r="I198" i="12" s="1"/>
  <c r="I180" i="12"/>
  <c r="E181" i="12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80" i="12"/>
  <c r="E157" i="12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56" i="12"/>
  <c r="I157" i="12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I170" i="12" s="1"/>
  <c r="I171" i="12" s="1"/>
  <c r="I172" i="12" s="1"/>
  <c r="I173" i="12" s="1"/>
  <c r="I174" i="12" s="1"/>
  <c r="I156" i="12"/>
  <c r="E133" i="12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32" i="12"/>
  <c r="I133" i="12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I146" i="12" s="1"/>
  <c r="I147" i="12" s="1"/>
  <c r="I148" i="12" s="1"/>
  <c r="I149" i="12" s="1"/>
  <c r="I150" i="12" s="1"/>
  <c r="I132" i="12"/>
  <c r="I109" i="12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I122" i="12" s="1"/>
  <c r="I123" i="12" s="1"/>
  <c r="I124" i="12" s="1"/>
  <c r="I125" i="12" s="1"/>
  <c r="I126" i="12" s="1"/>
  <c r="I108" i="12"/>
  <c r="E109" i="12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08" i="12"/>
  <c r="E85" i="12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84" i="12"/>
  <c r="I85" i="12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84" i="12"/>
  <c r="I61" i="12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60" i="12"/>
  <c r="E61" i="12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60" i="12"/>
  <c r="I13" i="12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12" i="12"/>
  <c r="I37" i="12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36" i="12"/>
  <c r="E13" i="12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12" i="12"/>
  <c r="E37" i="12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36" i="12"/>
  <c r="G13" i="12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12" i="12"/>
  <c r="G426" i="10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25" i="10"/>
  <c r="E426" i="10"/>
  <c r="E427" i="10" s="1"/>
  <c r="E428" i="10" s="1"/>
  <c r="E429" i="10" s="1"/>
  <c r="E430" i="10" s="1"/>
  <c r="E431" i="10" s="1"/>
  <c r="E432" i="10" s="1"/>
  <c r="E433" i="10" s="1"/>
  <c r="E434" i="10" s="1"/>
  <c r="E435" i="10" s="1"/>
  <c r="E436" i="10" s="1"/>
  <c r="E437" i="10" s="1"/>
  <c r="E438" i="10" s="1"/>
  <c r="E439" i="10" s="1"/>
  <c r="E440" i="10" s="1"/>
  <c r="E441" i="10" s="1"/>
  <c r="E442" i="10" s="1"/>
  <c r="E443" i="10" s="1"/>
  <c r="E425" i="10"/>
  <c r="I426" i="10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25" i="10"/>
  <c r="I402" i="10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01" i="10"/>
  <c r="E402" i="10"/>
  <c r="E403" i="10" s="1"/>
  <c r="E404" i="10" s="1"/>
  <c r="E405" i="10" s="1"/>
  <c r="E406" i="10" s="1"/>
  <c r="E407" i="10" s="1"/>
  <c r="E408" i="10" s="1"/>
  <c r="E409" i="10" s="1"/>
  <c r="E410" i="10" s="1"/>
  <c r="E411" i="10" s="1"/>
  <c r="E412" i="10" s="1"/>
  <c r="E413" i="10" s="1"/>
  <c r="E414" i="10" s="1"/>
  <c r="E415" i="10" s="1"/>
  <c r="E416" i="10" s="1"/>
  <c r="E417" i="10" s="1"/>
  <c r="E418" i="10" s="1"/>
  <c r="E419" i="10" s="1"/>
  <c r="E401" i="10"/>
  <c r="G402" i="10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01" i="10"/>
  <c r="I378" i="10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77" i="10"/>
  <c r="E378" i="10"/>
  <c r="E379" i="10" s="1"/>
  <c r="E380" i="10" s="1"/>
  <c r="E381" i="10" s="1"/>
  <c r="E382" i="10" s="1"/>
  <c r="E383" i="10" s="1"/>
  <c r="E384" i="10" s="1"/>
  <c r="E385" i="10" s="1"/>
  <c r="E386" i="10" s="1"/>
  <c r="E387" i="10" s="1"/>
  <c r="E388" i="10" s="1"/>
  <c r="E389" i="10" s="1"/>
  <c r="E390" i="10" s="1"/>
  <c r="E391" i="10" s="1"/>
  <c r="E392" i="10" s="1"/>
  <c r="E393" i="10" s="1"/>
  <c r="E394" i="10" s="1"/>
  <c r="E395" i="10" s="1"/>
  <c r="E377" i="10"/>
  <c r="G378" i="10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77" i="10"/>
  <c r="E354" i="10"/>
  <c r="E355" i="10" s="1"/>
  <c r="E356" i="10" s="1"/>
  <c r="E357" i="10" s="1"/>
  <c r="E358" i="10" s="1"/>
  <c r="E359" i="10" s="1"/>
  <c r="E360" i="10" s="1"/>
  <c r="E361" i="10" s="1"/>
  <c r="E362" i="10" s="1"/>
  <c r="E363" i="10" s="1"/>
  <c r="E364" i="10" s="1"/>
  <c r="E365" i="10" s="1"/>
  <c r="E366" i="10" s="1"/>
  <c r="E367" i="10" s="1"/>
  <c r="E368" i="10" s="1"/>
  <c r="E369" i="10" s="1"/>
  <c r="E370" i="10" s="1"/>
  <c r="E371" i="10" s="1"/>
  <c r="E353" i="10"/>
  <c r="G354" i="10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53" i="10"/>
  <c r="I354" i="10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53" i="10"/>
  <c r="I330" i="10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29" i="10"/>
  <c r="E330" i="10"/>
  <c r="E331" i="10" s="1"/>
  <c r="E332" i="10" s="1"/>
  <c r="E333" i="10" s="1"/>
  <c r="E334" i="10" s="1"/>
  <c r="E335" i="10" s="1"/>
  <c r="E336" i="10" s="1"/>
  <c r="E337" i="10" s="1"/>
  <c r="E338" i="10" s="1"/>
  <c r="E339" i="10" s="1"/>
  <c r="E340" i="10" s="1"/>
  <c r="E341" i="10" s="1"/>
  <c r="E342" i="10" s="1"/>
  <c r="E343" i="10" s="1"/>
  <c r="E344" i="10" s="1"/>
  <c r="E345" i="10" s="1"/>
  <c r="E346" i="10" s="1"/>
  <c r="E347" i="10" s="1"/>
  <c r="E329" i="10"/>
  <c r="G330" i="10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29" i="10"/>
  <c r="E306" i="10"/>
  <c r="E307" i="10" s="1"/>
  <c r="E308" i="10" s="1"/>
  <c r="E309" i="10" s="1"/>
  <c r="E310" i="10" s="1"/>
  <c r="E311" i="10" s="1"/>
  <c r="E312" i="10" s="1"/>
  <c r="E313" i="10" s="1"/>
  <c r="E314" i="10" s="1"/>
  <c r="E315" i="10" s="1"/>
  <c r="E316" i="10" s="1"/>
  <c r="E317" i="10" s="1"/>
  <c r="E318" i="10" s="1"/>
  <c r="E319" i="10" s="1"/>
  <c r="E320" i="10" s="1"/>
  <c r="E321" i="10" s="1"/>
  <c r="E322" i="10" s="1"/>
  <c r="E323" i="10" s="1"/>
  <c r="E305" i="10"/>
  <c r="G306" i="10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05" i="10"/>
  <c r="I306" i="10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05" i="10"/>
  <c r="G282" i="10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281" i="10"/>
  <c r="I282" i="10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281" i="10"/>
  <c r="E282" i="10"/>
  <c r="E283" i="10" s="1"/>
  <c r="E284" i="10" s="1"/>
  <c r="E285" i="10" s="1"/>
  <c r="E286" i="10" s="1"/>
  <c r="E287" i="10" s="1"/>
  <c r="E288" i="10" s="1"/>
  <c r="E289" i="10" s="1"/>
  <c r="E290" i="10" s="1"/>
  <c r="E291" i="10" s="1"/>
  <c r="E292" i="10" s="1"/>
  <c r="E293" i="10" s="1"/>
  <c r="E294" i="10" s="1"/>
  <c r="E295" i="10" s="1"/>
  <c r="E296" i="10" s="1"/>
  <c r="E297" i="10" s="1"/>
  <c r="E298" i="10" s="1"/>
  <c r="E299" i="10" s="1"/>
  <c r="E281" i="10"/>
  <c r="G258" i="10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57" i="10"/>
  <c r="I258" i="10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57" i="10"/>
  <c r="I233" i="10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E233" i="10"/>
  <c r="E234" i="10" s="1"/>
  <c r="E235" i="10" s="1"/>
  <c r="E236" i="10" s="1"/>
  <c r="E237" i="10" s="1"/>
  <c r="E238" i="10" s="1"/>
  <c r="E239" i="10" s="1"/>
  <c r="E240" i="10" s="1"/>
  <c r="E241" i="10" s="1"/>
  <c r="E242" i="10" s="1"/>
  <c r="E243" i="10" s="1"/>
  <c r="E244" i="10" s="1"/>
  <c r="E245" i="10" s="1"/>
  <c r="E246" i="10" s="1"/>
  <c r="E247" i="10" s="1"/>
  <c r="E248" i="10" s="1"/>
  <c r="E249" i="10" s="1"/>
  <c r="E250" i="10" s="1"/>
  <c r="E251" i="10" s="1"/>
  <c r="G233" i="10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E258" i="10"/>
  <c r="E259" i="10" s="1"/>
  <c r="E260" i="10" s="1"/>
  <c r="E261" i="10" s="1"/>
  <c r="E262" i="10" s="1"/>
  <c r="E263" i="10" s="1"/>
  <c r="E264" i="10" s="1"/>
  <c r="E265" i="10" s="1"/>
  <c r="E266" i="10" s="1"/>
  <c r="E267" i="10" s="1"/>
  <c r="E268" i="10" s="1"/>
  <c r="E269" i="10" s="1"/>
  <c r="E270" i="10" s="1"/>
  <c r="E271" i="10" s="1"/>
  <c r="E272" i="10" s="1"/>
  <c r="E273" i="10" s="1"/>
  <c r="E274" i="10" s="1"/>
  <c r="E275" i="10" s="1"/>
  <c r="E257" i="10"/>
  <c r="I205" i="10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04" i="10"/>
  <c r="I181" i="10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80" i="10"/>
  <c r="I157" i="10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56" i="10"/>
  <c r="I133" i="10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32" i="10"/>
  <c r="I109" i="10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08" i="10"/>
  <c r="I85" i="10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84" i="10"/>
  <c r="I61" i="10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60" i="10"/>
  <c r="G13" i="10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12" i="10"/>
  <c r="I13" i="10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12" i="10"/>
  <c r="I37" i="10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36" i="10"/>
  <c r="I425" i="14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24" i="14"/>
  <c r="G425" i="14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24" i="14"/>
  <c r="E425" i="14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24" i="14"/>
  <c r="I401" i="14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00" i="14"/>
  <c r="E401" i="14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00" i="14"/>
  <c r="G401" i="14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00" i="14"/>
  <c r="G377" i="14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76" i="14"/>
  <c r="I377" i="14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76" i="14"/>
  <c r="E377" i="14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76" i="14"/>
  <c r="E353" i="14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52" i="14"/>
  <c r="G353" i="14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52" i="14"/>
  <c r="I353" i="14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52" i="14"/>
  <c r="E329" i="14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28" i="14"/>
  <c r="I329" i="14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28" i="14"/>
  <c r="G329" i="14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28" i="14"/>
  <c r="E305" i="14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04" i="14"/>
  <c r="G305" i="14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04" i="14"/>
  <c r="I305" i="14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04" i="14"/>
  <c r="G281" i="14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80" i="14"/>
  <c r="I281" i="14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80" i="14"/>
  <c r="E281" i="14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80" i="14"/>
  <c r="I233" i="14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32" i="14"/>
  <c r="I257" i="14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56" i="14"/>
  <c r="G233" i="14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32" i="14"/>
  <c r="E233" i="14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32" i="14"/>
  <c r="G257" i="14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56" i="14"/>
  <c r="E257" i="14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56" i="14"/>
  <c r="I205" i="14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04" i="14"/>
  <c r="I181" i="14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80" i="14"/>
  <c r="I157" i="14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56" i="14"/>
  <c r="I61" i="14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60" i="14"/>
  <c r="I109" i="14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85" i="14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33" i="14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36" i="14"/>
  <c r="G12" i="14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I12" i="14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426" i="5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25" i="5"/>
  <c r="E426" i="5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25" i="5"/>
  <c r="E402" i="5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01" i="5"/>
  <c r="I402" i="5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01" i="5"/>
  <c r="E378" i="5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77" i="5"/>
  <c r="I378" i="5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77" i="5"/>
  <c r="E354" i="5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53" i="5"/>
  <c r="I354" i="5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53" i="5"/>
  <c r="E330" i="5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29" i="5"/>
  <c r="I330" i="5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29" i="5"/>
  <c r="E306" i="5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05" i="5"/>
  <c r="I306" i="5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05" i="5"/>
  <c r="E282" i="5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281" i="5"/>
  <c r="I282" i="5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281" i="5"/>
  <c r="I234" i="5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33" i="5"/>
  <c r="I258" i="5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57" i="5"/>
  <c r="E234" i="5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33" i="5"/>
  <c r="E258" i="5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57" i="5"/>
  <c r="G234" i="5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33" i="5"/>
  <c r="I205" i="5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04" i="5"/>
  <c r="I181" i="5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80" i="5"/>
  <c r="I157" i="5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56" i="5"/>
  <c r="I133" i="5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32" i="5"/>
  <c r="I109" i="5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08" i="5"/>
  <c r="I85" i="5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84" i="5"/>
  <c r="I61" i="5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60" i="5"/>
  <c r="I37" i="5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36" i="5"/>
  <c r="G12" i="5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I12" i="5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401" i="7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E401" i="7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I377" i="7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E377" i="7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53" i="7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I353" i="7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29" i="7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E329" i="7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I305" i="7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E305" i="7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I281" i="7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E257" i="7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I257" i="7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33" i="7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E233" i="7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G233" i="7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I204" i="7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180" i="7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56" i="7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32" i="7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08" i="7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84" i="7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60" i="7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36" i="7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12" i="7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12" i="7"/>
  <c r="E401" i="4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I401" i="4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377" i="4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E377" i="4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53" i="4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I353" i="4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29" i="4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E329" i="4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05" i="4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I305" i="4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E281" i="4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I281" i="4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257" i="4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E257" i="4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I233" i="4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G233" i="4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I204" i="4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181" i="4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80" i="4"/>
  <c r="I157" i="4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56" i="4"/>
  <c r="I133" i="4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32" i="4"/>
  <c r="I109" i="4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08" i="4"/>
  <c r="I85" i="4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84" i="4"/>
  <c r="I61" i="4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60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36" i="4"/>
  <c r="I13" i="4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12" i="4"/>
  <c r="G13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12" i="4"/>
  <c r="I234" i="11"/>
  <c r="I235" i="11" s="1"/>
  <c r="I236" i="11" s="1"/>
  <c r="I237" i="11" s="1"/>
  <c r="I238" i="11" s="1"/>
  <c r="I239" i="11" s="1"/>
  <c r="I240" i="11" s="1"/>
  <c r="I241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33" i="11"/>
  <c r="G234" i="1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33" i="11"/>
  <c r="I157" i="1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56" i="1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60" i="11"/>
  <c r="I133" i="1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32" i="11"/>
  <c r="I205" i="1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04" i="11"/>
  <c r="I109" i="1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08" i="11"/>
  <c r="I181" i="1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80" i="11"/>
  <c r="I85" i="1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84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36" i="11"/>
  <c r="G13" i="1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12" i="11"/>
  <c r="H443" i="5"/>
  <c r="F443" i="5" s="1"/>
  <c r="D443" i="5"/>
  <c r="H442" i="5"/>
  <c r="F442" i="5" s="1"/>
  <c r="D442" i="5"/>
  <c r="H441" i="5"/>
  <c r="F441" i="5" s="1"/>
  <c r="D441" i="5"/>
  <c r="H440" i="5"/>
  <c r="F440" i="5" s="1"/>
  <c r="D440" i="5"/>
  <c r="H439" i="5"/>
  <c r="F439" i="5" s="1"/>
  <c r="D439" i="5"/>
  <c r="H438" i="5"/>
  <c r="F438" i="5" s="1"/>
  <c r="D438" i="5"/>
  <c r="H437" i="5"/>
  <c r="F437" i="5" s="1"/>
  <c r="D437" i="5"/>
  <c r="H436" i="5"/>
  <c r="F436" i="5" s="1"/>
  <c r="D436" i="5"/>
  <c r="H435" i="5"/>
  <c r="F435" i="5" s="1"/>
  <c r="D435" i="5"/>
  <c r="H434" i="5"/>
  <c r="F434" i="5" s="1"/>
  <c r="D434" i="5"/>
  <c r="H433" i="5"/>
  <c r="F433" i="5" s="1"/>
  <c r="D433" i="5"/>
  <c r="H432" i="5"/>
  <c r="F432" i="5" s="1"/>
  <c r="D432" i="5"/>
  <c r="H431" i="5"/>
  <c r="F431" i="5" s="1"/>
  <c r="D431" i="5"/>
  <c r="H430" i="5"/>
  <c r="F430" i="5" s="1"/>
  <c r="D430" i="5"/>
  <c r="H429" i="5"/>
  <c r="F429" i="5" s="1"/>
  <c r="D429" i="5"/>
  <c r="H428" i="5"/>
  <c r="F428" i="5" s="1"/>
  <c r="D428" i="5"/>
  <c r="H427" i="5"/>
  <c r="F427" i="5" s="1"/>
  <c r="D427" i="5"/>
  <c r="H426" i="5"/>
  <c r="F426" i="5" s="1"/>
  <c r="D426" i="5"/>
  <c r="H424" i="5"/>
  <c r="F424" i="5" s="1"/>
  <c r="D424" i="5"/>
  <c r="H423" i="5"/>
  <c r="F423" i="5" s="1"/>
  <c r="D423" i="5"/>
  <c r="H422" i="5"/>
  <c r="F422" i="5" s="1"/>
  <c r="D422" i="5"/>
  <c r="H421" i="5"/>
  <c r="F421" i="5" s="1"/>
  <c r="D421" i="5"/>
  <c r="H420" i="5"/>
  <c r="F420" i="5" s="1"/>
  <c r="G421" i="5"/>
  <c r="G422" i="5" s="1"/>
  <c r="G423" i="5" s="1"/>
  <c r="G424" i="5" s="1"/>
  <c r="D420" i="5"/>
  <c r="H419" i="5"/>
  <c r="F419" i="5" s="1"/>
  <c r="D419" i="5"/>
  <c r="H418" i="5"/>
  <c r="F418" i="5" s="1"/>
  <c r="D418" i="5"/>
  <c r="H417" i="5"/>
  <c r="F417" i="5" s="1"/>
  <c r="D417" i="5"/>
  <c r="H416" i="5"/>
  <c r="F416" i="5" s="1"/>
  <c r="D416" i="5"/>
  <c r="H415" i="5"/>
  <c r="F415" i="5" s="1"/>
  <c r="D415" i="5"/>
  <c r="H414" i="5"/>
  <c r="F414" i="5" s="1"/>
  <c r="D414" i="5"/>
  <c r="H413" i="5"/>
  <c r="F413" i="5" s="1"/>
  <c r="D413" i="5"/>
  <c r="H412" i="5"/>
  <c r="F412" i="5" s="1"/>
  <c r="D412" i="5"/>
  <c r="H411" i="5"/>
  <c r="F411" i="5" s="1"/>
  <c r="D411" i="5"/>
  <c r="H410" i="5"/>
  <c r="F410" i="5" s="1"/>
  <c r="D410" i="5"/>
  <c r="H409" i="5"/>
  <c r="F409" i="5" s="1"/>
  <c r="D409" i="5"/>
  <c r="H408" i="5"/>
  <c r="F408" i="5" s="1"/>
  <c r="D408" i="5"/>
  <c r="H407" i="5"/>
  <c r="F407" i="5" s="1"/>
  <c r="D407" i="5"/>
  <c r="H406" i="5"/>
  <c r="F406" i="5" s="1"/>
  <c r="D406" i="5"/>
  <c r="H405" i="5"/>
  <c r="F405" i="5" s="1"/>
  <c r="D405" i="5"/>
  <c r="H404" i="5"/>
  <c r="F404" i="5" s="1"/>
  <c r="D404" i="5"/>
  <c r="H403" i="5"/>
  <c r="F403" i="5" s="1"/>
  <c r="D403" i="5"/>
  <c r="H402" i="5"/>
  <c r="F402" i="5" s="1"/>
  <c r="D402" i="5"/>
  <c r="H400" i="5"/>
  <c r="F400" i="5" s="1"/>
  <c r="D400" i="5"/>
  <c r="H399" i="5"/>
  <c r="F399" i="5" s="1"/>
  <c r="D399" i="5"/>
  <c r="H398" i="5"/>
  <c r="F398" i="5" s="1"/>
  <c r="D398" i="5"/>
  <c r="H397" i="5"/>
  <c r="F397" i="5" s="1"/>
  <c r="D397" i="5"/>
  <c r="H396" i="5"/>
  <c r="F396" i="5" s="1"/>
  <c r="G397" i="5"/>
  <c r="G398" i="5" s="1"/>
  <c r="G399" i="5" s="1"/>
  <c r="G400" i="5" s="1"/>
  <c r="D396" i="5"/>
  <c r="H395" i="5"/>
  <c r="F395" i="5" s="1"/>
  <c r="D395" i="5"/>
  <c r="H394" i="5"/>
  <c r="F394" i="5" s="1"/>
  <c r="D394" i="5"/>
  <c r="H393" i="5"/>
  <c r="F393" i="5" s="1"/>
  <c r="D393" i="5"/>
  <c r="H392" i="5"/>
  <c r="F392" i="5" s="1"/>
  <c r="D392" i="5"/>
  <c r="H391" i="5"/>
  <c r="F391" i="5" s="1"/>
  <c r="D391" i="5"/>
  <c r="H390" i="5"/>
  <c r="F390" i="5" s="1"/>
  <c r="D390" i="5"/>
  <c r="H389" i="5"/>
  <c r="F389" i="5" s="1"/>
  <c r="D389" i="5"/>
  <c r="H388" i="5"/>
  <c r="F388" i="5" s="1"/>
  <c r="D388" i="5"/>
  <c r="H387" i="5"/>
  <c r="F387" i="5" s="1"/>
  <c r="D387" i="5"/>
  <c r="H386" i="5"/>
  <c r="F386" i="5" s="1"/>
  <c r="D386" i="5"/>
  <c r="H385" i="5"/>
  <c r="F385" i="5" s="1"/>
  <c r="D385" i="5"/>
  <c r="H384" i="5"/>
  <c r="F384" i="5" s="1"/>
  <c r="D384" i="5"/>
  <c r="H383" i="5"/>
  <c r="F383" i="5" s="1"/>
  <c r="D383" i="5"/>
  <c r="H382" i="5"/>
  <c r="F382" i="5" s="1"/>
  <c r="D382" i="5"/>
  <c r="H381" i="5"/>
  <c r="F381" i="5" s="1"/>
  <c r="D381" i="5"/>
  <c r="H380" i="5"/>
  <c r="F380" i="5" s="1"/>
  <c r="D380" i="5"/>
  <c r="H379" i="5"/>
  <c r="F379" i="5" s="1"/>
  <c r="D379" i="5"/>
  <c r="H378" i="5"/>
  <c r="F378" i="5" s="1"/>
  <c r="D378" i="5"/>
  <c r="H376" i="5"/>
  <c r="F376" i="5" s="1"/>
  <c r="D376" i="5"/>
  <c r="H375" i="5"/>
  <c r="F375" i="5" s="1"/>
  <c r="D375" i="5"/>
  <c r="H374" i="5"/>
  <c r="F374" i="5" s="1"/>
  <c r="D374" i="5"/>
  <c r="H373" i="5"/>
  <c r="F373" i="5" s="1"/>
  <c r="D373" i="5"/>
  <c r="H372" i="5"/>
  <c r="F372" i="5" s="1"/>
  <c r="G373" i="5"/>
  <c r="G374" i="5" s="1"/>
  <c r="G375" i="5" s="1"/>
  <c r="G376" i="5" s="1"/>
  <c r="D372" i="5"/>
  <c r="H371" i="5"/>
  <c r="F371" i="5" s="1"/>
  <c r="D371" i="5"/>
  <c r="H370" i="5"/>
  <c r="F370" i="5" s="1"/>
  <c r="D370" i="5"/>
  <c r="H369" i="5"/>
  <c r="F369" i="5" s="1"/>
  <c r="D369" i="5"/>
  <c r="H368" i="5"/>
  <c r="F368" i="5" s="1"/>
  <c r="D368" i="5"/>
  <c r="H367" i="5"/>
  <c r="F367" i="5" s="1"/>
  <c r="D367" i="5"/>
  <c r="H366" i="5"/>
  <c r="F366" i="5" s="1"/>
  <c r="D366" i="5"/>
  <c r="H365" i="5"/>
  <c r="F365" i="5" s="1"/>
  <c r="D365" i="5"/>
  <c r="H364" i="5"/>
  <c r="F364" i="5" s="1"/>
  <c r="D364" i="5"/>
  <c r="H363" i="5"/>
  <c r="F363" i="5" s="1"/>
  <c r="D363" i="5"/>
  <c r="H362" i="5"/>
  <c r="F362" i="5" s="1"/>
  <c r="D362" i="5"/>
  <c r="H361" i="5"/>
  <c r="F361" i="5" s="1"/>
  <c r="D361" i="5"/>
  <c r="H360" i="5"/>
  <c r="F360" i="5" s="1"/>
  <c r="D360" i="5"/>
  <c r="H359" i="5"/>
  <c r="F359" i="5" s="1"/>
  <c r="D359" i="5"/>
  <c r="H358" i="5"/>
  <c r="F358" i="5" s="1"/>
  <c r="D358" i="5"/>
  <c r="H357" i="5"/>
  <c r="F357" i="5" s="1"/>
  <c r="D357" i="5"/>
  <c r="H356" i="5"/>
  <c r="F356" i="5" s="1"/>
  <c r="D356" i="5"/>
  <c r="H355" i="5"/>
  <c r="F355" i="5" s="1"/>
  <c r="D355" i="5"/>
  <c r="H354" i="5"/>
  <c r="F354" i="5" s="1"/>
  <c r="D354" i="5"/>
  <c r="H352" i="5"/>
  <c r="F352" i="5" s="1"/>
  <c r="D352" i="5"/>
  <c r="H351" i="5"/>
  <c r="F351" i="5" s="1"/>
  <c r="D351" i="5"/>
  <c r="H350" i="5"/>
  <c r="F350" i="5" s="1"/>
  <c r="D350" i="5"/>
  <c r="H349" i="5"/>
  <c r="F349" i="5" s="1"/>
  <c r="D349" i="5"/>
  <c r="H348" i="5"/>
  <c r="F348" i="5" s="1"/>
  <c r="G349" i="5"/>
  <c r="G350" i="5" s="1"/>
  <c r="G351" i="5" s="1"/>
  <c r="G352" i="5" s="1"/>
  <c r="D348" i="5"/>
  <c r="H347" i="5"/>
  <c r="F347" i="5" s="1"/>
  <c r="D347" i="5"/>
  <c r="H346" i="5"/>
  <c r="F346" i="5" s="1"/>
  <c r="D346" i="5"/>
  <c r="H345" i="5"/>
  <c r="F345" i="5" s="1"/>
  <c r="D345" i="5"/>
  <c r="H344" i="5"/>
  <c r="F344" i="5" s="1"/>
  <c r="D344" i="5"/>
  <c r="H343" i="5"/>
  <c r="F343" i="5" s="1"/>
  <c r="D343" i="5"/>
  <c r="H342" i="5"/>
  <c r="F342" i="5" s="1"/>
  <c r="D342" i="5"/>
  <c r="H341" i="5"/>
  <c r="F341" i="5" s="1"/>
  <c r="D341" i="5"/>
  <c r="H340" i="5"/>
  <c r="F340" i="5" s="1"/>
  <c r="D340" i="5"/>
  <c r="H339" i="5"/>
  <c r="F339" i="5" s="1"/>
  <c r="D339" i="5"/>
  <c r="H338" i="5"/>
  <c r="F338" i="5" s="1"/>
  <c r="D338" i="5"/>
  <c r="H337" i="5"/>
  <c r="F337" i="5" s="1"/>
  <c r="D337" i="5"/>
  <c r="H336" i="5"/>
  <c r="F336" i="5" s="1"/>
  <c r="D336" i="5"/>
  <c r="H335" i="5"/>
  <c r="F335" i="5" s="1"/>
  <c r="D335" i="5"/>
  <c r="H334" i="5"/>
  <c r="F334" i="5" s="1"/>
  <c r="D334" i="5"/>
  <c r="H333" i="5"/>
  <c r="F333" i="5" s="1"/>
  <c r="D333" i="5"/>
  <c r="H332" i="5"/>
  <c r="F332" i="5" s="1"/>
  <c r="D332" i="5"/>
  <c r="H331" i="5"/>
  <c r="F331" i="5" s="1"/>
  <c r="D331" i="5"/>
  <c r="H330" i="5"/>
  <c r="F330" i="5" s="1"/>
  <c r="D330" i="5"/>
  <c r="H328" i="5"/>
  <c r="F328" i="5" s="1"/>
  <c r="D328" i="5"/>
  <c r="H327" i="5"/>
  <c r="F327" i="5" s="1"/>
  <c r="D327" i="5"/>
  <c r="H326" i="5"/>
  <c r="F326" i="5" s="1"/>
  <c r="D326" i="5"/>
  <c r="H325" i="5"/>
  <c r="F325" i="5" s="1"/>
  <c r="D325" i="5"/>
  <c r="H324" i="5"/>
  <c r="F324" i="5" s="1"/>
  <c r="G325" i="5"/>
  <c r="G326" i="5" s="1"/>
  <c r="G327" i="5" s="1"/>
  <c r="G328" i="5" s="1"/>
  <c r="D324" i="5"/>
  <c r="H323" i="5"/>
  <c r="F323" i="5" s="1"/>
  <c r="D323" i="5"/>
  <c r="H322" i="5"/>
  <c r="F322" i="5" s="1"/>
  <c r="D322" i="5"/>
  <c r="H321" i="5"/>
  <c r="F321" i="5" s="1"/>
  <c r="D321" i="5"/>
  <c r="H320" i="5"/>
  <c r="F320" i="5" s="1"/>
  <c r="D320" i="5"/>
  <c r="H319" i="5"/>
  <c r="F319" i="5" s="1"/>
  <c r="D319" i="5"/>
  <c r="H318" i="5"/>
  <c r="F318" i="5" s="1"/>
  <c r="D318" i="5"/>
  <c r="H317" i="5"/>
  <c r="F317" i="5" s="1"/>
  <c r="D317" i="5"/>
  <c r="H316" i="5"/>
  <c r="F316" i="5" s="1"/>
  <c r="D316" i="5"/>
  <c r="H315" i="5"/>
  <c r="F315" i="5" s="1"/>
  <c r="D315" i="5"/>
  <c r="H314" i="5"/>
  <c r="F314" i="5" s="1"/>
  <c r="D314" i="5"/>
  <c r="H313" i="5"/>
  <c r="F313" i="5" s="1"/>
  <c r="D313" i="5"/>
  <c r="H312" i="5"/>
  <c r="F312" i="5" s="1"/>
  <c r="D312" i="5"/>
  <c r="H311" i="5"/>
  <c r="F311" i="5" s="1"/>
  <c r="D311" i="5"/>
  <c r="H310" i="5"/>
  <c r="F310" i="5" s="1"/>
  <c r="D310" i="5"/>
  <c r="H309" i="5"/>
  <c r="F309" i="5" s="1"/>
  <c r="D309" i="5"/>
  <c r="H308" i="5"/>
  <c r="F308" i="5" s="1"/>
  <c r="D308" i="5"/>
  <c r="H307" i="5"/>
  <c r="F307" i="5" s="1"/>
  <c r="D307" i="5"/>
  <c r="H306" i="5"/>
  <c r="F306" i="5" s="1"/>
  <c r="D306" i="5"/>
  <c r="H304" i="5"/>
  <c r="F304" i="5" s="1"/>
  <c r="D304" i="5"/>
  <c r="H303" i="5"/>
  <c r="F303" i="5" s="1"/>
  <c r="D303" i="5"/>
  <c r="H302" i="5"/>
  <c r="F302" i="5" s="1"/>
  <c r="D302" i="5"/>
  <c r="H301" i="5"/>
  <c r="F301" i="5" s="1"/>
  <c r="D301" i="5"/>
  <c r="H300" i="5"/>
  <c r="F300" i="5" s="1"/>
  <c r="G301" i="5"/>
  <c r="G302" i="5" s="1"/>
  <c r="G303" i="5" s="1"/>
  <c r="G304" i="5" s="1"/>
  <c r="D300" i="5"/>
  <c r="H299" i="5"/>
  <c r="F299" i="5" s="1"/>
  <c r="D299" i="5"/>
  <c r="H298" i="5"/>
  <c r="F298" i="5" s="1"/>
  <c r="D298" i="5"/>
  <c r="H297" i="5"/>
  <c r="F297" i="5" s="1"/>
  <c r="D297" i="5"/>
  <c r="H296" i="5"/>
  <c r="F296" i="5" s="1"/>
  <c r="D296" i="5"/>
  <c r="H295" i="5"/>
  <c r="F295" i="5" s="1"/>
  <c r="D295" i="5"/>
  <c r="H294" i="5"/>
  <c r="F294" i="5" s="1"/>
  <c r="D294" i="5"/>
  <c r="H293" i="5"/>
  <c r="F293" i="5" s="1"/>
  <c r="D293" i="5"/>
  <c r="H292" i="5"/>
  <c r="F292" i="5" s="1"/>
  <c r="D292" i="5"/>
  <c r="H291" i="5"/>
  <c r="F291" i="5" s="1"/>
  <c r="D291" i="5"/>
  <c r="H290" i="5"/>
  <c r="F290" i="5" s="1"/>
  <c r="D290" i="5"/>
  <c r="H289" i="5"/>
  <c r="F289" i="5" s="1"/>
  <c r="D289" i="5"/>
  <c r="H288" i="5"/>
  <c r="F288" i="5" s="1"/>
  <c r="D288" i="5"/>
  <c r="H287" i="5"/>
  <c r="F287" i="5" s="1"/>
  <c r="D287" i="5"/>
  <c r="H286" i="5"/>
  <c r="F286" i="5" s="1"/>
  <c r="D286" i="5"/>
  <c r="H285" i="5"/>
  <c r="F285" i="5" s="1"/>
  <c r="D285" i="5"/>
  <c r="H284" i="5"/>
  <c r="F284" i="5" s="1"/>
  <c r="D284" i="5"/>
  <c r="H283" i="5"/>
  <c r="F283" i="5" s="1"/>
  <c r="D283" i="5"/>
  <c r="H282" i="5"/>
  <c r="F282" i="5" s="1"/>
  <c r="D282" i="5"/>
  <c r="H280" i="5"/>
  <c r="F280" i="5" s="1"/>
  <c r="D280" i="5"/>
  <c r="H279" i="5"/>
  <c r="F279" i="5" s="1"/>
  <c r="D279" i="5"/>
  <c r="H278" i="5"/>
  <c r="F278" i="5" s="1"/>
  <c r="D278" i="5"/>
  <c r="H277" i="5"/>
  <c r="F277" i="5" s="1"/>
  <c r="D277" i="5"/>
  <c r="H276" i="5"/>
  <c r="F276" i="5" s="1"/>
  <c r="G277" i="5"/>
  <c r="G278" i="5" s="1"/>
  <c r="G279" i="5" s="1"/>
  <c r="G280" i="5" s="1"/>
  <c r="D276" i="5"/>
  <c r="H275" i="5"/>
  <c r="F275" i="5" s="1"/>
  <c r="D275" i="5"/>
  <c r="H274" i="5"/>
  <c r="F274" i="5" s="1"/>
  <c r="D274" i="5"/>
  <c r="H273" i="5"/>
  <c r="F273" i="5" s="1"/>
  <c r="D273" i="5"/>
  <c r="H272" i="5"/>
  <c r="F272" i="5" s="1"/>
  <c r="D272" i="5"/>
  <c r="H271" i="5"/>
  <c r="F271" i="5" s="1"/>
  <c r="D271" i="5"/>
  <c r="H270" i="5"/>
  <c r="F270" i="5" s="1"/>
  <c r="D270" i="5"/>
  <c r="H269" i="5"/>
  <c r="F269" i="5" s="1"/>
  <c r="D269" i="5"/>
  <c r="H268" i="5"/>
  <c r="F268" i="5" s="1"/>
  <c r="D268" i="5"/>
  <c r="H267" i="5"/>
  <c r="F267" i="5" s="1"/>
  <c r="D267" i="5"/>
  <c r="H266" i="5"/>
  <c r="F266" i="5" s="1"/>
  <c r="D266" i="5"/>
  <c r="H265" i="5"/>
  <c r="F265" i="5" s="1"/>
  <c r="D265" i="5"/>
  <c r="H264" i="5"/>
  <c r="F264" i="5" s="1"/>
  <c r="D264" i="5"/>
  <c r="H263" i="5"/>
  <c r="F263" i="5" s="1"/>
  <c r="D263" i="5"/>
  <c r="H262" i="5"/>
  <c r="F262" i="5" s="1"/>
  <c r="D262" i="5"/>
  <c r="H261" i="5"/>
  <c r="F261" i="5" s="1"/>
  <c r="D261" i="5"/>
  <c r="H260" i="5"/>
  <c r="F260" i="5" s="1"/>
  <c r="D260" i="5"/>
  <c r="H259" i="5"/>
  <c r="F259" i="5" s="1"/>
  <c r="D259" i="5"/>
  <c r="H258" i="5"/>
  <c r="F258" i="5" s="1"/>
  <c r="D258" i="5"/>
  <c r="H256" i="5"/>
  <c r="F256" i="5" s="1"/>
  <c r="D256" i="5"/>
  <c r="H255" i="5"/>
  <c r="F255" i="5" s="1"/>
  <c r="D255" i="5"/>
  <c r="H254" i="5"/>
  <c r="F254" i="5" s="1"/>
  <c r="D254" i="5"/>
  <c r="H253" i="5"/>
  <c r="F253" i="5" s="1"/>
  <c r="D253" i="5"/>
  <c r="H252" i="5"/>
  <c r="F252" i="5" s="1"/>
  <c r="G253" i="5"/>
  <c r="G254" i="5" s="1"/>
  <c r="G255" i="5" s="1"/>
  <c r="G256" i="5" s="1"/>
  <c r="D252" i="5"/>
  <c r="H251" i="5"/>
  <c r="F251" i="5" s="1"/>
  <c r="D251" i="5"/>
  <c r="H250" i="5"/>
  <c r="F250" i="5" s="1"/>
  <c r="D250" i="5"/>
  <c r="H249" i="5"/>
  <c r="F249" i="5" s="1"/>
  <c r="D249" i="5"/>
  <c r="H248" i="5"/>
  <c r="F248" i="5" s="1"/>
  <c r="D248" i="5"/>
  <c r="H247" i="5"/>
  <c r="F247" i="5" s="1"/>
  <c r="D247" i="5"/>
  <c r="H246" i="5"/>
  <c r="F246" i="5" s="1"/>
  <c r="D246" i="5"/>
  <c r="H245" i="5"/>
  <c r="F245" i="5" s="1"/>
  <c r="D245" i="5"/>
  <c r="H244" i="5"/>
  <c r="F244" i="5" s="1"/>
  <c r="D244" i="5"/>
  <c r="H243" i="5"/>
  <c r="F243" i="5" s="1"/>
  <c r="D243" i="5"/>
  <c r="H242" i="5"/>
  <c r="F242" i="5" s="1"/>
  <c r="D242" i="5"/>
  <c r="H241" i="5"/>
  <c r="F241" i="5" s="1"/>
  <c r="D241" i="5"/>
  <c r="H240" i="5"/>
  <c r="F240" i="5" s="1"/>
  <c r="D240" i="5"/>
  <c r="H239" i="5"/>
  <c r="F239" i="5" s="1"/>
  <c r="D239" i="5"/>
  <c r="H238" i="5"/>
  <c r="F238" i="5" s="1"/>
  <c r="D238" i="5"/>
  <c r="H237" i="5"/>
  <c r="F237" i="5" s="1"/>
  <c r="D237" i="5"/>
  <c r="H236" i="5"/>
  <c r="F236" i="5" s="1"/>
  <c r="D236" i="5"/>
  <c r="H235" i="5"/>
  <c r="F235" i="5" s="1"/>
  <c r="D235" i="5"/>
  <c r="H234" i="5"/>
  <c r="F234" i="5" s="1"/>
  <c r="D234" i="5"/>
  <c r="H232" i="5"/>
  <c r="F232" i="5" s="1"/>
  <c r="D232" i="5"/>
  <c r="H231" i="5"/>
  <c r="F231" i="5" s="1"/>
  <c r="D231" i="5"/>
  <c r="H230" i="5"/>
  <c r="F230" i="5" s="1"/>
  <c r="D230" i="5"/>
  <c r="H229" i="5"/>
  <c r="F229" i="5" s="1"/>
  <c r="D229" i="5"/>
  <c r="H228" i="5"/>
  <c r="F228" i="5" s="1"/>
  <c r="D228" i="5"/>
  <c r="H222" i="14"/>
  <c r="F222" i="14" s="1"/>
  <c r="D222" i="14"/>
  <c r="H221" i="14"/>
  <c r="F221" i="14" s="1"/>
  <c r="D221" i="14"/>
  <c r="H220" i="14"/>
  <c r="F220" i="14" s="1"/>
  <c r="D220" i="14"/>
  <c r="H219" i="14"/>
  <c r="F219" i="14" s="1"/>
  <c r="D219" i="14"/>
  <c r="H218" i="14"/>
  <c r="F218" i="14" s="1"/>
  <c r="D218" i="14"/>
  <c r="H217" i="14"/>
  <c r="F217" i="14" s="1"/>
  <c r="D217" i="14"/>
  <c r="H216" i="14"/>
  <c r="F216" i="14" s="1"/>
  <c r="D216" i="14"/>
  <c r="H215" i="14"/>
  <c r="F215" i="14" s="1"/>
  <c r="D215" i="14"/>
  <c r="H214" i="14"/>
  <c r="F214" i="14" s="1"/>
  <c r="D214" i="14"/>
  <c r="H213" i="14"/>
  <c r="F213" i="14" s="1"/>
  <c r="D213" i="14"/>
  <c r="H212" i="14"/>
  <c r="F212" i="14" s="1"/>
  <c r="D212" i="14"/>
  <c r="H211" i="14"/>
  <c r="F211" i="14" s="1"/>
  <c r="D211" i="14"/>
  <c r="D210" i="14"/>
  <c r="H210" i="14"/>
  <c r="F210" i="14" s="1"/>
  <c r="D209" i="14"/>
  <c r="H209" i="14"/>
  <c r="F209" i="14" s="1"/>
  <c r="H208" i="14"/>
  <c r="F208" i="14" s="1"/>
  <c r="D208" i="14"/>
  <c r="H207" i="14"/>
  <c r="F207" i="14" s="1"/>
  <c r="D207" i="14"/>
  <c r="H206" i="14"/>
  <c r="F206" i="14" s="1"/>
  <c r="D206" i="14"/>
  <c r="H205" i="14"/>
  <c r="F205" i="14" s="1"/>
  <c r="D205" i="14"/>
  <c r="H203" i="14"/>
  <c r="F203" i="14" s="1"/>
  <c r="D203" i="14"/>
  <c r="H202" i="14"/>
  <c r="F202" i="14" s="1"/>
  <c r="D202" i="14"/>
  <c r="H201" i="14"/>
  <c r="F201" i="14" s="1"/>
  <c r="D201" i="14"/>
  <c r="H200" i="14"/>
  <c r="F200" i="14" s="1"/>
  <c r="D200" i="14"/>
  <c r="H199" i="14"/>
  <c r="F199" i="14" s="1"/>
  <c r="G199" i="14"/>
  <c r="G200" i="14" s="1"/>
  <c r="G201" i="14" s="1"/>
  <c r="G202" i="14" s="1"/>
  <c r="G203" i="14" s="1"/>
  <c r="D199" i="14"/>
  <c r="H198" i="14"/>
  <c r="F198" i="14" s="1"/>
  <c r="D198" i="14"/>
  <c r="H197" i="14"/>
  <c r="F197" i="14" s="1"/>
  <c r="D197" i="14"/>
  <c r="H196" i="14"/>
  <c r="F196" i="14" s="1"/>
  <c r="D196" i="14"/>
  <c r="H195" i="14"/>
  <c r="F195" i="14" s="1"/>
  <c r="D195" i="14"/>
  <c r="H194" i="14"/>
  <c r="F194" i="14" s="1"/>
  <c r="D194" i="14"/>
  <c r="H193" i="14"/>
  <c r="F193" i="14" s="1"/>
  <c r="D193" i="14"/>
  <c r="H192" i="14"/>
  <c r="F192" i="14" s="1"/>
  <c r="D192" i="14"/>
  <c r="H191" i="14"/>
  <c r="F191" i="14" s="1"/>
  <c r="D191" i="14"/>
  <c r="H190" i="14"/>
  <c r="F190" i="14" s="1"/>
  <c r="D190" i="14"/>
  <c r="H189" i="14"/>
  <c r="F189" i="14" s="1"/>
  <c r="D189" i="14"/>
  <c r="H188" i="14"/>
  <c r="F188" i="14" s="1"/>
  <c r="D188" i="14"/>
  <c r="H187" i="14"/>
  <c r="F187" i="14" s="1"/>
  <c r="D187" i="14"/>
  <c r="D186" i="14"/>
  <c r="H186" i="14"/>
  <c r="F186" i="14" s="1"/>
  <c r="D185" i="14"/>
  <c r="H185" i="14"/>
  <c r="F185" i="14" s="1"/>
  <c r="H184" i="14"/>
  <c r="F184" i="14" s="1"/>
  <c r="D184" i="14"/>
  <c r="H183" i="14"/>
  <c r="F183" i="14" s="1"/>
  <c r="D183" i="14"/>
  <c r="H182" i="14"/>
  <c r="F182" i="14" s="1"/>
  <c r="D182" i="14"/>
  <c r="H181" i="14"/>
  <c r="F181" i="14" s="1"/>
  <c r="D181" i="14"/>
  <c r="H179" i="14"/>
  <c r="F179" i="14" s="1"/>
  <c r="D179" i="14"/>
  <c r="H178" i="14"/>
  <c r="F178" i="14" s="1"/>
  <c r="D178" i="14"/>
  <c r="H177" i="14"/>
  <c r="F177" i="14" s="1"/>
  <c r="D177" i="14"/>
  <c r="H176" i="14"/>
  <c r="F176" i="14" s="1"/>
  <c r="D176" i="14"/>
  <c r="H175" i="14"/>
  <c r="F175" i="14" s="1"/>
  <c r="G175" i="14"/>
  <c r="G176" i="14" s="1"/>
  <c r="G177" i="14" s="1"/>
  <c r="G178" i="14" s="1"/>
  <c r="G179" i="14" s="1"/>
  <c r="D175" i="14"/>
  <c r="H174" i="14"/>
  <c r="F174" i="14" s="1"/>
  <c r="D174" i="14"/>
  <c r="H173" i="14"/>
  <c r="F173" i="14" s="1"/>
  <c r="D173" i="14"/>
  <c r="H172" i="14"/>
  <c r="F172" i="14" s="1"/>
  <c r="D172" i="14"/>
  <c r="H171" i="14"/>
  <c r="F171" i="14" s="1"/>
  <c r="D171" i="14"/>
  <c r="H170" i="14"/>
  <c r="F170" i="14" s="1"/>
  <c r="D170" i="14"/>
  <c r="H169" i="14"/>
  <c r="F169" i="14" s="1"/>
  <c r="D169" i="14"/>
  <c r="H168" i="14"/>
  <c r="F168" i="14" s="1"/>
  <c r="D168" i="14"/>
  <c r="H167" i="14"/>
  <c r="F167" i="14" s="1"/>
  <c r="D167" i="14"/>
  <c r="H166" i="14"/>
  <c r="F166" i="14" s="1"/>
  <c r="D166" i="14"/>
  <c r="H165" i="14"/>
  <c r="F165" i="14" s="1"/>
  <c r="D165" i="14"/>
  <c r="H164" i="14"/>
  <c r="F164" i="14" s="1"/>
  <c r="D164" i="14"/>
  <c r="H163" i="14"/>
  <c r="F163" i="14" s="1"/>
  <c r="D163" i="14"/>
  <c r="H162" i="14"/>
  <c r="F162" i="14" s="1"/>
  <c r="D162" i="14"/>
  <c r="D161" i="14"/>
  <c r="H161" i="14"/>
  <c r="F161" i="14" s="1"/>
  <c r="H160" i="14"/>
  <c r="F160" i="14" s="1"/>
  <c r="D160" i="14"/>
  <c r="H159" i="14"/>
  <c r="F159" i="14" s="1"/>
  <c r="D159" i="14"/>
  <c r="H158" i="14"/>
  <c r="F158" i="14" s="1"/>
  <c r="D158" i="14"/>
  <c r="H157" i="14"/>
  <c r="F157" i="14" s="1"/>
  <c r="D157" i="14"/>
  <c r="H155" i="14"/>
  <c r="F155" i="14" s="1"/>
  <c r="D155" i="14"/>
  <c r="H154" i="14"/>
  <c r="F154" i="14" s="1"/>
  <c r="D154" i="14"/>
  <c r="H153" i="14"/>
  <c r="F153" i="14" s="1"/>
  <c r="D153" i="14"/>
  <c r="H152" i="14"/>
  <c r="F152" i="14" s="1"/>
  <c r="D152" i="14"/>
  <c r="H151" i="14"/>
  <c r="F151" i="14" s="1"/>
  <c r="G151" i="14"/>
  <c r="G152" i="14" s="1"/>
  <c r="G153" i="14" s="1"/>
  <c r="G154" i="14" s="1"/>
  <c r="G155" i="14" s="1"/>
  <c r="D151" i="14"/>
  <c r="H150" i="14"/>
  <c r="F150" i="14" s="1"/>
  <c r="D150" i="14"/>
  <c r="H149" i="14"/>
  <c r="F149" i="14" s="1"/>
  <c r="D149" i="14"/>
  <c r="H148" i="14"/>
  <c r="F148" i="14" s="1"/>
  <c r="D148" i="14"/>
  <c r="H147" i="14"/>
  <c r="F147" i="14" s="1"/>
  <c r="D147" i="14"/>
  <c r="H146" i="14"/>
  <c r="F146" i="14" s="1"/>
  <c r="D146" i="14"/>
  <c r="H145" i="14"/>
  <c r="F145" i="14" s="1"/>
  <c r="D145" i="14"/>
  <c r="H144" i="14"/>
  <c r="F144" i="14" s="1"/>
  <c r="D144" i="14"/>
  <c r="H143" i="14"/>
  <c r="F143" i="14" s="1"/>
  <c r="D143" i="14"/>
  <c r="H142" i="14"/>
  <c r="F142" i="14" s="1"/>
  <c r="D142" i="14"/>
  <c r="H141" i="14"/>
  <c r="F141" i="14" s="1"/>
  <c r="D141" i="14"/>
  <c r="H140" i="14"/>
  <c r="F140" i="14" s="1"/>
  <c r="D140" i="14"/>
  <c r="H139" i="14"/>
  <c r="F139" i="14" s="1"/>
  <c r="D139" i="14"/>
  <c r="D138" i="14"/>
  <c r="H138" i="14"/>
  <c r="F138" i="14" s="1"/>
  <c r="D137" i="14"/>
  <c r="H137" i="14"/>
  <c r="F137" i="14" s="1"/>
  <c r="H136" i="14"/>
  <c r="F136" i="14" s="1"/>
  <c r="D136" i="14"/>
  <c r="H135" i="14"/>
  <c r="F135" i="14" s="1"/>
  <c r="D135" i="14"/>
  <c r="H134" i="14"/>
  <c r="F134" i="14" s="1"/>
  <c r="D134" i="14"/>
  <c r="H131" i="14"/>
  <c r="F131" i="14" s="1"/>
  <c r="D131" i="14"/>
  <c r="H130" i="14"/>
  <c r="F130" i="14" s="1"/>
  <c r="D130" i="14"/>
  <c r="H129" i="14"/>
  <c r="F129" i="14" s="1"/>
  <c r="D129" i="14"/>
  <c r="H128" i="14"/>
  <c r="F128" i="14" s="1"/>
  <c r="D128" i="14"/>
  <c r="H127" i="14"/>
  <c r="F127" i="14" s="1"/>
  <c r="G127" i="14"/>
  <c r="G128" i="14" s="1"/>
  <c r="G129" i="14" s="1"/>
  <c r="G130" i="14" s="1"/>
  <c r="G131" i="14" s="1"/>
  <c r="G132" i="14" s="1"/>
  <c r="D127" i="14"/>
  <c r="H126" i="14"/>
  <c r="F126" i="14" s="1"/>
  <c r="D126" i="14"/>
  <c r="H125" i="14"/>
  <c r="F125" i="14" s="1"/>
  <c r="D125" i="14"/>
  <c r="H124" i="14"/>
  <c r="F124" i="14" s="1"/>
  <c r="D124" i="14"/>
  <c r="H123" i="14"/>
  <c r="F123" i="14" s="1"/>
  <c r="D123" i="14"/>
  <c r="H122" i="14"/>
  <c r="F122" i="14" s="1"/>
  <c r="D122" i="14"/>
  <c r="H121" i="14"/>
  <c r="F121" i="14" s="1"/>
  <c r="D121" i="14"/>
  <c r="H120" i="14"/>
  <c r="F120" i="14" s="1"/>
  <c r="D120" i="14"/>
  <c r="H119" i="14"/>
  <c r="F119" i="14" s="1"/>
  <c r="D119" i="14"/>
  <c r="H118" i="14"/>
  <c r="F118" i="14" s="1"/>
  <c r="D118" i="14"/>
  <c r="H117" i="14"/>
  <c r="F117" i="14" s="1"/>
  <c r="D117" i="14"/>
  <c r="H116" i="14"/>
  <c r="F116" i="14" s="1"/>
  <c r="D116" i="14"/>
  <c r="H115" i="14"/>
  <c r="F115" i="14" s="1"/>
  <c r="D115" i="14"/>
  <c r="D114" i="14"/>
  <c r="H114" i="14"/>
  <c r="F114" i="14" s="1"/>
  <c r="D113" i="14"/>
  <c r="H113" i="14"/>
  <c r="F113" i="14" s="1"/>
  <c r="H112" i="14"/>
  <c r="F112" i="14" s="1"/>
  <c r="D112" i="14"/>
  <c r="H111" i="14"/>
  <c r="F111" i="14" s="1"/>
  <c r="D111" i="14"/>
  <c r="H110" i="14"/>
  <c r="F110" i="14" s="1"/>
  <c r="D110" i="14"/>
  <c r="H107" i="14"/>
  <c r="F107" i="14" s="1"/>
  <c r="D107" i="14"/>
  <c r="H106" i="14"/>
  <c r="F106" i="14" s="1"/>
  <c r="D106" i="14"/>
  <c r="H105" i="14"/>
  <c r="F105" i="14" s="1"/>
  <c r="D105" i="14"/>
  <c r="H104" i="14"/>
  <c r="F104" i="14" s="1"/>
  <c r="D104" i="14"/>
  <c r="H103" i="14"/>
  <c r="F103" i="14" s="1"/>
  <c r="G103" i="14"/>
  <c r="G104" i="14" s="1"/>
  <c r="G105" i="14" s="1"/>
  <c r="G106" i="14" s="1"/>
  <c r="G107" i="14" s="1"/>
  <c r="G108" i="14" s="1"/>
  <c r="D103" i="14"/>
  <c r="H102" i="14"/>
  <c r="F102" i="14" s="1"/>
  <c r="D102" i="14"/>
  <c r="H101" i="14"/>
  <c r="F101" i="14" s="1"/>
  <c r="D101" i="14"/>
  <c r="H100" i="14"/>
  <c r="F100" i="14" s="1"/>
  <c r="D100" i="14"/>
  <c r="H99" i="14"/>
  <c r="F99" i="14" s="1"/>
  <c r="D99" i="14"/>
  <c r="H98" i="14"/>
  <c r="F98" i="14" s="1"/>
  <c r="D98" i="14"/>
  <c r="H97" i="14"/>
  <c r="F97" i="14" s="1"/>
  <c r="D97" i="14"/>
  <c r="H96" i="14"/>
  <c r="F96" i="14" s="1"/>
  <c r="D96" i="14"/>
  <c r="H95" i="14"/>
  <c r="F95" i="14" s="1"/>
  <c r="D95" i="14"/>
  <c r="H94" i="14"/>
  <c r="F94" i="14" s="1"/>
  <c r="D94" i="14"/>
  <c r="H93" i="14"/>
  <c r="F93" i="14" s="1"/>
  <c r="D93" i="14"/>
  <c r="H92" i="14"/>
  <c r="F92" i="14" s="1"/>
  <c r="D92" i="14"/>
  <c r="H91" i="14"/>
  <c r="F91" i="14" s="1"/>
  <c r="D91" i="14"/>
  <c r="D90" i="14"/>
  <c r="H90" i="14"/>
  <c r="F90" i="14" s="1"/>
  <c r="D89" i="14"/>
  <c r="H89" i="14"/>
  <c r="F89" i="14" s="1"/>
  <c r="H88" i="14"/>
  <c r="F88" i="14" s="1"/>
  <c r="D88" i="14"/>
  <c r="H87" i="14"/>
  <c r="F87" i="14" s="1"/>
  <c r="D87" i="14"/>
  <c r="H86" i="14"/>
  <c r="F86" i="14" s="1"/>
  <c r="D86" i="14"/>
  <c r="H83" i="14"/>
  <c r="F83" i="14" s="1"/>
  <c r="D83" i="14"/>
  <c r="H82" i="14"/>
  <c r="F82" i="14" s="1"/>
  <c r="D82" i="14"/>
  <c r="H81" i="14"/>
  <c r="F81" i="14" s="1"/>
  <c r="D81" i="14"/>
  <c r="H80" i="14"/>
  <c r="F80" i="14" s="1"/>
  <c r="D80" i="14"/>
  <c r="H79" i="14"/>
  <c r="F79" i="14" s="1"/>
  <c r="G79" i="14"/>
  <c r="G80" i="14" s="1"/>
  <c r="G81" i="14" s="1"/>
  <c r="G82" i="14" s="1"/>
  <c r="G83" i="14" s="1"/>
  <c r="G84" i="14" s="1"/>
  <c r="D79" i="14"/>
  <c r="H78" i="14"/>
  <c r="F78" i="14" s="1"/>
  <c r="D78" i="14"/>
  <c r="H77" i="14"/>
  <c r="F77" i="14" s="1"/>
  <c r="D77" i="14"/>
  <c r="H76" i="14"/>
  <c r="F76" i="14" s="1"/>
  <c r="D76" i="14"/>
  <c r="H75" i="14"/>
  <c r="F75" i="14" s="1"/>
  <c r="D75" i="14"/>
  <c r="H74" i="14"/>
  <c r="F74" i="14" s="1"/>
  <c r="D74" i="14"/>
  <c r="H73" i="14"/>
  <c r="F73" i="14" s="1"/>
  <c r="D73" i="14"/>
  <c r="H72" i="14"/>
  <c r="F72" i="14" s="1"/>
  <c r="D72" i="14"/>
  <c r="H71" i="14"/>
  <c r="F71" i="14" s="1"/>
  <c r="D71" i="14"/>
  <c r="H70" i="14"/>
  <c r="F70" i="14" s="1"/>
  <c r="D70" i="14"/>
  <c r="H69" i="14"/>
  <c r="F69" i="14" s="1"/>
  <c r="D69" i="14"/>
  <c r="H68" i="14"/>
  <c r="F68" i="14" s="1"/>
  <c r="D68" i="14"/>
  <c r="H67" i="14"/>
  <c r="F67" i="14" s="1"/>
  <c r="D67" i="14"/>
  <c r="D66" i="14"/>
  <c r="H66" i="14"/>
  <c r="F66" i="14" s="1"/>
  <c r="D65" i="14"/>
  <c r="H65" i="14"/>
  <c r="F65" i="14" s="1"/>
  <c r="H64" i="14"/>
  <c r="F64" i="14" s="1"/>
  <c r="D64" i="14"/>
  <c r="H63" i="14"/>
  <c r="F63" i="14" s="1"/>
  <c r="D63" i="14"/>
  <c r="H62" i="14"/>
  <c r="F62" i="14" s="1"/>
  <c r="D62" i="14"/>
  <c r="H59" i="14"/>
  <c r="F59" i="14" s="1"/>
  <c r="D59" i="14"/>
  <c r="H58" i="14"/>
  <c r="F58" i="14" s="1"/>
  <c r="D58" i="14"/>
  <c r="H57" i="14"/>
  <c r="F57" i="14" s="1"/>
  <c r="D57" i="14"/>
  <c r="H56" i="14"/>
  <c r="F56" i="14" s="1"/>
  <c r="D56" i="14"/>
  <c r="H55" i="14"/>
  <c r="F55" i="14" s="1"/>
  <c r="G55" i="14"/>
  <c r="G56" i="14" s="1"/>
  <c r="G57" i="14" s="1"/>
  <c r="G58" i="14" s="1"/>
  <c r="G59" i="14" s="1"/>
  <c r="D55" i="14"/>
  <c r="H54" i="14"/>
  <c r="F54" i="14" s="1"/>
  <c r="D54" i="14"/>
  <c r="H53" i="14"/>
  <c r="F53" i="14" s="1"/>
  <c r="D53" i="14"/>
  <c r="H52" i="14"/>
  <c r="F52" i="14" s="1"/>
  <c r="D52" i="14"/>
  <c r="H51" i="14"/>
  <c r="F51" i="14" s="1"/>
  <c r="D51" i="14"/>
  <c r="H50" i="14"/>
  <c r="F50" i="14" s="1"/>
  <c r="D50" i="14"/>
  <c r="H49" i="14"/>
  <c r="F49" i="14" s="1"/>
  <c r="D49" i="14"/>
  <c r="H48" i="14"/>
  <c r="F48" i="14" s="1"/>
  <c r="D48" i="14"/>
  <c r="H47" i="14"/>
  <c r="F47" i="14" s="1"/>
  <c r="D47" i="14"/>
  <c r="H46" i="14"/>
  <c r="F46" i="14" s="1"/>
  <c r="D46" i="14"/>
  <c r="H45" i="14"/>
  <c r="F45" i="14" s="1"/>
  <c r="D45" i="14"/>
  <c r="H44" i="14"/>
  <c r="F44" i="14" s="1"/>
  <c r="D44" i="14"/>
  <c r="H43" i="14"/>
  <c r="F43" i="14" s="1"/>
  <c r="D43" i="14"/>
  <c r="H42" i="14"/>
  <c r="F42" i="14" s="1"/>
  <c r="D42" i="14"/>
  <c r="D41" i="14"/>
  <c r="H41" i="14"/>
  <c r="F41" i="14" s="1"/>
  <c r="H40" i="14"/>
  <c r="F40" i="14" s="1"/>
  <c r="D40" i="14"/>
  <c r="H39" i="14"/>
  <c r="F39" i="14" s="1"/>
  <c r="D39" i="14"/>
  <c r="H38" i="14"/>
  <c r="F38" i="14" s="1"/>
  <c r="D38" i="14"/>
  <c r="H37" i="14"/>
  <c r="F37" i="14" s="1"/>
  <c r="D37" i="14"/>
  <c r="H35" i="14"/>
  <c r="F35" i="14" s="1"/>
  <c r="D35" i="14"/>
  <c r="H34" i="14"/>
  <c r="F34" i="14" s="1"/>
  <c r="D34" i="14"/>
  <c r="H33" i="14"/>
  <c r="F33" i="14" s="1"/>
  <c r="D33" i="14"/>
  <c r="H32" i="14"/>
  <c r="F32" i="14" s="1"/>
  <c r="D32" i="14"/>
  <c r="H31" i="14"/>
  <c r="F31" i="14" s="1"/>
  <c r="G31" i="14"/>
  <c r="G32" i="14" s="1"/>
  <c r="G33" i="14" s="1"/>
  <c r="G34" i="14" s="1"/>
  <c r="G35" i="14" s="1"/>
  <c r="D31" i="14"/>
  <c r="F30" i="14"/>
  <c r="D30" i="14"/>
  <c r="F29" i="14"/>
  <c r="D29" i="14"/>
  <c r="F28" i="14"/>
  <c r="D28" i="14"/>
  <c r="F27" i="14"/>
  <c r="D27" i="14"/>
  <c r="F26" i="14"/>
  <c r="D26" i="14"/>
  <c r="F25" i="14"/>
  <c r="D25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D18" i="14"/>
  <c r="F18" i="14"/>
  <c r="F17" i="14"/>
  <c r="D17" i="14"/>
  <c r="F16" i="14"/>
  <c r="D16" i="14"/>
  <c r="F15" i="14"/>
  <c r="D15" i="14"/>
  <c r="F14" i="14"/>
  <c r="D14" i="14"/>
  <c r="F13" i="14"/>
  <c r="D13" i="14"/>
  <c r="F11" i="14"/>
  <c r="D11" i="14"/>
  <c r="F10" i="14"/>
  <c r="D10" i="14"/>
  <c r="F9" i="14"/>
  <c r="D9" i="14"/>
  <c r="F8" i="14"/>
  <c r="D8" i="14"/>
  <c r="H7" i="14"/>
  <c r="F7" i="14" s="1"/>
  <c r="D7" i="14"/>
  <c r="J256" i="4"/>
  <c r="J280" i="4"/>
  <c r="J304" i="4"/>
  <c r="J328" i="4"/>
  <c r="J424" i="4"/>
  <c r="J400" i="4"/>
  <c r="J401" i="4" s="1"/>
  <c r="D401" i="4" s="1"/>
  <c r="J352" i="4"/>
  <c r="J232" i="4"/>
  <c r="J424" i="11"/>
  <c r="J400" i="11"/>
  <c r="J376" i="11"/>
  <c r="J352" i="11"/>
  <c r="J328" i="11"/>
  <c r="J304" i="11"/>
  <c r="J280" i="11"/>
  <c r="J281" i="11" s="1"/>
  <c r="D281" i="11" s="1"/>
  <c r="J256" i="11"/>
  <c r="J232" i="11"/>
  <c r="J233" i="11" s="1"/>
  <c r="D233" i="11" s="1"/>
  <c r="J376" i="7"/>
  <c r="J424" i="7"/>
  <c r="J400" i="7"/>
  <c r="J352" i="7"/>
  <c r="J328" i="7"/>
  <c r="J329" i="7" s="1"/>
  <c r="D329" i="7" s="1"/>
  <c r="J304" i="7"/>
  <c r="J280" i="7"/>
  <c r="J256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4" i="7"/>
  <c r="F423" i="7"/>
  <c r="D423" i="7"/>
  <c r="F422" i="7"/>
  <c r="D422" i="7"/>
  <c r="F421" i="7"/>
  <c r="D421" i="7"/>
  <c r="F420" i="7"/>
  <c r="G421" i="7"/>
  <c r="G422" i="7" s="1"/>
  <c r="G423" i="7" s="1"/>
  <c r="G424" i="7" s="1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2" i="7"/>
  <c r="D402" i="7"/>
  <c r="F400" i="7"/>
  <c r="F399" i="7"/>
  <c r="D399" i="7"/>
  <c r="F398" i="7"/>
  <c r="D398" i="7"/>
  <c r="F397" i="7"/>
  <c r="D397" i="7"/>
  <c r="F396" i="7"/>
  <c r="G397" i="7"/>
  <c r="G398" i="7" s="1"/>
  <c r="G399" i="7" s="1"/>
  <c r="G400" i="7" s="1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6" i="7"/>
  <c r="F375" i="7"/>
  <c r="D375" i="7"/>
  <c r="F374" i="7"/>
  <c r="D374" i="7"/>
  <c r="F373" i="7"/>
  <c r="D373" i="7"/>
  <c r="F372" i="7"/>
  <c r="G373" i="7"/>
  <c r="G374" i="7" s="1"/>
  <c r="G375" i="7" s="1"/>
  <c r="G376" i="7" s="1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2" i="7"/>
  <c r="F351" i="7"/>
  <c r="D351" i="7"/>
  <c r="F350" i="7"/>
  <c r="D350" i="7"/>
  <c r="F349" i="7"/>
  <c r="D349" i="7"/>
  <c r="F348" i="7"/>
  <c r="G349" i="7"/>
  <c r="G350" i="7" s="1"/>
  <c r="G351" i="7" s="1"/>
  <c r="G352" i="7" s="1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8" i="7"/>
  <c r="F327" i="7"/>
  <c r="D327" i="7"/>
  <c r="F326" i="7"/>
  <c r="D326" i="7"/>
  <c r="F325" i="7"/>
  <c r="D325" i="7"/>
  <c r="F324" i="7"/>
  <c r="G325" i="7"/>
  <c r="G326" i="7" s="1"/>
  <c r="G327" i="7" s="1"/>
  <c r="G328" i="7" s="1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7" i="7"/>
  <c r="D307" i="7"/>
  <c r="F306" i="7"/>
  <c r="D306" i="7"/>
  <c r="F304" i="7"/>
  <c r="F303" i="7"/>
  <c r="D303" i="7"/>
  <c r="F302" i="7"/>
  <c r="D302" i="7"/>
  <c r="F301" i="7"/>
  <c r="D301" i="7"/>
  <c r="F300" i="7"/>
  <c r="G301" i="7"/>
  <c r="G302" i="7" s="1"/>
  <c r="G303" i="7" s="1"/>
  <c r="G304" i="7" s="1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0" i="7"/>
  <c r="F279" i="7"/>
  <c r="D279" i="7"/>
  <c r="F278" i="7"/>
  <c r="D278" i="7"/>
  <c r="F277" i="7"/>
  <c r="D277" i="7"/>
  <c r="F276" i="7"/>
  <c r="G277" i="7"/>
  <c r="G278" i="7" s="1"/>
  <c r="G279" i="7" s="1"/>
  <c r="G280" i="7" s="1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6" i="7"/>
  <c r="F255" i="7"/>
  <c r="D255" i="7"/>
  <c r="F254" i="7"/>
  <c r="D254" i="7"/>
  <c r="F253" i="7"/>
  <c r="D253" i="7"/>
  <c r="F252" i="7"/>
  <c r="G253" i="7"/>
  <c r="G254" i="7" s="1"/>
  <c r="G255" i="7" s="1"/>
  <c r="G256" i="7" s="1"/>
  <c r="D252" i="7"/>
  <c r="H251" i="7"/>
  <c r="F251" i="7" s="1"/>
  <c r="D251" i="7"/>
  <c r="H250" i="7"/>
  <c r="F250" i="7" s="1"/>
  <c r="D250" i="7"/>
  <c r="H249" i="7"/>
  <c r="F249" i="7"/>
  <c r="D249" i="7"/>
  <c r="H248" i="7"/>
  <c r="F248" i="7" s="1"/>
  <c r="D248" i="7"/>
  <c r="H247" i="7"/>
  <c r="F247" i="7" s="1"/>
  <c r="D247" i="7"/>
  <c r="H246" i="7"/>
  <c r="F246" i="7" s="1"/>
  <c r="D246" i="7"/>
  <c r="H245" i="7"/>
  <c r="F245" i="7" s="1"/>
  <c r="D245" i="7"/>
  <c r="H244" i="7"/>
  <c r="F244" i="7" s="1"/>
  <c r="D244" i="7"/>
  <c r="H243" i="7"/>
  <c r="F243" i="7" s="1"/>
  <c r="D243" i="7"/>
  <c r="H242" i="7"/>
  <c r="F242" i="7" s="1"/>
  <c r="D242" i="7"/>
  <c r="H241" i="7"/>
  <c r="F241" i="7" s="1"/>
  <c r="D241" i="7"/>
  <c r="H240" i="7"/>
  <c r="F240" i="7" s="1"/>
  <c r="D240" i="7"/>
  <c r="H239" i="7"/>
  <c r="F239" i="7" s="1"/>
  <c r="D239" i="7"/>
  <c r="H238" i="7"/>
  <c r="F238" i="7" s="1"/>
  <c r="D238" i="7"/>
  <c r="H237" i="7"/>
  <c r="F237" i="7" s="1"/>
  <c r="D237" i="7"/>
  <c r="H236" i="7"/>
  <c r="F236" i="7" s="1"/>
  <c r="D236" i="7"/>
  <c r="H235" i="7"/>
  <c r="F235" i="7" s="1"/>
  <c r="D235" i="7"/>
  <c r="H234" i="7"/>
  <c r="F234" i="7" s="1"/>
  <c r="D234" i="7"/>
  <c r="J232" i="7"/>
  <c r="H232" i="7"/>
  <c r="F232" i="7" s="1"/>
  <c r="H231" i="7"/>
  <c r="F231" i="7" s="1"/>
  <c r="D231" i="7"/>
  <c r="H230" i="7"/>
  <c r="F230" i="7" s="1"/>
  <c r="D230" i="7"/>
  <c r="H229" i="7"/>
  <c r="F229" i="7" s="1"/>
  <c r="D229" i="7"/>
  <c r="H228" i="7"/>
  <c r="F228" i="7" s="1"/>
  <c r="D228" i="7"/>
  <c r="J376" i="4"/>
  <c r="F443" i="4"/>
  <c r="D443" i="4"/>
  <c r="F442" i="4"/>
  <c r="D442" i="4"/>
  <c r="F441" i="4"/>
  <c r="D441" i="4"/>
  <c r="F440" i="4"/>
  <c r="D440" i="4"/>
  <c r="F439" i="4"/>
  <c r="D439" i="4"/>
  <c r="F438" i="4"/>
  <c r="D438" i="4"/>
  <c r="F437" i="4"/>
  <c r="D437" i="4"/>
  <c r="F436" i="4"/>
  <c r="D436" i="4"/>
  <c r="F435" i="4"/>
  <c r="D435" i="4"/>
  <c r="F434" i="4"/>
  <c r="D434" i="4"/>
  <c r="F433" i="4"/>
  <c r="D433" i="4"/>
  <c r="F432" i="4"/>
  <c r="D432" i="4"/>
  <c r="F431" i="4"/>
  <c r="D431" i="4"/>
  <c r="F430" i="4"/>
  <c r="D430" i="4"/>
  <c r="F429" i="4"/>
  <c r="D429" i="4"/>
  <c r="F428" i="4"/>
  <c r="D428" i="4"/>
  <c r="F427" i="4"/>
  <c r="D427" i="4"/>
  <c r="F426" i="4"/>
  <c r="D426" i="4"/>
  <c r="F424" i="4"/>
  <c r="F423" i="4"/>
  <c r="D423" i="4"/>
  <c r="F422" i="4"/>
  <c r="D422" i="4"/>
  <c r="F421" i="4"/>
  <c r="D421" i="4"/>
  <c r="F420" i="4"/>
  <c r="G421" i="4"/>
  <c r="G422" i="4" s="1"/>
  <c r="G423" i="4" s="1"/>
  <c r="G424" i="4" s="1"/>
  <c r="D420" i="4"/>
  <c r="F419" i="4"/>
  <c r="D419" i="4"/>
  <c r="F418" i="4"/>
  <c r="D418" i="4"/>
  <c r="F417" i="4"/>
  <c r="D417" i="4"/>
  <c r="F416" i="4"/>
  <c r="D416" i="4"/>
  <c r="F415" i="4"/>
  <c r="D415" i="4"/>
  <c r="F414" i="4"/>
  <c r="D414" i="4"/>
  <c r="F413" i="4"/>
  <c r="D413" i="4"/>
  <c r="F412" i="4"/>
  <c r="D412" i="4"/>
  <c r="F411" i="4"/>
  <c r="D411" i="4"/>
  <c r="F410" i="4"/>
  <c r="D410" i="4"/>
  <c r="F409" i="4"/>
  <c r="D409" i="4"/>
  <c r="F408" i="4"/>
  <c r="D408" i="4"/>
  <c r="F407" i="4"/>
  <c r="D407" i="4"/>
  <c r="F406" i="4"/>
  <c r="D406" i="4"/>
  <c r="F405" i="4"/>
  <c r="D405" i="4"/>
  <c r="F404" i="4"/>
  <c r="D404" i="4"/>
  <c r="F403" i="4"/>
  <c r="D403" i="4"/>
  <c r="F402" i="4"/>
  <c r="D402" i="4"/>
  <c r="F400" i="4"/>
  <c r="D400" i="4"/>
  <c r="F399" i="4"/>
  <c r="D399" i="4"/>
  <c r="F398" i="4"/>
  <c r="D398" i="4"/>
  <c r="F397" i="4"/>
  <c r="D397" i="4"/>
  <c r="F396" i="4"/>
  <c r="G397" i="4"/>
  <c r="G398" i="4" s="1"/>
  <c r="G399" i="4" s="1"/>
  <c r="G400" i="4" s="1"/>
  <c r="D396" i="4"/>
  <c r="F395" i="4"/>
  <c r="D395" i="4"/>
  <c r="F394" i="4"/>
  <c r="D394" i="4"/>
  <c r="F393" i="4"/>
  <c r="D393" i="4"/>
  <c r="F392" i="4"/>
  <c r="D392" i="4"/>
  <c r="F391" i="4"/>
  <c r="D391" i="4"/>
  <c r="F390" i="4"/>
  <c r="D390" i="4"/>
  <c r="F389" i="4"/>
  <c r="D389" i="4"/>
  <c r="F388" i="4"/>
  <c r="D388" i="4"/>
  <c r="F387" i="4"/>
  <c r="D387" i="4"/>
  <c r="F386" i="4"/>
  <c r="D386" i="4"/>
  <c r="F385" i="4"/>
  <c r="D385" i="4"/>
  <c r="F384" i="4"/>
  <c r="D384" i="4"/>
  <c r="F383" i="4"/>
  <c r="D383" i="4"/>
  <c r="F382" i="4"/>
  <c r="D382" i="4"/>
  <c r="F381" i="4"/>
  <c r="D381" i="4"/>
  <c r="F380" i="4"/>
  <c r="D380" i="4"/>
  <c r="F379" i="4"/>
  <c r="D379" i="4"/>
  <c r="F378" i="4"/>
  <c r="D378" i="4"/>
  <c r="F376" i="4"/>
  <c r="F375" i="4"/>
  <c r="D375" i="4"/>
  <c r="F374" i="4"/>
  <c r="D374" i="4"/>
  <c r="F373" i="4"/>
  <c r="D373" i="4"/>
  <c r="F372" i="4"/>
  <c r="G373" i="4"/>
  <c r="G374" i="4" s="1"/>
  <c r="G375" i="4" s="1"/>
  <c r="G376" i="4" s="1"/>
  <c r="D372" i="4"/>
  <c r="F371" i="4"/>
  <c r="D371" i="4"/>
  <c r="F370" i="4"/>
  <c r="D370" i="4"/>
  <c r="F369" i="4"/>
  <c r="D369" i="4"/>
  <c r="F368" i="4"/>
  <c r="D368" i="4"/>
  <c r="F367" i="4"/>
  <c r="D367" i="4"/>
  <c r="F366" i="4"/>
  <c r="D366" i="4"/>
  <c r="F365" i="4"/>
  <c r="D365" i="4"/>
  <c r="F364" i="4"/>
  <c r="D364" i="4"/>
  <c r="F363" i="4"/>
  <c r="D363" i="4"/>
  <c r="F362" i="4"/>
  <c r="D362" i="4"/>
  <c r="F361" i="4"/>
  <c r="D361" i="4"/>
  <c r="F360" i="4"/>
  <c r="D360" i="4"/>
  <c r="F359" i="4"/>
  <c r="D359" i="4"/>
  <c r="F358" i="4"/>
  <c r="D358" i="4"/>
  <c r="F357" i="4"/>
  <c r="D357" i="4"/>
  <c r="F356" i="4"/>
  <c r="D356" i="4"/>
  <c r="F355" i="4"/>
  <c r="D355" i="4"/>
  <c r="F354" i="4"/>
  <c r="D354" i="4"/>
  <c r="F352" i="4"/>
  <c r="F351" i="4"/>
  <c r="D351" i="4"/>
  <c r="F350" i="4"/>
  <c r="D350" i="4"/>
  <c r="F349" i="4"/>
  <c r="D349" i="4"/>
  <c r="F348" i="4"/>
  <c r="G349" i="4"/>
  <c r="G350" i="4" s="1"/>
  <c r="G351" i="4" s="1"/>
  <c r="G352" i="4" s="1"/>
  <c r="D348" i="4"/>
  <c r="F347" i="4"/>
  <c r="D347" i="4"/>
  <c r="F346" i="4"/>
  <c r="D346" i="4"/>
  <c r="F345" i="4"/>
  <c r="D345" i="4"/>
  <c r="F344" i="4"/>
  <c r="D344" i="4"/>
  <c r="F343" i="4"/>
  <c r="D343" i="4"/>
  <c r="F342" i="4"/>
  <c r="D342" i="4"/>
  <c r="F341" i="4"/>
  <c r="D341" i="4"/>
  <c r="F340" i="4"/>
  <c r="D340" i="4"/>
  <c r="F339" i="4"/>
  <c r="D339" i="4"/>
  <c r="F338" i="4"/>
  <c r="D338" i="4"/>
  <c r="F337" i="4"/>
  <c r="D337" i="4"/>
  <c r="F336" i="4"/>
  <c r="D336" i="4"/>
  <c r="F335" i="4"/>
  <c r="D335" i="4"/>
  <c r="F334" i="4"/>
  <c r="D334" i="4"/>
  <c r="F333" i="4"/>
  <c r="D333" i="4"/>
  <c r="F332" i="4"/>
  <c r="D332" i="4"/>
  <c r="F331" i="4"/>
  <c r="D331" i="4"/>
  <c r="F330" i="4"/>
  <c r="D330" i="4"/>
  <c r="F328" i="4"/>
  <c r="F327" i="4"/>
  <c r="D327" i="4"/>
  <c r="F326" i="4"/>
  <c r="D326" i="4"/>
  <c r="F325" i="4"/>
  <c r="D325" i="4"/>
  <c r="F324" i="4"/>
  <c r="G325" i="4"/>
  <c r="G326" i="4" s="1"/>
  <c r="G327" i="4" s="1"/>
  <c r="G328" i="4" s="1"/>
  <c r="D324" i="4"/>
  <c r="F323" i="4"/>
  <c r="D323" i="4"/>
  <c r="F322" i="4"/>
  <c r="D322" i="4"/>
  <c r="F321" i="4"/>
  <c r="D321" i="4"/>
  <c r="F320" i="4"/>
  <c r="D320" i="4"/>
  <c r="F319" i="4"/>
  <c r="D319" i="4"/>
  <c r="F318" i="4"/>
  <c r="D318" i="4"/>
  <c r="F317" i="4"/>
  <c r="D317" i="4"/>
  <c r="F316" i="4"/>
  <c r="D316" i="4"/>
  <c r="F315" i="4"/>
  <c r="D315" i="4"/>
  <c r="F314" i="4"/>
  <c r="D314" i="4"/>
  <c r="F313" i="4"/>
  <c r="D313" i="4"/>
  <c r="F312" i="4"/>
  <c r="D312" i="4"/>
  <c r="F311" i="4"/>
  <c r="D311" i="4"/>
  <c r="F310" i="4"/>
  <c r="D310" i="4"/>
  <c r="F309" i="4"/>
  <c r="D309" i="4"/>
  <c r="F308" i="4"/>
  <c r="D308" i="4"/>
  <c r="F307" i="4"/>
  <c r="D307" i="4"/>
  <c r="F306" i="4"/>
  <c r="D306" i="4"/>
  <c r="F304" i="4"/>
  <c r="F303" i="4"/>
  <c r="D303" i="4"/>
  <c r="F302" i="4"/>
  <c r="D302" i="4"/>
  <c r="F301" i="4"/>
  <c r="D301" i="4"/>
  <c r="F300" i="4"/>
  <c r="G301" i="4"/>
  <c r="G302" i="4" s="1"/>
  <c r="G303" i="4" s="1"/>
  <c r="G304" i="4" s="1"/>
  <c r="D300" i="4"/>
  <c r="F299" i="4"/>
  <c r="D299" i="4"/>
  <c r="F298" i="4"/>
  <c r="D298" i="4"/>
  <c r="F297" i="4"/>
  <c r="D297" i="4"/>
  <c r="F296" i="4"/>
  <c r="D296" i="4"/>
  <c r="F295" i="4"/>
  <c r="D295" i="4"/>
  <c r="F294" i="4"/>
  <c r="D294" i="4"/>
  <c r="F293" i="4"/>
  <c r="D293" i="4"/>
  <c r="F292" i="4"/>
  <c r="D292" i="4"/>
  <c r="F291" i="4"/>
  <c r="D291" i="4"/>
  <c r="F290" i="4"/>
  <c r="D290" i="4"/>
  <c r="F289" i="4"/>
  <c r="D289" i="4"/>
  <c r="F288" i="4"/>
  <c r="D288" i="4"/>
  <c r="F287" i="4"/>
  <c r="D287" i="4"/>
  <c r="F286" i="4"/>
  <c r="D286" i="4"/>
  <c r="F285" i="4"/>
  <c r="D285" i="4"/>
  <c r="F284" i="4"/>
  <c r="D284" i="4"/>
  <c r="F283" i="4"/>
  <c r="D283" i="4"/>
  <c r="F282" i="4"/>
  <c r="D282" i="4"/>
  <c r="F280" i="4"/>
  <c r="F279" i="4"/>
  <c r="D279" i="4"/>
  <c r="F278" i="4"/>
  <c r="D278" i="4"/>
  <c r="F277" i="4"/>
  <c r="D277" i="4"/>
  <c r="F276" i="4"/>
  <c r="G277" i="4"/>
  <c r="G278" i="4" s="1"/>
  <c r="G279" i="4" s="1"/>
  <c r="G280" i="4" s="1"/>
  <c r="D276" i="4"/>
  <c r="F275" i="4"/>
  <c r="D275" i="4"/>
  <c r="F274" i="4"/>
  <c r="D274" i="4"/>
  <c r="F273" i="4"/>
  <c r="D273" i="4"/>
  <c r="F272" i="4"/>
  <c r="D272" i="4"/>
  <c r="F271" i="4"/>
  <c r="D271" i="4"/>
  <c r="F270" i="4"/>
  <c r="D270" i="4"/>
  <c r="F269" i="4"/>
  <c r="D269" i="4"/>
  <c r="F268" i="4"/>
  <c r="D268" i="4"/>
  <c r="F267" i="4"/>
  <c r="D267" i="4"/>
  <c r="F266" i="4"/>
  <c r="D266" i="4"/>
  <c r="F265" i="4"/>
  <c r="D265" i="4"/>
  <c r="F264" i="4"/>
  <c r="D264" i="4"/>
  <c r="F263" i="4"/>
  <c r="D263" i="4"/>
  <c r="F262" i="4"/>
  <c r="D262" i="4"/>
  <c r="F261" i="4"/>
  <c r="D261" i="4"/>
  <c r="F260" i="4"/>
  <c r="D260" i="4"/>
  <c r="F259" i="4"/>
  <c r="D259" i="4"/>
  <c r="F258" i="4"/>
  <c r="D258" i="4"/>
  <c r="F256" i="4"/>
  <c r="F255" i="4"/>
  <c r="D255" i="4"/>
  <c r="F254" i="4"/>
  <c r="D254" i="4"/>
  <c r="F253" i="4"/>
  <c r="D253" i="4"/>
  <c r="F252" i="4"/>
  <c r="G253" i="4"/>
  <c r="G254" i="4" s="1"/>
  <c r="G255" i="4" s="1"/>
  <c r="G256" i="4" s="1"/>
  <c r="D252" i="4"/>
  <c r="H251" i="4"/>
  <c r="F251" i="4" s="1"/>
  <c r="D251" i="4"/>
  <c r="H250" i="4"/>
  <c r="F250" i="4" s="1"/>
  <c r="D250" i="4"/>
  <c r="H249" i="4"/>
  <c r="F249" i="4" s="1"/>
  <c r="D249" i="4"/>
  <c r="H248" i="4"/>
  <c r="F248" i="4" s="1"/>
  <c r="D248" i="4"/>
  <c r="H247" i="4"/>
  <c r="F247" i="4" s="1"/>
  <c r="D247" i="4"/>
  <c r="H246" i="4"/>
  <c r="F246" i="4" s="1"/>
  <c r="D246" i="4"/>
  <c r="H245" i="4"/>
  <c r="F245" i="4" s="1"/>
  <c r="D245" i="4"/>
  <c r="H244" i="4"/>
  <c r="F244" i="4" s="1"/>
  <c r="D244" i="4"/>
  <c r="H243" i="4"/>
  <c r="F243" i="4" s="1"/>
  <c r="D243" i="4"/>
  <c r="H242" i="4"/>
  <c r="F242" i="4" s="1"/>
  <c r="D242" i="4"/>
  <c r="H241" i="4"/>
  <c r="F241" i="4" s="1"/>
  <c r="D241" i="4"/>
  <c r="H240" i="4"/>
  <c r="F240" i="4" s="1"/>
  <c r="D240" i="4"/>
  <c r="H239" i="4"/>
  <c r="F239" i="4" s="1"/>
  <c r="D239" i="4"/>
  <c r="H238" i="4"/>
  <c r="F238" i="4" s="1"/>
  <c r="D238" i="4"/>
  <c r="H237" i="4"/>
  <c r="F237" i="4" s="1"/>
  <c r="D237" i="4"/>
  <c r="H236" i="4"/>
  <c r="F236" i="4" s="1"/>
  <c r="D236" i="4"/>
  <c r="H235" i="4"/>
  <c r="F235" i="4" s="1"/>
  <c r="D235" i="4"/>
  <c r="H234" i="4"/>
  <c r="F234" i="4" s="1"/>
  <c r="D234" i="4"/>
  <c r="H232" i="4"/>
  <c r="F232" i="4" s="1"/>
  <c r="H231" i="4"/>
  <c r="F231" i="4" s="1"/>
  <c r="D231" i="4"/>
  <c r="H230" i="4"/>
  <c r="F230" i="4" s="1"/>
  <c r="D230" i="4"/>
  <c r="H229" i="4"/>
  <c r="F229" i="4" s="1"/>
  <c r="E229" i="4"/>
  <c r="E230" i="4" s="1"/>
  <c r="E231" i="4" s="1"/>
  <c r="E232" i="4" s="1"/>
  <c r="D229" i="4"/>
  <c r="H228" i="4"/>
  <c r="F228" i="4" s="1"/>
  <c r="D228" i="4"/>
  <c r="F443" i="11"/>
  <c r="D443" i="11"/>
  <c r="F442" i="11"/>
  <c r="D442" i="11"/>
  <c r="F441" i="11"/>
  <c r="D441" i="11"/>
  <c r="F440" i="11"/>
  <c r="D440" i="11"/>
  <c r="F439" i="11"/>
  <c r="D439" i="11"/>
  <c r="F438" i="11"/>
  <c r="D438" i="11"/>
  <c r="F437" i="11"/>
  <c r="D437" i="11"/>
  <c r="F436" i="11"/>
  <c r="D436" i="11"/>
  <c r="F435" i="11"/>
  <c r="D435" i="11"/>
  <c r="F434" i="11"/>
  <c r="D434" i="11"/>
  <c r="F433" i="11"/>
  <c r="D433" i="11"/>
  <c r="F432" i="11"/>
  <c r="D432" i="11"/>
  <c r="F431" i="11"/>
  <c r="D431" i="11"/>
  <c r="F430" i="11"/>
  <c r="D430" i="11"/>
  <c r="F429" i="11"/>
  <c r="D429" i="11"/>
  <c r="F428" i="11"/>
  <c r="D428" i="11"/>
  <c r="F427" i="11"/>
  <c r="D427" i="11"/>
  <c r="F426" i="11"/>
  <c r="D426" i="11"/>
  <c r="F424" i="11"/>
  <c r="F423" i="11"/>
  <c r="D423" i="11"/>
  <c r="F422" i="11"/>
  <c r="D422" i="11"/>
  <c r="F421" i="11"/>
  <c r="D421" i="11"/>
  <c r="F420" i="11"/>
  <c r="G421" i="11"/>
  <c r="G422" i="11" s="1"/>
  <c r="G423" i="11" s="1"/>
  <c r="G424" i="11" s="1"/>
  <c r="D420" i="11"/>
  <c r="F419" i="11"/>
  <c r="D419" i="11"/>
  <c r="F418" i="11"/>
  <c r="D418" i="11"/>
  <c r="F417" i="11"/>
  <c r="D417" i="11"/>
  <c r="F416" i="11"/>
  <c r="D416" i="11"/>
  <c r="F415" i="11"/>
  <c r="D415" i="11"/>
  <c r="F414" i="11"/>
  <c r="D414" i="11"/>
  <c r="F413" i="11"/>
  <c r="D413" i="11"/>
  <c r="F412" i="11"/>
  <c r="D412" i="11"/>
  <c r="F411" i="11"/>
  <c r="D411" i="11"/>
  <c r="F410" i="11"/>
  <c r="D410" i="11"/>
  <c r="F409" i="11"/>
  <c r="D409" i="11"/>
  <c r="F408" i="11"/>
  <c r="D408" i="11"/>
  <c r="F407" i="11"/>
  <c r="D407" i="11"/>
  <c r="F406" i="11"/>
  <c r="D406" i="11"/>
  <c r="F405" i="11"/>
  <c r="D405" i="11"/>
  <c r="F404" i="11"/>
  <c r="D404" i="11"/>
  <c r="F403" i="11"/>
  <c r="D403" i="11"/>
  <c r="F402" i="11"/>
  <c r="D402" i="11"/>
  <c r="F400" i="11"/>
  <c r="F399" i="11"/>
  <c r="D399" i="11"/>
  <c r="F398" i="11"/>
  <c r="D398" i="11"/>
  <c r="F397" i="11"/>
  <c r="D397" i="11"/>
  <c r="G397" i="11"/>
  <c r="G398" i="11" s="1"/>
  <c r="G399" i="11" s="1"/>
  <c r="G400" i="11" s="1"/>
  <c r="F396" i="11"/>
  <c r="D396" i="11"/>
  <c r="F395" i="11"/>
  <c r="D395" i="11"/>
  <c r="F394" i="11"/>
  <c r="D394" i="11"/>
  <c r="F393" i="11"/>
  <c r="D393" i="11"/>
  <c r="F392" i="11"/>
  <c r="D392" i="11"/>
  <c r="F391" i="11"/>
  <c r="D391" i="11"/>
  <c r="F390" i="11"/>
  <c r="D390" i="11"/>
  <c r="F389" i="11"/>
  <c r="D389" i="11"/>
  <c r="F388" i="11"/>
  <c r="D388" i="11"/>
  <c r="F387" i="11"/>
  <c r="D387" i="11"/>
  <c r="F386" i="11"/>
  <c r="D386" i="11"/>
  <c r="F385" i="11"/>
  <c r="D385" i="11"/>
  <c r="F384" i="11"/>
  <c r="D384" i="11"/>
  <c r="F383" i="11"/>
  <c r="D383" i="11"/>
  <c r="F382" i="11"/>
  <c r="D382" i="11"/>
  <c r="F381" i="11"/>
  <c r="D381" i="11"/>
  <c r="F380" i="11"/>
  <c r="D380" i="11"/>
  <c r="F379" i="11"/>
  <c r="D379" i="11"/>
  <c r="F378" i="11"/>
  <c r="D378" i="11"/>
  <c r="F376" i="11"/>
  <c r="F375" i="11"/>
  <c r="D375" i="11"/>
  <c r="F374" i="11"/>
  <c r="D374" i="11"/>
  <c r="F373" i="11"/>
  <c r="D373" i="11"/>
  <c r="F372" i="11"/>
  <c r="G373" i="11"/>
  <c r="G374" i="11" s="1"/>
  <c r="G375" i="11" s="1"/>
  <c r="G376" i="11" s="1"/>
  <c r="D372" i="11"/>
  <c r="F371" i="11"/>
  <c r="D371" i="11"/>
  <c r="F370" i="11"/>
  <c r="D370" i="11"/>
  <c r="F369" i="11"/>
  <c r="D369" i="11"/>
  <c r="F368" i="11"/>
  <c r="D368" i="11"/>
  <c r="F367" i="11"/>
  <c r="D367" i="11"/>
  <c r="F366" i="11"/>
  <c r="D366" i="11"/>
  <c r="F365" i="11"/>
  <c r="D365" i="11"/>
  <c r="F364" i="11"/>
  <c r="D364" i="11"/>
  <c r="F363" i="11"/>
  <c r="D363" i="11"/>
  <c r="F362" i="11"/>
  <c r="D362" i="11"/>
  <c r="F361" i="11"/>
  <c r="D361" i="11"/>
  <c r="F360" i="11"/>
  <c r="D360" i="11"/>
  <c r="F359" i="11"/>
  <c r="D359" i="11"/>
  <c r="F358" i="11"/>
  <c r="D358" i="11"/>
  <c r="F357" i="11"/>
  <c r="D357" i="11"/>
  <c r="F356" i="11"/>
  <c r="D356" i="11"/>
  <c r="F355" i="11"/>
  <c r="D355" i="11"/>
  <c r="F354" i="11"/>
  <c r="D354" i="11"/>
  <c r="F352" i="11"/>
  <c r="F351" i="11"/>
  <c r="D351" i="11"/>
  <c r="F350" i="11"/>
  <c r="D350" i="11"/>
  <c r="F349" i="11"/>
  <c r="D349" i="11"/>
  <c r="F348" i="11"/>
  <c r="G349" i="11"/>
  <c r="G350" i="11" s="1"/>
  <c r="G351" i="11" s="1"/>
  <c r="G352" i="11" s="1"/>
  <c r="D348" i="11"/>
  <c r="F347" i="11"/>
  <c r="D347" i="11"/>
  <c r="F346" i="11"/>
  <c r="D346" i="11"/>
  <c r="F345" i="11"/>
  <c r="D345" i="11"/>
  <c r="F344" i="11"/>
  <c r="D344" i="11"/>
  <c r="F343" i="11"/>
  <c r="D343" i="11"/>
  <c r="F342" i="11"/>
  <c r="D342" i="11"/>
  <c r="F341" i="11"/>
  <c r="D341" i="11"/>
  <c r="F340" i="11"/>
  <c r="D340" i="11"/>
  <c r="F339" i="11"/>
  <c r="D339" i="11"/>
  <c r="F338" i="11"/>
  <c r="D338" i="11"/>
  <c r="F337" i="11"/>
  <c r="D337" i="11"/>
  <c r="F336" i="11"/>
  <c r="D336" i="11"/>
  <c r="F335" i="11"/>
  <c r="D335" i="11"/>
  <c r="F334" i="11"/>
  <c r="D334" i="11"/>
  <c r="F333" i="11"/>
  <c r="D333" i="11"/>
  <c r="F332" i="11"/>
  <c r="D332" i="11"/>
  <c r="F331" i="11"/>
  <c r="D331" i="11"/>
  <c r="F330" i="11"/>
  <c r="D330" i="11"/>
  <c r="F328" i="11"/>
  <c r="F327" i="11"/>
  <c r="D327" i="11"/>
  <c r="F326" i="11"/>
  <c r="D326" i="11"/>
  <c r="F325" i="11"/>
  <c r="D325" i="11"/>
  <c r="F324" i="11"/>
  <c r="G325" i="11"/>
  <c r="G326" i="11" s="1"/>
  <c r="G327" i="11" s="1"/>
  <c r="G328" i="11" s="1"/>
  <c r="D324" i="11"/>
  <c r="F323" i="11"/>
  <c r="D323" i="11"/>
  <c r="F322" i="11"/>
  <c r="D322" i="11"/>
  <c r="F321" i="11"/>
  <c r="D321" i="11"/>
  <c r="F320" i="11"/>
  <c r="D320" i="11"/>
  <c r="F319" i="11"/>
  <c r="D319" i="11"/>
  <c r="F318" i="11"/>
  <c r="D318" i="11"/>
  <c r="F317" i="11"/>
  <c r="D317" i="11"/>
  <c r="F316" i="11"/>
  <c r="D316" i="11"/>
  <c r="F315" i="11"/>
  <c r="D315" i="11"/>
  <c r="F314" i="11"/>
  <c r="D314" i="11"/>
  <c r="F313" i="11"/>
  <c r="D313" i="11"/>
  <c r="F312" i="11"/>
  <c r="D312" i="11"/>
  <c r="F311" i="11"/>
  <c r="D311" i="11"/>
  <c r="F310" i="11"/>
  <c r="D310" i="11"/>
  <c r="F309" i="11"/>
  <c r="D309" i="11"/>
  <c r="F308" i="11"/>
  <c r="D308" i="11"/>
  <c r="F307" i="11"/>
  <c r="D307" i="11"/>
  <c r="F306" i="11"/>
  <c r="D306" i="11"/>
  <c r="F304" i="11"/>
  <c r="F303" i="11"/>
  <c r="D303" i="11"/>
  <c r="F302" i="11"/>
  <c r="D302" i="11"/>
  <c r="F301" i="11"/>
  <c r="D301" i="11"/>
  <c r="F300" i="11"/>
  <c r="G301" i="11"/>
  <c r="G302" i="11" s="1"/>
  <c r="G303" i="11" s="1"/>
  <c r="G304" i="11" s="1"/>
  <c r="D300" i="11"/>
  <c r="F299" i="11"/>
  <c r="D299" i="11"/>
  <c r="F298" i="11"/>
  <c r="D298" i="11"/>
  <c r="F297" i="11"/>
  <c r="D297" i="11"/>
  <c r="F296" i="11"/>
  <c r="D296" i="11"/>
  <c r="F295" i="11"/>
  <c r="D295" i="11"/>
  <c r="F294" i="11"/>
  <c r="D294" i="11"/>
  <c r="F293" i="11"/>
  <c r="D293" i="11"/>
  <c r="F292" i="11"/>
  <c r="D292" i="11"/>
  <c r="F291" i="11"/>
  <c r="D291" i="11"/>
  <c r="F290" i="11"/>
  <c r="D290" i="11"/>
  <c r="F289" i="11"/>
  <c r="D289" i="11"/>
  <c r="F288" i="11"/>
  <c r="D288" i="11"/>
  <c r="F287" i="11"/>
  <c r="D287" i="11"/>
  <c r="F286" i="11"/>
  <c r="D286" i="11"/>
  <c r="F285" i="11"/>
  <c r="D285" i="11"/>
  <c r="F284" i="11"/>
  <c r="D284" i="11"/>
  <c r="F283" i="11"/>
  <c r="D283" i="11"/>
  <c r="F280" i="11"/>
  <c r="F279" i="11"/>
  <c r="D279" i="11"/>
  <c r="F278" i="11"/>
  <c r="D278" i="11"/>
  <c r="F277" i="11"/>
  <c r="D277" i="11"/>
  <c r="F276" i="11"/>
  <c r="G277" i="11"/>
  <c r="G278" i="11" s="1"/>
  <c r="G279" i="11" s="1"/>
  <c r="G280" i="11" s="1"/>
  <c r="D276" i="11"/>
  <c r="F275" i="11"/>
  <c r="D275" i="11"/>
  <c r="F274" i="11"/>
  <c r="D274" i="11"/>
  <c r="F273" i="11"/>
  <c r="D273" i="11"/>
  <c r="F272" i="11"/>
  <c r="D272" i="11"/>
  <c r="F271" i="11"/>
  <c r="D271" i="11"/>
  <c r="F270" i="11"/>
  <c r="D270" i="11"/>
  <c r="F269" i="11"/>
  <c r="D269" i="11"/>
  <c r="F268" i="11"/>
  <c r="D268" i="11"/>
  <c r="F267" i="11"/>
  <c r="D267" i="11"/>
  <c r="F266" i="11"/>
  <c r="D266" i="11"/>
  <c r="F265" i="11"/>
  <c r="D265" i="11"/>
  <c r="F264" i="11"/>
  <c r="D264" i="11"/>
  <c r="F263" i="11"/>
  <c r="D263" i="11"/>
  <c r="F262" i="11"/>
  <c r="D262" i="11"/>
  <c r="F261" i="11"/>
  <c r="D261" i="11"/>
  <c r="F260" i="11"/>
  <c r="D260" i="11"/>
  <c r="F259" i="11"/>
  <c r="D259" i="11"/>
  <c r="F258" i="11"/>
  <c r="D258" i="11"/>
  <c r="F256" i="11"/>
  <c r="F255" i="11"/>
  <c r="D255" i="11"/>
  <c r="F254" i="11"/>
  <c r="D254" i="11"/>
  <c r="F253" i="11"/>
  <c r="D253" i="11"/>
  <c r="F252" i="11"/>
  <c r="G253" i="11"/>
  <c r="G254" i="11" s="1"/>
  <c r="G255" i="11" s="1"/>
  <c r="G256" i="11" s="1"/>
  <c r="D252" i="11"/>
  <c r="H251" i="11"/>
  <c r="F251" i="11" s="1"/>
  <c r="D251" i="11"/>
  <c r="H250" i="11"/>
  <c r="F250" i="11" s="1"/>
  <c r="D250" i="11"/>
  <c r="H249" i="11"/>
  <c r="F249" i="11" s="1"/>
  <c r="D249" i="11"/>
  <c r="H248" i="11"/>
  <c r="F248" i="11" s="1"/>
  <c r="D248" i="11"/>
  <c r="H247" i="11"/>
  <c r="F247" i="11" s="1"/>
  <c r="D247" i="11"/>
  <c r="H246" i="11"/>
  <c r="F246" i="11" s="1"/>
  <c r="D246" i="11"/>
  <c r="H245" i="11"/>
  <c r="F245" i="11" s="1"/>
  <c r="D245" i="11"/>
  <c r="H244" i="11"/>
  <c r="F244" i="11" s="1"/>
  <c r="D244" i="11"/>
  <c r="H243" i="11"/>
  <c r="F243" i="11" s="1"/>
  <c r="D243" i="11"/>
  <c r="H242" i="11"/>
  <c r="F242" i="11" s="1"/>
  <c r="D242" i="11"/>
  <c r="H241" i="11"/>
  <c r="F241" i="11" s="1"/>
  <c r="D241" i="11"/>
  <c r="H240" i="11"/>
  <c r="F240" i="11" s="1"/>
  <c r="D240" i="11"/>
  <c r="H239" i="11"/>
  <c r="F239" i="11" s="1"/>
  <c r="D239" i="11"/>
  <c r="H238" i="11"/>
  <c r="F238" i="11" s="1"/>
  <c r="D238" i="11"/>
  <c r="H237" i="11"/>
  <c r="F237" i="11" s="1"/>
  <c r="D237" i="11"/>
  <c r="H236" i="11"/>
  <c r="F236" i="11" s="1"/>
  <c r="D236" i="11"/>
  <c r="H235" i="11"/>
  <c r="F235" i="11" s="1"/>
  <c r="D235" i="11"/>
  <c r="H234" i="11"/>
  <c r="F234" i="11" s="1"/>
  <c r="D234" i="11"/>
  <c r="H232" i="11"/>
  <c r="F232" i="11" s="1"/>
  <c r="H231" i="11"/>
  <c r="F231" i="11" s="1"/>
  <c r="D231" i="11"/>
  <c r="H230" i="11"/>
  <c r="F230" i="11" s="1"/>
  <c r="D230" i="11"/>
  <c r="H229" i="11"/>
  <c r="F229" i="11" s="1"/>
  <c r="E229" i="11"/>
  <c r="E230" i="11" s="1"/>
  <c r="E231" i="11" s="1"/>
  <c r="E232" i="11" s="1"/>
  <c r="D229" i="11"/>
  <c r="H228" i="11"/>
  <c r="F228" i="11" s="1"/>
  <c r="D228" i="11"/>
  <c r="E11" i="9" l="1"/>
  <c r="E23" i="9"/>
  <c r="E35" i="9"/>
  <c r="E47" i="9"/>
  <c r="E59" i="9"/>
  <c r="E71" i="9"/>
  <c r="E83" i="9"/>
  <c r="E95" i="9"/>
  <c r="E107" i="9"/>
  <c r="E119" i="9"/>
  <c r="E131" i="9"/>
  <c r="E143" i="9"/>
  <c r="E155" i="9"/>
  <c r="E167" i="9"/>
  <c r="E179" i="9"/>
  <c r="E191" i="9"/>
  <c r="E203" i="9"/>
  <c r="E215" i="9"/>
  <c r="E12" i="9"/>
  <c r="E24" i="9"/>
  <c r="E36" i="9"/>
  <c r="E48" i="9"/>
  <c r="E60" i="9"/>
  <c r="E72" i="9"/>
  <c r="E84" i="9"/>
  <c r="E96" i="9"/>
  <c r="E108" i="9"/>
  <c r="E120" i="9"/>
  <c r="E132" i="9"/>
  <c r="E144" i="9"/>
  <c r="E156" i="9"/>
  <c r="E168" i="9"/>
  <c r="E180" i="9"/>
  <c r="E192" i="9"/>
  <c r="E204" i="9"/>
  <c r="E216" i="9"/>
  <c r="E13" i="9"/>
  <c r="E25" i="9"/>
  <c r="E37" i="9"/>
  <c r="E49" i="9"/>
  <c r="E61" i="9"/>
  <c r="E73" i="9"/>
  <c r="E85" i="9"/>
  <c r="E97" i="9"/>
  <c r="E109" i="9"/>
  <c r="E121" i="9"/>
  <c r="E133" i="9"/>
  <c r="E145" i="9"/>
  <c r="E157" i="9"/>
  <c r="E169" i="9"/>
  <c r="E181" i="9"/>
  <c r="E193" i="9"/>
  <c r="E205" i="9"/>
  <c r="E217" i="9"/>
  <c r="E14" i="9"/>
  <c r="E26" i="9"/>
  <c r="E38" i="9"/>
  <c r="E50" i="9"/>
  <c r="E62" i="9"/>
  <c r="E74" i="9"/>
  <c r="E86" i="9"/>
  <c r="E98" i="9"/>
  <c r="E110" i="9"/>
  <c r="E122" i="9"/>
  <c r="E134" i="9"/>
  <c r="E146" i="9"/>
  <c r="E158" i="9"/>
  <c r="E170" i="9"/>
  <c r="E182" i="9"/>
  <c r="E194" i="9"/>
  <c r="E206" i="9"/>
  <c r="E218" i="9"/>
  <c r="E15" i="9"/>
  <c r="E27" i="9"/>
  <c r="E39" i="9"/>
  <c r="E51" i="9"/>
  <c r="E63" i="9"/>
  <c r="E75" i="9"/>
  <c r="E87" i="9"/>
  <c r="E99" i="9"/>
  <c r="E111" i="9"/>
  <c r="E123" i="9"/>
  <c r="E135" i="9"/>
  <c r="E147" i="9"/>
  <c r="E159" i="9"/>
  <c r="E171" i="9"/>
  <c r="E183" i="9"/>
  <c r="E195" i="9"/>
  <c r="E207" i="9"/>
  <c r="E219" i="9"/>
  <c r="E16" i="9"/>
  <c r="E28" i="9"/>
  <c r="E40" i="9"/>
  <c r="E52" i="9"/>
  <c r="E64" i="9"/>
  <c r="E76" i="9"/>
  <c r="E88" i="9"/>
  <c r="E100" i="9"/>
  <c r="E112" i="9"/>
  <c r="E124" i="9"/>
  <c r="E136" i="9"/>
  <c r="E148" i="9"/>
  <c r="E160" i="9"/>
  <c r="E172" i="9"/>
  <c r="E184" i="9"/>
  <c r="E196" i="9"/>
  <c r="E208" i="9"/>
  <c r="E220" i="9"/>
  <c r="E17" i="9"/>
  <c r="E29" i="9"/>
  <c r="E41" i="9"/>
  <c r="E53" i="9"/>
  <c r="E65" i="9"/>
  <c r="E77" i="9"/>
  <c r="E89" i="9"/>
  <c r="E101" i="9"/>
  <c r="E113" i="9"/>
  <c r="E125" i="9"/>
  <c r="E137" i="9"/>
  <c r="E149" i="9"/>
  <c r="E161" i="9"/>
  <c r="E173" i="9"/>
  <c r="E185" i="9"/>
  <c r="E197" i="9"/>
  <c r="E209" i="9"/>
  <c r="E221" i="9"/>
  <c r="E18" i="9"/>
  <c r="E30" i="9"/>
  <c r="E42" i="9"/>
  <c r="E54" i="9"/>
  <c r="E66" i="9"/>
  <c r="E78" i="9"/>
  <c r="E90" i="9"/>
  <c r="E102" i="9"/>
  <c r="E114" i="9"/>
  <c r="E126" i="9"/>
  <c r="E138" i="9"/>
  <c r="E150" i="9"/>
  <c r="E162" i="9"/>
  <c r="E174" i="9"/>
  <c r="E186" i="9"/>
  <c r="E198" i="9"/>
  <c r="E210" i="9"/>
  <c r="E222" i="9"/>
  <c r="E19" i="9"/>
  <c r="E31" i="9"/>
  <c r="E43" i="9"/>
  <c r="E55" i="9"/>
  <c r="E67" i="9"/>
  <c r="E79" i="9"/>
  <c r="E91" i="9"/>
  <c r="E103" i="9"/>
  <c r="E115" i="9"/>
  <c r="E127" i="9"/>
  <c r="E139" i="9"/>
  <c r="E151" i="9"/>
  <c r="E163" i="9"/>
  <c r="E175" i="9"/>
  <c r="E187" i="9"/>
  <c r="E199" i="9"/>
  <c r="E211" i="9"/>
  <c r="E7" i="9"/>
  <c r="E8" i="9"/>
  <c r="E20" i="9"/>
  <c r="E32" i="9"/>
  <c r="E44" i="9"/>
  <c r="E56" i="9"/>
  <c r="E68" i="9"/>
  <c r="E80" i="9"/>
  <c r="E92" i="9"/>
  <c r="E104" i="9"/>
  <c r="E116" i="9"/>
  <c r="E128" i="9"/>
  <c r="E140" i="9"/>
  <c r="E152" i="9"/>
  <c r="E164" i="9"/>
  <c r="E176" i="9"/>
  <c r="E188" i="9"/>
  <c r="E200" i="9"/>
  <c r="E212" i="9"/>
  <c r="E10" i="9"/>
  <c r="E22" i="9"/>
  <c r="E34" i="9"/>
  <c r="E46" i="9"/>
  <c r="E58" i="9"/>
  <c r="E70" i="9"/>
  <c r="E82" i="9"/>
  <c r="E94" i="9"/>
  <c r="E106" i="9"/>
  <c r="E118" i="9"/>
  <c r="E130" i="9"/>
  <c r="E142" i="9"/>
  <c r="E154" i="9"/>
  <c r="E166" i="9"/>
  <c r="E178" i="9"/>
  <c r="E190" i="9"/>
  <c r="E202" i="9"/>
  <c r="E214" i="9"/>
  <c r="E81" i="9"/>
  <c r="E105" i="9"/>
  <c r="E117" i="9"/>
  <c r="E141" i="9"/>
  <c r="E9" i="9"/>
  <c r="E153" i="9"/>
  <c r="E21" i="9"/>
  <c r="E165" i="9"/>
  <c r="E33" i="9"/>
  <c r="E177" i="9"/>
  <c r="E189" i="9"/>
  <c r="E201" i="9"/>
  <c r="E213" i="9"/>
  <c r="E93" i="9"/>
  <c r="E45" i="9"/>
  <c r="E57" i="9"/>
  <c r="E69" i="9"/>
  <c r="E129" i="9"/>
  <c r="D424" i="7"/>
  <c r="J425" i="7"/>
  <c r="D425" i="7" s="1"/>
  <c r="D400" i="7"/>
  <c r="J401" i="7"/>
  <c r="D401" i="7" s="1"/>
  <c r="D376" i="7"/>
  <c r="J377" i="7"/>
  <c r="D377" i="7" s="1"/>
  <c r="D352" i="7"/>
  <c r="J353" i="7"/>
  <c r="D353" i="7" s="1"/>
  <c r="D328" i="7"/>
  <c r="D304" i="7"/>
  <c r="J305" i="7"/>
  <c r="D305" i="7" s="1"/>
  <c r="D280" i="7"/>
  <c r="J281" i="7"/>
  <c r="D281" i="7" s="1"/>
  <c r="D256" i="7"/>
  <c r="J257" i="7"/>
  <c r="D257" i="7" s="1"/>
  <c r="D232" i="7"/>
  <c r="J233" i="7"/>
  <c r="D233" i="7" s="1"/>
  <c r="G425" i="7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D424" i="4"/>
  <c r="J425" i="4"/>
  <c r="D425" i="4" s="1"/>
  <c r="D376" i="4"/>
  <c r="J377" i="4"/>
  <c r="D377" i="4" s="1"/>
  <c r="D352" i="4"/>
  <c r="J353" i="4"/>
  <c r="D353" i="4" s="1"/>
  <c r="D328" i="4"/>
  <c r="J329" i="4"/>
  <c r="D329" i="4" s="1"/>
  <c r="D304" i="4"/>
  <c r="J305" i="4"/>
  <c r="D305" i="4" s="1"/>
  <c r="D280" i="4"/>
  <c r="J281" i="4"/>
  <c r="D281" i="4" s="1"/>
  <c r="D256" i="4"/>
  <c r="J257" i="4"/>
  <c r="D257" i="4" s="1"/>
  <c r="D232" i="4"/>
  <c r="J233" i="4"/>
  <c r="D233" i="4" s="1"/>
  <c r="G425" i="4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D424" i="11"/>
  <c r="J425" i="11"/>
  <c r="D425" i="11" s="1"/>
  <c r="D400" i="11"/>
  <c r="J401" i="11"/>
  <c r="D401" i="11" s="1"/>
  <c r="D376" i="11"/>
  <c r="J377" i="11"/>
  <c r="D377" i="11" s="1"/>
  <c r="D352" i="11"/>
  <c r="J353" i="11"/>
  <c r="D353" i="11" s="1"/>
  <c r="D328" i="11"/>
  <c r="J329" i="11"/>
  <c r="D329" i="11" s="1"/>
  <c r="D304" i="11"/>
  <c r="J305" i="11"/>
  <c r="D305" i="11" s="1"/>
  <c r="D256" i="11"/>
  <c r="J257" i="11"/>
  <c r="D257" i="11" s="1"/>
  <c r="G281" i="11"/>
  <c r="G282" i="1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54" i="1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53" i="11"/>
  <c r="G402" i="1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01" i="11"/>
  <c r="G306" i="1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05" i="11"/>
  <c r="G258" i="1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57" i="11"/>
  <c r="G330" i="1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29" i="11"/>
  <c r="G378" i="1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77" i="11"/>
  <c r="G426" i="1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25" i="11"/>
  <c r="G205" i="14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04" i="14"/>
  <c r="G181" i="14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80" i="14"/>
  <c r="G157" i="14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56" i="14"/>
  <c r="G109" i="14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33" i="14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60" i="14"/>
  <c r="G61" i="14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85" i="14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37" i="14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36" i="14"/>
  <c r="G426" i="5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25" i="5"/>
  <c r="G402" i="5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01" i="5"/>
  <c r="G378" i="5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77" i="5"/>
  <c r="G354" i="5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53" i="5"/>
  <c r="G330" i="5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29" i="5"/>
  <c r="G306" i="5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05" i="5"/>
  <c r="G282" i="5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281" i="5"/>
  <c r="G258" i="5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57" i="5"/>
  <c r="G401" i="7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377" i="7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53" i="7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29" i="7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05" i="7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281" i="7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257" i="7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401" i="4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377" i="4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53" i="4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29" i="4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05" i="4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281" i="4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257" i="4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E233" i="4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34" i="1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33" i="11"/>
  <c r="D232" i="11"/>
  <c r="D280" i="11"/>
  <c r="E8" i="1" l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11" i="1"/>
  <c r="E23" i="1"/>
  <c r="E35" i="1"/>
  <c r="E47" i="1"/>
  <c r="E59" i="1"/>
  <c r="E71" i="1"/>
  <c r="E83" i="1"/>
  <c r="E95" i="1"/>
  <c r="E107" i="1"/>
  <c r="E119" i="1"/>
  <c r="E131" i="1"/>
  <c r="E143" i="1"/>
  <c r="E155" i="1"/>
  <c r="E167" i="1"/>
  <c r="E179" i="1"/>
  <c r="E191" i="1"/>
  <c r="E203" i="1"/>
  <c r="E215" i="1"/>
  <c r="E227" i="1"/>
  <c r="E12" i="1"/>
  <c r="E24" i="1"/>
  <c r="E36" i="1"/>
  <c r="E48" i="1"/>
  <c r="E60" i="1"/>
  <c r="E72" i="1"/>
  <c r="E84" i="1"/>
  <c r="E96" i="1"/>
  <c r="E108" i="1"/>
  <c r="E120" i="1"/>
  <c r="E132" i="1"/>
  <c r="E144" i="1"/>
  <c r="E156" i="1"/>
  <c r="E168" i="1"/>
  <c r="E180" i="1"/>
  <c r="E192" i="1"/>
  <c r="E204" i="1"/>
  <c r="E216" i="1"/>
  <c r="E228" i="1"/>
  <c r="E13" i="1"/>
  <c r="E25" i="1"/>
  <c r="E37" i="1"/>
  <c r="E49" i="1"/>
  <c r="E61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7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19" i="1"/>
  <c r="E31" i="1"/>
  <c r="E43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18" i="1"/>
  <c r="E162" i="1"/>
  <c r="E42" i="1"/>
  <c r="E186" i="1"/>
  <c r="E54" i="1"/>
  <c r="E198" i="1"/>
  <c r="E78" i="1"/>
  <c r="E222" i="1"/>
  <c r="E90" i="1"/>
  <c r="E102" i="1"/>
  <c r="E114" i="1"/>
  <c r="E30" i="1"/>
  <c r="E66" i="1"/>
  <c r="E126" i="1"/>
  <c r="E138" i="1"/>
  <c r="E150" i="1"/>
  <c r="E174" i="1"/>
  <c r="E210" i="1"/>
  <c r="J155" i="13"/>
  <c r="J203" i="12"/>
  <c r="J204" i="12" s="1"/>
  <c r="D204" i="12" s="1"/>
  <c r="J179" i="12"/>
  <c r="J180" i="12" s="1"/>
  <c r="D180" i="12" s="1"/>
  <c r="J155" i="12"/>
  <c r="J131" i="12"/>
  <c r="J107" i="12"/>
  <c r="J83" i="12"/>
  <c r="J84" i="12" s="1"/>
  <c r="D84" i="12" s="1"/>
  <c r="J59" i="12"/>
  <c r="J35" i="12"/>
  <c r="J11" i="12"/>
  <c r="J12" i="12" s="1"/>
  <c r="D12" i="12" s="1"/>
  <c r="J203" i="13"/>
  <c r="J204" i="13" s="1"/>
  <c r="D204" i="13" s="1"/>
  <c r="J179" i="13"/>
  <c r="J131" i="13"/>
  <c r="J107" i="13"/>
  <c r="J83" i="13"/>
  <c r="J84" i="13" s="1"/>
  <c r="D84" i="13" s="1"/>
  <c r="J59" i="13"/>
  <c r="J35" i="13"/>
  <c r="J11" i="13"/>
  <c r="H222" i="13"/>
  <c r="F222" i="13" s="1"/>
  <c r="D222" i="13"/>
  <c r="H221" i="13"/>
  <c r="F221" i="13" s="1"/>
  <c r="D221" i="13"/>
  <c r="H220" i="13"/>
  <c r="F220" i="13" s="1"/>
  <c r="D220" i="13"/>
  <c r="H219" i="13"/>
  <c r="F219" i="13" s="1"/>
  <c r="D219" i="13"/>
  <c r="H218" i="13"/>
  <c r="F218" i="13" s="1"/>
  <c r="D218" i="13"/>
  <c r="H217" i="13"/>
  <c r="F217" i="13" s="1"/>
  <c r="D217" i="13"/>
  <c r="H216" i="13"/>
  <c r="F216" i="13" s="1"/>
  <c r="D216" i="13"/>
  <c r="H215" i="13"/>
  <c r="F215" i="13" s="1"/>
  <c r="D215" i="13"/>
  <c r="H214" i="13"/>
  <c r="F214" i="13" s="1"/>
  <c r="D214" i="13"/>
  <c r="H213" i="13"/>
  <c r="F213" i="13" s="1"/>
  <c r="D213" i="13"/>
  <c r="H212" i="13"/>
  <c r="F212" i="13" s="1"/>
  <c r="D212" i="13"/>
  <c r="H211" i="13"/>
  <c r="F211" i="13" s="1"/>
  <c r="D211" i="13"/>
  <c r="H210" i="13"/>
  <c r="F210" i="13" s="1"/>
  <c r="D210" i="13"/>
  <c r="H209" i="13"/>
  <c r="F209" i="13" s="1"/>
  <c r="D209" i="13"/>
  <c r="H208" i="13"/>
  <c r="F208" i="13" s="1"/>
  <c r="D208" i="13"/>
  <c r="H207" i="13"/>
  <c r="F207" i="13" s="1"/>
  <c r="D207" i="13"/>
  <c r="H206" i="13"/>
  <c r="F206" i="13" s="1"/>
  <c r="D206" i="13"/>
  <c r="H205" i="13"/>
  <c r="F205" i="13" s="1"/>
  <c r="D205" i="13"/>
  <c r="H203" i="13"/>
  <c r="F203" i="13" s="1"/>
  <c r="D203" i="13"/>
  <c r="H202" i="13"/>
  <c r="F202" i="13" s="1"/>
  <c r="D202" i="13"/>
  <c r="H201" i="13"/>
  <c r="F201" i="13" s="1"/>
  <c r="D201" i="13"/>
  <c r="H200" i="13"/>
  <c r="F200" i="13" s="1"/>
  <c r="D200" i="13"/>
  <c r="H199" i="13"/>
  <c r="F199" i="13" s="1"/>
  <c r="G199" i="13"/>
  <c r="G200" i="13" s="1"/>
  <c r="G201" i="13" s="1"/>
  <c r="G202" i="13" s="1"/>
  <c r="G203" i="13" s="1"/>
  <c r="D199" i="13"/>
  <c r="H198" i="13"/>
  <c r="F198" i="13" s="1"/>
  <c r="D198" i="13"/>
  <c r="H197" i="13"/>
  <c r="F197" i="13" s="1"/>
  <c r="D197" i="13"/>
  <c r="H196" i="13"/>
  <c r="F196" i="13" s="1"/>
  <c r="D196" i="13"/>
  <c r="H195" i="13"/>
  <c r="F195" i="13" s="1"/>
  <c r="D195" i="13"/>
  <c r="H194" i="13"/>
  <c r="F194" i="13" s="1"/>
  <c r="D194" i="13"/>
  <c r="H193" i="13"/>
  <c r="F193" i="13" s="1"/>
  <c r="D193" i="13"/>
  <c r="H192" i="13"/>
  <c r="F192" i="13" s="1"/>
  <c r="D192" i="13"/>
  <c r="H191" i="13"/>
  <c r="F191" i="13" s="1"/>
  <c r="D191" i="13"/>
  <c r="H190" i="13"/>
  <c r="F190" i="13" s="1"/>
  <c r="D190" i="13"/>
  <c r="H189" i="13"/>
  <c r="F189" i="13" s="1"/>
  <c r="D189" i="13"/>
  <c r="H188" i="13"/>
  <c r="F188" i="13" s="1"/>
  <c r="D188" i="13"/>
  <c r="H187" i="13"/>
  <c r="F187" i="13" s="1"/>
  <c r="D187" i="13"/>
  <c r="H186" i="13"/>
  <c r="F186" i="13" s="1"/>
  <c r="D186" i="13"/>
  <c r="H185" i="13"/>
  <c r="F185" i="13" s="1"/>
  <c r="D185" i="13"/>
  <c r="H184" i="13"/>
  <c r="F184" i="13" s="1"/>
  <c r="D184" i="13"/>
  <c r="H183" i="13"/>
  <c r="F183" i="13" s="1"/>
  <c r="D183" i="13"/>
  <c r="H182" i="13"/>
  <c r="F182" i="13" s="1"/>
  <c r="D182" i="13"/>
  <c r="H181" i="13"/>
  <c r="F181" i="13" s="1"/>
  <c r="D181" i="13"/>
  <c r="H179" i="13"/>
  <c r="F179" i="13" s="1"/>
  <c r="H178" i="13"/>
  <c r="F178" i="13" s="1"/>
  <c r="D178" i="13"/>
  <c r="H177" i="13"/>
  <c r="F177" i="13" s="1"/>
  <c r="D177" i="13"/>
  <c r="H176" i="13"/>
  <c r="F176" i="13" s="1"/>
  <c r="D176" i="13"/>
  <c r="H175" i="13"/>
  <c r="F175" i="13" s="1"/>
  <c r="G175" i="13"/>
  <c r="G176" i="13" s="1"/>
  <c r="G177" i="13" s="1"/>
  <c r="G178" i="13" s="1"/>
  <c r="G179" i="13" s="1"/>
  <c r="D175" i="13"/>
  <c r="H174" i="13"/>
  <c r="F174" i="13" s="1"/>
  <c r="D174" i="13"/>
  <c r="H173" i="13"/>
  <c r="F173" i="13" s="1"/>
  <c r="D173" i="13"/>
  <c r="H172" i="13"/>
  <c r="F172" i="13" s="1"/>
  <c r="D172" i="13"/>
  <c r="H171" i="13"/>
  <c r="F171" i="13" s="1"/>
  <c r="D171" i="13"/>
  <c r="H170" i="13"/>
  <c r="F170" i="13" s="1"/>
  <c r="D170" i="13"/>
  <c r="H169" i="13"/>
  <c r="F169" i="13" s="1"/>
  <c r="D169" i="13"/>
  <c r="H168" i="13"/>
  <c r="F168" i="13" s="1"/>
  <c r="D168" i="13"/>
  <c r="H167" i="13"/>
  <c r="F167" i="13" s="1"/>
  <c r="D167" i="13"/>
  <c r="H166" i="13"/>
  <c r="F166" i="13" s="1"/>
  <c r="D166" i="13"/>
  <c r="H165" i="13"/>
  <c r="F165" i="13" s="1"/>
  <c r="D165" i="13"/>
  <c r="H164" i="13"/>
  <c r="F164" i="13" s="1"/>
  <c r="D164" i="13"/>
  <c r="H163" i="13"/>
  <c r="F163" i="13" s="1"/>
  <c r="D163" i="13"/>
  <c r="H162" i="13"/>
  <c r="F162" i="13" s="1"/>
  <c r="D162" i="13"/>
  <c r="H161" i="13"/>
  <c r="F161" i="13" s="1"/>
  <c r="D161" i="13"/>
  <c r="H160" i="13"/>
  <c r="F160" i="13" s="1"/>
  <c r="D160" i="13"/>
  <c r="H159" i="13"/>
  <c r="F159" i="13" s="1"/>
  <c r="D159" i="13"/>
  <c r="H158" i="13"/>
  <c r="F158" i="13" s="1"/>
  <c r="D158" i="13"/>
  <c r="H157" i="13"/>
  <c r="F157" i="13" s="1"/>
  <c r="D157" i="13"/>
  <c r="H155" i="13"/>
  <c r="F155" i="13" s="1"/>
  <c r="H154" i="13"/>
  <c r="F154" i="13" s="1"/>
  <c r="D154" i="13"/>
  <c r="H153" i="13"/>
  <c r="F153" i="13" s="1"/>
  <c r="D153" i="13"/>
  <c r="H152" i="13"/>
  <c r="F152" i="13" s="1"/>
  <c r="D152" i="13"/>
  <c r="H151" i="13"/>
  <c r="F151" i="13" s="1"/>
  <c r="G151" i="13"/>
  <c r="G152" i="13" s="1"/>
  <c r="G153" i="13" s="1"/>
  <c r="G154" i="13" s="1"/>
  <c r="G155" i="13" s="1"/>
  <c r="D151" i="13"/>
  <c r="H150" i="13"/>
  <c r="F150" i="13" s="1"/>
  <c r="D150" i="13"/>
  <c r="H149" i="13"/>
  <c r="F149" i="13" s="1"/>
  <c r="D149" i="13"/>
  <c r="H148" i="13"/>
  <c r="F148" i="13" s="1"/>
  <c r="D148" i="13"/>
  <c r="H147" i="13"/>
  <c r="F147" i="13" s="1"/>
  <c r="D147" i="13"/>
  <c r="H146" i="13"/>
  <c r="F146" i="13" s="1"/>
  <c r="D146" i="13"/>
  <c r="H145" i="13"/>
  <c r="F145" i="13" s="1"/>
  <c r="D145" i="13"/>
  <c r="H144" i="13"/>
  <c r="F144" i="13" s="1"/>
  <c r="D144" i="13"/>
  <c r="H143" i="13"/>
  <c r="F143" i="13" s="1"/>
  <c r="D143" i="13"/>
  <c r="H142" i="13"/>
  <c r="F142" i="13" s="1"/>
  <c r="D142" i="13"/>
  <c r="H141" i="13"/>
  <c r="F141" i="13" s="1"/>
  <c r="D141" i="13"/>
  <c r="H140" i="13"/>
  <c r="F140" i="13" s="1"/>
  <c r="D140" i="13"/>
  <c r="H139" i="13"/>
  <c r="F139" i="13" s="1"/>
  <c r="D139" i="13"/>
  <c r="H138" i="13"/>
  <c r="F138" i="13" s="1"/>
  <c r="D138" i="13"/>
  <c r="H137" i="13"/>
  <c r="F137" i="13" s="1"/>
  <c r="D137" i="13"/>
  <c r="H136" i="13"/>
  <c r="F136" i="13" s="1"/>
  <c r="D136" i="13"/>
  <c r="H135" i="13"/>
  <c r="F135" i="13" s="1"/>
  <c r="D135" i="13"/>
  <c r="H134" i="13"/>
  <c r="F134" i="13" s="1"/>
  <c r="D134" i="13"/>
  <c r="H133" i="13"/>
  <c r="F133" i="13" s="1"/>
  <c r="D133" i="13"/>
  <c r="H131" i="13"/>
  <c r="F131" i="13" s="1"/>
  <c r="H130" i="13"/>
  <c r="F130" i="13" s="1"/>
  <c r="D130" i="13"/>
  <c r="H129" i="13"/>
  <c r="F129" i="13" s="1"/>
  <c r="D129" i="13"/>
  <c r="H128" i="13"/>
  <c r="F128" i="13" s="1"/>
  <c r="D128" i="13"/>
  <c r="H127" i="13"/>
  <c r="F127" i="13" s="1"/>
  <c r="G127" i="13"/>
  <c r="G128" i="13" s="1"/>
  <c r="G129" i="13" s="1"/>
  <c r="G130" i="13" s="1"/>
  <c r="G131" i="13" s="1"/>
  <c r="D127" i="13"/>
  <c r="H126" i="13"/>
  <c r="F126" i="13" s="1"/>
  <c r="D126" i="13"/>
  <c r="H125" i="13"/>
  <c r="F125" i="13" s="1"/>
  <c r="D125" i="13"/>
  <c r="H124" i="13"/>
  <c r="F124" i="13" s="1"/>
  <c r="D124" i="13"/>
  <c r="H123" i="13"/>
  <c r="F123" i="13" s="1"/>
  <c r="D123" i="13"/>
  <c r="H122" i="13"/>
  <c r="F122" i="13" s="1"/>
  <c r="D122" i="13"/>
  <c r="H121" i="13"/>
  <c r="F121" i="13" s="1"/>
  <c r="D121" i="13"/>
  <c r="H120" i="13"/>
  <c r="F120" i="13" s="1"/>
  <c r="D120" i="13"/>
  <c r="H119" i="13"/>
  <c r="F119" i="13" s="1"/>
  <c r="D119" i="13"/>
  <c r="H118" i="13"/>
  <c r="F118" i="13" s="1"/>
  <c r="D118" i="13"/>
  <c r="H117" i="13"/>
  <c r="F117" i="13" s="1"/>
  <c r="D117" i="13"/>
  <c r="H116" i="13"/>
  <c r="F116" i="13" s="1"/>
  <c r="D116" i="13"/>
  <c r="H115" i="13"/>
  <c r="F115" i="13" s="1"/>
  <c r="D115" i="13"/>
  <c r="H114" i="13"/>
  <c r="F114" i="13" s="1"/>
  <c r="D114" i="13"/>
  <c r="H113" i="13"/>
  <c r="F113" i="13" s="1"/>
  <c r="D113" i="13"/>
  <c r="H112" i="13"/>
  <c r="F112" i="13" s="1"/>
  <c r="D112" i="13"/>
  <c r="H111" i="13"/>
  <c r="F111" i="13" s="1"/>
  <c r="D111" i="13"/>
  <c r="H110" i="13"/>
  <c r="F110" i="13" s="1"/>
  <c r="D110" i="13"/>
  <c r="H109" i="13"/>
  <c r="F109" i="13" s="1"/>
  <c r="D109" i="13"/>
  <c r="H107" i="13"/>
  <c r="F107" i="13" s="1"/>
  <c r="H106" i="13"/>
  <c r="F106" i="13" s="1"/>
  <c r="D106" i="13"/>
  <c r="H105" i="13"/>
  <c r="F105" i="13" s="1"/>
  <c r="D105" i="13"/>
  <c r="H104" i="13"/>
  <c r="F104" i="13" s="1"/>
  <c r="D104" i="13"/>
  <c r="H103" i="13"/>
  <c r="F103" i="13" s="1"/>
  <c r="G103" i="13"/>
  <c r="G104" i="13" s="1"/>
  <c r="G105" i="13" s="1"/>
  <c r="G106" i="13" s="1"/>
  <c r="G107" i="13" s="1"/>
  <c r="D103" i="13"/>
  <c r="H102" i="13"/>
  <c r="F102" i="13" s="1"/>
  <c r="D102" i="13"/>
  <c r="H101" i="13"/>
  <c r="F101" i="13" s="1"/>
  <c r="D101" i="13"/>
  <c r="H100" i="13"/>
  <c r="F100" i="13" s="1"/>
  <c r="D100" i="13"/>
  <c r="H99" i="13"/>
  <c r="F99" i="13" s="1"/>
  <c r="D99" i="13"/>
  <c r="H98" i="13"/>
  <c r="F98" i="13" s="1"/>
  <c r="D98" i="13"/>
  <c r="H97" i="13"/>
  <c r="F97" i="13" s="1"/>
  <c r="D97" i="13"/>
  <c r="H96" i="13"/>
  <c r="F96" i="13" s="1"/>
  <c r="D96" i="13"/>
  <c r="H95" i="13"/>
  <c r="F95" i="13" s="1"/>
  <c r="D95" i="13"/>
  <c r="H94" i="13"/>
  <c r="F94" i="13" s="1"/>
  <c r="D94" i="13"/>
  <c r="H93" i="13"/>
  <c r="F93" i="13" s="1"/>
  <c r="D93" i="13"/>
  <c r="H92" i="13"/>
  <c r="F92" i="13" s="1"/>
  <c r="D92" i="13"/>
  <c r="H91" i="13"/>
  <c r="F91" i="13" s="1"/>
  <c r="D91" i="13"/>
  <c r="H90" i="13"/>
  <c r="F90" i="13" s="1"/>
  <c r="D90" i="13"/>
  <c r="H89" i="13"/>
  <c r="F89" i="13" s="1"/>
  <c r="D89" i="13"/>
  <c r="H88" i="13"/>
  <c r="F88" i="13" s="1"/>
  <c r="D88" i="13"/>
  <c r="H87" i="13"/>
  <c r="F87" i="13" s="1"/>
  <c r="D87" i="13"/>
  <c r="H86" i="13"/>
  <c r="F86" i="13" s="1"/>
  <c r="D86" i="13"/>
  <c r="H85" i="13"/>
  <c r="F85" i="13" s="1"/>
  <c r="D85" i="13"/>
  <c r="H83" i="13"/>
  <c r="F83" i="13" s="1"/>
  <c r="H82" i="13"/>
  <c r="F82" i="13" s="1"/>
  <c r="D82" i="13"/>
  <c r="H81" i="13"/>
  <c r="F81" i="13" s="1"/>
  <c r="D81" i="13"/>
  <c r="H80" i="13"/>
  <c r="F80" i="13" s="1"/>
  <c r="D80" i="13"/>
  <c r="H79" i="13"/>
  <c r="F79" i="13" s="1"/>
  <c r="G79" i="13"/>
  <c r="G80" i="13" s="1"/>
  <c r="G81" i="13" s="1"/>
  <c r="G82" i="13" s="1"/>
  <c r="G83" i="13" s="1"/>
  <c r="D79" i="13"/>
  <c r="H78" i="13"/>
  <c r="F78" i="13" s="1"/>
  <c r="D78" i="13"/>
  <c r="H77" i="13"/>
  <c r="F77" i="13" s="1"/>
  <c r="D77" i="13"/>
  <c r="H76" i="13"/>
  <c r="F76" i="13" s="1"/>
  <c r="D76" i="13"/>
  <c r="H75" i="13"/>
  <c r="F75" i="13" s="1"/>
  <c r="D75" i="13"/>
  <c r="H74" i="13"/>
  <c r="F74" i="13" s="1"/>
  <c r="D74" i="13"/>
  <c r="H73" i="13"/>
  <c r="F73" i="13" s="1"/>
  <c r="D73" i="13"/>
  <c r="H72" i="13"/>
  <c r="F72" i="13" s="1"/>
  <c r="D72" i="13"/>
  <c r="H71" i="13"/>
  <c r="F71" i="13" s="1"/>
  <c r="D71" i="13"/>
  <c r="H70" i="13"/>
  <c r="F70" i="13" s="1"/>
  <c r="D70" i="13"/>
  <c r="H69" i="13"/>
  <c r="F69" i="13" s="1"/>
  <c r="D69" i="13"/>
  <c r="H68" i="13"/>
  <c r="F68" i="13" s="1"/>
  <c r="D68" i="13"/>
  <c r="H67" i="13"/>
  <c r="F67" i="13" s="1"/>
  <c r="D67" i="13"/>
  <c r="H66" i="13"/>
  <c r="F66" i="13" s="1"/>
  <c r="D66" i="13"/>
  <c r="H65" i="13"/>
  <c r="F65" i="13" s="1"/>
  <c r="D65" i="13"/>
  <c r="H64" i="13"/>
  <c r="F64" i="13" s="1"/>
  <c r="D64" i="13"/>
  <c r="H63" i="13"/>
  <c r="F63" i="13" s="1"/>
  <c r="D63" i="13"/>
  <c r="H62" i="13"/>
  <c r="F62" i="13" s="1"/>
  <c r="D62" i="13"/>
  <c r="H61" i="13"/>
  <c r="F61" i="13" s="1"/>
  <c r="D61" i="13"/>
  <c r="H59" i="13"/>
  <c r="F59" i="13" s="1"/>
  <c r="H58" i="13"/>
  <c r="F58" i="13" s="1"/>
  <c r="D58" i="13"/>
  <c r="H57" i="13"/>
  <c r="F57" i="13" s="1"/>
  <c r="D57" i="13"/>
  <c r="H56" i="13"/>
  <c r="F56" i="13" s="1"/>
  <c r="D56" i="13"/>
  <c r="H55" i="13"/>
  <c r="F55" i="13" s="1"/>
  <c r="G55" i="13"/>
  <c r="G56" i="13" s="1"/>
  <c r="G57" i="13" s="1"/>
  <c r="G58" i="13" s="1"/>
  <c r="G59" i="13" s="1"/>
  <c r="D55" i="13"/>
  <c r="H54" i="13"/>
  <c r="F54" i="13" s="1"/>
  <c r="D54" i="13"/>
  <c r="H53" i="13"/>
  <c r="F53" i="13" s="1"/>
  <c r="D53" i="13"/>
  <c r="H52" i="13"/>
  <c r="F52" i="13" s="1"/>
  <c r="D52" i="13"/>
  <c r="H51" i="13"/>
  <c r="F51" i="13" s="1"/>
  <c r="D51" i="13"/>
  <c r="H50" i="13"/>
  <c r="F50" i="13" s="1"/>
  <c r="D50" i="13"/>
  <c r="H49" i="13"/>
  <c r="F49" i="13" s="1"/>
  <c r="D49" i="13"/>
  <c r="H48" i="13"/>
  <c r="F48" i="13" s="1"/>
  <c r="D48" i="13"/>
  <c r="H47" i="13"/>
  <c r="F47" i="13" s="1"/>
  <c r="D47" i="13"/>
  <c r="H46" i="13"/>
  <c r="F46" i="13" s="1"/>
  <c r="D46" i="13"/>
  <c r="H45" i="13"/>
  <c r="F45" i="13" s="1"/>
  <c r="D45" i="13"/>
  <c r="H44" i="13"/>
  <c r="F44" i="13" s="1"/>
  <c r="D44" i="13"/>
  <c r="H43" i="13"/>
  <c r="F43" i="13" s="1"/>
  <c r="D43" i="13"/>
  <c r="H42" i="13"/>
  <c r="F42" i="13" s="1"/>
  <c r="D42" i="13"/>
  <c r="H41" i="13"/>
  <c r="F41" i="13" s="1"/>
  <c r="D41" i="13"/>
  <c r="H40" i="13"/>
  <c r="F40" i="13" s="1"/>
  <c r="D40" i="13"/>
  <c r="H39" i="13"/>
  <c r="F39" i="13" s="1"/>
  <c r="D39" i="13"/>
  <c r="H38" i="13"/>
  <c r="F38" i="13" s="1"/>
  <c r="D38" i="13"/>
  <c r="H37" i="13"/>
  <c r="F37" i="13" s="1"/>
  <c r="D37" i="13"/>
  <c r="H35" i="13"/>
  <c r="F35" i="13" s="1"/>
  <c r="H34" i="13"/>
  <c r="F34" i="13" s="1"/>
  <c r="D34" i="13"/>
  <c r="H33" i="13"/>
  <c r="F33" i="13" s="1"/>
  <c r="D33" i="13"/>
  <c r="H32" i="13"/>
  <c r="F32" i="13" s="1"/>
  <c r="D32" i="13"/>
  <c r="H31" i="13"/>
  <c r="F31" i="13" s="1"/>
  <c r="G31" i="13"/>
  <c r="G32" i="13" s="1"/>
  <c r="G33" i="13" s="1"/>
  <c r="G34" i="13" s="1"/>
  <c r="G35" i="13" s="1"/>
  <c r="D31" i="13"/>
  <c r="H30" i="13"/>
  <c r="F30" i="13" s="1"/>
  <c r="D30" i="13"/>
  <c r="H29" i="13"/>
  <c r="F29" i="13" s="1"/>
  <c r="D29" i="13"/>
  <c r="H28" i="13"/>
  <c r="F28" i="13" s="1"/>
  <c r="D28" i="13"/>
  <c r="H27" i="13"/>
  <c r="F27" i="13" s="1"/>
  <c r="D27" i="13"/>
  <c r="H26" i="13"/>
  <c r="F26" i="13" s="1"/>
  <c r="D26" i="13"/>
  <c r="H25" i="13"/>
  <c r="F25" i="13" s="1"/>
  <c r="D25" i="13"/>
  <c r="H24" i="13"/>
  <c r="F24" i="13" s="1"/>
  <c r="D24" i="13"/>
  <c r="H23" i="13"/>
  <c r="F23" i="13" s="1"/>
  <c r="D23" i="13"/>
  <c r="H22" i="13"/>
  <c r="F22" i="13" s="1"/>
  <c r="D22" i="13"/>
  <c r="H21" i="13"/>
  <c r="F21" i="13" s="1"/>
  <c r="D21" i="13"/>
  <c r="H20" i="13"/>
  <c r="F20" i="13" s="1"/>
  <c r="D20" i="13"/>
  <c r="H19" i="13"/>
  <c r="F19" i="13" s="1"/>
  <c r="D19" i="13"/>
  <c r="H18" i="13"/>
  <c r="F18" i="13" s="1"/>
  <c r="D18" i="13"/>
  <c r="H17" i="13"/>
  <c r="F17" i="13" s="1"/>
  <c r="D17" i="13"/>
  <c r="H16" i="13"/>
  <c r="F16" i="13" s="1"/>
  <c r="D16" i="13"/>
  <c r="H15" i="13"/>
  <c r="F15" i="13" s="1"/>
  <c r="D15" i="13"/>
  <c r="H14" i="13"/>
  <c r="F14" i="13" s="1"/>
  <c r="D14" i="13"/>
  <c r="H13" i="13"/>
  <c r="F13" i="13" s="1"/>
  <c r="D13" i="13"/>
  <c r="H11" i="13"/>
  <c r="F11" i="13" s="1"/>
  <c r="H10" i="13"/>
  <c r="F10" i="13" s="1"/>
  <c r="D10" i="13"/>
  <c r="H9" i="13"/>
  <c r="F9" i="13" s="1"/>
  <c r="D9" i="13"/>
  <c r="H8" i="13"/>
  <c r="F8" i="13" s="1"/>
  <c r="D8" i="13"/>
  <c r="H7" i="13"/>
  <c r="F7" i="13" s="1"/>
  <c r="D7" i="13"/>
  <c r="H222" i="12"/>
  <c r="F222" i="12" s="1"/>
  <c r="D222" i="12"/>
  <c r="H221" i="12"/>
  <c r="F221" i="12" s="1"/>
  <c r="D221" i="12"/>
  <c r="H220" i="12"/>
  <c r="F220" i="12" s="1"/>
  <c r="D220" i="12"/>
  <c r="H219" i="12"/>
  <c r="F219" i="12" s="1"/>
  <c r="D219" i="12"/>
  <c r="H218" i="12"/>
  <c r="F218" i="12" s="1"/>
  <c r="D218" i="12"/>
  <c r="H217" i="12"/>
  <c r="F217" i="12" s="1"/>
  <c r="D217" i="12"/>
  <c r="H216" i="12"/>
  <c r="F216" i="12" s="1"/>
  <c r="D216" i="12"/>
  <c r="H215" i="12"/>
  <c r="F215" i="12" s="1"/>
  <c r="D215" i="12"/>
  <c r="H214" i="12"/>
  <c r="F214" i="12" s="1"/>
  <c r="D214" i="12"/>
  <c r="H213" i="12"/>
  <c r="F213" i="12" s="1"/>
  <c r="D213" i="12"/>
  <c r="H212" i="12"/>
  <c r="F212" i="12" s="1"/>
  <c r="D212" i="12"/>
  <c r="H211" i="12"/>
  <c r="F211" i="12" s="1"/>
  <c r="D211" i="12"/>
  <c r="H210" i="12"/>
  <c r="F210" i="12" s="1"/>
  <c r="D210" i="12"/>
  <c r="H209" i="12"/>
  <c r="F209" i="12" s="1"/>
  <c r="D209" i="12"/>
  <c r="H208" i="12"/>
  <c r="F208" i="12" s="1"/>
  <c r="D208" i="12"/>
  <c r="H207" i="12"/>
  <c r="F207" i="12" s="1"/>
  <c r="D207" i="12"/>
  <c r="H206" i="12"/>
  <c r="F206" i="12" s="1"/>
  <c r="D206" i="12"/>
  <c r="H205" i="12"/>
  <c r="F205" i="12" s="1"/>
  <c r="D205" i="12"/>
  <c r="H203" i="12"/>
  <c r="F203" i="12" s="1"/>
  <c r="H202" i="12"/>
  <c r="F202" i="12" s="1"/>
  <c r="D202" i="12"/>
  <c r="H201" i="12"/>
  <c r="F201" i="12" s="1"/>
  <c r="D201" i="12"/>
  <c r="H200" i="12"/>
  <c r="F200" i="12" s="1"/>
  <c r="D200" i="12"/>
  <c r="H199" i="12"/>
  <c r="F199" i="12" s="1"/>
  <c r="G199" i="12"/>
  <c r="G200" i="12" s="1"/>
  <c r="G201" i="12" s="1"/>
  <c r="G202" i="12" s="1"/>
  <c r="G203" i="12" s="1"/>
  <c r="D199" i="12"/>
  <c r="H198" i="12"/>
  <c r="F198" i="12" s="1"/>
  <c r="D198" i="12"/>
  <c r="H197" i="12"/>
  <c r="F197" i="12" s="1"/>
  <c r="D197" i="12"/>
  <c r="H196" i="12"/>
  <c r="F196" i="12" s="1"/>
  <c r="D196" i="12"/>
  <c r="H195" i="12"/>
  <c r="F195" i="12" s="1"/>
  <c r="D195" i="12"/>
  <c r="H194" i="12"/>
  <c r="F194" i="12" s="1"/>
  <c r="D194" i="12"/>
  <c r="H193" i="12"/>
  <c r="F193" i="12" s="1"/>
  <c r="D193" i="12"/>
  <c r="H192" i="12"/>
  <c r="F192" i="12" s="1"/>
  <c r="D192" i="12"/>
  <c r="H191" i="12"/>
  <c r="F191" i="12" s="1"/>
  <c r="D191" i="12"/>
  <c r="H190" i="12"/>
  <c r="F190" i="12" s="1"/>
  <c r="D190" i="12"/>
  <c r="H189" i="12"/>
  <c r="F189" i="12" s="1"/>
  <c r="D189" i="12"/>
  <c r="H188" i="12"/>
  <c r="F188" i="12" s="1"/>
  <c r="D188" i="12"/>
  <c r="H187" i="12"/>
  <c r="F187" i="12" s="1"/>
  <c r="D187" i="12"/>
  <c r="H186" i="12"/>
  <c r="F186" i="12" s="1"/>
  <c r="D186" i="12"/>
  <c r="H185" i="12"/>
  <c r="F185" i="12" s="1"/>
  <c r="D185" i="12"/>
  <c r="H184" i="12"/>
  <c r="F184" i="12" s="1"/>
  <c r="D184" i="12"/>
  <c r="H183" i="12"/>
  <c r="F183" i="12" s="1"/>
  <c r="D183" i="12"/>
  <c r="H182" i="12"/>
  <c r="F182" i="12" s="1"/>
  <c r="D182" i="12"/>
  <c r="H181" i="12"/>
  <c r="F181" i="12" s="1"/>
  <c r="D181" i="12"/>
  <c r="H179" i="12"/>
  <c r="F179" i="12" s="1"/>
  <c r="H178" i="12"/>
  <c r="F178" i="12" s="1"/>
  <c r="D178" i="12"/>
  <c r="H177" i="12"/>
  <c r="F177" i="12" s="1"/>
  <c r="D177" i="12"/>
  <c r="H176" i="12"/>
  <c r="F176" i="12" s="1"/>
  <c r="D176" i="12"/>
  <c r="H175" i="12"/>
  <c r="F175" i="12" s="1"/>
  <c r="G175" i="12"/>
  <c r="G176" i="12" s="1"/>
  <c r="G177" i="12" s="1"/>
  <c r="G178" i="12" s="1"/>
  <c r="G179" i="12" s="1"/>
  <c r="D175" i="12"/>
  <c r="H174" i="12"/>
  <c r="F174" i="12" s="1"/>
  <c r="D174" i="12"/>
  <c r="H173" i="12"/>
  <c r="F173" i="12" s="1"/>
  <c r="D173" i="12"/>
  <c r="H172" i="12"/>
  <c r="F172" i="12" s="1"/>
  <c r="D172" i="12"/>
  <c r="H171" i="12"/>
  <c r="F171" i="12" s="1"/>
  <c r="D171" i="12"/>
  <c r="H170" i="12"/>
  <c r="F170" i="12" s="1"/>
  <c r="D170" i="12"/>
  <c r="H169" i="12"/>
  <c r="F169" i="12" s="1"/>
  <c r="D169" i="12"/>
  <c r="H168" i="12"/>
  <c r="F168" i="12" s="1"/>
  <c r="D168" i="12"/>
  <c r="H167" i="12"/>
  <c r="F167" i="12" s="1"/>
  <c r="D167" i="12"/>
  <c r="H166" i="12"/>
  <c r="F166" i="12" s="1"/>
  <c r="D166" i="12"/>
  <c r="H165" i="12"/>
  <c r="F165" i="12" s="1"/>
  <c r="D165" i="12"/>
  <c r="H164" i="12"/>
  <c r="F164" i="12" s="1"/>
  <c r="D164" i="12"/>
  <c r="H163" i="12"/>
  <c r="F163" i="12" s="1"/>
  <c r="D163" i="12"/>
  <c r="H162" i="12"/>
  <c r="F162" i="12" s="1"/>
  <c r="D162" i="12"/>
  <c r="H161" i="12"/>
  <c r="F161" i="12" s="1"/>
  <c r="D161" i="12"/>
  <c r="H160" i="12"/>
  <c r="F160" i="12" s="1"/>
  <c r="D160" i="12"/>
  <c r="H159" i="12"/>
  <c r="F159" i="12" s="1"/>
  <c r="D159" i="12"/>
  <c r="H158" i="12"/>
  <c r="F158" i="12" s="1"/>
  <c r="D158" i="12"/>
  <c r="H157" i="12"/>
  <c r="F157" i="12" s="1"/>
  <c r="D157" i="12"/>
  <c r="H155" i="12"/>
  <c r="F155" i="12" s="1"/>
  <c r="H154" i="12"/>
  <c r="F154" i="12" s="1"/>
  <c r="D154" i="12"/>
  <c r="H153" i="12"/>
  <c r="F153" i="12" s="1"/>
  <c r="D153" i="12"/>
  <c r="H152" i="12"/>
  <c r="F152" i="12" s="1"/>
  <c r="D152" i="12"/>
  <c r="H151" i="12"/>
  <c r="F151" i="12" s="1"/>
  <c r="G151" i="12"/>
  <c r="G152" i="12" s="1"/>
  <c r="G153" i="12" s="1"/>
  <c r="G154" i="12" s="1"/>
  <c r="G155" i="12" s="1"/>
  <c r="D151" i="12"/>
  <c r="H150" i="12"/>
  <c r="F150" i="12" s="1"/>
  <c r="D150" i="12"/>
  <c r="H149" i="12"/>
  <c r="F149" i="12" s="1"/>
  <c r="D149" i="12"/>
  <c r="H148" i="12"/>
  <c r="F148" i="12" s="1"/>
  <c r="D148" i="12"/>
  <c r="H147" i="12"/>
  <c r="F147" i="12" s="1"/>
  <c r="D147" i="12"/>
  <c r="H146" i="12"/>
  <c r="F146" i="12" s="1"/>
  <c r="D146" i="12"/>
  <c r="H145" i="12"/>
  <c r="F145" i="12" s="1"/>
  <c r="D145" i="12"/>
  <c r="H144" i="12"/>
  <c r="F144" i="12" s="1"/>
  <c r="D144" i="12"/>
  <c r="H143" i="12"/>
  <c r="F143" i="12" s="1"/>
  <c r="D143" i="12"/>
  <c r="H142" i="12"/>
  <c r="F142" i="12" s="1"/>
  <c r="D142" i="12"/>
  <c r="H141" i="12"/>
  <c r="F141" i="12" s="1"/>
  <c r="D141" i="12"/>
  <c r="H140" i="12"/>
  <c r="F140" i="12" s="1"/>
  <c r="D140" i="12"/>
  <c r="H139" i="12"/>
  <c r="F139" i="12" s="1"/>
  <c r="D139" i="12"/>
  <c r="H138" i="12"/>
  <c r="F138" i="12" s="1"/>
  <c r="D138" i="12"/>
  <c r="H137" i="12"/>
  <c r="F137" i="12" s="1"/>
  <c r="D137" i="12"/>
  <c r="H136" i="12"/>
  <c r="F136" i="12" s="1"/>
  <c r="D136" i="12"/>
  <c r="H135" i="12"/>
  <c r="F135" i="12" s="1"/>
  <c r="D135" i="12"/>
  <c r="H134" i="12"/>
  <c r="F134" i="12" s="1"/>
  <c r="D134" i="12"/>
  <c r="H133" i="12"/>
  <c r="F133" i="12" s="1"/>
  <c r="D133" i="12"/>
  <c r="H131" i="12"/>
  <c r="F131" i="12" s="1"/>
  <c r="H130" i="12"/>
  <c r="F130" i="12" s="1"/>
  <c r="D130" i="12"/>
  <c r="H129" i="12"/>
  <c r="F129" i="12" s="1"/>
  <c r="D129" i="12"/>
  <c r="H128" i="12"/>
  <c r="F128" i="12" s="1"/>
  <c r="D128" i="12"/>
  <c r="H127" i="12"/>
  <c r="F127" i="12" s="1"/>
  <c r="G127" i="12"/>
  <c r="G128" i="12" s="1"/>
  <c r="G129" i="12" s="1"/>
  <c r="G130" i="12" s="1"/>
  <c r="G131" i="12" s="1"/>
  <c r="D127" i="12"/>
  <c r="H126" i="12"/>
  <c r="F126" i="12" s="1"/>
  <c r="D126" i="12"/>
  <c r="H125" i="12"/>
  <c r="F125" i="12" s="1"/>
  <c r="D125" i="12"/>
  <c r="H124" i="12"/>
  <c r="F124" i="12" s="1"/>
  <c r="D124" i="12"/>
  <c r="H123" i="12"/>
  <c r="F123" i="12" s="1"/>
  <c r="D123" i="12"/>
  <c r="H122" i="12"/>
  <c r="F122" i="12" s="1"/>
  <c r="D122" i="12"/>
  <c r="H121" i="12"/>
  <c r="F121" i="12" s="1"/>
  <c r="D121" i="12"/>
  <c r="H120" i="12"/>
  <c r="F120" i="12" s="1"/>
  <c r="D120" i="12"/>
  <c r="H119" i="12"/>
  <c r="F119" i="12" s="1"/>
  <c r="D119" i="12"/>
  <c r="H118" i="12"/>
  <c r="F118" i="12" s="1"/>
  <c r="D118" i="12"/>
  <c r="H117" i="12"/>
  <c r="F117" i="12" s="1"/>
  <c r="D117" i="12"/>
  <c r="H116" i="12"/>
  <c r="F116" i="12" s="1"/>
  <c r="D116" i="12"/>
  <c r="H115" i="12"/>
  <c r="F115" i="12" s="1"/>
  <c r="D115" i="12"/>
  <c r="H114" i="12"/>
  <c r="F114" i="12" s="1"/>
  <c r="D114" i="12"/>
  <c r="H113" i="12"/>
  <c r="F113" i="12" s="1"/>
  <c r="D113" i="12"/>
  <c r="H112" i="12"/>
  <c r="F112" i="12" s="1"/>
  <c r="D112" i="12"/>
  <c r="H111" i="12"/>
  <c r="F111" i="12" s="1"/>
  <c r="D111" i="12"/>
  <c r="H110" i="12"/>
  <c r="F110" i="12" s="1"/>
  <c r="D110" i="12"/>
  <c r="H109" i="12"/>
  <c r="F109" i="12" s="1"/>
  <c r="D109" i="12"/>
  <c r="H107" i="12"/>
  <c r="F107" i="12" s="1"/>
  <c r="H106" i="12"/>
  <c r="F106" i="12" s="1"/>
  <c r="D106" i="12"/>
  <c r="H105" i="12"/>
  <c r="F105" i="12" s="1"/>
  <c r="D105" i="12"/>
  <c r="H104" i="12"/>
  <c r="F104" i="12" s="1"/>
  <c r="D104" i="12"/>
  <c r="H103" i="12"/>
  <c r="F103" i="12" s="1"/>
  <c r="G103" i="12"/>
  <c r="G104" i="12" s="1"/>
  <c r="G105" i="12" s="1"/>
  <c r="G106" i="12" s="1"/>
  <c r="G107" i="12" s="1"/>
  <c r="D103" i="12"/>
  <c r="H102" i="12"/>
  <c r="F102" i="12" s="1"/>
  <c r="D102" i="12"/>
  <c r="H101" i="12"/>
  <c r="F101" i="12" s="1"/>
  <c r="D101" i="12"/>
  <c r="H100" i="12"/>
  <c r="F100" i="12" s="1"/>
  <c r="D100" i="12"/>
  <c r="H99" i="12"/>
  <c r="F99" i="12" s="1"/>
  <c r="D99" i="12"/>
  <c r="H98" i="12"/>
  <c r="F98" i="12" s="1"/>
  <c r="D98" i="12"/>
  <c r="H97" i="12"/>
  <c r="F97" i="12" s="1"/>
  <c r="D97" i="12"/>
  <c r="H96" i="12"/>
  <c r="F96" i="12" s="1"/>
  <c r="D96" i="12"/>
  <c r="H95" i="12"/>
  <c r="F95" i="12" s="1"/>
  <c r="D95" i="12"/>
  <c r="H94" i="12"/>
  <c r="F94" i="12" s="1"/>
  <c r="D94" i="12"/>
  <c r="H93" i="12"/>
  <c r="F93" i="12" s="1"/>
  <c r="D93" i="12"/>
  <c r="H92" i="12"/>
  <c r="F92" i="12" s="1"/>
  <c r="D92" i="12"/>
  <c r="H91" i="12"/>
  <c r="F91" i="12" s="1"/>
  <c r="D91" i="12"/>
  <c r="H90" i="12"/>
  <c r="F90" i="12" s="1"/>
  <c r="D90" i="12"/>
  <c r="H89" i="12"/>
  <c r="F89" i="12" s="1"/>
  <c r="D89" i="12"/>
  <c r="H88" i="12"/>
  <c r="F88" i="12" s="1"/>
  <c r="D88" i="12"/>
  <c r="H87" i="12"/>
  <c r="F87" i="12" s="1"/>
  <c r="D87" i="12"/>
  <c r="H86" i="12"/>
  <c r="F86" i="12" s="1"/>
  <c r="D86" i="12"/>
  <c r="H85" i="12"/>
  <c r="F85" i="12" s="1"/>
  <c r="D85" i="12"/>
  <c r="H83" i="12"/>
  <c r="F83" i="12" s="1"/>
  <c r="D83" i="12"/>
  <c r="H82" i="12"/>
  <c r="F82" i="12" s="1"/>
  <c r="D82" i="12"/>
  <c r="H81" i="12"/>
  <c r="F81" i="12" s="1"/>
  <c r="D81" i="12"/>
  <c r="H80" i="12"/>
  <c r="F80" i="12" s="1"/>
  <c r="D80" i="12"/>
  <c r="H79" i="12"/>
  <c r="F79" i="12" s="1"/>
  <c r="G79" i="12"/>
  <c r="G80" i="12" s="1"/>
  <c r="G81" i="12" s="1"/>
  <c r="G82" i="12" s="1"/>
  <c r="G83" i="12" s="1"/>
  <c r="D79" i="12"/>
  <c r="H78" i="12"/>
  <c r="F78" i="12" s="1"/>
  <c r="D78" i="12"/>
  <c r="H77" i="12"/>
  <c r="F77" i="12" s="1"/>
  <c r="D77" i="12"/>
  <c r="H76" i="12"/>
  <c r="F76" i="12" s="1"/>
  <c r="D76" i="12"/>
  <c r="H75" i="12"/>
  <c r="F75" i="12" s="1"/>
  <c r="D75" i="12"/>
  <c r="H74" i="12"/>
  <c r="F74" i="12" s="1"/>
  <c r="D74" i="12"/>
  <c r="H73" i="12"/>
  <c r="F73" i="12" s="1"/>
  <c r="D73" i="12"/>
  <c r="H72" i="12"/>
  <c r="F72" i="12" s="1"/>
  <c r="D72" i="12"/>
  <c r="H71" i="12"/>
  <c r="F71" i="12" s="1"/>
  <c r="D71" i="12"/>
  <c r="H70" i="12"/>
  <c r="F70" i="12" s="1"/>
  <c r="D70" i="12"/>
  <c r="H69" i="12"/>
  <c r="F69" i="12" s="1"/>
  <c r="D69" i="12"/>
  <c r="H68" i="12"/>
  <c r="F68" i="12" s="1"/>
  <c r="D68" i="12"/>
  <c r="H67" i="12"/>
  <c r="F67" i="12" s="1"/>
  <c r="D67" i="12"/>
  <c r="H66" i="12"/>
  <c r="F66" i="12" s="1"/>
  <c r="D66" i="12"/>
  <c r="H65" i="12"/>
  <c r="F65" i="12" s="1"/>
  <c r="D65" i="12"/>
  <c r="H64" i="12"/>
  <c r="F64" i="12" s="1"/>
  <c r="D64" i="12"/>
  <c r="H63" i="12"/>
  <c r="F63" i="12" s="1"/>
  <c r="D63" i="12"/>
  <c r="H62" i="12"/>
  <c r="F62" i="12" s="1"/>
  <c r="D62" i="12"/>
  <c r="H61" i="12"/>
  <c r="F61" i="12" s="1"/>
  <c r="D61" i="12"/>
  <c r="H59" i="12"/>
  <c r="F59" i="12" s="1"/>
  <c r="H58" i="12"/>
  <c r="F58" i="12" s="1"/>
  <c r="D58" i="12"/>
  <c r="H57" i="12"/>
  <c r="F57" i="12" s="1"/>
  <c r="D57" i="12"/>
  <c r="H56" i="12"/>
  <c r="F56" i="12" s="1"/>
  <c r="D56" i="12"/>
  <c r="H55" i="12"/>
  <c r="F55" i="12" s="1"/>
  <c r="G55" i="12"/>
  <c r="G56" i="12" s="1"/>
  <c r="G57" i="12" s="1"/>
  <c r="G58" i="12" s="1"/>
  <c r="G59" i="12" s="1"/>
  <c r="D55" i="12"/>
  <c r="H54" i="12"/>
  <c r="F54" i="12" s="1"/>
  <c r="D54" i="12"/>
  <c r="H53" i="12"/>
  <c r="F53" i="12" s="1"/>
  <c r="D53" i="12"/>
  <c r="H52" i="12"/>
  <c r="F52" i="12" s="1"/>
  <c r="D52" i="12"/>
  <c r="H51" i="12"/>
  <c r="F51" i="12" s="1"/>
  <c r="D51" i="12"/>
  <c r="H50" i="12"/>
  <c r="F50" i="12" s="1"/>
  <c r="D50" i="12"/>
  <c r="H49" i="12"/>
  <c r="F49" i="12" s="1"/>
  <c r="D49" i="12"/>
  <c r="H48" i="12"/>
  <c r="F48" i="12" s="1"/>
  <c r="D48" i="12"/>
  <c r="H47" i="12"/>
  <c r="F47" i="12" s="1"/>
  <c r="D47" i="12"/>
  <c r="H46" i="12"/>
  <c r="F46" i="12" s="1"/>
  <c r="D46" i="12"/>
  <c r="H45" i="12"/>
  <c r="F45" i="12" s="1"/>
  <c r="D45" i="12"/>
  <c r="H44" i="12"/>
  <c r="F44" i="12" s="1"/>
  <c r="D44" i="12"/>
  <c r="H43" i="12"/>
  <c r="F43" i="12" s="1"/>
  <c r="D43" i="12"/>
  <c r="H42" i="12"/>
  <c r="F42" i="12" s="1"/>
  <c r="D42" i="12"/>
  <c r="H41" i="12"/>
  <c r="F41" i="12" s="1"/>
  <c r="D41" i="12"/>
  <c r="H40" i="12"/>
  <c r="F40" i="12" s="1"/>
  <c r="D40" i="12"/>
  <c r="H39" i="12"/>
  <c r="F39" i="12" s="1"/>
  <c r="D39" i="12"/>
  <c r="H38" i="12"/>
  <c r="F38" i="12" s="1"/>
  <c r="D38" i="12"/>
  <c r="H37" i="12"/>
  <c r="F37" i="12" s="1"/>
  <c r="D37" i="12"/>
  <c r="H35" i="12"/>
  <c r="F35" i="12" s="1"/>
  <c r="H34" i="12"/>
  <c r="F34" i="12" s="1"/>
  <c r="D34" i="12"/>
  <c r="H33" i="12"/>
  <c r="F33" i="12" s="1"/>
  <c r="D33" i="12"/>
  <c r="H32" i="12"/>
  <c r="F32" i="12" s="1"/>
  <c r="D32" i="12"/>
  <c r="H31" i="12"/>
  <c r="F31" i="12" s="1"/>
  <c r="G31" i="12"/>
  <c r="G32" i="12" s="1"/>
  <c r="G33" i="12" s="1"/>
  <c r="G34" i="12" s="1"/>
  <c r="G35" i="12" s="1"/>
  <c r="D31" i="12"/>
  <c r="H30" i="12"/>
  <c r="F30" i="12" s="1"/>
  <c r="D30" i="12"/>
  <c r="H29" i="12"/>
  <c r="F29" i="12" s="1"/>
  <c r="D29" i="12"/>
  <c r="H28" i="12"/>
  <c r="F28" i="12" s="1"/>
  <c r="D28" i="12"/>
  <c r="H27" i="12"/>
  <c r="F27" i="12" s="1"/>
  <c r="D27" i="12"/>
  <c r="H26" i="12"/>
  <c r="F26" i="12" s="1"/>
  <c r="D26" i="12"/>
  <c r="H25" i="12"/>
  <c r="F25" i="12" s="1"/>
  <c r="D25" i="12"/>
  <c r="H24" i="12"/>
  <c r="F24" i="12" s="1"/>
  <c r="D24" i="12"/>
  <c r="H23" i="12"/>
  <c r="F23" i="12" s="1"/>
  <c r="D23" i="12"/>
  <c r="H22" i="12"/>
  <c r="F22" i="12" s="1"/>
  <c r="D22" i="12"/>
  <c r="H21" i="12"/>
  <c r="F21" i="12" s="1"/>
  <c r="D21" i="12"/>
  <c r="H20" i="12"/>
  <c r="F20" i="12" s="1"/>
  <c r="D20" i="12"/>
  <c r="H19" i="12"/>
  <c r="F19" i="12" s="1"/>
  <c r="D19" i="12"/>
  <c r="H18" i="12"/>
  <c r="F18" i="12" s="1"/>
  <c r="D18" i="12"/>
  <c r="H17" i="12"/>
  <c r="F17" i="12" s="1"/>
  <c r="D17" i="12"/>
  <c r="H16" i="12"/>
  <c r="F16" i="12" s="1"/>
  <c r="D16" i="12"/>
  <c r="H15" i="12"/>
  <c r="F15" i="12" s="1"/>
  <c r="D15" i="12"/>
  <c r="H14" i="12"/>
  <c r="F14" i="12" s="1"/>
  <c r="D14" i="12"/>
  <c r="H13" i="12"/>
  <c r="F13" i="12" s="1"/>
  <c r="D13" i="12"/>
  <c r="H11" i="12"/>
  <c r="F11" i="12" s="1"/>
  <c r="H10" i="12"/>
  <c r="F10" i="12" s="1"/>
  <c r="D10" i="12"/>
  <c r="H9" i="12"/>
  <c r="F9" i="12" s="1"/>
  <c r="D9" i="12"/>
  <c r="H8" i="12"/>
  <c r="F8" i="12" s="1"/>
  <c r="D8" i="12"/>
  <c r="H7" i="12"/>
  <c r="F7" i="12" s="1"/>
  <c r="D7" i="12"/>
  <c r="V221" i="11"/>
  <c r="V220" i="11"/>
  <c r="V219" i="11"/>
  <c r="V218" i="11"/>
  <c r="V217" i="11"/>
  <c r="V211" i="11"/>
  <c r="V209" i="11"/>
  <c r="V208" i="11"/>
  <c r="V206" i="11"/>
  <c r="V201" i="11"/>
  <c r="V200" i="11"/>
  <c r="V199" i="11"/>
  <c r="V198" i="11"/>
  <c r="V197" i="11"/>
  <c r="V196" i="11"/>
  <c r="V195" i="11"/>
  <c r="V194" i="11"/>
  <c r="V193" i="11"/>
  <c r="V187" i="11"/>
  <c r="V185" i="11"/>
  <c r="V184" i="11"/>
  <c r="V182" i="11"/>
  <c r="V177" i="11"/>
  <c r="V176" i="11"/>
  <c r="V175" i="11"/>
  <c r="V174" i="11"/>
  <c r="V173" i="11"/>
  <c r="V172" i="11"/>
  <c r="V171" i="11"/>
  <c r="V170" i="11"/>
  <c r="V169" i="11"/>
  <c r="V163" i="11"/>
  <c r="V161" i="11"/>
  <c r="V160" i="11"/>
  <c r="V158" i="11"/>
  <c r="V153" i="11"/>
  <c r="V152" i="11"/>
  <c r="V151" i="11"/>
  <c r="V150" i="11"/>
  <c r="V149" i="11"/>
  <c r="V148" i="11"/>
  <c r="V147" i="11"/>
  <c r="V146" i="11"/>
  <c r="V145" i="11"/>
  <c r="V139" i="11"/>
  <c r="V137" i="11"/>
  <c r="V136" i="11"/>
  <c r="V134" i="11"/>
  <c r="V129" i="11"/>
  <c r="V128" i="11"/>
  <c r="V127" i="11"/>
  <c r="V126" i="11"/>
  <c r="V125" i="11"/>
  <c r="V124" i="11"/>
  <c r="V123" i="11"/>
  <c r="V122" i="11"/>
  <c r="V121" i="11"/>
  <c r="V115" i="11"/>
  <c r="V113" i="11"/>
  <c r="V112" i="11"/>
  <c r="V110" i="11"/>
  <c r="V105" i="11"/>
  <c r="V104" i="11"/>
  <c r="V103" i="11"/>
  <c r="V102" i="11"/>
  <c r="V101" i="11"/>
  <c r="V100" i="11"/>
  <c r="V99" i="11"/>
  <c r="V98" i="11"/>
  <c r="V97" i="11"/>
  <c r="V91" i="11"/>
  <c r="V89" i="11"/>
  <c r="V88" i="11"/>
  <c r="V86" i="11"/>
  <c r="V81" i="11"/>
  <c r="V80" i="11"/>
  <c r="V79" i="11"/>
  <c r="V78" i="11"/>
  <c r="V77" i="11"/>
  <c r="V76" i="11"/>
  <c r="V75" i="11"/>
  <c r="V74" i="11"/>
  <c r="V73" i="11"/>
  <c r="V67" i="11"/>
  <c r="V65" i="11"/>
  <c r="V64" i="11"/>
  <c r="V62" i="11"/>
  <c r="V57" i="11"/>
  <c r="V56" i="11"/>
  <c r="V55" i="11"/>
  <c r="V54" i="11"/>
  <c r="V53" i="11"/>
  <c r="V52" i="11"/>
  <c r="V51" i="11"/>
  <c r="V50" i="11"/>
  <c r="V49" i="11"/>
  <c r="V43" i="11"/>
  <c r="V41" i="11"/>
  <c r="V40" i="11"/>
  <c r="V38" i="11"/>
  <c r="V33" i="11"/>
  <c r="V32" i="11"/>
  <c r="V31" i="11"/>
  <c r="V30" i="11"/>
  <c r="V7" i="11"/>
  <c r="V29" i="11"/>
  <c r="V28" i="11"/>
  <c r="V27" i="11"/>
  <c r="V26" i="11"/>
  <c r="V25" i="11"/>
  <c r="V19" i="11"/>
  <c r="V17" i="11"/>
  <c r="V16" i="11"/>
  <c r="V14" i="11"/>
  <c r="V10" i="11"/>
  <c r="V9" i="11"/>
  <c r="V8" i="11"/>
  <c r="J203" i="7"/>
  <c r="J204" i="7" s="1"/>
  <c r="D204" i="7" s="1"/>
  <c r="J179" i="7"/>
  <c r="J180" i="7" s="1"/>
  <c r="D180" i="7" s="1"/>
  <c r="J131" i="7"/>
  <c r="J132" i="7" s="1"/>
  <c r="D132" i="7" s="1"/>
  <c r="J107" i="7"/>
  <c r="J108" i="7" s="1"/>
  <c r="D108" i="7" s="1"/>
  <c r="J83" i="7"/>
  <c r="J84" i="7" s="1"/>
  <c r="D84" i="7" s="1"/>
  <c r="J59" i="7"/>
  <c r="J60" i="7" s="1"/>
  <c r="D60" i="7" s="1"/>
  <c r="J35" i="7"/>
  <c r="J36" i="7" s="1"/>
  <c r="D36" i="7" s="1"/>
  <c r="J11" i="7"/>
  <c r="J12" i="7" s="1"/>
  <c r="D12" i="7" s="1"/>
  <c r="J203" i="4"/>
  <c r="J179" i="4"/>
  <c r="J180" i="4" s="1"/>
  <c r="D180" i="4" s="1"/>
  <c r="J131" i="4"/>
  <c r="J132" i="4" s="1"/>
  <c r="D132" i="4" s="1"/>
  <c r="J107" i="4"/>
  <c r="J108" i="4" s="1"/>
  <c r="D108" i="4" s="1"/>
  <c r="J83" i="4"/>
  <c r="J84" i="4" s="1"/>
  <c r="D84" i="4" s="1"/>
  <c r="J59" i="4"/>
  <c r="J60" i="4" s="1"/>
  <c r="D60" i="4" s="1"/>
  <c r="J35" i="4"/>
  <c r="J36" i="4" s="1"/>
  <c r="D36" i="4" s="1"/>
  <c r="J179" i="11"/>
  <c r="J11" i="4"/>
  <c r="J12" i="4" s="1"/>
  <c r="D12" i="4" s="1"/>
  <c r="J155" i="11"/>
  <c r="J203" i="11"/>
  <c r="J204" i="11" s="1"/>
  <c r="D204" i="11" s="1"/>
  <c r="J131" i="11"/>
  <c r="J132" i="11" s="1"/>
  <c r="D132" i="11" s="1"/>
  <c r="J107" i="11"/>
  <c r="J83" i="11"/>
  <c r="J84" i="11" s="1"/>
  <c r="D84" i="11" s="1"/>
  <c r="J59" i="11"/>
  <c r="J60" i="11" s="1"/>
  <c r="D60" i="11" s="1"/>
  <c r="J35" i="11"/>
  <c r="J36" i="11" s="1"/>
  <c r="D36" i="11" s="1"/>
  <c r="D83" i="13" l="1"/>
  <c r="D179" i="12"/>
  <c r="D203" i="12"/>
  <c r="D179" i="13"/>
  <c r="J180" i="13"/>
  <c r="D180" i="13" s="1"/>
  <c r="D155" i="13"/>
  <c r="J156" i="13"/>
  <c r="D156" i="13" s="1"/>
  <c r="D131" i="13"/>
  <c r="J132" i="13"/>
  <c r="D132" i="13" s="1"/>
  <c r="D107" i="13"/>
  <c r="J108" i="13"/>
  <c r="D108" i="13" s="1"/>
  <c r="D59" i="13"/>
  <c r="J60" i="13"/>
  <c r="D60" i="13" s="1"/>
  <c r="D35" i="13"/>
  <c r="J36" i="13"/>
  <c r="D36" i="13" s="1"/>
  <c r="D11" i="13"/>
  <c r="J12" i="13"/>
  <c r="D12" i="13" s="1"/>
  <c r="D155" i="12"/>
  <c r="J156" i="12"/>
  <c r="D156" i="12" s="1"/>
  <c r="D131" i="12"/>
  <c r="J132" i="12"/>
  <c r="D132" i="12" s="1"/>
  <c r="D107" i="12"/>
  <c r="J108" i="12"/>
  <c r="D108" i="12" s="1"/>
  <c r="D59" i="12"/>
  <c r="J60" i="12"/>
  <c r="D60" i="12" s="1"/>
  <c r="D35" i="12"/>
  <c r="J36" i="12"/>
  <c r="D36" i="12" s="1"/>
  <c r="D11" i="12"/>
  <c r="V11" i="11"/>
  <c r="G205" i="13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04" i="13"/>
  <c r="G181" i="13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80" i="13"/>
  <c r="G157" i="13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56" i="13"/>
  <c r="G133" i="13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32" i="13"/>
  <c r="G109" i="13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08" i="13"/>
  <c r="G85" i="13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84" i="13"/>
  <c r="G61" i="13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60" i="13"/>
  <c r="G37" i="13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36" i="13"/>
  <c r="G205" i="12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04" i="12"/>
  <c r="G181" i="12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80" i="12"/>
  <c r="G157" i="12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56" i="12"/>
  <c r="G133" i="12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32" i="12"/>
  <c r="G109" i="12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08" i="12"/>
  <c r="G85" i="12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84" i="12"/>
  <c r="G61" i="12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60" i="12"/>
  <c r="G37" i="12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36" i="12"/>
  <c r="V202" i="11"/>
  <c r="J204" i="4"/>
  <c r="D204" i="4" s="1"/>
  <c r="V154" i="11"/>
  <c r="J156" i="11"/>
  <c r="D156" i="11" s="1"/>
  <c r="V106" i="11"/>
  <c r="J108" i="11"/>
  <c r="D108" i="11" s="1"/>
  <c r="V178" i="11"/>
  <c r="J180" i="11"/>
  <c r="D180" i="11" s="1"/>
  <c r="V58" i="11"/>
  <c r="V82" i="11"/>
  <c r="V34" i="11"/>
  <c r="V130" i="11"/>
  <c r="F222" i="11" l="1"/>
  <c r="D222" i="11"/>
  <c r="F221" i="11"/>
  <c r="D221" i="11"/>
  <c r="F220" i="11"/>
  <c r="D220" i="11"/>
  <c r="F219" i="11"/>
  <c r="D219" i="11"/>
  <c r="F218" i="11"/>
  <c r="D218" i="11"/>
  <c r="F217" i="11"/>
  <c r="D217" i="11"/>
  <c r="F216" i="11"/>
  <c r="D216" i="11"/>
  <c r="F215" i="11"/>
  <c r="D215" i="11"/>
  <c r="F214" i="11"/>
  <c r="D214" i="11"/>
  <c r="F213" i="11"/>
  <c r="D213" i="11"/>
  <c r="F212" i="11"/>
  <c r="D212" i="11"/>
  <c r="F211" i="11"/>
  <c r="D211" i="11"/>
  <c r="F210" i="11"/>
  <c r="D210" i="11"/>
  <c r="F209" i="11"/>
  <c r="D209" i="11"/>
  <c r="F208" i="11"/>
  <c r="D208" i="11"/>
  <c r="F207" i="11"/>
  <c r="D207" i="11"/>
  <c r="F206" i="11"/>
  <c r="D206" i="11"/>
  <c r="F205" i="11"/>
  <c r="D205" i="11"/>
  <c r="F203" i="11"/>
  <c r="D203" i="11"/>
  <c r="F202" i="11"/>
  <c r="D202" i="11"/>
  <c r="F201" i="11"/>
  <c r="D201" i="11"/>
  <c r="F200" i="11"/>
  <c r="D200" i="11"/>
  <c r="F199" i="11"/>
  <c r="G199" i="11"/>
  <c r="G200" i="11" s="1"/>
  <c r="G201" i="11" s="1"/>
  <c r="G202" i="11" s="1"/>
  <c r="G203" i="11" s="1"/>
  <c r="D199" i="11"/>
  <c r="F198" i="11"/>
  <c r="D198" i="11"/>
  <c r="F197" i="11"/>
  <c r="D197" i="11"/>
  <c r="F196" i="11"/>
  <c r="D196" i="11"/>
  <c r="F195" i="11"/>
  <c r="D195" i="11"/>
  <c r="F194" i="11"/>
  <c r="D194" i="11"/>
  <c r="F193" i="11"/>
  <c r="D193" i="11"/>
  <c r="F192" i="11"/>
  <c r="D192" i="11"/>
  <c r="F191" i="11"/>
  <c r="D191" i="11"/>
  <c r="F190" i="11"/>
  <c r="D190" i="11"/>
  <c r="F189" i="11"/>
  <c r="D189" i="11"/>
  <c r="F188" i="11"/>
  <c r="D188" i="11"/>
  <c r="F187" i="11"/>
  <c r="D187" i="11"/>
  <c r="F186" i="11"/>
  <c r="D186" i="11"/>
  <c r="F185" i="11"/>
  <c r="D185" i="11"/>
  <c r="F184" i="11"/>
  <c r="D184" i="11"/>
  <c r="F183" i="11"/>
  <c r="D183" i="11"/>
  <c r="F182" i="11"/>
  <c r="D182" i="11"/>
  <c r="F181" i="11"/>
  <c r="D181" i="11"/>
  <c r="F179" i="11"/>
  <c r="D179" i="11"/>
  <c r="F178" i="11"/>
  <c r="D178" i="11"/>
  <c r="F177" i="11"/>
  <c r="D177" i="11"/>
  <c r="F176" i="11"/>
  <c r="D176" i="11"/>
  <c r="F175" i="11"/>
  <c r="G175" i="11"/>
  <c r="G176" i="11" s="1"/>
  <c r="G177" i="11" s="1"/>
  <c r="G178" i="11" s="1"/>
  <c r="G179" i="11" s="1"/>
  <c r="D175" i="11"/>
  <c r="F174" i="11"/>
  <c r="D174" i="11"/>
  <c r="F173" i="11"/>
  <c r="D173" i="11"/>
  <c r="F172" i="11"/>
  <c r="D172" i="11"/>
  <c r="F171" i="11"/>
  <c r="D171" i="11"/>
  <c r="F170" i="11"/>
  <c r="D170" i="11"/>
  <c r="F169" i="11"/>
  <c r="D169" i="11"/>
  <c r="F168" i="11"/>
  <c r="D168" i="11"/>
  <c r="F167" i="11"/>
  <c r="D167" i="11"/>
  <c r="F166" i="11"/>
  <c r="D166" i="11"/>
  <c r="F165" i="11"/>
  <c r="D165" i="11"/>
  <c r="F164" i="11"/>
  <c r="D164" i="11"/>
  <c r="F163" i="11"/>
  <c r="D163" i="11"/>
  <c r="F162" i="11"/>
  <c r="D162" i="11"/>
  <c r="F161" i="11"/>
  <c r="D161" i="11"/>
  <c r="F160" i="11"/>
  <c r="D160" i="11"/>
  <c r="F159" i="11"/>
  <c r="D159" i="11"/>
  <c r="F158" i="11"/>
  <c r="D158" i="11"/>
  <c r="F157" i="11"/>
  <c r="D157" i="11"/>
  <c r="F155" i="11"/>
  <c r="D155" i="11"/>
  <c r="F154" i="11"/>
  <c r="D154" i="11"/>
  <c r="F153" i="11"/>
  <c r="D153" i="11"/>
  <c r="F152" i="11"/>
  <c r="D152" i="11"/>
  <c r="F151" i="11"/>
  <c r="G151" i="11"/>
  <c r="G152" i="11" s="1"/>
  <c r="G153" i="11" s="1"/>
  <c r="G154" i="11" s="1"/>
  <c r="G155" i="11" s="1"/>
  <c r="D151" i="11"/>
  <c r="F150" i="11"/>
  <c r="D150" i="11"/>
  <c r="F149" i="11"/>
  <c r="D149" i="11"/>
  <c r="F148" i="11"/>
  <c r="D148" i="11"/>
  <c r="F147" i="11"/>
  <c r="D147" i="11"/>
  <c r="F146" i="11"/>
  <c r="D146" i="11"/>
  <c r="F145" i="11"/>
  <c r="D145" i="11"/>
  <c r="F144" i="11"/>
  <c r="D144" i="11"/>
  <c r="F143" i="11"/>
  <c r="D143" i="11"/>
  <c r="F142" i="11"/>
  <c r="D142" i="11"/>
  <c r="F141" i="11"/>
  <c r="D141" i="11"/>
  <c r="F140" i="11"/>
  <c r="D140" i="11"/>
  <c r="F139" i="11"/>
  <c r="D139" i="11"/>
  <c r="F138" i="11"/>
  <c r="D138" i="11"/>
  <c r="F137" i="11"/>
  <c r="D137" i="11"/>
  <c r="F136" i="11"/>
  <c r="D136" i="11"/>
  <c r="F135" i="11"/>
  <c r="D135" i="11"/>
  <c r="F134" i="11"/>
  <c r="D134" i="11"/>
  <c r="F133" i="11"/>
  <c r="D133" i="11"/>
  <c r="F131" i="11"/>
  <c r="D131" i="11"/>
  <c r="F130" i="11"/>
  <c r="D130" i="11"/>
  <c r="F129" i="11"/>
  <c r="D129" i="11"/>
  <c r="F128" i="11"/>
  <c r="D128" i="11"/>
  <c r="F127" i="11"/>
  <c r="G127" i="11"/>
  <c r="G128" i="11" s="1"/>
  <c r="G129" i="11" s="1"/>
  <c r="G130" i="11" s="1"/>
  <c r="G131" i="11" s="1"/>
  <c r="D127" i="11"/>
  <c r="F126" i="11"/>
  <c r="D126" i="11"/>
  <c r="F125" i="11"/>
  <c r="D125" i="11"/>
  <c r="F124" i="11"/>
  <c r="D124" i="11"/>
  <c r="F123" i="11"/>
  <c r="D123" i="11"/>
  <c r="F122" i="11"/>
  <c r="D122" i="11"/>
  <c r="F121" i="11"/>
  <c r="D121" i="11"/>
  <c r="F120" i="11"/>
  <c r="D120" i="11"/>
  <c r="F119" i="11"/>
  <c r="D119" i="11"/>
  <c r="F118" i="11"/>
  <c r="D118" i="11"/>
  <c r="F117" i="11"/>
  <c r="D117" i="11"/>
  <c r="F116" i="11"/>
  <c r="D116" i="11"/>
  <c r="F115" i="11"/>
  <c r="D115" i="11"/>
  <c r="F114" i="11"/>
  <c r="D114" i="11"/>
  <c r="F113" i="11"/>
  <c r="D113" i="11"/>
  <c r="F112" i="11"/>
  <c r="D112" i="11"/>
  <c r="F111" i="11"/>
  <c r="D111" i="11"/>
  <c r="F110" i="11"/>
  <c r="D110" i="11"/>
  <c r="F109" i="11"/>
  <c r="D109" i="11"/>
  <c r="F107" i="11"/>
  <c r="D107" i="11"/>
  <c r="F106" i="11"/>
  <c r="D106" i="11"/>
  <c r="F105" i="11"/>
  <c r="D105" i="11"/>
  <c r="F104" i="11"/>
  <c r="D104" i="11"/>
  <c r="F103" i="11"/>
  <c r="G103" i="11"/>
  <c r="G104" i="11" s="1"/>
  <c r="G105" i="11" s="1"/>
  <c r="G106" i="11" s="1"/>
  <c r="G107" i="11" s="1"/>
  <c r="D103" i="11"/>
  <c r="F102" i="11"/>
  <c r="D102" i="11"/>
  <c r="F101" i="11"/>
  <c r="D101" i="11"/>
  <c r="F100" i="11"/>
  <c r="D100" i="11"/>
  <c r="F99" i="11"/>
  <c r="D99" i="11"/>
  <c r="F98" i="11"/>
  <c r="D98" i="11"/>
  <c r="F97" i="11"/>
  <c r="D97" i="11"/>
  <c r="F96" i="11"/>
  <c r="D96" i="11"/>
  <c r="F95" i="11"/>
  <c r="D95" i="11"/>
  <c r="F94" i="11"/>
  <c r="D94" i="11"/>
  <c r="F93" i="11"/>
  <c r="D93" i="11"/>
  <c r="F92" i="11"/>
  <c r="D92" i="11"/>
  <c r="F91" i="11"/>
  <c r="D91" i="11"/>
  <c r="F90" i="11"/>
  <c r="D90" i="11"/>
  <c r="F89" i="11"/>
  <c r="D89" i="11"/>
  <c r="F88" i="11"/>
  <c r="D88" i="11"/>
  <c r="F87" i="11"/>
  <c r="D87" i="11"/>
  <c r="F86" i="11"/>
  <c r="D86" i="11"/>
  <c r="F85" i="11"/>
  <c r="D85" i="11"/>
  <c r="F83" i="11"/>
  <c r="D83" i="11"/>
  <c r="F82" i="11"/>
  <c r="D82" i="11"/>
  <c r="F81" i="11"/>
  <c r="D81" i="11"/>
  <c r="F80" i="11"/>
  <c r="D80" i="11"/>
  <c r="F79" i="11"/>
  <c r="G79" i="11"/>
  <c r="G80" i="11" s="1"/>
  <c r="G81" i="11" s="1"/>
  <c r="G82" i="11" s="1"/>
  <c r="G83" i="11" s="1"/>
  <c r="D79" i="11"/>
  <c r="F78" i="11"/>
  <c r="D78" i="11"/>
  <c r="F77" i="11"/>
  <c r="D77" i="11"/>
  <c r="F76" i="11"/>
  <c r="D76" i="11"/>
  <c r="F75" i="11"/>
  <c r="D75" i="11"/>
  <c r="F74" i="11"/>
  <c r="D74" i="11"/>
  <c r="F73" i="11"/>
  <c r="D73" i="11"/>
  <c r="F72" i="11"/>
  <c r="D72" i="11"/>
  <c r="F71" i="11"/>
  <c r="D71" i="11"/>
  <c r="F70" i="11"/>
  <c r="D70" i="11"/>
  <c r="F69" i="11"/>
  <c r="D69" i="1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59" i="11"/>
  <c r="D59" i="11"/>
  <c r="F58" i="11"/>
  <c r="D58" i="11"/>
  <c r="F57" i="11"/>
  <c r="D57" i="11"/>
  <c r="F56" i="11"/>
  <c r="D56" i="11"/>
  <c r="F55" i="11"/>
  <c r="G55" i="11"/>
  <c r="G56" i="11" s="1"/>
  <c r="G57" i="11" s="1"/>
  <c r="G58" i="11" s="1"/>
  <c r="G59" i="11" s="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5" i="11"/>
  <c r="D35" i="11"/>
  <c r="F34" i="11"/>
  <c r="D34" i="11"/>
  <c r="F33" i="11"/>
  <c r="D33" i="11"/>
  <c r="F32" i="11"/>
  <c r="D32" i="11"/>
  <c r="F31" i="11"/>
  <c r="G31" i="11"/>
  <c r="G32" i="11" s="1"/>
  <c r="G33" i="11" s="1"/>
  <c r="G34" i="11" s="1"/>
  <c r="G35" i="11" s="1"/>
  <c r="D31" i="11"/>
  <c r="H30" i="11"/>
  <c r="F30" i="11" s="1"/>
  <c r="D30" i="11"/>
  <c r="H29" i="11"/>
  <c r="F29" i="11" s="1"/>
  <c r="D29" i="11"/>
  <c r="H28" i="11"/>
  <c r="F28" i="11" s="1"/>
  <c r="D28" i="11"/>
  <c r="H27" i="11"/>
  <c r="F27" i="11" s="1"/>
  <c r="D27" i="11"/>
  <c r="H26" i="11"/>
  <c r="F26" i="11" s="1"/>
  <c r="D26" i="11"/>
  <c r="H25" i="11"/>
  <c r="F25" i="11" s="1"/>
  <c r="D25" i="11"/>
  <c r="H24" i="11"/>
  <c r="F24" i="11" s="1"/>
  <c r="D24" i="11"/>
  <c r="H23" i="11"/>
  <c r="F23" i="11" s="1"/>
  <c r="D23" i="11"/>
  <c r="H22" i="11"/>
  <c r="F22" i="11" s="1"/>
  <c r="D22" i="11"/>
  <c r="H21" i="11"/>
  <c r="F21" i="11" s="1"/>
  <c r="D21" i="11"/>
  <c r="H20" i="11"/>
  <c r="F20" i="11" s="1"/>
  <c r="D20" i="11"/>
  <c r="H19" i="11"/>
  <c r="F19" i="11" s="1"/>
  <c r="D19" i="11"/>
  <c r="H18" i="11"/>
  <c r="F18" i="11" s="1"/>
  <c r="D18" i="11"/>
  <c r="H17" i="11"/>
  <c r="F17" i="11" s="1"/>
  <c r="D17" i="11"/>
  <c r="H16" i="11"/>
  <c r="F16" i="11" s="1"/>
  <c r="D16" i="11"/>
  <c r="H15" i="11"/>
  <c r="F15" i="11" s="1"/>
  <c r="D15" i="11"/>
  <c r="H14" i="11"/>
  <c r="F14" i="11" s="1"/>
  <c r="D14" i="11"/>
  <c r="H13" i="11"/>
  <c r="F13" i="11" s="1"/>
  <c r="D13" i="11"/>
  <c r="H11" i="11"/>
  <c r="F11" i="11" s="1"/>
  <c r="D11" i="11"/>
  <c r="H10" i="11"/>
  <c r="F10" i="11" s="1"/>
  <c r="D10" i="11"/>
  <c r="H9" i="11"/>
  <c r="F9" i="11" s="1"/>
  <c r="D9" i="11"/>
  <c r="I8" i="11"/>
  <c r="I9" i="11" s="1"/>
  <c r="I10" i="11" s="1"/>
  <c r="I11" i="11" s="1"/>
  <c r="H8" i="11"/>
  <c r="F8" i="11" s="1"/>
  <c r="D8" i="11"/>
  <c r="H7" i="11"/>
  <c r="F7" i="11" s="1"/>
  <c r="D7" i="11"/>
  <c r="H222" i="10"/>
  <c r="F222" i="10" s="1"/>
  <c r="D222" i="10"/>
  <c r="H221" i="10"/>
  <c r="F221" i="10" s="1"/>
  <c r="D221" i="10"/>
  <c r="H220" i="10"/>
  <c r="F220" i="10" s="1"/>
  <c r="D220" i="10"/>
  <c r="H219" i="10"/>
  <c r="F219" i="10" s="1"/>
  <c r="D219" i="10"/>
  <c r="H218" i="10"/>
  <c r="F218" i="10" s="1"/>
  <c r="D218" i="10"/>
  <c r="H217" i="10"/>
  <c r="F217" i="10" s="1"/>
  <c r="D217" i="10"/>
  <c r="H216" i="10"/>
  <c r="F216" i="10" s="1"/>
  <c r="D216" i="10"/>
  <c r="H215" i="10"/>
  <c r="F215" i="10" s="1"/>
  <c r="D215" i="10"/>
  <c r="H214" i="10"/>
  <c r="F214" i="10" s="1"/>
  <c r="D214" i="10"/>
  <c r="H213" i="10"/>
  <c r="F213" i="10" s="1"/>
  <c r="D213" i="10"/>
  <c r="H212" i="10"/>
  <c r="F212" i="10" s="1"/>
  <c r="D212" i="10"/>
  <c r="H211" i="10"/>
  <c r="F211" i="10" s="1"/>
  <c r="D211" i="10"/>
  <c r="H210" i="10"/>
  <c r="F210" i="10" s="1"/>
  <c r="D210" i="10"/>
  <c r="H209" i="10"/>
  <c r="F209" i="10" s="1"/>
  <c r="D209" i="10"/>
  <c r="H208" i="10"/>
  <c r="F208" i="10" s="1"/>
  <c r="D208" i="10"/>
  <c r="H207" i="10"/>
  <c r="F207" i="10" s="1"/>
  <c r="D207" i="10"/>
  <c r="H206" i="10"/>
  <c r="F206" i="10" s="1"/>
  <c r="D206" i="10"/>
  <c r="H205" i="10"/>
  <c r="F205" i="10" s="1"/>
  <c r="D205" i="10"/>
  <c r="H203" i="10"/>
  <c r="F203" i="10" s="1"/>
  <c r="D203" i="10"/>
  <c r="H202" i="10"/>
  <c r="F202" i="10" s="1"/>
  <c r="D202" i="10"/>
  <c r="H201" i="10"/>
  <c r="F201" i="10" s="1"/>
  <c r="D201" i="10"/>
  <c r="H200" i="10"/>
  <c r="F200" i="10" s="1"/>
  <c r="D200" i="10"/>
  <c r="H199" i="10"/>
  <c r="F199" i="10" s="1"/>
  <c r="G199" i="10"/>
  <c r="G200" i="10" s="1"/>
  <c r="G201" i="10" s="1"/>
  <c r="G202" i="10" s="1"/>
  <c r="G203" i="10" s="1"/>
  <c r="D199" i="10"/>
  <c r="H198" i="10"/>
  <c r="F198" i="10" s="1"/>
  <c r="D198" i="10"/>
  <c r="H197" i="10"/>
  <c r="F197" i="10" s="1"/>
  <c r="D197" i="10"/>
  <c r="H196" i="10"/>
  <c r="F196" i="10" s="1"/>
  <c r="D196" i="10"/>
  <c r="H195" i="10"/>
  <c r="F195" i="10" s="1"/>
  <c r="D195" i="10"/>
  <c r="H194" i="10"/>
  <c r="F194" i="10" s="1"/>
  <c r="D194" i="10"/>
  <c r="H193" i="10"/>
  <c r="F193" i="10" s="1"/>
  <c r="D193" i="10"/>
  <c r="H192" i="10"/>
  <c r="F192" i="10" s="1"/>
  <c r="D192" i="10"/>
  <c r="H191" i="10"/>
  <c r="F191" i="10" s="1"/>
  <c r="D191" i="10"/>
  <c r="H190" i="10"/>
  <c r="F190" i="10" s="1"/>
  <c r="D190" i="10"/>
  <c r="H189" i="10"/>
  <c r="F189" i="10" s="1"/>
  <c r="D189" i="10"/>
  <c r="H188" i="10"/>
  <c r="F188" i="10" s="1"/>
  <c r="D188" i="10"/>
  <c r="H187" i="10"/>
  <c r="F187" i="10" s="1"/>
  <c r="D187" i="10"/>
  <c r="H186" i="10"/>
  <c r="F186" i="10" s="1"/>
  <c r="D186" i="10"/>
  <c r="H185" i="10"/>
  <c r="F185" i="10" s="1"/>
  <c r="D185" i="10"/>
  <c r="H184" i="10"/>
  <c r="F184" i="10" s="1"/>
  <c r="D184" i="10"/>
  <c r="H183" i="10"/>
  <c r="F183" i="10" s="1"/>
  <c r="D183" i="10"/>
  <c r="H182" i="10"/>
  <c r="F182" i="10" s="1"/>
  <c r="D182" i="10"/>
  <c r="H181" i="10"/>
  <c r="F181" i="10" s="1"/>
  <c r="D181" i="10"/>
  <c r="H179" i="10"/>
  <c r="F179" i="10" s="1"/>
  <c r="D179" i="10"/>
  <c r="H178" i="10"/>
  <c r="F178" i="10" s="1"/>
  <c r="D178" i="10"/>
  <c r="H177" i="10"/>
  <c r="F177" i="10" s="1"/>
  <c r="D177" i="10"/>
  <c r="H176" i="10"/>
  <c r="F176" i="10" s="1"/>
  <c r="D176" i="10"/>
  <c r="H175" i="10"/>
  <c r="F175" i="10" s="1"/>
  <c r="G175" i="10"/>
  <c r="G176" i="10" s="1"/>
  <c r="G177" i="10" s="1"/>
  <c r="G178" i="10" s="1"/>
  <c r="G179" i="10" s="1"/>
  <c r="D175" i="10"/>
  <c r="H174" i="10"/>
  <c r="F174" i="10" s="1"/>
  <c r="D174" i="10"/>
  <c r="H173" i="10"/>
  <c r="F173" i="10" s="1"/>
  <c r="D173" i="10"/>
  <c r="H172" i="10"/>
  <c r="F172" i="10" s="1"/>
  <c r="D172" i="10"/>
  <c r="H171" i="10"/>
  <c r="F171" i="10" s="1"/>
  <c r="D171" i="10"/>
  <c r="H170" i="10"/>
  <c r="F170" i="10" s="1"/>
  <c r="D170" i="10"/>
  <c r="H169" i="10"/>
  <c r="F169" i="10" s="1"/>
  <c r="D169" i="10"/>
  <c r="H168" i="10"/>
  <c r="F168" i="10" s="1"/>
  <c r="D168" i="10"/>
  <c r="H167" i="10"/>
  <c r="F167" i="10" s="1"/>
  <c r="D167" i="10"/>
  <c r="H166" i="10"/>
  <c r="F166" i="10" s="1"/>
  <c r="D166" i="10"/>
  <c r="H165" i="10"/>
  <c r="F165" i="10" s="1"/>
  <c r="D165" i="10"/>
  <c r="H164" i="10"/>
  <c r="F164" i="10" s="1"/>
  <c r="D164" i="10"/>
  <c r="H163" i="10"/>
  <c r="F163" i="10" s="1"/>
  <c r="D163" i="10"/>
  <c r="H162" i="10"/>
  <c r="F162" i="10" s="1"/>
  <c r="D162" i="10"/>
  <c r="H161" i="10"/>
  <c r="F161" i="10" s="1"/>
  <c r="D161" i="10"/>
  <c r="H160" i="10"/>
  <c r="F160" i="10" s="1"/>
  <c r="D160" i="10"/>
  <c r="H159" i="10"/>
  <c r="F159" i="10" s="1"/>
  <c r="D159" i="10"/>
  <c r="H158" i="10"/>
  <c r="F158" i="10" s="1"/>
  <c r="D158" i="10"/>
  <c r="H157" i="10"/>
  <c r="F157" i="10" s="1"/>
  <c r="D157" i="10"/>
  <c r="H155" i="10"/>
  <c r="F155" i="10" s="1"/>
  <c r="D155" i="10"/>
  <c r="H154" i="10"/>
  <c r="F154" i="10" s="1"/>
  <c r="D154" i="10"/>
  <c r="H153" i="10"/>
  <c r="F153" i="10" s="1"/>
  <c r="D153" i="10"/>
  <c r="H152" i="10"/>
  <c r="F152" i="10" s="1"/>
  <c r="D152" i="10"/>
  <c r="H151" i="10"/>
  <c r="F151" i="10" s="1"/>
  <c r="G151" i="10"/>
  <c r="G152" i="10" s="1"/>
  <c r="G153" i="10" s="1"/>
  <c r="G154" i="10" s="1"/>
  <c r="G155" i="10" s="1"/>
  <c r="D151" i="10"/>
  <c r="H150" i="10"/>
  <c r="F150" i="10" s="1"/>
  <c r="D150" i="10"/>
  <c r="H149" i="10"/>
  <c r="F149" i="10" s="1"/>
  <c r="D149" i="10"/>
  <c r="H148" i="10"/>
  <c r="F148" i="10" s="1"/>
  <c r="D148" i="10"/>
  <c r="H147" i="10"/>
  <c r="F147" i="10" s="1"/>
  <c r="D147" i="10"/>
  <c r="H146" i="10"/>
  <c r="F146" i="10" s="1"/>
  <c r="D146" i="10"/>
  <c r="H145" i="10"/>
  <c r="F145" i="10" s="1"/>
  <c r="D145" i="10"/>
  <c r="H144" i="10"/>
  <c r="F144" i="10" s="1"/>
  <c r="D144" i="10"/>
  <c r="H143" i="10"/>
  <c r="F143" i="10" s="1"/>
  <c r="D143" i="10"/>
  <c r="H142" i="10"/>
  <c r="F142" i="10" s="1"/>
  <c r="D142" i="10"/>
  <c r="H141" i="10"/>
  <c r="F141" i="10" s="1"/>
  <c r="D141" i="10"/>
  <c r="H140" i="10"/>
  <c r="F140" i="10" s="1"/>
  <c r="D140" i="10"/>
  <c r="H139" i="10"/>
  <c r="F139" i="10" s="1"/>
  <c r="D139" i="10"/>
  <c r="H138" i="10"/>
  <c r="F138" i="10" s="1"/>
  <c r="D138" i="10"/>
  <c r="H137" i="10"/>
  <c r="F137" i="10" s="1"/>
  <c r="D137" i="10"/>
  <c r="H136" i="10"/>
  <c r="F136" i="10" s="1"/>
  <c r="D136" i="10"/>
  <c r="H135" i="10"/>
  <c r="F135" i="10" s="1"/>
  <c r="D135" i="10"/>
  <c r="H134" i="10"/>
  <c r="F134" i="10" s="1"/>
  <c r="D134" i="10"/>
  <c r="H133" i="10"/>
  <c r="F133" i="10" s="1"/>
  <c r="D133" i="10"/>
  <c r="H131" i="10"/>
  <c r="F131" i="10" s="1"/>
  <c r="D131" i="10"/>
  <c r="H130" i="10"/>
  <c r="F130" i="10" s="1"/>
  <c r="D130" i="10"/>
  <c r="H129" i="10"/>
  <c r="F129" i="10" s="1"/>
  <c r="D129" i="10"/>
  <c r="H128" i="10"/>
  <c r="F128" i="10" s="1"/>
  <c r="D128" i="10"/>
  <c r="H127" i="10"/>
  <c r="F127" i="10" s="1"/>
  <c r="G127" i="10"/>
  <c r="G128" i="10" s="1"/>
  <c r="G129" i="10" s="1"/>
  <c r="G130" i="10" s="1"/>
  <c r="G131" i="10" s="1"/>
  <c r="D127" i="10"/>
  <c r="H126" i="10"/>
  <c r="F126" i="10" s="1"/>
  <c r="D126" i="10"/>
  <c r="H125" i="10"/>
  <c r="F125" i="10" s="1"/>
  <c r="D125" i="10"/>
  <c r="H124" i="10"/>
  <c r="F124" i="10" s="1"/>
  <c r="D124" i="10"/>
  <c r="H123" i="10"/>
  <c r="F123" i="10" s="1"/>
  <c r="D123" i="10"/>
  <c r="H122" i="10"/>
  <c r="F122" i="10" s="1"/>
  <c r="D122" i="10"/>
  <c r="H121" i="10"/>
  <c r="F121" i="10" s="1"/>
  <c r="D121" i="10"/>
  <c r="H120" i="10"/>
  <c r="F120" i="10" s="1"/>
  <c r="D120" i="10"/>
  <c r="H119" i="10"/>
  <c r="F119" i="10" s="1"/>
  <c r="D119" i="10"/>
  <c r="H118" i="10"/>
  <c r="F118" i="10" s="1"/>
  <c r="D118" i="10"/>
  <c r="H117" i="10"/>
  <c r="F117" i="10" s="1"/>
  <c r="D117" i="10"/>
  <c r="H116" i="10"/>
  <c r="F116" i="10" s="1"/>
  <c r="D116" i="10"/>
  <c r="H115" i="10"/>
  <c r="F115" i="10" s="1"/>
  <c r="D115" i="10"/>
  <c r="H114" i="10"/>
  <c r="F114" i="10" s="1"/>
  <c r="D114" i="10"/>
  <c r="H113" i="10"/>
  <c r="F113" i="10" s="1"/>
  <c r="D113" i="10"/>
  <c r="H112" i="10"/>
  <c r="F112" i="10" s="1"/>
  <c r="D112" i="10"/>
  <c r="H111" i="10"/>
  <c r="F111" i="10" s="1"/>
  <c r="D111" i="10"/>
  <c r="H110" i="10"/>
  <c r="F110" i="10" s="1"/>
  <c r="D110" i="10"/>
  <c r="H109" i="10"/>
  <c r="F109" i="10" s="1"/>
  <c r="D109" i="10"/>
  <c r="H107" i="10"/>
  <c r="F107" i="10" s="1"/>
  <c r="D107" i="10"/>
  <c r="H106" i="10"/>
  <c r="F106" i="10" s="1"/>
  <c r="D106" i="10"/>
  <c r="H105" i="10"/>
  <c r="F105" i="10" s="1"/>
  <c r="D105" i="10"/>
  <c r="H104" i="10"/>
  <c r="F104" i="10" s="1"/>
  <c r="D104" i="10"/>
  <c r="H103" i="10"/>
  <c r="F103" i="10" s="1"/>
  <c r="G103" i="10"/>
  <c r="G104" i="10" s="1"/>
  <c r="G105" i="10" s="1"/>
  <c r="G106" i="10" s="1"/>
  <c r="G107" i="10" s="1"/>
  <c r="D103" i="10"/>
  <c r="H102" i="10"/>
  <c r="F102" i="10" s="1"/>
  <c r="D102" i="10"/>
  <c r="H101" i="10"/>
  <c r="F101" i="10" s="1"/>
  <c r="D101" i="10"/>
  <c r="H100" i="10"/>
  <c r="F100" i="10" s="1"/>
  <c r="D100" i="10"/>
  <c r="H99" i="10"/>
  <c r="F99" i="10" s="1"/>
  <c r="D99" i="10"/>
  <c r="H98" i="10"/>
  <c r="F98" i="10" s="1"/>
  <c r="D98" i="10"/>
  <c r="H97" i="10"/>
  <c r="F97" i="10" s="1"/>
  <c r="D97" i="10"/>
  <c r="H96" i="10"/>
  <c r="F96" i="10" s="1"/>
  <c r="D96" i="10"/>
  <c r="H95" i="10"/>
  <c r="F95" i="10" s="1"/>
  <c r="D95" i="10"/>
  <c r="H94" i="10"/>
  <c r="F94" i="10" s="1"/>
  <c r="D94" i="10"/>
  <c r="H93" i="10"/>
  <c r="F93" i="10" s="1"/>
  <c r="D93" i="10"/>
  <c r="H92" i="10"/>
  <c r="F92" i="10" s="1"/>
  <c r="D92" i="10"/>
  <c r="H91" i="10"/>
  <c r="F91" i="10" s="1"/>
  <c r="D91" i="10"/>
  <c r="H90" i="10"/>
  <c r="F90" i="10" s="1"/>
  <c r="D90" i="10"/>
  <c r="H89" i="10"/>
  <c r="F89" i="10" s="1"/>
  <c r="D89" i="10"/>
  <c r="H88" i="10"/>
  <c r="F88" i="10" s="1"/>
  <c r="D88" i="10"/>
  <c r="H87" i="10"/>
  <c r="F87" i="10" s="1"/>
  <c r="D87" i="10"/>
  <c r="H86" i="10"/>
  <c r="F86" i="10" s="1"/>
  <c r="D86" i="10"/>
  <c r="H85" i="10"/>
  <c r="F85" i="10" s="1"/>
  <c r="D85" i="10"/>
  <c r="H83" i="10"/>
  <c r="F83" i="10" s="1"/>
  <c r="D83" i="10"/>
  <c r="H82" i="10"/>
  <c r="F82" i="10" s="1"/>
  <c r="D82" i="10"/>
  <c r="H81" i="10"/>
  <c r="F81" i="10" s="1"/>
  <c r="D81" i="10"/>
  <c r="H80" i="10"/>
  <c r="F80" i="10" s="1"/>
  <c r="D80" i="10"/>
  <c r="H79" i="10"/>
  <c r="F79" i="10" s="1"/>
  <c r="G79" i="10"/>
  <c r="G80" i="10" s="1"/>
  <c r="G81" i="10" s="1"/>
  <c r="G82" i="10" s="1"/>
  <c r="G83" i="10" s="1"/>
  <c r="D79" i="10"/>
  <c r="H78" i="10"/>
  <c r="F78" i="10" s="1"/>
  <c r="D78" i="10"/>
  <c r="H77" i="10"/>
  <c r="F77" i="10" s="1"/>
  <c r="D77" i="10"/>
  <c r="H76" i="10"/>
  <c r="F76" i="10" s="1"/>
  <c r="D76" i="10"/>
  <c r="H75" i="10"/>
  <c r="F75" i="10" s="1"/>
  <c r="D75" i="10"/>
  <c r="H74" i="10"/>
  <c r="F74" i="10" s="1"/>
  <c r="D74" i="10"/>
  <c r="H73" i="10"/>
  <c r="F73" i="10" s="1"/>
  <c r="D73" i="10"/>
  <c r="H72" i="10"/>
  <c r="F72" i="10" s="1"/>
  <c r="D72" i="10"/>
  <c r="H71" i="10"/>
  <c r="F71" i="10" s="1"/>
  <c r="D71" i="10"/>
  <c r="H70" i="10"/>
  <c r="F70" i="10" s="1"/>
  <c r="D70" i="10"/>
  <c r="H69" i="10"/>
  <c r="F69" i="10" s="1"/>
  <c r="D69" i="10"/>
  <c r="H68" i="10"/>
  <c r="F68" i="10" s="1"/>
  <c r="D68" i="10"/>
  <c r="H67" i="10"/>
  <c r="F67" i="10" s="1"/>
  <c r="D67" i="10"/>
  <c r="H66" i="10"/>
  <c r="F66" i="10" s="1"/>
  <c r="D66" i="10"/>
  <c r="H65" i="10"/>
  <c r="F65" i="10" s="1"/>
  <c r="D65" i="10"/>
  <c r="H64" i="10"/>
  <c r="F64" i="10" s="1"/>
  <c r="D64" i="10"/>
  <c r="H63" i="10"/>
  <c r="F63" i="10" s="1"/>
  <c r="D63" i="10"/>
  <c r="H62" i="10"/>
  <c r="F62" i="10" s="1"/>
  <c r="D62" i="10"/>
  <c r="H61" i="10"/>
  <c r="F61" i="10" s="1"/>
  <c r="D61" i="10"/>
  <c r="H59" i="10"/>
  <c r="F59" i="10" s="1"/>
  <c r="D59" i="10"/>
  <c r="H58" i="10"/>
  <c r="F58" i="10" s="1"/>
  <c r="D58" i="10"/>
  <c r="H57" i="10"/>
  <c r="F57" i="10" s="1"/>
  <c r="D57" i="10"/>
  <c r="H56" i="10"/>
  <c r="F56" i="10" s="1"/>
  <c r="D56" i="10"/>
  <c r="H55" i="10"/>
  <c r="F55" i="10" s="1"/>
  <c r="G55" i="10"/>
  <c r="G56" i="10" s="1"/>
  <c r="G57" i="10" s="1"/>
  <c r="G58" i="10" s="1"/>
  <c r="G59" i="10" s="1"/>
  <c r="D55" i="10"/>
  <c r="H54" i="10"/>
  <c r="F54" i="10" s="1"/>
  <c r="D54" i="10"/>
  <c r="H53" i="10"/>
  <c r="F53" i="10" s="1"/>
  <c r="D53" i="10"/>
  <c r="H52" i="10"/>
  <c r="F52" i="10" s="1"/>
  <c r="D52" i="10"/>
  <c r="H51" i="10"/>
  <c r="F51" i="10" s="1"/>
  <c r="D51" i="10"/>
  <c r="H50" i="10"/>
  <c r="F50" i="10" s="1"/>
  <c r="D50" i="10"/>
  <c r="H49" i="10"/>
  <c r="F49" i="10" s="1"/>
  <c r="D49" i="10"/>
  <c r="H48" i="10"/>
  <c r="F48" i="10" s="1"/>
  <c r="D48" i="10"/>
  <c r="H47" i="10"/>
  <c r="F47" i="10" s="1"/>
  <c r="D47" i="10"/>
  <c r="H46" i="10"/>
  <c r="F46" i="10" s="1"/>
  <c r="D46" i="10"/>
  <c r="H45" i="10"/>
  <c r="F45" i="10" s="1"/>
  <c r="D45" i="10"/>
  <c r="H44" i="10"/>
  <c r="F44" i="10" s="1"/>
  <c r="D44" i="10"/>
  <c r="H43" i="10"/>
  <c r="F43" i="10" s="1"/>
  <c r="D43" i="10"/>
  <c r="H42" i="10"/>
  <c r="F42" i="10" s="1"/>
  <c r="D42" i="10"/>
  <c r="H41" i="10"/>
  <c r="F41" i="10" s="1"/>
  <c r="D41" i="10"/>
  <c r="H40" i="10"/>
  <c r="F40" i="10" s="1"/>
  <c r="D40" i="10"/>
  <c r="H39" i="10"/>
  <c r="F39" i="10" s="1"/>
  <c r="D39" i="10"/>
  <c r="H38" i="10"/>
  <c r="F38" i="10" s="1"/>
  <c r="D38" i="10"/>
  <c r="H37" i="10"/>
  <c r="F37" i="10" s="1"/>
  <c r="D37" i="10"/>
  <c r="H35" i="10"/>
  <c r="F35" i="10" s="1"/>
  <c r="D35" i="10"/>
  <c r="H34" i="10"/>
  <c r="F34" i="10" s="1"/>
  <c r="D34" i="10"/>
  <c r="H33" i="10"/>
  <c r="F33" i="10" s="1"/>
  <c r="D33" i="10"/>
  <c r="H32" i="10"/>
  <c r="F32" i="10" s="1"/>
  <c r="D32" i="10"/>
  <c r="H31" i="10"/>
  <c r="F31" i="10" s="1"/>
  <c r="G31" i="10"/>
  <c r="G32" i="10" s="1"/>
  <c r="G33" i="10" s="1"/>
  <c r="G34" i="10" s="1"/>
  <c r="G35" i="10" s="1"/>
  <c r="D31" i="10"/>
  <c r="H30" i="10"/>
  <c r="F30" i="10" s="1"/>
  <c r="D30" i="10"/>
  <c r="H29" i="10"/>
  <c r="F29" i="10" s="1"/>
  <c r="D29" i="10"/>
  <c r="H28" i="10"/>
  <c r="F28" i="10" s="1"/>
  <c r="D28" i="10"/>
  <c r="H27" i="10"/>
  <c r="F27" i="10" s="1"/>
  <c r="D27" i="10"/>
  <c r="H26" i="10"/>
  <c r="F26" i="10" s="1"/>
  <c r="D26" i="10"/>
  <c r="H25" i="10"/>
  <c r="F25" i="10" s="1"/>
  <c r="D25" i="10"/>
  <c r="H24" i="10"/>
  <c r="F24" i="10" s="1"/>
  <c r="D24" i="10"/>
  <c r="H23" i="10"/>
  <c r="F23" i="10" s="1"/>
  <c r="D23" i="10"/>
  <c r="H22" i="10"/>
  <c r="F22" i="10" s="1"/>
  <c r="D22" i="10"/>
  <c r="H21" i="10"/>
  <c r="F21" i="10" s="1"/>
  <c r="D21" i="10"/>
  <c r="H20" i="10"/>
  <c r="F20" i="10" s="1"/>
  <c r="D20" i="10"/>
  <c r="H19" i="10"/>
  <c r="F19" i="10" s="1"/>
  <c r="D19" i="10"/>
  <c r="H18" i="10"/>
  <c r="F18" i="10" s="1"/>
  <c r="D18" i="10"/>
  <c r="H17" i="10"/>
  <c r="F17" i="10" s="1"/>
  <c r="D17" i="10"/>
  <c r="H16" i="10"/>
  <c r="F16" i="10" s="1"/>
  <c r="D16" i="10"/>
  <c r="H15" i="10"/>
  <c r="F15" i="10" s="1"/>
  <c r="D15" i="10"/>
  <c r="H14" i="10"/>
  <c r="F14" i="10" s="1"/>
  <c r="D14" i="10"/>
  <c r="H13" i="10"/>
  <c r="F13" i="10" s="1"/>
  <c r="D13" i="10"/>
  <c r="H11" i="10"/>
  <c r="F11" i="10" s="1"/>
  <c r="D11" i="10"/>
  <c r="H10" i="10"/>
  <c r="F10" i="10" s="1"/>
  <c r="D10" i="10"/>
  <c r="H9" i="10"/>
  <c r="F9" i="10" s="1"/>
  <c r="D9" i="10"/>
  <c r="H8" i="10"/>
  <c r="F8" i="10" s="1"/>
  <c r="D8" i="10"/>
  <c r="H7" i="10"/>
  <c r="F7" i="10" s="1"/>
  <c r="D7" i="10"/>
  <c r="H221" i="6"/>
  <c r="F221" i="6" s="1"/>
  <c r="D221" i="6"/>
  <c r="H211" i="6"/>
  <c r="F211" i="6" s="1"/>
  <c r="D211" i="6"/>
  <c r="H206" i="6"/>
  <c r="F206" i="6" s="1"/>
  <c r="D206" i="6"/>
  <c r="H205" i="6"/>
  <c r="F205" i="6" s="1"/>
  <c r="D205" i="6"/>
  <c r="H203" i="6"/>
  <c r="F203" i="6" s="1"/>
  <c r="D203" i="6"/>
  <c r="H201" i="6"/>
  <c r="F201" i="6" s="1"/>
  <c r="D201" i="6"/>
  <c r="H197" i="6"/>
  <c r="F197" i="6" s="1"/>
  <c r="D197" i="6"/>
  <c r="H187" i="6"/>
  <c r="F187" i="6" s="1"/>
  <c r="D187" i="6"/>
  <c r="H182" i="6"/>
  <c r="F182" i="6" s="1"/>
  <c r="D182" i="6"/>
  <c r="H181" i="6"/>
  <c r="F181" i="6" s="1"/>
  <c r="D181" i="6"/>
  <c r="H179" i="6"/>
  <c r="F179" i="6" s="1"/>
  <c r="D179" i="6"/>
  <c r="H177" i="6"/>
  <c r="F177" i="6" s="1"/>
  <c r="D177" i="6"/>
  <c r="H173" i="6"/>
  <c r="F173" i="6" s="1"/>
  <c r="D173" i="6"/>
  <c r="H163" i="6"/>
  <c r="F163" i="6" s="1"/>
  <c r="D163" i="6"/>
  <c r="H158" i="6"/>
  <c r="F158" i="6" s="1"/>
  <c r="D158" i="6"/>
  <c r="H157" i="6"/>
  <c r="F157" i="6" s="1"/>
  <c r="D157" i="6"/>
  <c r="H155" i="6"/>
  <c r="F155" i="6" s="1"/>
  <c r="D155" i="6"/>
  <c r="H153" i="6"/>
  <c r="F153" i="6" s="1"/>
  <c r="D153" i="6"/>
  <c r="H149" i="6"/>
  <c r="F149" i="6" s="1"/>
  <c r="D149" i="6"/>
  <c r="H139" i="6"/>
  <c r="F139" i="6" s="1"/>
  <c r="D139" i="6"/>
  <c r="H134" i="6"/>
  <c r="F134" i="6" s="1"/>
  <c r="D134" i="6"/>
  <c r="H133" i="6"/>
  <c r="F133" i="6" s="1"/>
  <c r="D133" i="6"/>
  <c r="H131" i="6"/>
  <c r="F131" i="6" s="1"/>
  <c r="D131" i="6"/>
  <c r="H129" i="6"/>
  <c r="F129" i="6" s="1"/>
  <c r="D129" i="6"/>
  <c r="H125" i="6"/>
  <c r="F125" i="6" s="1"/>
  <c r="D125" i="6"/>
  <c r="H115" i="6"/>
  <c r="F115" i="6" s="1"/>
  <c r="D115" i="6"/>
  <c r="H110" i="6"/>
  <c r="F110" i="6" s="1"/>
  <c r="D110" i="6"/>
  <c r="H109" i="6"/>
  <c r="F109" i="6" s="1"/>
  <c r="D109" i="6"/>
  <c r="H107" i="6"/>
  <c r="F107" i="6" s="1"/>
  <c r="D107" i="6"/>
  <c r="H105" i="6"/>
  <c r="F105" i="6" s="1"/>
  <c r="D105" i="6"/>
  <c r="H101" i="6"/>
  <c r="F101" i="6" s="1"/>
  <c r="D101" i="6"/>
  <c r="H91" i="6"/>
  <c r="F91" i="6" s="1"/>
  <c r="D91" i="6"/>
  <c r="H86" i="6"/>
  <c r="F86" i="6" s="1"/>
  <c r="D86" i="6"/>
  <c r="H85" i="6"/>
  <c r="F85" i="6" s="1"/>
  <c r="D85" i="6"/>
  <c r="H83" i="6"/>
  <c r="F83" i="6" s="1"/>
  <c r="D83" i="6"/>
  <c r="H81" i="6"/>
  <c r="F81" i="6" s="1"/>
  <c r="D81" i="6"/>
  <c r="H77" i="6"/>
  <c r="F77" i="6" s="1"/>
  <c r="D77" i="6"/>
  <c r="H67" i="6"/>
  <c r="F67" i="6" s="1"/>
  <c r="D67" i="6"/>
  <c r="H62" i="6"/>
  <c r="F62" i="6" s="1"/>
  <c r="D62" i="6"/>
  <c r="H61" i="6"/>
  <c r="F61" i="6" s="1"/>
  <c r="D61" i="6"/>
  <c r="H59" i="6"/>
  <c r="F59" i="6" s="1"/>
  <c r="D59" i="6"/>
  <c r="H57" i="6"/>
  <c r="F57" i="6" s="1"/>
  <c r="D57" i="6"/>
  <c r="D58" i="6"/>
  <c r="H58" i="6"/>
  <c r="F58" i="6" s="1"/>
  <c r="D63" i="6"/>
  <c r="H63" i="6"/>
  <c r="F63" i="6" s="1"/>
  <c r="D64" i="6"/>
  <c r="H64" i="6"/>
  <c r="F64" i="6" s="1"/>
  <c r="D65" i="6"/>
  <c r="H65" i="6"/>
  <c r="F65" i="6" s="1"/>
  <c r="D66" i="6"/>
  <c r="H66" i="6"/>
  <c r="F66" i="6" s="1"/>
  <c r="D68" i="6"/>
  <c r="H68" i="6"/>
  <c r="F68" i="6" s="1"/>
  <c r="H53" i="6"/>
  <c r="F53" i="6" s="1"/>
  <c r="D53" i="6"/>
  <c r="H43" i="6"/>
  <c r="F43" i="6" s="1"/>
  <c r="D43" i="6"/>
  <c r="H38" i="6"/>
  <c r="F38" i="6" s="1"/>
  <c r="D38" i="6"/>
  <c r="H37" i="6"/>
  <c r="F37" i="6" s="1"/>
  <c r="D37" i="6"/>
  <c r="H35" i="6"/>
  <c r="F35" i="6" s="1"/>
  <c r="D35" i="6"/>
  <c r="H33" i="6"/>
  <c r="F33" i="6" s="1"/>
  <c r="D33" i="6"/>
  <c r="H29" i="6"/>
  <c r="F29" i="6" s="1"/>
  <c r="D29" i="6"/>
  <c r="H19" i="6"/>
  <c r="F19" i="6" s="1"/>
  <c r="D19" i="6"/>
  <c r="H14" i="6"/>
  <c r="F14" i="6" s="1"/>
  <c r="D14" i="6"/>
  <c r="H13" i="6"/>
  <c r="F13" i="6" s="1"/>
  <c r="D13" i="6"/>
  <c r="H11" i="6"/>
  <c r="F11" i="6" s="1"/>
  <c r="D11" i="6"/>
  <c r="H9" i="6"/>
  <c r="F9" i="6" s="1"/>
  <c r="D9" i="6"/>
  <c r="G205" i="10" l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04" i="10"/>
  <c r="G181" i="10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80" i="10"/>
  <c r="G157" i="10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56" i="10"/>
  <c r="G133" i="10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32" i="10"/>
  <c r="G109" i="10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08" i="10"/>
  <c r="G85" i="10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84" i="10"/>
  <c r="G61" i="10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60" i="10"/>
  <c r="G37" i="10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36" i="10"/>
  <c r="G109" i="1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08" i="11"/>
  <c r="G205" i="1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04" i="11"/>
  <c r="G85" i="1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84" i="11"/>
  <c r="G181" i="1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80" i="11"/>
  <c r="G61" i="1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60" i="11"/>
  <c r="G157" i="1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56" i="11"/>
  <c r="G133" i="1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32" i="11"/>
  <c r="G37" i="1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36" i="11"/>
  <c r="I12" i="1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F206" i="5" l="1"/>
  <c r="D206" i="5"/>
  <c r="F221" i="5"/>
  <c r="D221" i="5"/>
  <c r="F211" i="5"/>
  <c r="D211" i="5"/>
  <c r="F205" i="5"/>
  <c r="D205" i="5"/>
  <c r="F203" i="5"/>
  <c r="D203" i="5"/>
  <c r="F201" i="5"/>
  <c r="D201" i="5"/>
  <c r="F182" i="5"/>
  <c r="D182" i="5"/>
  <c r="F197" i="5"/>
  <c r="D197" i="5"/>
  <c r="F187" i="5"/>
  <c r="D187" i="5"/>
  <c r="F181" i="5"/>
  <c r="D181" i="5"/>
  <c r="F179" i="5"/>
  <c r="D179" i="5"/>
  <c r="F177" i="5"/>
  <c r="D177" i="5"/>
  <c r="F158" i="5"/>
  <c r="D158" i="5"/>
  <c r="F173" i="5"/>
  <c r="D173" i="5"/>
  <c r="F163" i="5"/>
  <c r="D163" i="5"/>
  <c r="F157" i="5"/>
  <c r="D157" i="5"/>
  <c r="F155" i="5"/>
  <c r="D155" i="5"/>
  <c r="F153" i="5"/>
  <c r="D153" i="5"/>
  <c r="D154" i="5"/>
  <c r="F154" i="5"/>
  <c r="F134" i="5"/>
  <c r="D134" i="5"/>
  <c r="F149" i="5"/>
  <c r="D149" i="5"/>
  <c r="F139" i="5"/>
  <c r="D139" i="5"/>
  <c r="F133" i="5"/>
  <c r="D133" i="5"/>
  <c r="F131" i="5"/>
  <c r="D131" i="5"/>
  <c r="F129" i="5"/>
  <c r="D129" i="5"/>
  <c r="F110" i="5"/>
  <c r="D110" i="5"/>
  <c r="F125" i="5"/>
  <c r="D125" i="5"/>
  <c r="F115" i="5"/>
  <c r="D115" i="5"/>
  <c r="F109" i="5"/>
  <c r="D109" i="5"/>
  <c r="F107" i="5"/>
  <c r="D107" i="5"/>
  <c r="F105" i="5"/>
  <c r="D105" i="5"/>
  <c r="F86" i="5"/>
  <c r="D86" i="5"/>
  <c r="F101" i="5"/>
  <c r="D101" i="5"/>
  <c r="F91" i="5"/>
  <c r="D91" i="5"/>
  <c r="F85" i="5"/>
  <c r="D85" i="5"/>
  <c r="F83" i="5"/>
  <c r="D83" i="5"/>
  <c r="F81" i="5"/>
  <c r="D81" i="5"/>
  <c r="F62" i="5"/>
  <c r="D62" i="5"/>
  <c r="F77" i="5"/>
  <c r="D77" i="5"/>
  <c r="F67" i="5"/>
  <c r="D67" i="5"/>
  <c r="F61" i="5"/>
  <c r="D61" i="5"/>
  <c r="F59" i="5"/>
  <c r="D59" i="5"/>
  <c r="F57" i="5"/>
  <c r="D57" i="5"/>
  <c r="D58" i="5"/>
  <c r="F58" i="5"/>
  <c r="D63" i="5"/>
  <c r="F63" i="5"/>
  <c r="D64" i="5"/>
  <c r="F64" i="5"/>
  <c r="D65" i="5"/>
  <c r="F65" i="5"/>
  <c r="D66" i="5"/>
  <c r="F66" i="5"/>
  <c r="D68" i="5"/>
  <c r="F68" i="5"/>
  <c r="D82" i="5"/>
  <c r="F82" i="5"/>
  <c r="D87" i="5"/>
  <c r="F87" i="5"/>
  <c r="D88" i="5"/>
  <c r="F88" i="5"/>
  <c r="D89" i="5"/>
  <c r="F89" i="5"/>
  <c r="D90" i="5"/>
  <c r="F90" i="5"/>
  <c r="D92" i="5"/>
  <c r="F92" i="5"/>
  <c r="D106" i="5"/>
  <c r="F106" i="5"/>
  <c r="D111" i="5"/>
  <c r="F111" i="5"/>
  <c r="D112" i="5"/>
  <c r="F112" i="5"/>
  <c r="D113" i="5"/>
  <c r="F113" i="5"/>
  <c r="D114" i="5"/>
  <c r="F114" i="5"/>
  <c r="D116" i="5"/>
  <c r="F116" i="5"/>
  <c r="D130" i="5"/>
  <c r="F130" i="5"/>
  <c r="D135" i="5"/>
  <c r="F135" i="5"/>
  <c r="D136" i="5"/>
  <c r="F136" i="5"/>
  <c r="D137" i="5"/>
  <c r="F137" i="5"/>
  <c r="D138" i="5"/>
  <c r="F138" i="5"/>
  <c r="D140" i="5"/>
  <c r="F140" i="5"/>
  <c r="D159" i="5"/>
  <c r="F159" i="5"/>
  <c r="D160" i="5"/>
  <c r="F160" i="5"/>
  <c r="D161" i="5"/>
  <c r="F161" i="5"/>
  <c r="D162" i="5"/>
  <c r="F162" i="5"/>
  <c r="D164" i="5"/>
  <c r="F164" i="5"/>
  <c r="D165" i="5"/>
  <c r="F165" i="5"/>
  <c r="D178" i="5"/>
  <c r="F178" i="5"/>
  <c r="D183" i="5"/>
  <c r="F183" i="5"/>
  <c r="D184" i="5"/>
  <c r="F184" i="5"/>
  <c r="D185" i="5"/>
  <c r="F185" i="5"/>
  <c r="D186" i="5"/>
  <c r="F186" i="5"/>
  <c r="D188" i="5"/>
  <c r="F188" i="5"/>
  <c r="D202" i="5"/>
  <c r="F202" i="5"/>
  <c r="D207" i="5"/>
  <c r="F207" i="5"/>
  <c r="D208" i="5"/>
  <c r="F208" i="5"/>
  <c r="D209" i="5"/>
  <c r="F209" i="5"/>
  <c r="D210" i="5"/>
  <c r="F210" i="5"/>
  <c r="D212" i="5"/>
  <c r="F212" i="5"/>
  <c r="F53" i="5"/>
  <c r="D53" i="5"/>
  <c r="F43" i="5"/>
  <c r="D43" i="5"/>
  <c r="F38" i="5"/>
  <c r="D38" i="5"/>
  <c r="F37" i="5"/>
  <c r="D37" i="5"/>
  <c r="F35" i="5"/>
  <c r="D35" i="5"/>
  <c r="F33" i="5"/>
  <c r="D33" i="5"/>
  <c r="H29" i="5"/>
  <c r="F29" i="5" s="1"/>
  <c r="D29" i="5"/>
  <c r="H19" i="5"/>
  <c r="F19" i="5" s="1"/>
  <c r="D19" i="5"/>
  <c r="H14" i="5"/>
  <c r="F14" i="5" s="1"/>
  <c r="D14" i="5"/>
  <c r="H13" i="5"/>
  <c r="F13" i="5" s="1"/>
  <c r="D13" i="5"/>
  <c r="H11" i="5"/>
  <c r="F11" i="5" s="1"/>
  <c r="D11" i="5"/>
  <c r="H9" i="5"/>
  <c r="F9" i="5" s="1"/>
  <c r="D9" i="5"/>
  <c r="F221" i="7"/>
  <c r="D221" i="7"/>
  <c r="F211" i="7"/>
  <c r="D211" i="7"/>
  <c r="F206" i="7"/>
  <c r="D206" i="7"/>
  <c r="F205" i="7"/>
  <c r="D205" i="7"/>
  <c r="F203" i="7"/>
  <c r="D203" i="7"/>
  <c r="F201" i="7"/>
  <c r="D201" i="7"/>
  <c r="F197" i="7"/>
  <c r="D197" i="7"/>
  <c r="F187" i="7"/>
  <c r="D187" i="7"/>
  <c r="F182" i="7"/>
  <c r="D182" i="7"/>
  <c r="F181" i="7"/>
  <c r="D181" i="7"/>
  <c r="F179" i="7"/>
  <c r="D179" i="7"/>
  <c r="F177" i="7"/>
  <c r="D177" i="7"/>
  <c r="F173" i="7"/>
  <c r="D173" i="7"/>
  <c r="F163" i="7"/>
  <c r="D163" i="7"/>
  <c r="F158" i="7"/>
  <c r="D158" i="7"/>
  <c r="F157" i="7"/>
  <c r="D157" i="7"/>
  <c r="F155" i="7"/>
  <c r="D155" i="7"/>
  <c r="F153" i="7"/>
  <c r="D153" i="7"/>
  <c r="F149" i="7"/>
  <c r="D149" i="7"/>
  <c r="F139" i="7"/>
  <c r="D139" i="7"/>
  <c r="F134" i="7"/>
  <c r="D134" i="7"/>
  <c r="F133" i="7"/>
  <c r="D133" i="7"/>
  <c r="F131" i="7"/>
  <c r="D131" i="7"/>
  <c r="F129" i="7"/>
  <c r="D129" i="7"/>
  <c r="F125" i="7"/>
  <c r="D125" i="7"/>
  <c r="F115" i="7"/>
  <c r="D115" i="7"/>
  <c r="F110" i="7"/>
  <c r="D110" i="7"/>
  <c r="F109" i="7"/>
  <c r="D109" i="7"/>
  <c r="F107" i="7"/>
  <c r="D107" i="7"/>
  <c r="F105" i="7"/>
  <c r="D105" i="7"/>
  <c r="F101" i="7"/>
  <c r="D101" i="7"/>
  <c r="F91" i="7"/>
  <c r="D91" i="7"/>
  <c r="F86" i="7"/>
  <c r="D86" i="7"/>
  <c r="F85" i="7"/>
  <c r="D85" i="7"/>
  <c r="F83" i="7"/>
  <c r="D83" i="7"/>
  <c r="F81" i="7"/>
  <c r="D81" i="7"/>
  <c r="F77" i="7"/>
  <c r="D77" i="7"/>
  <c r="F67" i="7"/>
  <c r="D67" i="7"/>
  <c r="F62" i="7"/>
  <c r="D62" i="7"/>
  <c r="F61" i="7"/>
  <c r="D61" i="7"/>
  <c r="F59" i="7"/>
  <c r="D59" i="7"/>
  <c r="F57" i="7"/>
  <c r="D57" i="7"/>
  <c r="F53" i="7"/>
  <c r="D53" i="7"/>
  <c r="F43" i="7"/>
  <c r="D43" i="7"/>
  <c r="F38" i="7"/>
  <c r="D38" i="7"/>
  <c r="F37" i="7"/>
  <c r="D37" i="7"/>
  <c r="F35" i="7"/>
  <c r="D35" i="7"/>
  <c r="F33" i="7"/>
  <c r="D33" i="7"/>
  <c r="H29" i="7"/>
  <c r="F29" i="7" s="1"/>
  <c r="D29" i="7"/>
  <c r="H19" i="7"/>
  <c r="F19" i="7" s="1"/>
  <c r="D19" i="7"/>
  <c r="H14" i="7"/>
  <c r="F14" i="7" s="1"/>
  <c r="D14" i="7"/>
  <c r="H13" i="7"/>
  <c r="F13" i="7" s="1"/>
  <c r="D13" i="7"/>
  <c r="H11" i="7"/>
  <c r="F11" i="7" s="1"/>
  <c r="D11" i="7"/>
  <c r="H9" i="7"/>
  <c r="F9" i="7" s="1"/>
  <c r="D9" i="7"/>
  <c r="F221" i="4"/>
  <c r="D221" i="4"/>
  <c r="F211" i="4"/>
  <c r="D211" i="4"/>
  <c r="F206" i="4"/>
  <c r="D206" i="4"/>
  <c r="F205" i="4"/>
  <c r="D205" i="4"/>
  <c r="F203" i="4"/>
  <c r="D203" i="4"/>
  <c r="F201" i="4"/>
  <c r="D201" i="4"/>
  <c r="F197" i="4"/>
  <c r="D197" i="4"/>
  <c r="F187" i="4"/>
  <c r="D187" i="4"/>
  <c r="F182" i="4"/>
  <c r="D182" i="4"/>
  <c r="F181" i="4"/>
  <c r="D181" i="4"/>
  <c r="F179" i="4"/>
  <c r="D179" i="4"/>
  <c r="F177" i="4"/>
  <c r="D177" i="4"/>
  <c r="F173" i="4"/>
  <c r="D173" i="4"/>
  <c r="F163" i="4"/>
  <c r="D163" i="4"/>
  <c r="F158" i="4"/>
  <c r="D158" i="4"/>
  <c r="F157" i="4"/>
  <c r="D157" i="4"/>
  <c r="F155" i="4"/>
  <c r="D155" i="4"/>
  <c r="F153" i="4"/>
  <c r="D153" i="4"/>
  <c r="F149" i="4"/>
  <c r="D149" i="4"/>
  <c r="F139" i="4"/>
  <c r="D139" i="4"/>
  <c r="F134" i="4"/>
  <c r="D134" i="4"/>
  <c r="F133" i="4"/>
  <c r="D133" i="4"/>
  <c r="F131" i="4"/>
  <c r="D131" i="4"/>
  <c r="F129" i="4"/>
  <c r="D129" i="4"/>
  <c r="F125" i="4"/>
  <c r="D125" i="4"/>
  <c r="F115" i="4"/>
  <c r="D115" i="4"/>
  <c r="F110" i="4"/>
  <c r="D110" i="4"/>
  <c r="F109" i="4"/>
  <c r="D109" i="4"/>
  <c r="F107" i="4"/>
  <c r="D107" i="4"/>
  <c r="F105" i="4"/>
  <c r="D105" i="4"/>
  <c r="D106" i="4"/>
  <c r="F106" i="4"/>
  <c r="F101" i="4"/>
  <c r="D101" i="4"/>
  <c r="F91" i="4"/>
  <c r="D91" i="4"/>
  <c r="F86" i="4"/>
  <c r="D86" i="4"/>
  <c r="F85" i="4"/>
  <c r="D85" i="4"/>
  <c r="F83" i="4"/>
  <c r="D83" i="4"/>
  <c r="F81" i="4"/>
  <c r="D81" i="4"/>
  <c r="F77" i="4"/>
  <c r="D77" i="4"/>
  <c r="F67" i="4"/>
  <c r="D67" i="4"/>
  <c r="F62" i="4"/>
  <c r="D62" i="4"/>
  <c r="F61" i="4"/>
  <c r="D61" i="4"/>
  <c r="F59" i="4"/>
  <c r="D59" i="4"/>
  <c r="F57" i="4"/>
  <c r="D57" i="4"/>
  <c r="F53" i="4"/>
  <c r="D53" i="4"/>
  <c r="F43" i="4"/>
  <c r="D43" i="4"/>
  <c r="F38" i="4"/>
  <c r="D38" i="4"/>
  <c r="F37" i="4"/>
  <c r="D37" i="4"/>
  <c r="F35" i="4"/>
  <c r="D35" i="4"/>
  <c r="F33" i="4"/>
  <c r="D33" i="4"/>
  <c r="H19" i="4"/>
  <c r="F19" i="4" s="1"/>
  <c r="D19" i="4"/>
  <c r="H29" i="4"/>
  <c r="F29" i="4" s="1"/>
  <c r="D29" i="4"/>
  <c r="H14" i="4"/>
  <c r="F14" i="4" s="1"/>
  <c r="D14" i="4"/>
  <c r="H13" i="4"/>
  <c r="F13" i="4" s="1"/>
  <c r="D13" i="4"/>
  <c r="H11" i="4"/>
  <c r="F11" i="4" s="1"/>
  <c r="D11" i="4"/>
  <c r="H9" i="4"/>
  <c r="F9" i="4" s="1"/>
  <c r="D9" i="4"/>
  <c r="H230" i="1"/>
  <c r="F230" i="1" s="1"/>
  <c r="D230" i="1"/>
  <c r="H229" i="1"/>
  <c r="F229" i="1" s="1"/>
  <c r="D229" i="1"/>
  <c r="H228" i="1"/>
  <c r="F228" i="1" s="1"/>
  <c r="D228" i="1"/>
  <c r="H227" i="1"/>
  <c r="F227" i="1" s="1"/>
  <c r="D227" i="1"/>
  <c r="H226" i="1"/>
  <c r="F226" i="1" s="1"/>
  <c r="D226" i="1"/>
  <c r="H225" i="1"/>
  <c r="F225" i="1" s="1"/>
  <c r="D225" i="1"/>
  <c r="H224" i="1"/>
  <c r="F224" i="1" s="1"/>
  <c r="D224" i="1"/>
  <c r="H223" i="1"/>
  <c r="F223" i="1" s="1"/>
  <c r="D223" i="1"/>
  <c r="H222" i="1"/>
  <c r="F222" i="1" s="1"/>
  <c r="D222" i="1"/>
  <c r="H221" i="1"/>
  <c r="F221" i="1" s="1"/>
  <c r="D221" i="1"/>
  <c r="H220" i="1"/>
  <c r="F220" i="1" s="1"/>
  <c r="D220" i="1"/>
  <c r="H219" i="1"/>
  <c r="F219" i="1" s="1"/>
  <c r="D219" i="1"/>
  <c r="H218" i="1"/>
  <c r="F218" i="1" s="1"/>
  <c r="D218" i="1"/>
  <c r="H217" i="1"/>
  <c r="F217" i="1" s="1"/>
  <c r="D217" i="1"/>
  <c r="H216" i="1"/>
  <c r="F216" i="1" s="1"/>
  <c r="D216" i="1"/>
  <c r="H215" i="1"/>
  <c r="F215" i="1" s="1"/>
  <c r="D215" i="1"/>
  <c r="H214" i="1"/>
  <c r="F214" i="1" s="1"/>
  <c r="D214" i="1"/>
  <c r="H213" i="1"/>
  <c r="F213" i="1" s="1"/>
  <c r="D213" i="1"/>
  <c r="H211" i="1"/>
  <c r="F211" i="1" s="1"/>
  <c r="D211" i="1"/>
  <c r="H210" i="1"/>
  <c r="F210" i="1" s="1"/>
  <c r="D210" i="1"/>
  <c r="H209" i="1"/>
  <c r="F209" i="1" s="1"/>
  <c r="D209" i="1"/>
  <c r="H208" i="1"/>
  <c r="F208" i="1" s="1"/>
  <c r="D208" i="1"/>
  <c r="H207" i="1"/>
  <c r="F207" i="1" s="1"/>
  <c r="G207" i="1"/>
  <c r="G208" i="1" s="1"/>
  <c r="G209" i="1" s="1"/>
  <c r="G210" i="1" s="1"/>
  <c r="G211" i="1" s="1"/>
  <c r="D207" i="1"/>
  <c r="H205" i="1"/>
  <c r="F205" i="1" s="1"/>
  <c r="D205" i="1"/>
  <c r="H204" i="1"/>
  <c r="F204" i="1" s="1"/>
  <c r="D204" i="1"/>
  <c r="H203" i="1"/>
  <c r="F203" i="1" s="1"/>
  <c r="D203" i="1"/>
  <c r="H202" i="1"/>
  <c r="F202" i="1" s="1"/>
  <c r="D202" i="1"/>
  <c r="H201" i="1"/>
  <c r="F201" i="1" s="1"/>
  <c r="D201" i="1"/>
  <c r="H200" i="1"/>
  <c r="F200" i="1" s="1"/>
  <c r="D200" i="1"/>
  <c r="H199" i="1"/>
  <c r="F199" i="1" s="1"/>
  <c r="D199" i="1"/>
  <c r="H198" i="1"/>
  <c r="F198" i="1" s="1"/>
  <c r="D198" i="1"/>
  <c r="H197" i="1"/>
  <c r="F197" i="1" s="1"/>
  <c r="D197" i="1"/>
  <c r="H196" i="1"/>
  <c r="F196" i="1" s="1"/>
  <c r="D196" i="1"/>
  <c r="H195" i="1"/>
  <c r="F195" i="1" s="1"/>
  <c r="D195" i="1"/>
  <c r="H194" i="1"/>
  <c r="F194" i="1" s="1"/>
  <c r="D194" i="1"/>
  <c r="H193" i="1"/>
  <c r="F193" i="1" s="1"/>
  <c r="D193" i="1"/>
  <c r="H192" i="1"/>
  <c r="F192" i="1" s="1"/>
  <c r="D192" i="1"/>
  <c r="H191" i="1"/>
  <c r="F191" i="1" s="1"/>
  <c r="D191" i="1"/>
  <c r="H190" i="1"/>
  <c r="F190" i="1" s="1"/>
  <c r="D190" i="1"/>
  <c r="H189" i="1"/>
  <c r="F189" i="1" s="1"/>
  <c r="D189" i="1"/>
  <c r="H188" i="1"/>
  <c r="F188" i="1" s="1"/>
  <c r="D188" i="1"/>
  <c r="H186" i="1"/>
  <c r="F186" i="1" s="1"/>
  <c r="D186" i="1"/>
  <c r="H185" i="1"/>
  <c r="F185" i="1" s="1"/>
  <c r="D185" i="1"/>
  <c r="H184" i="1"/>
  <c r="F184" i="1" s="1"/>
  <c r="D184" i="1"/>
  <c r="H183" i="1"/>
  <c r="F183" i="1" s="1"/>
  <c r="D183" i="1"/>
  <c r="H182" i="1"/>
  <c r="F182" i="1" s="1"/>
  <c r="G182" i="1"/>
  <c r="G183" i="1" s="1"/>
  <c r="G184" i="1" s="1"/>
  <c r="G185" i="1" s="1"/>
  <c r="G186" i="1" s="1"/>
  <c r="D182" i="1"/>
  <c r="H180" i="1"/>
  <c r="F180" i="1" s="1"/>
  <c r="D180" i="1"/>
  <c r="H179" i="1"/>
  <c r="F179" i="1" s="1"/>
  <c r="D179" i="1"/>
  <c r="H178" i="1"/>
  <c r="F178" i="1" s="1"/>
  <c r="D178" i="1"/>
  <c r="H177" i="1"/>
  <c r="F177" i="1" s="1"/>
  <c r="D177" i="1"/>
  <c r="H176" i="1"/>
  <c r="F176" i="1" s="1"/>
  <c r="D176" i="1"/>
  <c r="H175" i="1"/>
  <c r="F175" i="1" s="1"/>
  <c r="D175" i="1"/>
  <c r="H174" i="1"/>
  <c r="F174" i="1" s="1"/>
  <c r="D174" i="1"/>
  <c r="H173" i="1"/>
  <c r="F173" i="1" s="1"/>
  <c r="D173" i="1"/>
  <c r="H172" i="1"/>
  <c r="F172" i="1" s="1"/>
  <c r="D172" i="1"/>
  <c r="H171" i="1"/>
  <c r="F171" i="1" s="1"/>
  <c r="D171" i="1"/>
  <c r="H170" i="1"/>
  <c r="F170" i="1" s="1"/>
  <c r="D170" i="1"/>
  <c r="H169" i="1"/>
  <c r="F169" i="1" s="1"/>
  <c r="D169" i="1"/>
  <c r="H168" i="1"/>
  <c r="F168" i="1" s="1"/>
  <c r="D168" i="1"/>
  <c r="H167" i="1"/>
  <c r="F167" i="1" s="1"/>
  <c r="D167" i="1"/>
  <c r="H166" i="1"/>
  <c r="F166" i="1" s="1"/>
  <c r="D166" i="1"/>
  <c r="H165" i="1"/>
  <c r="F165" i="1" s="1"/>
  <c r="D165" i="1"/>
  <c r="H164" i="1"/>
  <c r="F164" i="1" s="1"/>
  <c r="D164" i="1"/>
  <c r="H163" i="1"/>
  <c r="F163" i="1" s="1"/>
  <c r="D163" i="1"/>
  <c r="H161" i="1"/>
  <c r="F161" i="1" s="1"/>
  <c r="D161" i="1"/>
  <c r="H160" i="1"/>
  <c r="F160" i="1" s="1"/>
  <c r="D160" i="1"/>
  <c r="H159" i="1"/>
  <c r="F159" i="1" s="1"/>
  <c r="D159" i="1"/>
  <c r="H158" i="1"/>
  <c r="F158" i="1" s="1"/>
  <c r="D158" i="1"/>
  <c r="H157" i="1"/>
  <c r="F157" i="1" s="1"/>
  <c r="G157" i="1"/>
  <c r="G158" i="1" s="1"/>
  <c r="G159" i="1" s="1"/>
  <c r="G160" i="1" s="1"/>
  <c r="G161" i="1" s="1"/>
  <c r="D157" i="1"/>
  <c r="H155" i="1"/>
  <c r="F155" i="1" s="1"/>
  <c r="D155" i="1"/>
  <c r="H154" i="1"/>
  <c r="F154" i="1" s="1"/>
  <c r="D154" i="1"/>
  <c r="H153" i="1"/>
  <c r="F153" i="1" s="1"/>
  <c r="D153" i="1"/>
  <c r="H152" i="1"/>
  <c r="F152" i="1" s="1"/>
  <c r="D152" i="1"/>
  <c r="H151" i="1"/>
  <c r="F151" i="1" s="1"/>
  <c r="D151" i="1"/>
  <c r="H150" i="1"/>
  <c r="F150" i="1" s="1"/>
  <c r="D150" i="1"/>
  <c r="H149" i="1"/>
  <c r="F149" i="1" s="1"/>
  <c r="D149" i="1"/>
  <c r="H148" i="1"/>
  <c r="F148" i="1" s="1"/>
  <c r="D148" i="1"/>
  <c r="H147" i="1"/>
  <c r="F147" i="1" s="1"/>
  <c r="D147" i="1"/>
  <c r="H146" i="1"/>
  <c r="F146" i="1" s="1"/>
  <c r="D146" i="1"/>
  <c r="H145" i="1"/>
  <c r="F145" i="1" s="1"/>
  <c r="D145" i="1"/>
  <c r="H144" i="1"/>
  <c r="F144" i="1" s="1"/>
  <c r="D144" i="1"/>
  <c r="H143" i="1"/>
  <c r="F143" i="1" s="1"/>
  <c r="D143" i="1"/>
  <c r="H142" i="1"/>
  <c r="F142" i="1" s="1"/>
  <c r="D142" i="1"/>
  <c r="H141" i="1"/>
  <c r="F141" i="1" s="1"/>
  <c r="D141" i="1"/>
  <c r="H140" i="1"/>
  <c r="F140" i="1" s="1"/>
  <c r="D140" i="1"/>
  <c r="H139" i="1"/>
  <c r="F139" i="1" s="1"/>
  <c r="D139" i="1"/>
  <c r="H138" i="1"/>
  <c r="F138" i="1" s="1"/>
  <c r="D138" i="1"/>
  <c r="H136" i="1"/>
  <c r="F136" i="1" s="1"/>
  <c r="D136" i="1"/>
  <c r="H135" i="1"/>
  <c r="F135" i="1" s="1"/>
  <c r="D135" i="1"/>
  <c r="H134" i="1"/>
  <c r="F134" i="1" s="1"/>
  <c r="D134" i="1"/>
  <c r="H133" i="1"/>
  <c r="F133" i="1" s="1"/>
  <c r="D133" i="1"/>
  <c r="H132" i="1"/>
  <c r="F132" i="1" s="1"/>
  <c r="G132" i="1"/>
  <c r="G133" i="1" s="1"/>
  <c r="G134" i="1" s="1"/>
  <c r="G135" i="1" s="1"/>
  <c r="G136" i="1" s="1"/>
  <c r="D132" i="1"/>
  <c r="H130" i="1"/>
  <c r="F130" i="1" s="1"/>
  <c r="D130" i="1"/>
  <c r="H129" i="1"/>
  <c r="F129" i="1" s="1"/>
  <c r="D129" i="1"/>
  <c r="H128" i="1"/>
  <c r="F128" i="1" s="1"/>
  <c r="D128" i="1"/>
  <c r="H127" i="1"/>
  <c r="F127" i="1" s="1"/>
  <c r="D127" i="1"/>
  <c r="H126" i="1"/>
  <c r="F126" i="1" s="1"/>
  <c r="D126" i="1"/>
  <c r="H125" i="1"/>
  <c r="F125" i="1" s="1"/>
  <c r="D125" i="1"/>
  <c r="H124" i="1"/>
  <c r="F124" i="1" s="1"/>
  <c r="D124" i="1"/>
  <c r="H123" i="1"/>
  <c r="F123" i="1" s="1"/>
  <c r="D123" i="1"/>
  <c r="H122" i="1"/>
  <c r="F122" i="1" s="1"/>
  <c r="D122" i="1"/>
  <c r="H121" i="1"/>
  <c r="F121" i="1" s="1"/>
  <c r="D121" i="1"/>
  <c r="H120" i="1"/>
  <c r="F120" i="1" s="1"/>
  <c r="D120" i="1"/>
  <c r="H119" i="1"/>
  <c r="F119" i="1" s="1"/>
  <c r="D119" i="1"/>
  <c r="H118" i="1"/>
  <c r="F118" i="1" s="1"/>
  <c r="D118" i="1"/>
  <c r="H117" i="1"/>
  <c r="F117" i="1" s="1"/>
  <c r="D117" i="1"/>
  <c r="H116" i="1"/>
  <c r="F116" i="1" s="1"/>
  <c r="D116" i="1"/>
  <c r="H115" i="1"/>
  <c r="F115" i="1" s="1"/>
  <c r="D115" i="1"/>
  <c r="H114" i="1"/>
  <c r="F114" i="1" s="1"/>
  <c r="D114" i="1"/>
  <c r="H113" i="1"/>
  <c r="F113" i="1" s="1"/>
  <c r="D113" i="1"/>
  <c r="H111" i="1"/>
  <c r="F111" i="1" s="1"/>
  <c r="D111" i="1"/>
  <c r="H110" i="1"/>
  <c r="F110" i="1" s="1"/>
  <c r="D110" i="1"/>
  <c r="H109" i="1"/>
  <c r="F109" i="1" s="1"/>
  <c r="D109" i="1"/>
  <c r="H108" i="1"/>
  <c r="F108" i="1" s="1"/>
  <c r="D108" i="1"/>
  <c r="H107" i="1"/>
  <c r="F107" i="1" s="1"/>
  <c r="G107" i="1"/>
  <c r="G108" i="1" s="1"/>
  <c r="G109" i="1" s="1"/>
  <c r="G110" i="1" s="1"/>
  <c r="G111" i="1" s="1"/>
  <c r="D107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6" i="1"/>
  <c r="D86" i="1"/>
  <c r="F85" i="1"/>
  <c r="D85" i="1"/>
  <c r="F84" i="1"/>
  <c r="D84" i="1"/>
  <c r="F83" i="1"/>
  <c r="D83" i="1"/>
  <c r="F82" i="1"/>
  <c r="G82" i="1"/>
  <c r="G83" i="1" s="1"/>
  <c r="G84" i="1" s="1"/>
  <c r="G85" i="1" s="1"/>
  <c r="G86" i="1" s="1"/>
  <c r="D82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1" i="1"/>
  <c r="D61" i="1"/>
  <c r="F60" i="1"/>
  <c r="D60" i="1"/>
  <c r="F59" i="1"/>
  <c r="D59" i="1"/>
  <c r="F58" i="1"/>
  <c r="D58" i="1"/>
  <c r="F57" i="1"/>
  <c r="G57" i="1"/>
  <c r="G58" i="1" s="1"/>
  <c r="G59" i="1" s="1"/>
  <c r="G60" i="1" s="1"/>
  <c r="G61" i="1" s="1"/>
  <c r="D57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6" i="1"/>
  <c r="D36" i="1"/>
  <c r="F35" i="1"/>
  <c r="D35" i="1"/>
  <c r="F34" i="1"/>
  <c r="D34" i="1"/>
  <c r="F33" i="1"/>
  <c r="D33" i="1"/>
  <c r="F32" i="1"/>
  <c r="G32" i="1"/>
  <c r="G33" i="1" s="1"/>
  <c r="G34" i="1" s="1"/>
  <c r="G35" i="1" s="1"/>
  <c r="G36" i="1" s="1"/>
  <c r="D32" i="1"/>
  <c r="H30" i="1"/>
  <c r="F30" i="1" s="1"/>
  <c r="D30" i="1"/>
  <c r="H29" i="1"/>
  <c r="F29" i="1" s="1"/>
  <c r="D29" i="1"/>
  <c r="H28" i="1"/>
  <c r="F28" i="1" s="1"/>
  <c r="D28" i="1"/>
  <c r="H27" i="1"/>
  <c r="F27" i="1" s="1"/>
  <c r="D27" i="1"/>
  <c r="H26" i="1"/>
  <c r="F26" i="1" s="1"/>
  <c r="D26" i="1"/>
  <c r="H25" i="1"/>
  <c r="F25" i="1" s="1"/>
  <c r="D25" i="1"/>
  <c r="H24" i="1"/>
  <c r="F24" i="1" s="1"/>
  <c r="D24" i="1"/>
  <c r="H23" i="1"/>
  <c r="F23" i="1" s="1"/>
  <c r="D23" i="1"/>
  <c r="H22" i="1"/>
  <c r="F22" i="1" s="1"/>
  <c r="D22" i="1"/>
  <c r="H21" i="1"/>
  <c r="F21" i="1" s="1"/>
  <c r="D21" i="1"/>
  <c r="H20" i="1"/>
  <c r="F20" i="1" s="1"/>
  <c r="D20" i="1"/>
  <c r="H19" i="1"/>
  <c r="F19" i="1" s="1"/>
  <c r="D19" i="1"/>
  <c r="H18" i="1"/>
  <c r="F18" i="1" s="1"/>
  <c r="D18" i="1"/>
  <c r="H17" i="1"/>
  <c r="F17" i="1" s="1"/>
  <c r="D17" i="1"/>
  <c r="H16" i="1"/>
  <c r="F16" i="1" s="1"/>
  <c r="D16" i="1"/>
  <c r="H15" i="1"/>
  <c r="F15" i="1" s="1"/>
  <c r="D15" i="1"/>
  <c r="H14" i="1"/>
  <c r="F14" i="1" s="1"/>
  <c r="D14" i="1"/>
  <c r="H13" i="1"/>
  <c r="F13" i="1" s="1"/>
  <c r="D13" i="1"/>
  <c r="H11" i="1"/>
  <c r="F11" i="1" s="1"/>
  <c r="D11" i="1"/>
  <c r="H10" i="1"/>
  <c r="F10" i="1" s="1"/>
  <c r="D10" i="1"/>
  <c r="H9" i="1"/>
  <c r="F9" i="1" s="1"/>
  <c r="D9" i="1"/>
  <c r="H8" i="1"/>
  <c r="F8" i="1" s="1"/>
  <c r="D8" i="1"/>
  <c r="H7" i="1"/>
  <c r="F7" i="1" s="1"/>
  <c r="D7" i="1"/>
  <c r="G103" i="9"/>
  <c r="G104" i="9" s="1"/>
  <c r="G105" i="9" s="1"/>
  <c r="G106" i="9" s="1"/>
  <c r="G107" i="9" s="1"/>
  <c r="H222" i="9"/>
  <c r="F222" i="9" s="1"/>
  <c r="D222" i="9"/>
  <c r="H221" i="9"/>
  <c r="F221" i="9" s="1"/>
  <c r="D221" i="9"/>
  <c r="H220" i="9"/>
  <c r="F220" i="9" s="1"/>
  <c r="D220" i="9"/>
  <c r="H219" i="9"/>
  <c r="F219" i="9" s="1"/>
  <c r="D219" i="9"/>
  <c r="H218" i="9"/>
  <c r="F218" i="9" s="1"/>
  <c r="D218" i="9"/>
  <c r="H217" i="9"/>
  <c r="F217" i="9" s="1"/>
  <c r="D217" i="9"/>
  <c r="H216" i="9"/>
  <c r="F216" i="9" s="1"/>
  <c r="D216" i="9"/>
  <c r="H215" i="9"/>
  <c r="F215" i="9" s="1"/>
  <c r="D215" i="9"/>
  <c r="H214" i="9"/>
  <c r="F214" i="9" s="1"/>
  <c r="D214" i="9"/>
  <c r="H213" i="9"/>
  <c r="F213" i="9" s="1"/>
  <c r="D213" i="9"/>
  <c r="H212" i="9"/>
  <c r="F212" i="9" s="1"/>
  <c r="D212" i="9"/>
  <c r="H211" i="9"/>
  <c r="F211" i="9" s="1"/>
  <c r="D211" i="9"/>
  <c r="H210" i="9"/>
  <c r="F210" i="9" s="1"/>
  <c r="D210" i="9"/>
  <c r="H209" i="9"/>
  <c r="F209" i="9" s="1"/>
  <c r="D209" i="9"/>
  <c r="H208" i="9"/>
  <c r="F208" i="9" s="1"/>
  <c r="D208" i="9"/>
  <c r="H207" i="9"/>
  <c r="F207" i="9" s="1"/>
  <c r="D207" i="9"/>
  <c r="H206" i="9"/>
  <c r="F206" i="9" s="1"/>
  <c r="D206" i="9"/>
  <c r="H205" i="9"/>
  <c r="F205" i="9" s="1"/>
  <c r="D205" i="9"/>
  <c r="H203" i="9"/>
  <c r="F203" i="9" s="1"/>
  <c r="D203" i="9"/>
  <c r="H202" i="9"/>
  <c r="F202" i="9" s="1"/>
  <c r="D202" i="9"/>
  <c r="H201" i="9"/>
  <c r="F201" i="9" s="1"/>
  <c r="D201" i="9"/>
  <c r="H200" i="9"/>
  <c r="F200" i="9" s="1"/>
  <c r="D200" i="9"/>
  <c r="H199" i="9"/>
  <c r="F199" i="9" s="1"/>
  <c r="G199" i="9"/>
  <c r="G200" i="9" s="1"/>
  <c r="G201" i="9" s="1"/>
  <c r="G202" i="9" s="1"/>
  <c r="G203" i="9" s="1"/>
  <c r="D199" i="9"/>
  <c r="H198" i="9"/>
  <c r="F198" i="9" s="1"/>
  <c r="D198" i="9"/>
  <c r="H197" i="9"/>
  <c r="F197" i="9" s="1"/>
  <c r="D197" i="9"/>
  <c r="H196" i="9"/>
  <c r="F196" i="9" s="1"/>
  <c r="D196" i="9"/>
  <c r="H195" i="9"/>
  <c r="F195" i="9" s="1"/>
  <c r="D195" i="9"/>
  <c r="H194" i="9"/>
  <c r="F194" i="9" s="1"/>
  <c r="D194" i="9"/>
  <c r="H193" i="9"/>
  <c r="F193" i="9" s="1"/>
  <c r="D193" i="9"/>
  <c r="H192" i="9"/>
  <c r="F192" i="9" s="1"/>
  <c r="D192" i="9"/>
  <c r="H191" i="9"/>
  <c r="F191" i="9" s="1"/>
  <c r="D191" i="9"/>
  <c r="H190" i="9"/>
  <c r="F190" i="9" s="1"/>
  <c r="D190" i="9"/>
  <c r="H189" i="9"/>
  <c r="F189" i="9" s="1"/>
  <c r="D189" i="9"/>
  <c r="H188" i="9"/>
  <c r="F188" i="9" s="1"/>
  <c r="D188" i="9"/>
  <c r="H187" i="9"/>
  <c r="F187" i="9" s="1"/>
  <c r="D187" i="9"/>
  <c r="H186" i="9"/>
  <c r="F186" i="9" s="1"/>
  <c r="D186" i="9"/>
  <c r="H185" i="9"/>
  <c r="F185" i="9" s="1"/>
  <c r="D185" i="9"/>
  <c r="H184" i="9"/>
  <c r="F184" i="9" s="1"/>
  <c r="D184" i="9"/>
  <c r="H183" i="9"/>
  <c r="F183" i="9" s="1"/>
  <c r="D183" i="9"/>
  <c r="H182" i="9"/>
  <c r="F182" i="9" s="1"/>
  <c r="D182" i="9"/>
  <c r="H181" i="9"/>
  <c r="F181" i="9" s="1"/>
  <c r="D181" i="9"/>
  <c r="H179" i="9"/>
  <c r="F179" i="9" s="1"/>
  <c r="D179" i="9"/>
  <c r="H178" i="9"/>
  <c r="F178" i="9" s="1"/>
  <c r="D178" i="9"/>
  <c r="H177" i="9"/>
  <c r="F177" i="9" s="1"/>
  <c r="D177" i="9"/>
  <c r="H176" i="9"/>
  <c r="F176" i="9" s="1"/>
  <c r="D176" i="9"/>
  <c r="H175" i="9"/>
  <c r="F175" i="9" s="1"/>
  <c r="G175" i="9"/>
  <c r="G176" i="9" s="1"/>
  <c r="G177" i="9" s="1"/>
  <c r="G178" i="9" s="1"/>
  <c r="G179" i="9" s="1"/>
  <c r="D175" i="9"/>
  <c r="H174" i="9"/>
  <c r="F174" i="9" s="1"/>
  <c r="D174" i="9"/>
  <c r="H173" i="9"/>
  <c r="F173" i="9" s="1"/>
  <c r="D173" i="9"/>
  <c r="H172" i="9"/>
  <c r="F172" i="9" s="1"/>
  <c r="D172" i="9"/>
  <c r="H171" i="9"/>
  <c r="F171" i="9" s="1"/>
  <c r="D171" i="9"/>
  <c r="H170" i="9"/>
  <c r="F170" i="9" s="1"/>
  <c r="D170" i="9"/>
  <c r="H169" i="9"/>
  <c r="F169" i="9" s="1"/>
  <c r="D169" i="9"/>
  <c r="H168" i="9"/>
  <c r="F168" i="9" s="1"/>
  <c r="D168" i="9"/>
  <c r="H167" i="9"/>
  <c r="F167" i="9" s="1"/>
  <c r="D167" i="9"/>
  <c r="H166" i="9"/>
  <c r="F166" i="9" s="1"/>
  <c r="D166" i="9"/>
  <c r="H165" i="9"/>
  <c r="F165" i="9" s="1"/>
  <c r="D165" i="9"/>
  <c r="H164" i="9"/>
  <c r="F164" i="9" s="1"/>
  <c r="D164" i="9"/>
  <c r="H163" i="9"/>
  <c r="F163" i="9" s="1"/>
  <c r="D163" i="9"/>
  <c r="H162" i="9"/>
  <c r="F162" i="9" s="1"/>
  <c r="D162" i="9"/>
  <c r="H161" i="9"/>
  <c r="F161" i="9" s="1"/>
  <c r="D161" i="9"/>
  <c r="H160" i="9"/>
  <c r="F160" i="9" s="1"/>
  <c r="D160" i="9"/>
  <c r="H159" i="9"/>
  <c r="F159" i="9" s="1"/>
  <c r="D159" i="9"/>
  <c r="H158" i="9"/>
  <c r="F158" i="9" s="1"/>
  <c r="D158" i="9"/>
  <c r="H157" i="9"/>
  <c r="F157" i="9" s="1"/>
  <c r="D157" i="9"/>
  <c r="H155" i="9"/>
  <c r="F155" i="9" s="1"/>
  <c r="D155" i="9"/>
  <c r="H154" i="9"/>
  <c r="F154" i="9" s="1"/>
  <c r="D154" i="9"/>
  <c r="H153" i="9"/>
  <c r="F153" i="9" s="1"/>
  <c r="D153" i="9"/>
  <c r="H152" i="9"/>
  <c r="F152" i="9" s="1"/>
  <c r="D152" i="9"/>
  <c r="H151" i="9"/>
  <c r="F151" i="9" s="1"/>
  <c r="G151" i="9"/>
  <c r="G152" i="9" s="1"/>
  <c r="G153" i="9" s="1"/>
  <c r="G154" i="9" s="1"/>
  <c r="G155" i="9" s="1"/>
  <c r="D151" i="9"/>
  <c r="H150" i="9"/>
  <c r="F150" i="9" s="1"/>
  <c r="D150" i="9"/>
  <c r="H149" i="9"/>
  <c r="F149" i="9" s="1"/>
  <c r="D149" i="9"/>
  <c r="H148" i="9"/>
  <c r="F148" i="9" s="1"/>
  <c r="D148" i="9"/>
  <c r="H147" i="9"/>
  <c r="F147" i="9" s="1"/>
  <c r="D147" i="9"/>
  <c r="H146" i="9"/>
  <c r="F146" i="9" s="1"/>
  <c r="D146" i="9"/>
  <c r="H145" i="9"/>
  <c r="F145" i="9" s="1"/>
  <c r="D145" i="9"/>
  <c r="H144" i="9"/>
  <c r="F144" i="9" s="1"/>
  <c r="D144" i="9"/>
  <c r="H143" i="9"/>
  <c r="F143" i="9" s="1"/>
  <c r="D143" i="9"/>
  <c r="H142" i="9"/>
  <c r="F142" i="9" s="1"/>
  <c r="D142" i="9"/>
  <c r="H141" i="9"/>
  <c r="F141" i="9" s="1"/>
  <c r="D141" i="9"/>
  <c r="H140" i="9"/>
  <c r="F140" i="9" s="1"/>
  <c r="D140" i="9"/>
  <c r="H139" i="9"/>
  <c r="F139" i="9" s="1"/>
  <c r="D139" i="9"/>
  <c r="H138" i="9"/>
  <c r="F138" i="9" s="1"/>
  <c r="D138" i="9"/>
  <c r="H137" i="9"/>
  <c r="F137" i="9" s="1"/>
  <c r="D137" i="9"/>
  <c r="H136" i="9"/>
  <c r="F136" i="9" s="1"/>
  <c r="D136" i="9"/>
  <c r="H135" i="9"/>
  <c r="F135" i="9" s="1"/>
  <c r="D135" i="9"/>
  <c r="H134" i="9"/>
  <c r="F134" i="9" s="1"/>
  <c r="D134" i="9"/>
  <c r="H133" i="9"/>
  <c r="F133" i="9" s="1"/>
  <c r="D133" i="9"/>
  <c r="H131" i="9"/>
  <c r="F131" i="9" s="1"/>
  <c r="D131" i="9"/>
  <c r="H130" i="9"/>
  <c r="F130" i="9" s="1"/>
  <c r="D130" i="9"/>
  <c r="H129" i="9"/>
  <c r="F129" i="9" s="1"/>
  <c r="D129" i="9"/>
  <c r="H128" i="9"/>
  <c r="F128" i="9" s="1"/>
  <c r="D128" i="9"/>
  <c r="H127" i="9"/>
  <c r="F127" i="9" s="1"/>
  <c r="G127" i="9"/>
  <c r="G128" i="9" s="1"/>
  <c r="G129" i="9" s="1"/>
  <c r="G130" i="9" s="1"/>
  <c r="G131" i="9" s="1"/>
  <c r="D127" i="9"/>
  <c r="H126" i="9"/>
  <c r="F126" i="9" s="1"/>
  <c r="D126" i="9"/>
  <c r="H125" i="9"/>
  <c r="F125" i="9" s="1"/>
  <c r="D125" i="9"/>
  <c r="H124" i="9"/>
  <c r="F124" i="9" s="1"/>
  <c r="D124" i="9"/>
  <c r="H123" i="9"/>
  <c r="F123" i="9" s="1"/>
  <c r="D123" i="9"/>
  <c r="H122" i="9"/>
  <c r="F122" i="9" s="1"/>
  <c r="D122" i="9"/>
  <c r="H121" i="9"/>
  <c r="F121" i="9" s="1"/>
  <c r="D121" i="9"/>
  <c r="H120" i="9"/>
  <c r="F120" i="9" s="1"/>
  <c r="D120" i="9"/>
  <c r="H119" i="9"/>
  <c r="F119" i="9" s="1"/>
  <c r="D119" i="9"/>
  <c r="H118" i="9"/>
  <c r="F118" i="9" s="1"/>
  <c r="D118" i="9"/>
  <c r="H117" i="9"/>
  <c r="F117" i="9" s="1"/>
  <c r="D117" i="9"/>
  <c r="H116" i="9"/>
  <c r="F116" i="9" s="1"/>
  <c r="D116" i="9"/>
  <c r="H115" i="9"/>
  <c r="F115" i="9" s="1"/>
  <c r="D115" i="9"/>
  <c r="H114" i="9"/>
  <c r="F114" i="9" s="1"/>
  <c r="D114" i="9"/>
  <c r="H113" i="9"/>
  <c r="F113" i="9" s="1"/>
  <c r="D113" i="9"/>
  <c r="H112" i="9"/>
  <c r="F112" i="9" s="1"/>
  <c r="D112" i="9"/>
  <c r="H111" i="9"/>
  <c r="F111" i="9" s="1"/>
  <c r="D111" i="9"/>
  <c r="H110" i="9"/>
  <c r="F110" i="9" s="1"/>
  <c r="D110" i="9"/>
  <c r="H109" i="9"/>
  <c r="F109" i="9" s="1"/>
  <c r="D109" i="9"/>
  <c r="H107" i="9"/>
  <c r="F107" i="9" s="1"/>
  <c r="D107" i="9"/>
  <c r="H106" i="9"/>
  <c r="F106" i="9" s="1"/>
  <c r="D106" i="9"/>
  <c r="H105" i="9"/>
  <c r="F105" i="9" s="1"/>
  <c r="D105" i="9"/>
  <c r="H104" i="9"/>
  <c r="F104" i="9" s="1"/>
  <c r="D104" i="9"/>
  <c r="H103" i="9"/>
  <c r="F103" i="9" s="1"/>
  <c r="D103" i="9"/>
  <c r="H102" i="9"/>
  <c r="F102" i="9" s="1"/>
  <c r="D102" i="9"/>
  <c r="H101" i="9"/>
  <c r="F101" i="9" s="1"/>
  <c r="D101" i="9"/>
  <c r="H100" i="9"/>
  <c r="F100" i="9" s="1"/>
  <c r="D100" i="9"/>
  <c r="H99" i="9"/>
  <c r="F99" i="9" s="1"/>
  <c r="D99" i="9"/>
  <c r="H98" i="9"/>
  <c r="F98" i="9" s="1"/>
  <c r="D98" i="9"/>
  <c r="H97" i="9"/>
  <c r="F97" i="9" s="1"/>
  <c r="D97" i="9"/>
  <c r="H96" i="9"/>
  <c r="F96" i="9" s="1"/>
  <c r="D96" i="9"/>
  <c r="H95" i="9"/>
  <c r="F95" i="9" s="1"/>
  <c r="D95" i="9"/>
  <c r="H94" i="9"/>
  <c r="F94" i="9" s="1"/>
  <c r="D94" i="9"/>
  <c r="H93" i="9"/>
  <c r="F93" i="9" s="1"/>
  <c r="D93" i="9"/>
  <c r="H92" i="9"/>
  <c r="F92" i="9" s="1"/>
  <c r="D92" i="9"/>
  <c r="H91" i="9"/>
  <c r="F91" i="9" s="1"/>
  <c r="D91" i="9"/>
  <c r="H90" i="9"/>
  <c r="F90" i="9" s="1"/>
  <c r="D90" i="9"/>
  <c r="H89" i="9"/>
  <c r="F89" i="9" s="1"/>
  <c r="D89" i="9"/>
  <c r="H88" i="9"/>
  <c r="F88" i="9" s="1"/>
  <c r="D88" i="9"/>
  <c r="H87" i="9"/>
  <c r="F87" i="9" s="1"/>
  <c r="D87" i="9"/>
  <c r="H86" i="9"/>
  <c r="F86" i="9" s="1"/>
  <c r="D86" i="9"/>
  <c r="H85" i="9"/>
  <c r="F85" i="9" s="1"/>
  <c r="D85" i="9"/>
  <c r="H83" i="9"/>
  <c r="F83" i="9" s="1"/>
  <c r="D83" i="9"/>
  <c r="H82" i="9"/>
  <c r="F82" i="9" s="1"/>
  <c r="D82" i="9"/>
  <c r="H81" i="9"/>
  <c r="F81" i="9" s="1"/>
  <c r="D81" i="9"/>
  <c r="H80" i="9"/>
  <c r="F80" i="9" s="1"/>
  <c r="D80" i="9"/>
  <c r="H79" i="9"/>
  <c r="F79" i="9" s="1"/>
  <c r="G79" i="9"/>
  <c r="G80" i="9" s="1"/>
  <c r="G81" i="9" s="1"/>
  <c r="G82" i="9" s="1"/>
  <c r="G83" i="9" s="1"/>
  <c r="D79" i="9"/>
  <c r="H78" i="9"/>
  <c r="F78" i="9" s="1"/>
  <c r="D78" i="9"/>
  <c r="H77" i="9"/>
  <c r="F77" i="9" s="1"/>
  <c r="D77" i="9"/>
  <c r="H76" i="9"/>
  <c r="F76" i="9" s="1"/>
  <c r="D76" i="9"/>
  <c r="H75" i="9"/>
  <c r="F75" i="9" s="1"/>
  <c r="D75" i="9"/>
  <c r="H74" i="9"/>
  <c r="F74" i="9" s="1"/>
  <c r="D74" i="9"/>
  <c r="H73" i="9"/>
  <c r="F73" i="9" s="1"/>
  <c r="D73" i="9"/>
  <c r="H72" i="9"/>
  <c r="F72" i="9" s="1"/>
  <c r="D72" i="9"/>
  <c r="H71" i="9"/>
  <c r="F71" i="9" s="1"/>
  <c r="D71" i="9"/>
  <c r="H70" i="9"/>
  <c r="F70" i="9" s="1"/>
  <c r="D70" i="9"/>
  <c r="H69" i="9"/>
  <c r="F69" i="9" s="1"/>
  <c r="D69" i="9"/>
  <c r="H68" i="9"/>
  <c r="F68" i="9" s="1"/>
  <c r="D68" i="9"/>
  <c r="H67" i="9"/>
  <c r="F67" i="9" s="1"/>
  <c r="D67" i="9"/>
  <c r="H66" i="9"/>
  <c r="F66" i="9" s="1"/>
  <c r="D66" i="9"/>
  <c r="H65" i="9"/>
  <c r="F65" i="9" s="1"/>
  <c r="D65" i="9"/>
  <c r="H64" i="9"/>
  <c r="F64" i="9" s="1"/>
  <c r="D64" i="9"/>
  <c r="H63" i="9"/>
  <c r="F63" i="9" s="1"/>
  <c r="D63" i="9"/>
  <c r="H62" i="9"/>
  <c r="F62" i="9" s="1"/>
  <c r="D62" i="9"/>
  <c r="H61" i="9"/>
  <c r="F61" i="9" s="1"/>
  <c r="D61" i="9"/>
  <c r="H59" i="9"/>
  <c r="F59" i="9" s="1"/>
  <c r="D59" i="9"/>
  <c r="H58" i="9"/>
  <c r="F58" i="9" s="1"/>
  <c r="D58" i="9"/>
  <c r="H57" i="9"/>
  <c r="F57" i="9" s="1"/>
  <c r="D57" i="9"/>
  <c r="H56" i="9"/>
  <c r="F56" i="9" s="1"/>
  <c r="D56" i="9"/>
  <c r="H55" i="9"/>
  <c r="F55" i="9" s="1"/>
  <c r="G55" i="9"/>
  <c r="G56" i="9" s="1"/>
  <c r="G57" i="9" s="1"/>
  <c r="G58" i="9" s="1"/>
  <c r="G59" i="9" s="1"/>
  <c r="D55" i="9"/>
  <c r="H54" i="9"/>
  <c r="F54" i="9" s="1"/>
  <c r="D54" i="9"/>
  <c r="H53" i="9"/>
  <c r="F53" i="9" s="1"/>
  <c r="D53" i="9"/>
  <c r="H52" i="9"/>
  <c r="F52" i="9" s="1"/>
  <c r="D52" i="9"/>
  <c r="H51" i="9"/>
  <c r="F51" i="9" s="1"/>
  <c r="D51" i="9"/>
  <c r="H50" i="9"/>
  <c r="F50" i="9" s="1"/>
  <c r="D50" i="9"/>
  <c r="H49" i="9"/>
  <c r="F49" i="9" s="1"/>
  <c r="D49" i="9"/>
  <c r="H48" i="9"/>
  <c r="F48" i="9" s="1"/>
  <c r="D48" i="9"/>
  <c r="H47" i="9"/>
  <c r="F47" i="9" s="1"/>
  <c r="D47" i="9"/>
  <c r="H46" i="9"/>
  <c r="F46" i="9" s="1"/>
  <c r="D46" i="9"/>
  <c r="H45" i="9"/>
  <c r="F45" i="9" s="1"/>
  <c r="D45" i="9"/>
  <c r="H44" i="9"/>
  <c r="F44" i="9" s="1"/>
  <c r="D44" i="9"/>
  <c r="H43" i="9"/>
  <c r="F43" i="9" s="1"/>
  <c r="D43" i="9"/>
  <c r="H42" i="9"/>
  <c r="F42" i="9" s="1"/>
  <c r="D42" i="9"/>
  <c r="H41" i="9"/>
  <c r="F41" i="9" s="1"/>
  <c r="D41" i="9"/>
  <c r="H40" i="9"/>
  <c r="F40" i="9" s="1"/>
  <c r="D40" i="9"/>
  <c r="H39" i="9"/>
  <c r="F39" i="9" s="1"/>
  <c r="D39" i="9"/>
  <c r="H38" i="9"/>
  <c r="F38" i="9" s="1"/>
  <c r="D38" i="9"/>
  <c r="H37" i="9"/>
  <c r="F37" i="9" s="1"/>
  <c r="D37" i="9"/>
  <c r="H35" i="9"/>
  <c r="F35" i="9" s="1"/>
  <c r="D35" i="9"/>
  <c r="H34" i="9"/>
  <c r="F34" i="9" s="1"/>
  <c r="D34" i="9"/>
  <c r="H33" i="9"/>
  <c r="F33" i="9" s="1"/>
  <c r="D33" i="9"/>
  <c r="H32" i="9"/>
  <c r="F32" i="9" s="1"/>
  <c r="D32" i="9"/>
  <c r="H31" i="9"/>
  <c r="F31" i="9" s="1"/>
  <c r="G31" i="9"/>
  <c r="G32" i="9" s="1"/>
  <c r="G33" i="9" s="1"/>
  <c r="G34" i="9" s="1"/>
  <c r="G35" i="9" s="1"/>
  <c r="D31" i="9"/>
  <c r="H30" i="9"/>
  <c r="F30" i="9" s="1"/>
  <c r="D30" i="9"/>
  <c r="H29" i="9"/>
  <c r="F29" i="9" s="1"/>
  <c r="D29" i="9"/>
  <c r="H28" i="9"/>
  <c r="F28" i="9" s="1"/>
  <c r="D28" i="9"/>
  <c r="H27" i="9"/>
  <c r="F27" i="9" s="1"/>
  <c r="D27" i="9"/>
  <c r="H26" i="9"/>
  <c r="F26" i="9" s="1"/>
  <c r="D26" i="9"/>
  <c r="H25" i="9"/>
  <c r="F25" i="9" s="1"/>
  <c r="D25" i="9"/>
  <c r="H24" i="9"/>
  <c r="F24" i="9" s="1"/>
  <c r="D24" i="9"/>
  <c r="H23" i="9"/>
  <c r="F23" i="9" s="1"/>
  <c r="D23" i="9"/>
  <c r="H22" i="9"/>
  <c r="F22" i="9" s="1"/>
  <c r="D22" i="9"/>
  <c r="H21" i="9"/>
  <c r="F21" i="9" s="1"/>
  <c r="D21" i="9"/>
  <c r="H20" i="9"/>
  <c r="F20" i="9" s="1"/>
  <c r="D20" i="9"/>
  <c r="H19" i="9"/>
  <c r="F19" i="9" s="1"/>
  <c r="D19" i="9"/>
  <c r="H18" i="9"/>
  <c r="F18" i="9" s="1"/>
  <c r="D18" i="9"/>
  <c r="H17" i="9"/>
  <c r="F17" i="9" s="1"/>
  <c r="D17" i="9"/>
  <c r="H16" i="9"/>
  <c r="F16" i="9" s="1"/>
  <c r="D16" i="9"/>
  <c r="H15" i="9"/>
  <c r="F15" i="9" s="1"/>
  <c r="D15" i="9"/>
  <c r="H14" i="9"/>
  <c r="F14" i="9" s="1"/>
  <c r="D14" i="9"/>
  <c r="H13" i="9"/>
  <c r="F13" i="9" s="1"/>
  <c r="D13" i="9"/>
  <c r="H11" i="9"/>
  <c r="F11" i="9" s="1"/>
  <c r="D11" i="9"/>
  <c r="H10" i="9"/>
  <c r="F10" i="9" s="1"/>
  <c r="D10" i="9"/>
  <c r="H9" i="9"/>
  <c r="F9" i="9" s="1"/>
  <c r="D9" i="9"/>
  <c r="H8" i="9"/>
  <c r="F8" i="9" s="1"/>
  <c r="D8" i="9"/>
  <c r="H7" i="9"/>
  <c r="F7" i="9" s="1"/>
  <c r="D7" i="9"/>
  <c r="H221" i="8"/>
  <c r="F221" i="8" s="1"/>
  <c r="D221" i="8"/>
  <c r="H197" i="8"/>
  <c r="F197" i="8" s="1"/>
  <c r="D197" i="8"/>
  <c r="H173" i="8"/>
  <c r="F173" i="8" s="1"/>
  <c r="D173" i="8"/>
  <c r="H149" i="8"/>
  <c r="F149" i="8" s="1"/>
  <c r="D149" i="8"/>
  <c r="H125" i="8"/>
  <c r="F125" i="8" s="1"/>
  <c r="D125" i="8"/>
  <c r="H101" i="8"/>
  <c r="F101" i="8" s="1"/>
  <c r="D101" i="8"/>
  <c r="H77" i="8"/>
  <c r="F77" i="8" s="1"/>
  <c r="D77" i="8"/>
  <c r="H201" i="8"/>
  <c r="F201" i="8" s="1"/>
  <c r="D201" i="8"/>
  <c r="H177" i="8"/>
  <c r="F177" i="8" s="1"/>
  <c r="D177" i="8"/>
  <c r="H153" i="8"/>
  <c r="F153" i="8" s="1"/>
  <c r="D153" i="8"/>
  <c r="H129" i="8"/>
  <c r="F129" i="8" s="1"/>
  <c r="D129" i="8"/>
  <c r="H105" i="8"/>
  <c r="F105" i="8" s="1"/>
  <c r="D105" i="8"/>
  <c r="H81" i="8"/>
  <c r="F81" i="8" s="1"/>
  <c r="D81" i="8"/>
  <c r="H57" i="8"/>
  <c r="F57" i="8" s="1"/>
  <c r="D57" i="8"/>
  <c r="H206" i="8"/>
  <c r="F206" i="8" s="1"/>
  <c r="D206" i="8"/>
  <c r="H205" i="8"/>
  <c r="F205" i="8" s="1"/>
  <c r="D205" i="8"/>
  <c r="H203" i="8"/>
  <c r="F203" i="8" s="1"/>
  <c r="D203" i="8"/>
  <c r="H182" i="8"/>
  <c r="F182" i="8" s="1"/>
  <c r="D182" i="8"/>
  <c r="H181" i="8"/>
  <c r="F181" i="8" s="1"/>
  <c r="D181" i="8"/>
  <c r="H179" i="8"/>
  <c r="F179" i="8" s="1"/>
  <c r="D179" i="8"/>
  <c r="H158" i="8"/>
  <c r="F158" i="8" s="1"/>
  <c r="D158" i="8"/>
  <c r="H157" i="8"/>
  <c r="F157" i="8" s="1"/>
  <c r="D157" i="8"/>
  <c r="H155" i="8"/>
  <c r="F155" i="8" s="1"/>
  <c r="D155" i="8"/>
  <c r="H134" i="8"/>
  <c r="F134" i="8" s="1"/>
  <c r="D134" i="8"/>
  <c r="H133" i="8"/>
  <c r="F133" i="8" s="1"/>
  <c r="D133" i="8"/>
  <c r="H131" i="8"/>
  <c r="F131" i="8" s="1"/>
  <c r="D131" i="8"/>
  <c r="H110" i="8"/>
  <c r="F110" i="8" s="1"/>
  <c r="D110" i="8"/>
  <c r="H109" i="8"/>
  <c r="F109" i="8" s="1"/>
  <c r="D109" i="8"/>
  <c r="H107" i="8"/>
  <c r="F107" i="8" s="1"/>
  <c r="D107" i="8"/>
  <c r="H86" i="8"/>
  <c r="F86" i="8" s="1"/>
  <c r="D86" i="8"/>
  <c r="H85" i="8"/>
  <c r="F85" i="8" s="1"/>
  <c r="D85" i="8"/>
  <c r="H83" i="8"/>
  <c r="F83" i="8" s="1"/>
  <c r="D83" i="8"/>
  <c r="H62" i="8"/>
  <c r="F62" i="8" s="1"/>
  <c r="D62" i="8"/>
  <c r="H61" i="8"/>
  <c r="F61" i="8" s="1"/>
  <c r="D61" i="8"/>
  <c r="H59" i="8"/>
  <c r="F59" i="8" s="1"/>
  <c r="D59" i="8"/>
  <c r="H38" i="8"/>
  <c r="F38" i="8" s="1"/>
  <c r="D38" i="8"/>
  <c r="H37" i="8"/>
  <c r="F37" i="8" s="1"/>
  <c r="D37" i="8"/>
  <c r="H35" i="8"/>
  <c r="F35" i="8" s="1"/>
  <c r="D35" i="8"/>
  <c r="H14" i="8"/>
  <c r="F14" i="8" s="1"/>
  <c r="D14" i="8"/>
  <c r="H13" i="8"/>
  <c r="F13" i="8" s="1"/>
  <c r="D13" i="8"/>
  <c r="H11" i="8"/>
  <c r="F11" i="8" s="1"/>
  <c r="D11" i="8"/>
  <c r="H53" i="8"/>
  <c r="F53" i="8" s="1"/>
  <c r="D53" i="8"/>
  <c r="H33" i="8"/>
  <c r="F33" i="8" s="1"/>
  <c r="D33" i="8"/>
  <c r="H29" i="8"/>
  <c r="F29" i="8" s="1"/>
  <c r="D29" i="8"/>
  <c r="H9" i="8"/>
  <c r="F9" i="8" s="1"/>
  <c r="D9" i="8"/>
  <c r="H211" i="8"/>
  <c r="F211" i="8" s="1"/>
  <c r="D211" i="8"/>
  <c r="H187" i="8"/>
  <c r="F187" i="8" s="1"/>
  <c r="D187" i="8"/>
  <c r="H163" i="8"/>
  <c r="F163" i="8" s="1"/>
  <c r="D163" i="8"/>
  <c r="H139" i="8"/>
  <c r="F139" i="8" s="1"/>
  <c r="D139" i="8"/>
  <c r="H115" i="8"/>
  <c r="F115" i="8" s="1"/>
  <c r="D115" i="8"/>
  <c r="H91" i="8"/>
  <c r="F91" i="8" s="1"/>
  <c r="D91" i="8"/>
  <c r="H67" i="8"/>
  <c r="F67" i="8" s="1"/>
  <c r="D67" i="8"/>
  <c r="D68" i="8"/>
  <c r="H68" i="8"/>
  <c r="F68" i="8" s="1"/>
  <c r="H43" i="8"/>
  <c r="F43" i="8" s="1"/>
  <c r="D43" i="8"/>
  <c r="H19" i="8"/>
  <c r="F19" i="8" s="1"/>
  <c r="D19" i="8"/>
  <c r="H220" i="8"/>
  <c r="F220" i="8" s="1"/>
  <c r="D220" i="8"/>
  <c r="H219" i="8"/>
  <c r="F219" i="8" s="1"/>
  <c r="D219" i="8"/>
  <c r="H196" i="8"/>
  <c r="F196" i="8" s="1"/>
  <c r="D196" i="8"/>
  <c r="H195" i="8"/>
  <c r="F195" i="8" s="1"/>
  <c r="D195" i="8"/>
  <c r="H172" i="8"/>
  <c r="F172" i="8" s="1"/>
  <c r="D172" i="8"/>
  <c r="H171" i="8"/>
  <c r="F171" i="8" s="1"/>
  <c r="D171" i="8"/>
  <c r="H148" i="8"/>
  <c r="F148" i="8" s="1"/>
  <c r="D148" i="8"/>
  <c r="H147" i="8"/>
  <c r="F147" i="8" s="1"/>
  <c r="D147" i="8"/>
  <c r="H124" i="8"/>
  <c r="F124" i="8" s="1"/>
  <c r="D124" i="8"/>
  <c r="H123" i="8"/>
  <c r="F123" i="8" s="1"/>
  <c r="D123" i="8"/>
  <c r="H100" i="8"/>
  <c r="F100" i="8" s="1"/>
  <c r="D100" i="8"/>
  <c r="H99" i="8"/>
  <c r="F99" i="8" s="1"/>
  <c r="D99" i="8"/>
  <c r="H76" i="8"/>
  <c r="F76" i="8" s="1"/>
  <c r="D76" i="8"/>
  <c r="H75" i="8"/>
  <c r="F75" i="8" s="1"/>
  <c r="D75" i="8"/>
  <c r="H52" i="8"/>
  <c r="F52" i="8" s="1"/>
  <c r="D52" i="8"/>
  <c r="H51" i="8"/>
  <c r="F51" i="8" s="1"/>
  <c r="D51" i="8"/>
  <c r="H28" i="8"/>
  <c r="F28" i="8" s="1"/>
  <c r="D28" i="8"/>
  <c r="H27" i="8"/>
  <c r="F27" i="8" s="1"/>
  <c r="D27" i="8"/>
  <c r="H220" i="6"/>
  <c r="F220" i="6" s="1"/>
  <c r="D220" i="6"/>
  <c r="H196" i="6"/>
  <c r="F196" i="6" s="1"/>
  <c r="D196" i="6"/>
  <c r="H172" i="6"/>
  <c r="F172" i="6" s="1"/>
  <c r="D172" i="6"/>
  <c r="H148" i="6"/>
  <c r="F148" i="6" s="1"/>
  <c r="D148" i="6"/>
  <c r="H124" i="6"/>
  <c r="F124" i="6" s="1"/>
  <c r="D124" i="6"/>
  <c r="H100" i="6"/>
  <c r="F100" i="6" s="1"/>
  <c r="D100" i="6"/>
  <c r="H76" i="6"/>
  <c r="F76" i="6" s="1"/>
  <c r="D76" i="6"/>
  <c r="H52" i="6"/>
  <c r="F52" i="6" s="1"/>
  <c r="D52" i="6"/>
  <c r="H28" i="6"/>
  <c r="F28" i="6" s="1"/>
  <c r="D28" i="6"/>
  <c r="F220" i="5"/>
  <c r="D220" i="5"/>
  <c r="F219" i="5"/>
  <c r="D219" i="5"/>
  <c r="F196" i="5"/>
  <c r="D196" i="5"/>
  <c r="F195" i="5"/>
  <c r="D195" i="5"/>
  <c r="F172" i="5"/>
  <c r="D172" i="5"/>
  <c r="F171" i="5"/>
  <c r="D171" i="5"/>
  <c r="F148" i="5"/>
  <c r="D148" i="5"/>
  <c r="F147" i="5"/>
  <c r="D147" i="5"/>
  <c r="F124" i="5"/>
  <c r="D124" i="5"/>
  <c r="F123" i="5"/>
  <c r="D123" i="5"/>
  <c r="F100" i="5"/>
  <c r="D100" i="5"/>
  <c r="F99" i="5"/>
  <c r="D99" i="5"/>
  <c r="F76" i="5"/>
  <c r="D76" i="5"/>
  <c r="F75" i="5"/>
  <c r="D75" i="5"/>
  <c r="F52" i="5"/>
  <c r="D52" i="5"/>
  <c r="F51" i="5"/>
  <c r="D51" i="5"/>
  <c r="H28" i="5"/>
  <c r="F28" i="5" s="1"/>
  <c r="D28" i="5"/>
  <c r="H27" i="5"/>
  <c r="F27" i="5" s="1"/>
  <c r="D27" i="5"/>
  <c r="F220" i="7"/>
  <c r="D220" i="7"/>
  <c r="F219" i="7"/>
  <c r="D219" i="7"/>
  <c r="F196" i="7"/>
  <c r="D196" i="7"/>
  <c r="F195" i="7"/>
  <c r="D195" i="7"/>
  <c r="F172" i="7"/>
  <c r="D172" i="7"/>
  <c r="F171" i="7"/>
  <c r="D171" i="7"/>
  <c r="F148" i="7"/>
  <c r="D148" i="7"/>
  <c r="F147" i="7"/>
  <c r="D147" i="7"/>
  <c r="F124" i="7"/>
  <c r="D124" i="7"/>
  <c r="F123" i="7"/>
  <c r="D123" i="7"/>
  <c r="F100" i="7"/>
  <c r="D100" i="7"/>
  <c r="F99" i="7"/>
  <c r="D99" i="7"/>
  <c r="F76" i="7"/>
  <c r="D76" i="7"/>
  <c r="F75" i="7"/>
  <c r="D75" i="7"/>
  <c r="F52" i="7"/>
  <c r="D52" i="7"/>
  <c r="F51" i="7"/>
  <c r="D51" i="7"/>
  <c r="H28" i="7"/>
  <c r="F28" i="7" s="1"/>
  <c r="D28" i="7"/>
  <c r="H27" i="7"/>
  <c r="F27" i="7" s="1"/>
  <c r="D27" i="7"/>
  <c r="F78" i="4"/>
  <c r="D78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6" i="4"/>
  <c r="D66" i="4"/>
  <c r="F65" i="4"/>
  <c r="D65" i="4"/>
  <c r="F64" i="4"/>
  <c r="D64" i="4"/>
  <c r="F63" i="4"/>
  <c r="D63" i="4"/>
  <c r="F58" i="4"/>
  <c r="D58" i="4"/>
  <c r="F56" i="4"/>
  <c r="D56" i="4"/>
  <c r="F55" i="4"/>
  <c r="D55" i="4"/>
  <c r="F220" i="4"/>
  <c r="D220" i="4"/>
  <c r="F219" i="4"/>
  <c r="D219" i="4"/>
  <c r="F196" i="4"/>
  <c r="D196" i="4"/>
  <c r="F195" i="4"/>
  <c r="D195" i="4"/>
  <c r="F172" i="4"/>
  <c r="D172" i="4"/>
  <c r="F171" i="4"/>
  <c r="D171" i="4"/>
  <c r="F148" i="4"/>
  <c r="D148" i="4"/>
  <c r="F147" i="4"/>
  <c r="D147" i="4"/>
  <c r="F124" i="4"/>
  <c r="D124" i="4"/>
  <c r="F123" i="4"/>
  <c r="D123" i="4"/>
  <c r="F100" i="4"/>
  <c r="D100" i="4"/>
  <c r="F99" i="4"/>
  <c r="D99" i="4"/>
  <c r="F52" i="4"/>
  <c r="D52" i="4"/>
  <c r="F51" i="4"/>
  <c r="D51" i="4"/>
  <c r="H28" i="4"/>
  <c r="F28" i="4" s="1"/>
  <c r="H27" i="4"/>
  <c r="F27" i="4" s="1"/>
  <c r="D27" i="4"/>
  <c r="D28" i="4"/>
  <c r="H219" i="6"/>
  <c r="F219" i="6" s="1"/>
  <c r="D219" i="6"/>
  <c r="H195" i="6"/>
  <c r="F195" i="6" s="1"/>
  <c r="D195" i="6"/>
  <c r="H171" i="6"/>
  <c r="F171" i="6" s="1"/>
  <c r="D171" i="6"/>
  <c r="H147" i="6"/>
  <c r="F147" i="6" s="1"/>
  <c r="D147" i="6"/>
  <c r="H123" i="6"/>
  <c r="F123" i="6" s="1"/>
  <c r="D123" i="6"/>
  <c r="H99" i="6"/>
  <c r="F99" i="6" s="1"/>
  <c r="D99" i="6"/>
  <c r="H75" i="6"/>
  <c r="F75" i="6" s="1"/>
  <c r="D75" i="6"/>
  <c r="D78" i="6"/>
  <c r="H78" i="6"/>
  <c r="F78" i="6" s="1"/>
  <c r="H51" i="6"/>
  <c r="F51" i="6" s="1"/>
  <c r="D51" i="6"/>
  <c r="H27" i="6"/>
  <c r="F27" i="6" s="1"/>
  <c r="D27" i="6"/>
  <c r="G213" i="1" l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12" i="1"/>
  <c r="G188" i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187" i="1"/>
  <c r="G163" i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62" i="1"/>
  <c r="G138" i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37" i="1"/>
  <c r="G113" i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12" i="1"/>
  <c r="G88" i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87" i="1"/>
  <c r="G63" i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62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37" i="1"/>
  <c r="G205" i="9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04" i="9"/>
  <c r="G181" i="9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80" i="9"/>
  <c r="G157" i="9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56" i="9"/>
  <c r="G133" i="9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32" i="9"/>
  <c r="G109" i="9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08" i="9"/>
  <c r="G85" i="9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84" i="9"/>
  <c r="G61" i="9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60" i="9"/>
  <c r="G37" i="9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36" i="9"/>
  <c r="D159" i="8" l="1"/>
  <c r="H222" i="6"/>
  <c r="F222" i="6" s="1"/>
  <c r="D222" i="6"/>
  <c r="H218" i="6"/>
  <c r="F218" i="6" s="1"/>
  <c r="D218" i="6"/>
  <c r="H217" i="6"/>
  <c r="F217" i="6" s="1"/>
  <c r="D217" i="6"/>
  <c r="H216" i="6"/>
  <c r="F216" i="6" s="1"/>
  <c r="D216" i="6"/>
  <c r="H215" i="6"/>
  <c r="F215" i="6" s="1"/>
  <c r="D215" i="6"/>
  <c r="H214" i="6"/>
  <c r="F214" i="6" s="1"/>
  <c r="D214" i="6"/>
  <c r="H213" i="6"/>
  <c r="F213" i="6" s="1"/>
  <c r="D213" i="6"/>
  <c r="H212" i="6"/>
  <c r="F212" i="6" s="1"/>
  <c r="D212" i="6"/>
  <c r="H210" i="6"/>
  <c r="F210" i="6" s="1"/>
  <c r="D210" i="6"/>
  <c r="H209" i="6"/>
  <c r="F209" i="6" s="1"/>
  <c r="D209" i="6"/>
  <c r="H208" i="6"/>
  <c r="F208" i="6" s="1"/>
  <c r="D208" i="6"/>
  <c r="H207" i="6"/>
  <c r="F207" i="6" s="1"/>
  <c r="D207" i="6"/>
  <c r="H202" i="6"/>
  <c r="F202" i="6" s="1"/>
  <c r="D202" i="6"/>
  <c r="H200" i="6"/>
  <c r="F200" i="6" s="1"/>
  <c r="D200" i="6"/>
  <c r="H199" i="6"/>
  <c r="F199" i="6" s="1"/>
  <c r="G199" i="6"/>
  <c r="G200" i="6" s="1"/>
  <c r="G201" i="6" s="1"/>
  <c r="G202" i="6" s="1"/>
  <c r="G203" i="6" s="1"/>
  <c r="D199" i="6"/>
  <c r="H198" i="6"/>
  <c r="F198" i="6" s="1"/>
  <c r="D198" i="6"/>
  <c r="H194" i="6"/>
  <c r="F194" i="6" s="1"/>
  <c r="D194" i="6"/>
  <c r="H193" i="6"/>
  <c r="F193" i="6" s="1"/>
  <c r="D193" i="6"/>
  <c r="H192" i="6"/>
  <c r="F192" i="6" s="1"/>
  <c r="D192" i="6"/>
  <c r="H191" i="6"/>
  <c r="F191" i="6" s="1"/>
  <c r="D191" i="6"/>
  <c r="H190" i="6"/>
  <c r="F190" i="6" s="1"/>
  <c r="D190" i="6"/>
  <c r="H189" i="6"/>
  <c r="F189" i="6" s="1"/>
  <c r="D189" i="6"/>
  <c r="H188" i="6"/>
  <c r="F188" i="6" s="1"/>
  <c r="D188" i="6"/>
  <c r="H186" i="6"/>
  <c r="F186" i="6" s="1"/>
  <c r="D186" i="6"/>
  <c r="H185" i="6"/>
  <c r="F185" i="6" s="1"/>
  <c r="D185" i="6"/>
  <c r="H184" i="6"/>
  <c r="F184" i="6" s="1"/>
  <c r="D184" i="6"/>
  <c r="H183" i="6"/>
  <c r="F183" i="6" s="1"/>
  <c r="D183" i="6"/>
  <c r="H178" i="6"/>
  <c r="F178" i="6" s="1"/>
  <c r="D178" i="6"/>
  <c r="H176" i="6"/>
  <c r="F176" i="6" s="1"/>
  <c r="D176" i="6"/>
  <c r="H175" i="6"/>
  <c r="F175" i="6" s="1"/>
  <c r="G175" i="6"/>
  <c r="G176" i="6" s="1"/>
  <c r="G177" i="6" s="1"/>
  <c r="G178" i="6" s="1"/>
  <c r="G179" i="6" s="1"/>
  <c r="D175" i="6"/>
  <c r="H174" i="6"/>
  <c r="F174" i="6" s="1"/>
  <c r="D174" i="6"/>
  <c r="H170" i="6"/>
  <c r="F170" i="6" s="1"/>
  <c r="D170" i="6"/>
  <c r="H169" i="6"/>
  <c r="F169" i="6" s="1"/>
  <c r="D169" i="6"/>
  <c r="H168" i="6"/>
  <c r="F168" i="6" s="1"/>
  <c r="D168" i="6"/>
  <c r="H167" i="6"/>
  <c r="F167" i="6" s="1"/>
  <c r="D167" i="6"/>
  <c r="H166" i="6"/>
  <c r="F166" i="6" s="1"/>
  <c r="D166" i="6"/>
  <c r="H165" i="6"/>
  <c r="F165" i="6" s="1"/>
  <c r="D165" i="6"/>
  <c r="H164" i="6"/>
  <c r="F164" i="6" s="1"/>
  <c r="D164" i="6"/>
  <c r="H162" i="6"/>
  <c r="F162" i="6" s="1"/>
  <c r="D162" i="6"/>
  <c r="H161" i="6"/>
  <c r="F161" i="6" s="1"/>
  <c r="D161" i="6"/>
  <c r="H160" i="6"/>
  <c r="F160" i="6" s="1"/>
  <c r="D160" i="6"/>
  <c r="H159" i="6"/>
  <c r="F159" i="6" s="1"/>
  <c r="D159" i="6"/>
  <c r="H154" i="6"/>
  <c r="F154" i="6" s="1"/>
  <c r="D154" i="6"/>
  <c r="H152" i="6"/>
  <c r="F152" i="6" s="1"/>
  <c r="D152" i="6"/>
  <c r="H151" i="6"/>
  <c r="F151" i="6" s="1"/>
  <c r="G151" i="6"/>
  <c r="G152" i="6" s="1"/>
  <c r="G153" i="6" s="1"/>
  <c r="G154" i="6" s="1"/>
  <c r="G155" i="6" s="1"/>
  <c r="D151" i="6"/>
  <c r="H150" i="6"/>
  <c r="F150" i="6" s="1"/>
  <c r="D150" i="6"/>
  <c r="H146" i="6"/>
  <c r="F146" i="6" s="1"/>
  <c r="D146" i="6"/>
  <c r="H145" i="6"/>
  <c r="F145" i="6" s="1"/>
  <c r="D145" i="6"/>
  <c r="H144" i="6"/>
  <c r="F144" i="6" s="1"/>
  <c r="D144" i="6"/>
  <c r="H143" i="6"/>
  <c r="F143" i="6" s="1"/>
  <c r="D143" i="6"/>
  <c r="H142" i="6"/>
  <c r="F142" i="6" s="1"/>
  <c r="D142" i="6"/>
  <c r="H141" i="6"/>
  <c r="F141" i="6" s="1"/>
  <c r="D141" i="6"/>
  <c r="H140" i="6"/>
  <c r="F140" i="6" s="1"/>
  <c r="D140" i="6"/>
  <c r="H138" i="6"/>
  <c r="F138" i="6" s="1"/>
  <c r="D138" i="6"/>
  <c r="H137" i="6"/>
  <c r="F137" i="6" s="1"/>
  <c r="D137" i="6"/>
  <c r="H136" i="6"/>
  <c r="F136" i="6" s="1"/>
  <c r="D136" i="6"/>
  <c r="H135" i="6"/>
  <c r="F135" i="6" s="1"/>
  <c r="D135" i="6"/>
  <c r="H130" i="6"/>
  <c r="F130" i="6" s="1"/>
  <c r="D130" i="6"/>
  <c r="H128" i="6"/>
  <c r="F128" i="6" s="1"/>
  <c r="D128" i="6"/>
  <c r="H127" i="6"/>
  <c r="F127" i="6" s="1"/>
  <c r="G127" i="6"/>
  <c r="G128" i="6" s="1"/>
  <c r="G129" i="6" s="1"/>
  <c r="G130" i="6" s="1"/>
  <c r="G131" i="6" s="1"/>
  <c r="D127" i="6"/>
  <c r="H126" i="6"/>
  <c r="F126" i="6" s="1"/>
  <c r="D126" i="6"/>
  <c r="H122" i="6"/>
  <c r="F122" i="6" s="1"/>
  <c r="D122" i="6"/>
  <c r="H121" i="6"/>
  <c r="F121" i="6" s="1"/>
  <c r="D121" i="6"/>
  <c r="H120" i="6"/>
  <c r="F120" i="6" s="1"/>
  <c r="D120" i="6"/>
  <c r="H119" i="6"/>
  <c r="F119" i="6" s="1"/>
  <c r="D119" i="6"/>
  <c r="H118" i="6"/>
  <c r="F118" i="6" s="1"/>
  <c r="D118" i="6"/>
  <c r="H117" i="6"/>
  <c r="F117" i="6" s="1"/>
  <c r="D117" i="6"/>
  <c r="H116" i="6"/>
  <c r="F116" i="6" s="1"/>
  <c r="D116" i="6"/>
  <c r="H114" i="6"/>
  <c r="F114" i="6" s="1"/>
  <c r="D114" i="6"/>
  <c r="H113" i="6"/>
  <c r="F113" i="6" s="1"/>
  <c r="D113" i="6"/>
  <c r="H112" i="6"/>
  <c r="F112" i="6" s="1"/>
  <c r="D112" i="6"/>
  <c r="H111" i="6"/>
  <c r="F111" i="6" s="1"/>
  <c r="D111" i="6"/>
  <c r="H106" i="6"/>
  <c r="F106" i="6" s="1"/>
  <c r="D106" i="6"/>
  <c r="H104" i="6"/>
  <c r="F104" i="6" s="1"/>
  <c r="D104" i="6"/>
  <c r="H103" i="6"/>
  <c r="F103" i="6" s="1"/>
  <c r="G103" i="6"/>
  <c r="G104" i="6" s="1"/>
  <c r="G105" i="6" s="1"/>
  <c r="G106" i="6" s="1"/>
  <c r="G107" i="6" s="1"/>
  <c r="D103" i="6"/>
  <c r="H102" i="6"/>
  <c r="F102" i="6" s="1"/>
  <c r="D102" i="6"/>
  <c r="H98" i="6"/>
  <c r="F98" i="6" s="1"/>
  <c r="D98" i="6"/>
  <c r="H97" i="6"/>
  <c r="F97" i="6" s="1"/>
  <c r="D97" i="6"/>
  <c r="H96" i="6"/>
  <c r="F96" i="6" s="1"/>
  <c r="D96" i="6"/>
  <c r="H95" i="6"/>
  <c r="F95" i="6" s="1"/>
  <c r="D95" i="6"/>
  <c r="H94" i="6"/>
  <c r="F94" i="6" s="1"/>
  <c r="D94" i="6"/>
  <c r="H93" i="6"/>
  <c r="F93" i="6" s="1"/>
  <c r="D93" i="6"/>
  <c r="H92" i="6"/>
  <c r="F92" i="6" s="1"/>
  <c r="D92" i="6"/>
  <c r="H90" i="6"/>
  <c r="F90" i="6" s="1"/>
  <c r="D90" i="6"/>
  <c r="H89" i="6"/>
  <c r="F89" i="6" s="1"/>
  <c r="D89" i="6"/>
  <c r="H88" i="6"/>
  <c r="F88" i="6" s="1"/>
  <c r="D88" i="6"/>
  <c r="H87" i="6"/>
  <c r="F87" i="6" s="1"/>
  <c r="D87" i="6"/>
  <c r="H82" i="6"/>
  <c r="F82" i="6" s="1"/>
  <c r="D82" i="6"/>
  <c r="H80" i="6"/>
  <c r="F80" i="6" s="1"/>
  <c r="D80" i="6"/>
  <c r="H79" i="6"/>
  <c r="F79" i="6" s="1"/>
  <c r="G79" i="6"/>
  <c r="G80" i="6" s="1"/>
  <c r="G81" i="6" s="1"/>
  <c r="G82" i="6" s="1"/>
  <c r="G83" i="6" s="1"/>
  <c r="D79" i="6"/>
  <c r="H74" i="6"/>
  <c r="F74" i="6" s="1"/>
  <c r="D74" i="6"/>
  <c r="H73" i="6"/>
  <c r="F73" i="6" s="1"/>
  <c r="D73" i="6"/>
  <c r="H72" i="6"/>
  <c r="F72" i="6" s="1"/>
  <c r="D72" i="6"/>
  <c r="H71" i="6"/>
  <c r="F71" i="6" s="1"/>
  <c r="D71" i="6"/>
  <c r="H70" i="6"/>
  <c r="F70" i="6" s="1"/>
  <c r="D70" i="6"/>
  <c r="H69" i="6"/>
  <c r="F69" i="6" s="1"/>
  <c r="D69" i="6"/>
  <c r="H56" i="6"/>
  <c r="F56" i="6" s="1"/>
  <c r="D56" i="6"/>
  <c r="H55" i="6"/>
  <c r="F55" i="6" s="1"/>
  <c r="G55" i="6"/>
  <c r="G56" i="6" s="1"/>
  <c r="G57" i="6" s="1"/>
  <c r="G58" i="6" s="1"/>
  <c r="G59" i="6" s="1"/>
  <c r="D55" i="6"/>
  <c r="H54" i="6"/>
  <c r="F54" i="6" s="1"/>
  <c r="D54" i="6"/>
  <c r="H50" i="6"/>
  <c r="F50" i="6" s="1"/>
  <c r="D50" i="6"/>
  <c r="H49" i="6"/>
  <c r="F49" i="6" s="1"/>
  <c r="D49" i="6"/>
  <c r="H48" i="6"/>
  <c r="F48" i="6" s="1"/>
  <c r="D48" i="6"/>
  <c r="H47" i="6"/>
  <c r="F47" i="6" s="1"/>
  <c r="D47" i="6"/>
  <c r="H46" i="6"/>
  <c r="F46" i="6" s="1"/>
  <c r="D46" i="6"/>
  <c r="H45" i="6"/>
  <c r="F45" i="6" s="1"/>
  <c r="D45" i="6"/>
  <c r="H44" i="6"/>
  <c r="F44" i="6" s="1"/>
  <c r="D44" i="6"/>
  <c r="H42" i="6"/>
  <c r="F42" i="6" s="1"/>
  <c r="D42" i="6"/>
  <c r="H41" i="6"/>
  <c r="F41" i="6" s="1"/>
  <c r="D41" i="6"/>
  <c r="H40" i="6"/>
  <c r="F40" i="6" s="1"/>
  <c r="D40" i="6"/>
  <c r="H39" i="6"/>
  <c r="F39" i="6" s="1"/>
  <c r="D39" i="6"/>
  <c r="H34" i="6"/>
  <c r="F34" i="6" s="1"/>
  <c r="D34" i="6"/>
  <c r="H32" i="6"/>
  <c r="F32" i="6" s="1"/>
  <c r="D32" i="6"/>
  <c r="H31" i="6"/>
  <c r="F31" i="6" s="1"/>
  <c r="G31" i="6"/>
  <c r="G32" i="6" s="1"/>
  <c r="G33" i="6" s="1"/>
  <c r="G34" i="6" s="1"/>
  <c r="G35" i="6" s="1"/>
  <c r="D31" i="6"/>
  <c r="H30" i="6"/>
  <c r="F30" i="6" s="1"/>
  <c r="D30" i="6"/>
  <c r="H26" i="6"/>
  <c r="F26" i="6" s="1"/>
  <c r="D26" i="6"/>
  <c r="H25" i="6"/>
  <c r="F25" i="6" s="1"/>
  <c r="D25" i="6"/>
  <c r="H24" i="6"/>
  <c r="F24" i="6" s="1"/>
  <c r="D24" i="6"/>
  <c r="H23" i="6"/>
  <c r="F23" i="6" s="1"/>
  <c r="D23" i="6"/>
  <c r="H22" i="6"/>
  <c r="F22" i="6" s="1"/>
  <c r="D22" i="6"/>
  <c r="H21" i="6"/>
  <c r="F21" i="6" s="1"/>
  <c r="D21" i="6"/>
  <c r="H20" i="6"/>
  <c r="F20" i="6" s="1"/>
  <c r="D20" i="6"/>
  <c r="H18" i="6"/>
  <c r="F18" i="6" s="1"/>
  <c r="D18" i="6"/>
  <c r="H17" i="6"/>
  <c r="F17" i="6" s="1"/>
  <c r="D17" i="6"/>
  <c r="H16" i="6"/>
  <c r="F16" i="6" s="1"/>
  <c r="D16" i="6"/>
  <c r="H15" i="6"/>
  <c r="F15" i="6" s="1"/>
  <c r="D15" i="6"/>
  <c r="H10" i="6"/>
  <c r="F10" i="6" s="1"/>
  <c r="D10" i="6"/>
  <c r="H8" i="6"/>
  <c r="F8" i="6" s="1"/>
  <c r="D8" i="6"/>
  <c r="H7" i="6"/>
  <c r="F7" i="6" s="1"/>
  <c r="D7" i="6"/>
  <c r="F126" i="7"/>
  <c r="D126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4" i="7"/>
  <c r="D114" i="7"/>
  <c r="F113" i="7"/>
  <c r="D113" i="7"/>
  <c r="F112" i="7"/>
  <c r="D112" i="7"/>
  <c r="F111" i="7"/>
  <c r="D111" i="7"/>
  <c r="F106" i="7"/>
  <c r="D106" i="7"/>
  <c r="F104" i="7"/>
  <c r="D104" i="7"/>
  <c r="F103" i="7"/>
  <c r="G103" i="7"/>
  <c r="G104" i="7" s="1"/>
  <c r="G105" i="7" s="1"/>
  <c r="G106" i="7" s="1"/>
  <c r="G107" i="7" s="1"/>
  <c r="D103" i="7"/>
  <c r="H198" i="8"/>
  <c r="F198" i="8" s="1"/>
  <c r="D198" i="8"/>
  <c r="H194" i="8"/>
  <c r="F194" i="8" s="1"/>
  <c r="D194" i="8"/>
  <c r="H193" i="8"/>
  <c r="F193" i="8" s="1"/>
  <c r="D193" i="8"/>
  <c r="H192" i="8"/>
  <c r="F192" i="8" s="1"/>
  <c r="D192" i="8"/>
  <c r="H191" i="8"/>
  <c r="F191" i="8" s="1"/>
  <c r="D191" i="8"/>
  <c r="H190" i="8"/>
  <c r="F190" i="8" s="1"/>
  <c r="D190" i="8"/>
  <c r="H189" i="8"/>
  <c r="F189" i="8" s="1"/>
  <c r="D189" i="8"/>
  <c r="H188" i="8"/>
  <c r="F188" i="8" s="1"/>
  <c r="D188" i="8"/>
  <c r="H186" i="8"/>
  <c r="F186" i="8" s="1"/>
  <c r="D186" i="8"/>
  <c r="H185" i="8"/>
  <c r="F185" i="8" s="1"/>
  <c r="D185" i="8"/>
  <c r="H184" i="8"/>
  <c r="F184" i="8" s="1"/>
  <c r="D184" i="8"/>
  <c r="H183" i="8"/>
  <c r="F183" i="8" s="1"/>
  <c r="D183" i="8"/>
  <c r="H178" i="8"/>
  <c r="F178" i="8" s="1"/>
  <c r="D178" i="8"/>
  <c r="H176" i="8"/>
  <c r="F176" i="8" s="1"/>
  <c r="D176" i="8"/>
  <c r="H175" i="8"/>
  <c r="F175" i="8" s="1"/>
  <c r="G175" i="8"/>
  <c r="G176" i="8" s="1"/>
  <c r="G177" i="8" s="1"/>
  <c r="G178" i="8" s="1"/>
  <c r="G179" i="8" s="1"/>
  <c r="D175" i="8"/>
  <c r="H126" i="8"/>
  <c r="F126" i="8" s="1"/>
  <c r="D126" i="8"/>
  <c r="H122" i="8"/>
  <c r="F122" i="8" s="1"/>
  <c r="D122" i="8"/>
  <c r="H121" i="8"/>
  <c r="F121" i="8" s="1"/>
  <c r="D121" i="8"/>
  <c r="H120" i="8"/>
  <c r="F120" i="8" s="1"/>
  <c r="D120" i="8"/>
  <c r="H119" i="8"/>
  <c r="F119" i="8" s="1"/>
  <c r="D119" i="8"/>
  <c r="H118" i="8"/>
  <c r="F118" i="8" s="1"/>
  <c r="D118" i="8"/>
  <c r="H117" i="8"/>
  <c r="F117" i="8" s="1"/>
  <c r="D117" i="8"/>
  <c r="H116" i="8"/>
  <c r="F116" i="8" s="1"/>
  <c r="D116" i="8"/>
  <c r="H114" i="8"/>
  <c r="F114" i="8" s="1"/>
  <c r="D114" i="8"/>
  <c r="H113" i="8"/>
  <c r="F113" i="8" s="1"/>
  <c r="D113" i="8"/>
  <c r="H112" i="8"/>
  <c r="F112" i="8" s="1"/>
  <c r="D112" i="8"/>
  <c r="H111" i="8"/>
  <c r="F111" i="8" s="1"/>
  <c r="D111" i="8"/>
  <c r="H106" i="8"/>
  <c r="F106" i="8" s="1"/>
  <c r="D106" i="8"/>
  <c r="H104" i="8"/>
  <c r="F104" i="8" s="1"/>
  <c r="D104" i="8"/>
  <c r="H103" i="8"/>
  <c r="F103" i="8" s="1"/>
  <c r="G103" i="8"/>
  <c r="G104" i="8" s="1"/>
  <c r="G105" i="8" s="1"/>
  <c r="G106" i="8" s="1"/>
  <c r="G107" i="8" s="1"/>
  <c r="D103" i="8"/>
  <c r="H174" i="8"/>
  <c r="F174" i="8" s="1"/>
  <c r="D174" i="8"/>
  <c r="H170" i="8"/>
  <c r="F170" i="8" s="1"/>
  <c r="D170" i="8"/>
  <c r="H169" i="8"/>
  <c r="F169" i="8" s="1"/>
  <c r="D169" i="8"/>
  <c r="H168" i="8"/>
  <c r="F168" i="8" s="1"/>
  <c r="D168" i="8"/>
  <c r="H167" i="8"/>
  <c r="F167" i="8" s="1"/>
  <c r="D167" i="8"/>
  <c r="H166" i="8"/>
  <c r="F166" i="8" s="1"/>
  <c r="D166" i="8"/>
  <c r="H165" i="8"/>
  <c r="F165" i="8" s="1"/>
  <c r="D165" i="8"/>
  <c r="H164" i="8"/>
  <c r="F164" i="8" s="1"/>
  <c r="D164" i="8"/>
  <c r="H162" i="8"/>
  <c r="F162" i="8" s="1"/>
  <c r="D162" i="8"/>
  <c r="H161" i="8"/>
  <c r="F161" i="8" s="1"/>
  <c r="D161" i="8"/>
  <c r="H160" i="8"/>
  <c r="F160" i="8" s="1"/>
  <c r="D160" i="8"/>
  <c r="H159" i="8"/>
  <c r="F159" i="8" s="1"/>
  <c r="H154" i="8"/>
  <c r="F154" i="8" s="1"/>
  <c r="D154" i="8"/>
  <c r="H152" i="8"/>
  <c r="F152" i="8" s="1"/>
  <c r="D152" i="8"/>
  <c r="H151" i="8"/>
  <c r="F151" i="8" s="1"/>
  <c r="G151" i="8"/>
  <c r="G152" i="8" s="1"/>
  <c r="G153" i="8" s="1"/>
  <c r="G154" i="8" s="1"/>
  <c r="G155" i="8" s="1"/>
  <c r="D151" i="8"/>
  <c r="H78" i="8"/>
  <c r="F78" i="8" s="1"/>
  <c r="D78" i="8"/>
  <c r="H74" i="8"/>
  <c r="F74" i="8" s="1"/>
  <c r="D74" i="8"/>
  <c r="H73" i="8"/>
  <c r="F73" i="8" s="1"/>
  <c r="D73" i="8"/>
  <c r="H72" i="8"/>
  <c r="F72" i="8" s="1"/>
  <c r="D72" i="8"/>
  <c r="H71" i="8"/>
  <c r="F71" i="8" s="1"/>
  <c r="D71" i="8"/>
  <c r="H70" i="8"/>
  <c r="F70" i="8" s="1"/>
  <c r="D70" i="8"/>
  <c r="H69" i="8"/>
  <c r="F69" i="8" s="1"/>
  <c r="D69" i="8"/>
  <c r="H66" i="8"/>
  <c r="F66" i="8" s="1"/>
  <c r="D66" i="8"/>
  <c r="H65" i="8"/>
  <c r="F65" i="8" s="1"/>
  <c r="D65" i="8"/>
  <c r="H64" i="8"/>
  <c r="F64" i="8" s="1"/>
  <c r="D64" i="8"/>
  <c r="H63" i="8"/>
  <c r="F63" i="8" s="1"/>
  <c r="D63" i="8"/>
  <c r="H58" i="8"/>
  <c r="F58" i="8" s="1"/>
  <c r="D58" i="8"/>
  <c r="H56" i="8"/>
  <c r="F56" i="8" s="1"/>
  <c r="D56" i="8"/>
  <c r="H55" i="8"/>
  <c r="F55" i="8" s="1"/>
  <c r="G55" i="8"/>
  <c r="G56" i="8" s="1"/>
  <c r="G57" i="8" s="1"/>
  <c r="G58" i="8" s="1"/>
  <c r="G59" i="8" s="1"/>
  <c r="D55" i="8"/>
  <c r="F78" i="7"/>
  <c r="D78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6" i="7"/>
  <c r="D66" i="7"/>
  <c r="F65" i="7"/>
  <c r="D65" i="7"/>
  <c r="F64" i="7"/>
  <c r="D64" i="7"/>
  <c r="F63" i="7"/>
  <c r="D63" i="7"/>
  <c r="F58" i="7"/>
  <c r="D58" i="7"/>
  <c r="F56" i="7"/>
  <c r="D56" i="7"/>
  <c r="F55" i="7"/>
  <c r="G55" i="7"/>
  <c r="G56" i="7" s="1"/>
  <c r="G57" i="7" s="1"/>
  <c r="G58" i="7" s="1"/>
  <c r="G59" i="7" s="1"/>
  <c r="D55" i="7"/>
  <c r="F78" i="5"/>
  <c r="D78" i="5"/>
  <c r="F74" i="5"/>
  <c r="D74" i="5"/>
  <c r="F73" i="5"/>
  <c r="D73" i="5"/>
  <c r="F72" i="5"/>
  <c r="D72" i="5"/>
  <c r="F71" i="5"/>
  <c r="D71" i="5"/>
  <c r="F70" i="5"/>
  <c r="D70" i="5"/>
  <c r="F69" i="5"/>
  <c r="D69" i="5"/>
  <c r="F56" i="5"/>
  <c r="D56" i="5"/>
  <c r="F55" i="5"/>
  <c r="G55" i="5"/>
  <c r="G56" i="5" s="1"/>
  <c r="G57" i="5" s="1"/>
  <c r="G58" i="5" s="1"/>
  <c r="G59" i="5" s="1"/>
  <c r="D55" i="5"/>
  <c r="F198" i="5"/>
  <c r="D198" i="5"/>
  <c r="F194" i="5"/>
  <c r="D194" i="5"/>
  <c r="F193" i="5"/>
  <c r="D193" i="5"/>
  <c r="F192" i="5"/>
  <c r="D192" i="5"/>
  <c r="F191" i="5"/>
  <c r="D191" i="5"/>
  <c r="F190" i="5"/>
  <c r="D190" i="5"/>
  <c r="F189" i="5"/>
  <c r="D189" i="5"/>
  <c r="F176" i="5"/>
  <c r="D176" i="5"/>
  <c r="F175" i="5"/>
  <c r="G175" i="5"/>
  <c r="G176" i="5" s="1"/>
  <c r="G177" i="5" s="1"/>
  <c r="G178" i="5" s="1"/>
  <c r="G179" i="5" s="1"/>
  <c r="D175" i="5"/>
  <c r="F174" i="5"/>
  <c r="D174" i="5"/>
  <c r="F170" i="5"/>
  <c r="D170" i="5"/>
  <c r="F169" i="5"/>
  <c r="D169" i="5"/>
  <c r="F168" i="5"/>
  <c r="D168" i="5"/>
  <c r="F167" i="5"/>
  <c r="D167" i="5"/>
  <c r="F166" i="5"/>
  <c r="D166" i="5"/>
  <c r="F152" i="5"/>
  <c r="D152" i="5"/>
  <c r="F151" i="5"/>
  <c r="G151" i="5"/>
  <c r="G152" i="5" s="1"/>
  <c r="G153" i="5" s="1"/>
  <c r="G154" i="5" s="1"/>
  <c r="G155" i="5" s="1"/>
  <c r="D151" i="5"/>
  <c r="F126" i="5"/>
  <c r="D126" i="5"/>
  <c r="F122" i="5"/>
  <c r="D122" i="5"/>
  <c r="F121" i="5"/>
  <c r="D121" i="5"/>
  <c r="F120" i="5"/>
  <c r="D120" i="5"/>
  <c r="F119" i="5"/>
  <c r="D119" i="5"/>
  <c r="F118" i="5"/>
  <c r="D118" i="5"/>
  <c r="F117" i="5"/>
  <c r="D117" i="5"/>
  <c r="F104" i="5"/>
  <c r="D104" i="5"/>
  <c r="F103" i="5"/>
  <c r="G103" i="5"/>
  <c r="G104" i="5" s="1"/>
  <c r="G105" i="5" s="1"/>
  <c r="G106" i="5" s="1"/>
  <c r="G107" i="5" s="1"/>
  <c r="D103" i="5"/>
  <c r="G181" i="8" l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80" i="8"/>
  <c r="G157" i="8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56" i="8"/>
  <c r="G109" i="8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08" i="8"/>
  <c r="G61" i="8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60" i="8"/>
  <c r="G205" i="6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04" i="6"/>
  <c r="G181" i="6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80" i="6"/>
  <c r="G157" i="6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56" i="6"/>
  <c r="G133" i="6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32" i="6"/>
  <c r="G109" i="6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08" i="6"/>
  <c r="G85" i="6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84" i="6"/>
  <c r="G61" i="6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60" i="6"/>
  <c r="G37" i="6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36" i="6"/>
  <c r="G181" i="5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80" i="5"/>
  <c r="G157" i="5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56" i="5"/>
  <c r="G109" i="5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08" i="5"/>
  <c r="G61" i="5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60" i="5"/>
  <c r="G108" i="7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60" i="7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F126" i="4"/>
  <c r="D126" i="4"/>
  <c r="F122" i="4"/>
  <c r="D122" i="4"/>
  <c r="F121" i="4"/>
  <c r="D121" i="4"/>
  <c r="F120" i="4"/>
  <c r="D120" i="4"/>
  <c r="F119" i="4"/>
  <c r="D119" i="4"/>
  <c r="F118" i="4"/>
  <c r="D118" i="4"/>
  <c r="F117" i="4"/>
  <c r="D117" i="4"/>
  <c r="F116" i="4"/>
  <c r="D116" i="4"/>
  <c r="F114" i="4"/>
  <c r="D114" i="4"/>
  <c r="F113" i="4"/>
  <c r="D113" i="4"/>
  <c r="F112" i="4"/>
  <c r="D112" i="4"/>
  <c r="F111" i="4"/>
  <c r="D111" i="4"/>
  <c r="F104" i="4"/>
  <c r="D104" i="4"/>
  <c r="F103" i="4"/>
  <c r="D103" i="4"/>
  <c r="F198" i="7"/>
  <c r="D198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6" i="7"/>
  <c r="D186" i="7"/>
  <c r="F185" i="7"/>
  <c r="D185" i="7"/>
  <c r="F184" i="7"/>
  <c r="D184" i="7"/>
  <c r="F183" i="7"/>
  <c r="D183" i="7"/>
  <c r="F178" i="7"/>
  <c r="D178" i="7"/>
  <c r="F176" i="7"/>
  <c r="D176" i="7"/>
  <c r="F175" i="7"/>
  <c r="G175" i="7"/>
  <c r="G176" i="7" s="1"/>
  <c r="G177" i="7" s="1"/>
  <c r="G178" i="7" s="1"/>
  <c r="G179" i="7" s="1"/>
  <c r="D175" i="7"/>
  <c r="F174" i="7"/>
  <c r="D174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2" i="7"/>
  <c r="D162" i="7"/>
  <c r="F161" i="7"/>
  <c r="D161" i="7"/>
  <c r="F160" i="7"/>
  <c r="D160" i="7"/>
  <c r="F159" i="7"/>
  <c r="D159" i="7"/>
  <c r="F154" i="7"/>
  <c r="D154" i="7"/>
  <c r="F152" i="7"/>
  <c r="D152" i="7"/>
  <c r="F151" i="7"/>
  <c r="G151" i="7"/>
  <c r="G152" i="7" s="1"/>
  <c r="G153" i="7" s="1"/>
  <c r="G154" i="7" s="1"/>
  <c r="G155" i="7" s="1"/>
  <c r="D151" i="7"/>
  <c r="F174" i="4"/>
  <c r="D174" i="4"/>
  <c r="F170" i="4"/>
  <c r="D170" i="4"/>
  <c r="F169" i="4"/>
  <c r="D169" i="4"/>
  <c r="F168" i="4"/>
  <c r="D168" i="4"/>
  <c r="F167" i="4"/>
  <c r="D167" i="4"/>
  <c r="F166" i="4"/>
  <c r="D166" i="4"/>
  <c r="F165" i="4"/>
  <c r="D165" i="4"/>
  <c r="F164" i="4"/>
  <c r="D164" i="4"/>
  <c r="F162" i="4"/>
  <c r="D162" i="4"/>
  <c r="F161" i="4"/>
  <c r="D161" i="4"/>
  <c r="F160" i="4"/>
  <c r="D160" i="4"/>
  <c r="F159" i="4"/>
  <c r="D159" i="4"/>
  <c r="F154" i="4"/>
  <c r="D154" i="4"/>
  <c r="F152" i="4"/>
  <c r="D152" i="4"/>
  <c r="F151" i="4"/>
  <c r="D151" i="4"/>
  <c r="F198" i="4"/>
  <c r="D198" i="4"/>
  <c r="F194" i="4"/>
  <c r="D194" i="4"/>
  <c r="F193" i="4"/>
  <c r="D193" i="4"/>
  <c r="F192" i="4"/>
  <c r="D192" i="4"/>
  <c r="F191" i="4"/>
  <c r="D191" i="4"/>
  <c r="F190" i="4"/>
  <c r="D190" i="4"/>
  <c r="F189" i="4"/>
  <c r="D189" i="4"/>
  <c r="F188" i="4"/>
  <c r="D188" i="4"/>
  <c r="F186" i="4"/>
  <c r="D186" i="4"/>
  <c r="F185" i="4"/>
  <c r="D185" i="4"/>
  <c r="F184" i="4"/>
  <c r="D184" i="4"/>
  <c r="F183" i="4"/>
  <c r="D183" i="4"/>
  <c r="F178" i="4"/>
  <c r="D178" i="4"/>
  <c r="F176" i="4"/>
  <c r="D176" i="4"/>
  <c r="F175" i="4"/>
  <c r="D175" i="4"/>
  <c r="G180" i="7" l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56" i="7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H150" i="8"/>
  <c r="F150" i="8" s="1"/>
  <c r="D150" i="8"/>
  <c r="H146" i="8"/>
  <c r="F146" i="8" s="1"/>
  <c r="D146" i="8"/>
  <c r="H145" i="8"/>
  <c r="F145" i="8" s="1"/>
  <c r="D145" i="8"/>
  <c r="H144" i="8"/>
  <c r="F144" i="8" s="1"/>
  <c r="D144" i="8"/>
  <c r="H143" i="8"/>
  <c r="F143" i="8" s="1"/>
  <c r="D143" i="8"/>
  <c r="H142" i="8"/>
  <c r="F142" i="8" s="1"/>
  <c r="D142" i="8"/>
  <c r="H141" i="8"/>
  <c r="F141" i="8" s="1"/>
  <c r="D141" i="8"/>
  <c r="H140" i="8"/>
  <c r="F140" i="8" s="1"/>
  <c r="D140" i="8"/>
  <c r="H138" i="8"/>
  <c r="F138" i="8" s="1"/>
  <c r="D138" i="8"/>
  <c r="H137" i="8"/>
  <c r="F137" i="8" s="1"/>
  <c r="D137" i="8"/>
  <c r="H136" i="8"/>
  <c r="F136" i="8" s="1"/>
  <c r="D136" i="8"/>
  <c r="H135" i="8"/>
  <c r="F135" i="8" s="1"/>
  <c r="D135" i="8"/>
  <c r="H130" i="8"/>
  <c r="F130" i="8" s="1"/>
  <c r="D130" i="8"/>
  <c r="H128" i="8"/>
  <c r="F128" i="8" s="1"/>
  <c r="D128" i="8"/>
  <c r="H127" i="8"/>
  <c r="F127" i="8" s="1"/>
  <c r="G127" i="8"/>
  <c r="G128" i="8" s="1"/>
  <c r="G129" i="8" s="1"/>
  <c r="G130" i="8" s="1"/>
  <c r="G131" i="8" s="1"/>
  <c r="D127" i="8"/>
  <c r="H222" i="8"/>
  <c r="F222" i="8" s="1"/>
  <c r="D222" i="8"/>
  <c r="H218" i="8"/>
  <c r="F218" i="8" s="1"/>
  <c r="D218" i="8"/>
  <c r="H217" i="8"/>
  <c r="F217" i="8" s="1"/>
  <c r="D217" i="8"/>
  <c r="H216" i="8"/>
  <c r="F216" i="8" s="1"/>
  <c r="D216" i="8"/>
  <c r="H215" i="8"/>
  <c r="F215" i="8" s="1"/>
  <c r="D215" i="8"/>
  <c r="H214" i="8"/>
  <c r="F214" i="8" s="1"/>
  <c r="D214" i="8"/>
  <c r="H213" i="8"/>
  <c r="F213" i="8" s="1"/>
  <c r="D213" i="8"/>
  <c r="H212" i="8"/>
  <c r="F212" i="8" s="1"/>
  <c r="D212" i="8"/>
  <c r="H210" i="8"/>
  <c r="F210" i="8" s="1"/>
  <c r="D210" i="8"/>
  <c r="H209" i="8"/>
  <c r="F209" i="8" s="1"/>
  <c r="D209" i="8"/>
  <c r="H208" i="8"/>
  <c r="F208" i="8" s="1"/>
  <c r="D208" i="8"/>
  <c r="H207" i="8"/>
  <c r="F207" i="8" s="1"/>
  <c r="D207" i="8"/>
  <c r="H202" i="8"/>
  <c r="F202" i="8" s="1"/>
  <c r="D202" i="8"/>
  <c r="H200" i="8"/>
  <c r="F200" i="8" s="1"/>
  <c r="D200" i="8"/>
  <c r="H199" i="8"/>
  <c r="F199" i="8" s="1"/>
  <c r="G199" i="8"/>
  <c r="G200" i="8" s="1"/>
  <c r="G201" i="8" s="1"/>
  <c r="G202" i="8" s="1"/>
  <c r="G203" i="8" s="1"/>
  <c r="D199" i="8"/>
  <c r="H102" i="8"/>
  <c r="F102" i="8" s="1"/>
  <c r="D102" i="8"/>
  <c r="H98" i="8"/>
  <c r="F98" i="8" s="1"/>
  <c r="D98" i="8"/>
  <c r="H97" i="8"/>
  <c r="F97" i="8" s="1"/>
  <c r="D97" i="8"/>
  <c r="H96" i="8"/>
  <c r="F96" i="8" s="1"/>
  <c r="D96" i="8"/>
  <c r="H95" i="8"/>
  <c r="F95" i="8" s="1"/>
  <c r="D95" i="8"/>
  <c r="H94" i="8"/>
  <c r="F94" i="8" s="1"/>
  <c r="D94" i="8"/>
  <c r="H93" i="8"/>
  <c r="F93" i="8" s="1"/>
  <c r="D93" i="8"/>
  <c r="H92" i="8"/>
  <c r="F92" i="8" s="1"/>
  <c r="D92" i="8"/>
  <c r="H90" i="8"/>
  <c r="F90" i="8" s="1"/>
  <c r="D90" i="8"/>
  <c r="H89" i="8"/>
  <c r="F89" i="8" s="1"/>
  <c r="D89" i="8"/>
  <c r="H88" i="8"/>
  <c r="F88" i="8" s="1"/>
  <c r="D88" i="8"/>
  <c r="H87" i="8"/>
  <c r="F87" i="8" s="1"/>
  <c r="D87" i="8"/>
  <c r="H82" i="8"/>
  <c r="F82" i="8" s="1"/>
  <c r="D82" i="8"/>
  <c r="H80" i="8"/>
  <c r="F80" i="8" s="1"/>
  <c r="D80" i="8"/>
  <c r="H79" i="8"/>
  <c r="F79" i="8" s="1"/>
  <c r="G79" i="8"/>
  <c r="G80" i="8" s="1"/>
  <c r="G81" i="8" s="1"/>
  <c r="G82" i="8" s="1"/>
  <c r="G83" i="8" s="1"/>
  <c r="D79" i="8"/>
  <c r="H54" i="8"/>
  <c r="F54" i="8" s="1"/>
  <c r="D54" i="8"/>
  <c r="H50" i="8"/>
  <c r="F50" i="8" s="1"/>
  <c r="D50" i="8"/>
  <c r="H49" i="8"/>
  <c r="F49" i="8" s="1"/>
  <c r="D49" i="8"/>
  <c r="H48" i="8"/>
  <c r="F48" i="8" s="1"/>
  <c r="D48" i="8"/>
  <c r="H47" i="8"/>
  <c r="F47" i="8" s="1"/>
  <c r="D47" i="8"/>
  <c r="H46" i="8"/>
  <c r="F46" i="8" s="1"/>
  <c r="D46" i="8"/>
  <c r="H45" i="8"/>
  <c r="F45" i="8" s="1"/>
  <c r="D45" i="8"/>
  <c r="H44" i="8"/>
  <c r="F44" i="8" s="1"/>
  <c r="D44" i="8"/>
  <c r="H42" i="8"/>
  <c r="F42" i="8" s="1"/>
  <c r="D42" i="8"/>
  <c r="H41" i="8"/>
  <c r="F41" i="8" s="1"/>
  <c r="D41" i="8"/>
  <c r="H40" i="8"/>
  <c r="F40" i="8" s="1"/>
  <c r="D40" i="8"/>
  <c r="H39" i="8"/>
  <c r="F39" i="8" s="1"/>
  <c r="D39" i="8"/>
  <c r="H34" i="8"/>
  <c r="F34" i="8" s="1"/>
  <c r="D34" i="8"/>
  <c r="H32" i="8"/>
  <c r="F32" i="8" s="1"/>
  <c r="D32" i="8"/>
  <c r="H31" i="8"/>
  <c r="F31" i="8" s="1"/>
  <c r="G31" i="8"/>
  <c r="G32" i="8" s="1"/>
  <c r="G33" i="8" s="1"/>
  <c r="G34" i="8" s="1"/>
  <c r="G35" i="8" s="1"/>
  <c r="D31" i="8"/>
  <c r="H30" i="8"/>
  <c r="F30" i="8" s="1"/>
  <c r="D30" i="8"/>
  <c r="H26" i="8"/>
  <c r="F26" i="8" s="1"/>
  <c r="D26" i="8"/>
  <c r="H25" i="8"/>
  <c r="F25" i="8" s="1"/>
  <c r="D25" i="8"/>
  <c r="H24" i="8"/>
  <c r="F24" i="8" s="1"/>
  <c r="D24" i="8"/>
  <c r="H23" i="8"/>
  <c r="F23" i="8" s="1"/>
  <c r="D23" i="8"/>
  <c r="H22" i="8"/>
  <c r="F22" i="8" s="1"/>
  <c r="D22" i="8"/>
  <c r="H21" i="8"/>
  <c r="F21" i="8" s="1"/>
  <c r="D21" i="8"/>
  <c r="H20" i="8"/>
  <c r="F20" i="8" s="1"/>
  <c r="D20" i="8"/>
  <c r="H18" i="8"/>
  <c r="F18" i="8" s="1"/>
  <c r="D18" i="8"/>
  <c r="H17" i="8"/>
  <c r="F17" i="8" s="1"/>
  <c r="D17" i="8"/>
  <c r="H16" i="8"/>
  <c r="F16" i="8" s="1"/>
  <c r="D16" i="8"/>
  <c r="H15" i="8"/>
  <c r="F15" i="8" s="1"/>
  <c r="D15" i="8"/>
  <c r="H10" i="8"/>
  <c r="F10" i="8" s="1"/>
  <c r="D10" i="8"/>
  <c r="H8" i="8"/>
  <c r="F8" i="8" s="1"/>
  <c r="D8" i="8"/>
  <c r="H7" i="8"/>
  <c r="F7" i="8" s="1"/>
  <c r="D7" i="8"/>
  <c r="F150" i="7"/>
  <c r="D150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8" i="7"/>
  <c r="D138" i="7"/>
  <c r="F137" i="7"/>
  <c r="D137" i="7"/>
  <c r="F136" i="7"/>
  <c r="D136" i="7"/>
  <c r="F135" i="7"/>
  <c r="D135" i="7"/>
  <c r="F130" i="7"/>
  <c r="D130" i="7"/>
  <c r="F128" i="7"/>
  <c r="D128" i="7"/>
  <c r="F127" i="7"/>
  <c r="G127" i="7"/>
  <c r="G128" i="7" s="1"/>
  <c r="G129" i="7" s="1"/>
  <c r="G130" i="7" s="1"/>
  <c r="G131" i="7" s="1"/>
  <c r="D127" i="7"/>
  <c r="F222" i="7"/>
  <c r="D222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0" i="7"/>
  <c r="D210" i="7"/>
  <c r="F209" i="7"/>
  <c r="D209" i="7"/>
  <c r="F208" i="7"/>
  <c r="D208" i="7"/>
  <c r="F207" i="7"/>
  <c r="D207" i="7"/>
  <c r="F202" i="7"/>
  <c r="D202" i="7"/>
  <c r="F200" i="7"/>
  <c r="D200" i="7"/>
  <c r="F199" i="7"/>
  <c r="G199" i="7"/>
  <c r="G200" i="7" s="1"/>
  <c r="G201" i="7" s="1"/>
  <c r="G202" i="7" s="1"/>
  <c r="G203" i="7" s="1"/>
  <c r="D199" i="7"/>
  <c r="F102" i="7"/>
  <c r="D102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0" i="7"/>
  <c r="D90" i="7"/>
  <c r="F89" i="7"/>
  <c r="D89" i="7"/>
  <c r="F88" i="7"/>
  <c r="D88" i="7"/>
  <c r="F87" i="7"/>
  <c r="D87" i="7"/>
  <c r="F82" i="7"/>
  <c r="D82" i="7"/>
  <c r="F80" i="7"/>
  <c r="D80" i="7"/>
  <c r="F79" i="7"/>
  <c r="G79" i="7"/>
  <c r="G80" i="7" s="1"/>
  <c r="G81" i="7" s="1"/>
  <c r="G82" i="7" s="1"/>
  <c r="G83" i="7" s="1"/>
  <c r="D79" i="7"/>
  <c r="F54" i="7"/>
  <c r="D54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2" i="7"/>
  <c r="D42" i="7"/>
  <c r="F41" i="7"/>
  <c r="D41" i="7"/>
  <c r="F40" i="7"/>
  <c r="D40" i="7"/>
  <c r="F39" i="7"/>
  <c r="D39" i="7"/>
  <c r="F34" i="7"/>
  <c r="D34" i="7"/>
  <c r="F32" i="7"/>
  <c r="D32" i="7"/>
  <c r="F31" i="7"/>
  <c r="G31" i="7"/>
  <c r="G32" i="7" s="1"/>
  <c r="G33" i="7" s="1"/>
  <c r="G34" i="7" s="1"/>
  <c r="G35" i="7" s="1"/>
  <c r="D31" i="7"/>
  <c r="H30" i="7"/>
  <c r="F30" i="7" s="1"/>
  <c r="D30" i="7"/>
  <c r="H26" i="7"/>
  <c r="F26" i="7" s="1"/>
  <c r="D26" i="7"/>
  <c r="H25" i="7"/>
  <c r="F25" i="7" s="1"/>
  <c r="D25" i="7"/>
  <c r="H24" i="7"/>
  <c r="F24" i="7" s="1"/>
  <c r="D24" i="7"/>
  <c r="H23" i="7"/>
  <c r="F23" i="7" s="1"/>
  <c r="D23" i="7"/>
  <c r="H22" i="7"/>
  <c r="F22" i="7" s="1"/>
  <c r="D22" i="7"/>
  <c r="H21" i="7"/>
  <c r="F21" i="7" s="1"/>
  <c r="D21" i="7"/>
  <c r="H20" i="7"/>
  <c r="F20" i="7" s="1"/>
  <c r="D20" i="7"/>
  <c r="H18" i="7"/>
  <c r="F18" i="7" s="1"/>
  <c r="D18" i="7"/>
  <c r="H17" i="7"/>
  <c r="F17" i="7" s="1"/>
  <c r="D17" i="7"/>
  <c r="H16" i="7"/>
  <c r="F16" i="7" s="1"/>
  <c r="D16" i="7"/>
  <c r="H15" i="7"/>
  <c r="F15" i="7" s="1"/>
  <c r="D15" i="7"/>
  <c r="H10" i="7"/>
  <c r="F10" i="7" s="1"/>
  <c r="D10" i="7"/>
  <c r="H8" i="7"/>
  <c r="F8" i="7" s="1"/>
  <c r="D8" i="7"/>
  <c r="H7" i="7"/>
  <c r="F7" i="7" s="1"/>
  <c r="D7" i="7"/>
  <c r="F150" i="5"/>
  <c r="D150" i="5"/>
  <c r="F146" i="5"/>
  <c r="D146" i="5"/>
  <c r="F145" i="5"/>
  <c r="D145" i="5"/>
  <c r="F144" i="5"/>
  <c r="D144" i="5"/>
  <c r="F143" i="5"/>
  <c r="D143" i="5"/>
  <c r="F142" i="5"/>
  <c r="D142" i="5"/>
  <c r="F141" i="5"/>
  <c r="D141" i="5"/>
  <c r="F128" i="5"/>
  <c r="D128" i="5"/>
  <c r="F127" i="5"/>
  <c r="G127" i="5"/>
  <c r="G128" i="5" s="1"/>
  <c r="G129" i="5" s="1"/>
  <c r="G130" i="5" s="1"/>
  <c r="G131" i="5" s="1"/>
  <c r="D127" i="5"/>
  <c r="F222" i="5"/>
  <c r="D222" i="5"/>
  <c r="F218" i="5"/>
  <c r="D218" i="5"/>
  <c r="F217" i="5"/>
  <c r="D217" i="5"/>
  <c r="F216" i="5"/>
  <c r="D216" i="5"/>
  <c r="F215" i="5"/>
  <c r="D215" i="5"/>
  <c r="F214" i="5"/>
  <c r="D214" i="5"/>
  <c r="F213" i="5"/>
  <c r="D213" i="5"/>
  <c r="F200" i="5"/>
  <c r="D200" i="5"/>
  <c r="F199" i="5"/>
  <c r="G199" i="5"/>
  <c r="G200" i="5" s="1"/>
  <c r="G201" i="5" s="1"/>
  <c r="G202" i="5" s="1"/>
  <c r="G203" i="5" s="1"/>
  <c r="D199" i="5"/>
  <c r="F102" i="5"/>
  <c r="D102" i="5"/>
  <c r="F98" i="5"/>
  <c r="D98" i="5"/>
  <c r="F97" i="5"/>
  <c r="D97" i="5"/>
  <c r="F96" i="5"/>
  <c r="D96" i="5"/>
  <c r="F95" i="5"/>
  <c r="D95" i="5"/>
  <c r="F94" i="5"/>
  <c r="D94" i="5"/>
  <c r="F93" i="5"/>
  <c r="D93" i="5"/>
  <c r="F80" i="5"/>
  <c r="D80" i="5"/>
  <c r="F79" i="5"/>
  <c r="G79" i="5"/>
  <c r="G80" i="5" s="1"/>
  <c r="G81" i="5" s="1"/>
  <c r="G82" i="5" s="1"/>
  <c r="G83" i="5" s="1"/>
  <c r="D79" i="5"/>
  <c r="F54" i="5"/>
  <c r="D54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2" i="5"/>
  <c r="D42" i="5"/>
  <c r="F41" i="5"/>
  <c r="D41" i="5"/>
  <c r="F40" i="5"/>
  <c r="D40" i="5"/>
  <c r="F39" i="5"/>
  <c r="D39" i="5"/>
  <c r="F34" i="5"/>
  <c r="D34" i="5"/>
  <c r="F32" i="5"/>
  <c r="D32" i="5"/>
  <c r="F31" i="5"/>
  <c r="G31" i="5"/>
  <c r="G32" i="5" s="1"/>
  <c r="G33" i="5" s="1"/>
  <c r="G34" i="5" s="1"/>
  <c r="G35" i="5" s="1"/>
  <c r="D31" i="5"/>
  <c r="H30" i="5"/>
  <c r="F30" i="5" s="1"/>
  <c r="D30" i="5"/>
  <c r="H26" i="5"/>
  <c r="F26" i="5" s="1"/>
  <c r="D26" i="5"/>
  <c r="H25" i="5"/>
  <c r="F25" i="5" s="1"/>
  <c r="D25" i="5"/>
  <c r="H24" i="5"/>
  <c r="F24" i="5" s="1"/>
  <c r="D24" i="5"/>
  <c r="H23" i="5"/>
  <c r="F23" i="5" s="1"/>
  <c r="D23" i="5"/>
  <c r="H22" i="5"/>
  <c r="F22" i="5" s="1"/>
  <c r="D22" i="5"/>
  <c r="H21" i="5"/>
  <c r="F21" i="5" s="1"/>
  <c r="D21" i="5"/>
  <c r="H20" i="5"/>
  <c r="F20" i="5" s="1"/>
  <c r="D20" i="5"/>
  <c r="H18" i="5"/>
  <c r="F18" i="5" s="1"/>
  <c r="D18" i="5"/>
  <c r="H17" i="5"/>
  <c r="F17" i="5" s="1"/>
  <c r="D17" i="5"/>
  <c r="H16" i="5"/>
  <c r="F16" i="5" s="1"/>
  <c r="D16" i="5"/>
  <c r="H15" i="5"/>
  <c r="F15" i="5" s="1"/>
  <c r="D15" i="5"/>
  <c r="H10" i="5"/>
  <c r="F10" i="5" s="1"/>
  <c r="D10" i="5"/>
  <c r="H8" i="5"/>
  <c r="F8" i="5" s="1"/>
  <c r="D8" i="5"/>
  <c r="H7" i="5"/>
  <c r="F7" i="5" s="1"/>
  <c r="D7" i="5"/>
  <c r="F150" i="4"/>
  <c r="D150" i="4"/>
  <c r="F146" i="4"/>
  <c r="D146" i="4"/>
  <c r="F145" i="4"/>
  <c r="D145" i="4"/>
  <c r="F144" i="4"/>
  <c r="D144" i="4"/>
  <c r="F143" i="4"/>
  <c r="D143" i="4"/>
  <c r="F142" i="4"/>
  <c r="D142" i="4"/>
  <c r="F141" i="4"/>
  <c r="D141" i="4"/>
  <c r="F140" i="4"/>
  <c r="D140" i="4"/>
  <c r="F138" i="4"/>
  <c r="D138" i="4"/>
  <c r="F137" i="4"/>
  <c r="D137" i="4"/>
  <c r="F136" i="4"/>
  <c r="D136" i="4"/>
  <c r="F135" i="4"/>
  <c r="D135" i="4"/>
  <c r="F130" i="4"/>
  <c r="D130" i="4"/>
  <c r="F128" i="4"/>
  <c r="D128" i="4"/>
  <c r="F127" i="4"/>
  <c r="D127" i="4"/>
  <c r="F222" i="4"/>
  <c r="D222" i="4"/>
  <c r="F218" i="4"/>
  <c r="D218" i="4"/>
  <c r="F217" i="4"/>
  <c r="D217" i="4"/>
  <c r="F216" i="4"/>
  <c r="D216" i="4"/>
  <c r="F215" i="4"/>
  <c r="D215" i="4"/>
  <c r="F214" i="4"/>
  <c r="D214" i="4"/>
  <c r="F213" i="4"/>
  <c r="D213" i="4"/>
  <c r="F212" i="4"/>
  <c r="D212" i="4"/>
  <c r="F210" i="4"/>
  <c r="D210" i="4"/>
  <c r="F209" i="4"/>
  <c r="D209" i="4"/>
  <c r="F208" i="4"/>
  <c r="D208" i="4"/>
  <c r="F207" i="4"/>
  <c r="D207" i="4"/>
  <c r="F202" i="4"/>
  <c r="D202" i="4"/>
  <c r="F200" i="4"/>
  <c r="D200" i="4"/>
  <c r="F199" i="4"/>
  <c r="D199" i="4"/>
  <c r="F102" i="4"/>
  <c r="D102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0" i="4"/>
  <c r="D90" i="4"/>
  <c r="F89" i="4"/>
  <c r="D89" i="4"/>
  <c r="F88" i="4"/>
  <c r="D88" i="4"/>
  <c r="F87" i="4"/>
  <c r="D87" i="4"/>
  <c r="F82" i="4"/>
  <c r="D82" i="4"/>
  <c r="F80" i="4"/>
  <c r="D80" i="4"/>
  <c r="F79" i="4"/>
  <c r="D79" i="4"/>
  <c r="D54" i="4"/>
  <c r="D50" i="4"/>
  <c r="D49" i="4"/>
  <c r="D48" i="4"/>
  <c r="D47" i="4"/>
  <c r="D46" i="4"/>
  <c r="D45" i="4"/>
  <c r="D44" i="4"/>
  <c r="D42" i="4"/>
  <c r="D41" i="4"/>
  <c r="D40" i="4"/>
  <c r="D39" i="4"/>
  <c r="D34" i="4"/>
  <c r="D32" i="4"/>
  <c r="D31" i="4"/>
  <c r="D30" i="4"/>
  <c r="D26" i="4"/>
  <c r="D25" i="4"/>
  <c r="D24" i="4"/>
  <c r="D23" i="4"/>
  <c r="D22" i="4"/>
  <c r="D21" i="4"/>
  <c r="D20" i="4"/>
  <c r="D18" i="4"/>
  <c r="D17" i="4"/>
  <c r="D16" i="4"/>
  <c r="D15" i="4"/>
  <c r="D10" i="4"/>
  <c r="D8" i="4"/>
  <c r="F54" i="4"/>
  <c r="F50" i="4"/>
  <c r="F49" i="4"/>
  <c r="F48" i="4"/>
  <c r="F47" i="4"/>
  <c r="F46" i="4"/>
  <c r="F45" i="4"/>
  <c r="F44" i="4"/>
  <c r="F42" i="4"/>
  <c r="F41" i="4"/>
  <c r="F40" i="4"/>
  <c r="F39" i="4"/>
  <c r="F34" i="4"/>
  <c r="F32" i="4"/>
  <c r="F31" i="4"/>
  <c r="H30" i="4"/>
  <c r="F30" i="4" s="1"/>
  <c r="H26" i="4"/>
  <c r="F26" i="4" s="1"/>
  <c r="H25" i="4"/>
  <c r="F25" i="4" s="1"/>
  <c r="H24" i="4"/>
  <c r="F24" i="4" s="1"/>
  <c r="H23" i="4"/>
  <c r="F23" i="4" s="1"/>
  <c r="H22" i="4"/>
  <c r="F22" i="4" s="1"/>
  <c r="H21" i="4"/>
  <c r="F21" i="4" s="1"/>
  <c r="H20" i="4"/>
  <c r="F20" i="4" s="1"/>
  <c r="H18" i="4"/>
  <c r="F18" i="4" s="1"/>
  <c r="H17" i="4"/>
  <c r="F17" i="4" s="1"/>
  <c r="H16" i="4"/>
  <c r="F16" i="4" s="1"/>
  <c r="H15" i="4"/>
  <c r="F15" i="4" s="1"/>
  <c r="H10" i="4"/>
  <c r="F10" i="4" s="1"/>
  <c r="H8" i="4"/>
  <c r="F8" i="4" s="1"/>
  <c r="H7" i="4"/>
  <c r="F7" i="4" s="1"/>
  <c r="D7" i="4"/>
  <c r="G205" i="8" l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04" i="8"/>
  <c r="G133" i="8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32" i="8"/>
  <c r="G85" i="8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84" i="8"/>
  <c r="G37" i="8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36" i="8"/>
  <c r="G205" i="5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04" i="5"/>
  <c r="G133" i="5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32" i="5"/>
  <c r="G85" i="5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84" i="5"/>
  <c r="G37" i="5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36" i="5"/>
  <c r="G204" i="7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132" i="7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84" i="7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36" i="7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103" i="4" l="1"/>
  <c r="G104" i="4" s="1"/>
  <c r="G105" i="4" s="1"/>
  <c r="G106" i="4" s="1"/>
  <c r="G107" i="4" s="1"/>
  <c r="G175" i="4"/>
  <c r="G176" i="4" s="1"/>
  <c r="G177" i="4" s="1"/>
  <c r="G178" i="4" s="1"/>
  <c r="G179" i="4" s="1"/>
  <c r="G55" i="4"/>
  <c r="G56" i="4" s="1"/>
  <c r="G57" i="4" s="1"/>
  <c r="G58" i="4" s="1"/>
  <c r="G59" i="4" s="1"/>
  <c r="G199" i="4"/>
  <c r="G200" i="4" s="1"/>
  <c r="G201" i="4" s="1"/>
  <c r="G202" i="4" s="1"/>
  <c r="G203" i="4" s="1"/>
  <c r="G151" i="4"/>
  <c r="G152" i="4" s="1"/>
  <c r="G153" i="4" s="1"/>
  <c r="G154" i="4" s="1"/>
  <c r="G155" i="4" s="1"/>
  <c r="G127" i="4"/>
  <c r="G128" i="4" s="1"/>
  <c r="G129" i="4" s="1"/>
  <c r="G130" i="4" s="1"/>
  <c r="G131" i="4" s="1"/>
  <c r="G31" i="4"/>
  <c r="G32" i="4" s="1"/>
  <c r="G33" i="4" s="1"/>
  <c r="G34" i="4" s="1"/>
  <c r="G35" i="4" s="1"/>
  <c r="G79" i="4"/>
  <c r="G80" i="4" s="1"/>
  <c r="G81" i="4" s="1"/>
  <c r="G82" i="4" s="1"/>
  <c r="G83" i="4" s="1"/>
  <c r="G204" i="4" l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181" i="4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80" i="4"/>
  <c r="G157" i="4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56" i="4"/>
  <c r="G133" i="4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32" i="4"/>
  <c r="G109" i="4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08" i="4"/>
  <c r="G85" i="4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84" i="4"/>
  <c r="G61" i="4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60" i="4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36" i="4"/>
</calcChain>
</file>

<file path=xl/sharedStrings.xml><?xml version="1.0" encoding="utf-8"?>
<sst xmlns="http://schemas.openxmlformats.org/spreadsheetml/2006/main" count="18481" uniqueCount="346">
  <si>
    <t>Sets</t>
  </si>
  <si>
    <t>TechName</t>
  </si>
  <si>
    <t>TechDesc</t>
  </si>
  <si>
    <t>Tact</t>
  </si>
  <si>
    <t>Tcap</t>
  </si>
  <si>
    <t>Tslvl</t>
  </si>
  <si>
    <t>.DMD.</t>
  </si>
  <si>
    <t>TBISDST100</t>
  </si>
  <si>
    <t>Bus.Intercity.DST.Base-year.</t>
  </si>
  <si>
    <t>MVKms</t>
  </si>
  <si>
    <t>000_units</t>
  </si>
  <si>
    <t>TBISETH100</t>
  </si>
  <si>
    <t>Bus.Intercity.ETH.Base-year.</t>
  </si>
  <si>
    <t>TBISGAS100</t>
  </si>
  <si>
    <t>Bus.Intercity.GAS.Base-year.</t>
  </si>
  <si>
    <t>TBISGSL100</t>
  </si>
  <si>
    <t>Bus.Intercity.GSL.Base-year.</t>
  </si>
  <si>
    <t>TBUSDST100</t>
  </si>
  <si>
    <t>Bus.Urban.DST.Base-year.</t>
  </si>
  <si>
    <t>TBUSETH100</t>
  </si>
  <si>
    <t>Bus.Urban.ETH.Base-year.</t>
  </si>
  <si>
    <t>TBUSGAS100</t>
  </si>
  <si>
    <t>Bus.Urban.GAS.Base-year.</t>
  </si>
  <si>
    <t>TBUSGSL100</t>
  </si>
  <si>
    <t>Bus.Urban.GSL.Base-year.</t>
  </si>
  <si>
    <t>TCARDST100</t>
  </si>
  <si>
    <t>Car.DST.Base-year.</t>
  </si>
  <si>
    <t>TCARDST900</t>
  </si>
  <si>
    <t>Car.DST.City.Base-year.</t>
  </si>
  <si>
    <t>TCARELC100</t>
  </si>
  <si>
    <t>Car.ELC.Base-year.</t>
  </si>
  <si>
    <t>TCARELC900</t>
  </si>
  <si>
    <t>Car.ELC.City.Base-year.</t>
  </si>
  <si>
    <t>TCARETH100</t>
  </si>
  <si>
    <t>Car.ETH.Base-year.</t>
  </si>
  <si>
    <t>TCARETH900</t>
  </si>
  <si>
    <t>Car.ETH.City.Base-year.</t>
  </si>
  <si>
    <t>TCARGAS100</t>
  </si>
  <si>
    <t>Car.GAS.Base-year.</t>
  </si>
  <si>
    <t>TCARGAS900</t>
  </si>
  <si>
    <t>Car.GAS.City.Base-year.</t>
  </si>
  <si>
    <t>TCARGSL100</t>
  </si>
  <si>
    <t>Car.GSL.Base-year.</t>
  </si>
  <si>
    <t>TCARGSL900</t>
  </si>
  <si>
    <t>Car.GSL.City.Base-year.</t>
  </si>
  <si>
    <t>TCARHYD100</t>
  </si>
  <si>
    <t>Car.Hybrid.DST.Base-year.</t>
  </si>
  <si>
    <t>TCARHYD900</t>
  </si>
  <si>
    <t>Car.Hybrid.DST.City.Base-year.</t>
  </si>
  <si>
    <t>TCARHYG100</t>
  </si>
  <si>
    <t>Car.Hybrid.GSL.Base-year.</t>
  </si>
  <si>
    <t>TCARHYG900</t>
  </si>
  <si>
    <t>Car.Hybrid.GSL.City.Base-year.</t>
  </si>
  <si>
    <t>TCARLPG100</t>
  </si>
  <si>
    <t>Car.LPG.Base-year.</t>
  </si>
  <si>
    <t>TCARLPG900</t>
  </si>
  <si>
    <t>Car.LPG.City.Base-year.</t>
  </si>
  <si>
    <t>TCARPYD100</t>
  </si>
  <si>
    <t>Car.Plugin-Hybrid.DST.Base-year.</t>
  </si>
  <si>
    <t>TCARPYD900</t>
  </si>
  <si>
    <t>Car.Plugin-Hybrid.DST.City.Base-year.</t>
  </si>
  <si>
    <t>TCARPYG100</t>
  </si>
  <si>
    <t>Car.Plugin-Hybrid.GSL.Base-year.</t>
  </si>
  <si>
    <t>TCARPYG900</t>
  </si>
  <si>
    <t>Car.Plugin-Hybrid.GSL.City.Base-year.</t>
  </si>
  <si>
    <t>TFLEDST100</t>
  </si>
  <si>
    <t>Truck.Light.DST.Base-year.</t>
  </si>
  <si>
    <t>TFLEDST900</t>
  </si>
  <si>
    <t>Truck.Light.DST.City.Base-year.</t>
  </si>
  <si>
    <t>TFLEELC100</t>
  </si>
  <si>
    <t>Truck.Light.ELC.Base-year.</t>
  </si>
  <si>
    <t>TFLEELC900</t>
  </si>
  <si>
    <t>Truck.Light.ELC.City.Base-year.</t>
  </si>
  <si>
    <t>TFLEETH100</t>
  </si>
  <si>
    <t>Truck.Light.ETH.Base-year.</t>
  </si>
  <si>
    <t>TFLEETH900</t>
  </si>
  <si>
    <t>Truck.Light.ETH.City.Base-year.</t>
  </si>
  <si>
    <t>TFLEGAS100</t>
  </si>
  <si>
    <t>Truck.Light.GAS.Base-year.</t>
  </si>
  <si>
    <t>TFLEGAS900</t>
  </si>
  <si>
    <t>Truck.Light.GAS.City.Base-year.</t>
  </si>
  <si>
    <t>TFLEGSL100</t>
  </si>
  <si>
    <t>Truck.Light.GSL.Base-year.</t>
  </si>
  <si>
    <t>TFLEGSL900</t>
  </si>
  <si>
    <t>Truck.Light.GSL.City.Base-year.</t>
  </si>
  <si>
    <t>TFLELPG100</t>
  </si>
  <si>
    <t>Truck.Light.LPG.Base-year.</t>
  </si>
  <si>
    <t>TFLELPG900</t>
  </si>
  <si>
    <t>Truck.Light.LPG.City.Base-year.</t>
  </si>
  <si>
    <t>TFREDST100</t>
  </si>
  <si>
    <t>Truck.Heavy.DST.Base-year.</t>
  </si>
  <si>
    <t>TFREDST900</t>
  </si>
  <si>
    <t>Truck.Heavy.DST.City.Base-year.</t>
  </si>
  <si>
    <t>TFREETH100</t>
  </si>
  <si>
    <t>Truck.Heavy.ETH.Base-year.</t>
  </si>
  <si>
    <t>TFREETH900</t>
  </si>
  <si>
    <t>Truck.Heavy.ETH.City.Base-year.</t>
  </si>
  <si>
    <t>TFREGAS100</t>
  </si>
  <si>
    <t>Truck.Heavy.GAS.Base-year.</t>
  </si>
  <si>
    <t>TFREGAS900</t>
  </si>
  <si>
    <t>Truck.Heavy.GAS.City.Base-year.</t>
  </si>
  <si>
    <t>TFREGSL100</t>
  </si>
  <si>
    <t>Truck.Heavy.GSL.Base-year.</t>
  </si>
  <si>
    <t>TFREGSL900</t>
  </si>
  <si>
    <t>Truck.Heavy.GSL.City.Base-year.</t>
  </si>
  <si>
    <t>TFREHED100</t>
  </si>
  <si>
    <t>Truck.Heavy.HEV.DST.Base-year.</t>
  </si>
  <si>
    <t>TFREHED900</t>
  </si>
  <si>
    <t>Truck.Heavy.HEV.DST.City.Base-year.</t>
  </si>
  <si>
    <t>TMOTGSL100</t>
  </si>
  <si>
    <t>Moto.GSL.Base-year.</t>
  </si>
  <si>
    <t>TTFLDST100</t>
  </si>
  <si>
    <t>Train.Freight.Loco.DST.Base-year.</t>
  </si>
  <si>
    <t>TTFLELC100</t>
  </si>
  <si>
    <t>Train.Freight.Loco.ELC.Base-year.</t>
  </si>
  <si>
    <t>TTLRELC100</t>
  </si>
  <si>
    <t>Train.Light.Railcar.ELC.Base-year.</t>
  </si>
  <si>
    <t>TTMEELC100</t>
  </si>
  <si>
    <t>Train.Metro.ELC.Base-year.</t>
  </si>
  <si>
    <t>TTPHELC100</t>
  </si>
  <si>
    <t>Train.Passenger.HighSpeed.ELC.Base-year.</t>
  </si>
  <si>
    <t>TTPLELC100</t>
  </si>
  <si>
    <t>Train.Passenger.Loco.ELC.Base-year.</t>
  </si>
  <si>
    <t>TTPRELC100</t>
  </si>
  <si>
    <t>Train.Passenger.Railcar.ELC.Base-year.</t>
  </si>
  <si>
    <t>TWN100</t>
  </si>
  <si>
    <t>Walking.Nonenergy.Base-year.</t>
  </si>
  <si>
    <t>TYEP100</t>
  </si>
  <si>
    <t>BicYcle.Electric.Passenger.ELC.Base-year.</t>
  </si>
  <si>
    <t>TYNP100</t>
  </si>
  <si>
    <t>BicYcle.Nonenergy.Passenger.Base-year.</t>
  </si>
  <si>
    <t>Processes to model Hybrid Vehciles</t>
  </si>
  <si>
    <t>TEMPORARY - NOT IN USE</t>
  </si>
  <si>
    <t>MIN</t>
  </si>
  <si>
    <t>MINDUMTRA</t>
  </si>
  <si>
    <t>Dummy transport for Hybrid vehicles</t>
  </si>
  <si>
    <t>TCARHED100-L</t>
  </si>
  <si>
    <t>Car.HEV.DST.Base-year.L</t>
  </si>
  <si>
    <t>TCARHED100-S</t>
  </si>
  <si>
    <t>Car.HEV.DST.Base-year.S</t>
  </si>
  <si>
    <t>TCARHED900-L</t>
  </si>
  <si>
    <t>Car.HEV.DST.City.Base-year.L</t>
  </si>
  <si>
    <t>TCARHED900-S</t>
  </si>
  <si>
    <t>Car.HEV.DST.City.Base-year.S</t>
  </si>
  <si>
    <t>TCARHEG100-L</t>
  </si>
  <si>
    <t>Car.HEV.GSL.Base-year.L</t>
  </si>
  <si>
    <t>TCARHEG100-S</t>
  </si>
  <si>
    <t>Car.HEV.GSL.Base-year.S</t>
  </si>
  <si>
    <t>TCARHEG900-L</t>
  </si>
  <si>
    <t>Car.HEV.GSL.City.Base-year.L</t>
  </si>
  <si>
    <t>TCARHEG900-S</t>
  </si>
  <si>
    <t>Car.HEV.GSL.City.Base-year.S</t>
  </si>
  <si>
    <t>TCARPHD100-L</t>
  </si>
  <si>
    <t>Car.PHEV.DST.Base-year.L</t>
  </si>
  <si>
    <t>TCARPHD100-S</t>
  </si>
  <si>
    <t>Car.PHEV.DST.Base-year.S</t>
  </si>
  <si>
    <t>TCARPHD900-L</t>
  </si>
  <si>
    <t>Car.PHEV.DST.City.Base-year.L</t>
  </si>
  <si>
    <t>TCARPHD900-S</t>
  </si>
  <si>
    <t>Car.PHEV.DST.City.Base-year.S</t>
  </si>
  <si>
    <t>TCARPHG100-L</t>
  </si>
  <si>
    <t>Car.PHEV.GSL.Base-year.L</t>
  </si>
  <si>
    <t>TCARPHG100-S</t>
  </si>
  <si>
    <t>Car.PHEV.GSL.Base-year.S</t>
  </si>
  <si>
    <t>TCARPHG900-L</t>
  </si>
  <si>
    <t>Car.PHEV.GSL.City.Base-year.L</t>
  </si>
  <si>
    <t>TCARPHG900-S</t>
  </si>
  <si>
    <t>Car.PHEV.GSL.City.Base-year.S</t>
  </si>
  <si>
    <t>.PRW.</t>
  </si>
  <si>
    <t>TCARHED100</t>
  </si>
  <si>
    <t>Car.HEV.DST.Base-year.</t>
  </si>
  <si>
    <t>TCARHED900</t>
  </si>
  <si>
    <t>Car.HEV.DST.City.Base-year.</t>
  </si>
  <si>
    <t>TCARHEG100</t>
  </si>
  <si>
    <t>Car.HEV.GSL.Base-year.</t>
  </si>
  <si>
    <t>TCARHEG900</t>
  </si>
  <si>
    <t>Car.HEV.GSL.City.Base-year.</t>
  </si>
  <si>
    <t>TCARPHD100</t>
  </si>
  <si>
    <t>Car.PHEV.DST.Base-year.</t>
  </si>
  <si>
    <t>TCARPHD900</t>
  </si>
  <si>
    <t>Car.PHEV.DST.City.Base-year.</t>
  </si>
  <si>
    <t>TCARPHG100</t>
  </si>
  <si>
    <t>Car.PHEV.GSL.Base-year.</t>
  </si>
  <si>
    <t>TCARPHG900</t>
  </si>
  <si>
    <t>Car.PHEV.GSL.City.Base-year.</t>
  </si>
  <si>
    <t>TRABDL</t>
  </si>
  <si>
    <t>Biodiesel (TRA)</t>
  </si>
  <si>
    <t>TRABDLM</t>
  </si>
  <si>
    <t>Biodiesel for blending with DST (TRA)</t>
  </si>
  <si>
    <t>TRABGS</t>
  </si>
  <si>
    <t>Biogas (gaseous) (TRA)</t>
  </si>
  <si>
    <t>TRADST</t>
  </si>
  <si>
    <t>Diesel (TRA)</t>
  </si>
  <si>
    <t>TRAELC</t>
  </si>
  <si>
    <t>Electricity (TRA)</t>
  </si>
  <si>
    <t>TRAETH</t>
  </si>
  <si>
    <t>Ethanol (TRA)</t>
  </si>
  <si>
    <t>TRAETHM</t>
  </si>
  <si>
    <t>Ethanol for blending with GSL (TRA)</t>
  </si>
  <si>
    <t>TRAGSL</t>
  </si>
  <si>
    <t>Gasoline (TRA)</t>
  </si>
  <si>
    <t>TRAH2G</t>
  </si>
  <si>
    <t>H2 (gaseous) (TRA)</t>
  </si>
  <si>
    <t>TRAHFO</t>
  </si>
  <si>
    <t>Heavy Fuel Oil (TRA)</t>
  </si>
  <si>
    <t>TRAHUM</t>
  </si>
  <si>
    <t>Human power</t>
  </si>
  <si>
    <t>TRAKER</t>
  </si>
  <si>
    <t>Kerosene - Jet Fuels (TRA)</t>
  </si>
  <si>
    <t>TRALFO</t>
  </si>
  <si>
    <t>Light Fuel Oil (TRA)</t>
  </si>
  <si>
    <t>TRALPG</t>
  </si>
  <si>
    <t>Liquified Petroleum Gas (TRA)</t>
  </si>
  <si>
    <t>TRANGS</t>
  </si>
  <si>
    <t>Natural Gas (TRA)</t>
  </si>
  <si>
    <t>~TFM_INS</t>
  </si>
  <si>
    <t>TimeSlice</t>
  </si>
  <si>
    <t>LimType</t>
  </si>
  <si>
    <t>Attribute</t>
  </si>
  <si>
    <t>Year</t>
  </si>
  <si>
    <t>Other_Indexes</t>
  </si>
  <si>
    <t>Pset_PN</t>
  </si>
  <si>
    <t>Pset_CI</t>
  </si>
  <si>
    <t>Cset_CN</t>
  </si>
  <si>
    <t>AllRegions</t>
  </si>
  <si>
    <t>ANNUAL</t>
  </si>
  <si>
    <t>TRACH4N</t>
  </si>
  <si>
    <t>TRACOXN</t>
  </si>
  <si>
    <t>TRAN2ON</t>
  </si>
  <si>
    <t>TCAR*</t>
  </si>
  <si>
    <t>TRAVOCN</t>
  </si>
  <si>
    <t>TRANOXN</t>
  </si>
  <si>
    <t>TRAPMBN</t>
  </si>
  <si>
    <t>TRAPMAN</t>
  </si>
  <si>
    <t>TFL*</t>
  </si>
  <si>
    <t>TM*</t>
  </si>
  <si>
    <t>Trains</t>
  </si>
  <si>
    <t>UPDATE VALUES</t>
  </si>
  <si>
    <t>Unit</t>
  </si>
  <si>
    <t>kg/GJ</t>
  </si>
  <si>
    <t>TRASO2N</t>
  </si>
  <si>
    <t>Euro 4</t>
  </si>
  <si>
    <t>Euro 5</t>
  </si>
  <si>
    <t>Comment/assumption</t>
  </si>
  <si>
    <t>Euro 5, HVO</t>
  </si>
  <si>
    <t>n/a</t>
  </si>
  <si>
    <t>TRAPMN</t>
  </si>
  <si>
    <t>TRANH3N</t>
  </si>
  <si>
    <t>TT*</t>
  </si>
  <si>
    <t>TRACXFN</t>
  </si>
  <si>
    <t>Methane</t>
  </si>
  <si>
    <t>Carbon monoxide</t>
  </si>
  <si>
    <t>Fluoro carbons</t>
  </si>
  <si>
    <t>Nitrous oxide</t>
  </si>
  <si>
    <t>Ammonia</t>
  </si>
  <si>
    <t>Nitrogen oxides</t>
  </si>
  <si>
    <t>Particualte matter</t>
  </si>
  <si>
    <t>Particulate matter 2.5</t>
  </si>
  <si>
    <t>Particulate matter 10</t>
  </si>
  <si>
    <t>Sulphur dioxide</t>
  </si>
  <si>
    <t>Volatile organic compounds</t>
  </si>
  <si>
    <t>TBI*</t>
  </si>
  <si>
    <t>TBU*</t>
  </si>
  <si>
    <t>??</t>
  </si>
  <si>
    <t>Euro 5, Articulated</t>
  </si>
  <si>
    <t>TRAMET</t>
  </si>
  <si>
    <t>TRAMETM</t>
  </si>
  <si>
    <t>Methanol for low-blend in GSL (TRA)</t>
  </si>
  <si>
    <t>Methanol (TRA)</t>
  </si>
  <si>
    <t>Euro 5, Medium, HVO</t>
  </si>
  <si>
    <t>Euro 5, Medium</t>
  </si>
  <si>
    <t>Euro 5, Large</t>
  </si>
  <si>
    <t>Euro 5, Short, HVO</t>
  </si>
  <si>
    <t>Euro 5, Short</t>
  </si>
  <si>
    <t>Euro 5, Articulated, HVO</t>
  </si>
  <si>
    <t>Particulate matter</t>
  </si>
  <si>
    <t>TRAFTD</t>
  </si>
  <si>
    <t>Fischer-Tropsch Diesel (TRA)</t>
  </si>
  <si>
    <t>TRABGL</t>
  </si>
  <si>
    <t>Biogas (liquefied) (TRA)</t>
  </si>
  <si>
    <t>TRANGL</t>
  </si>
  <si>
    <t>Natural Gas (liquefied) (TRA)</t>
  </si>
  <si>
    <t>TRABGSL</t>
  </si>
  <si>
    <t>Bio gasoline (TRA)</t>
  </si>
  <si>
    <t>TRABJF</t>
  </si>
  <si>
    <t>Bio Jet Fuel (TRA)</t>
  </si>
  <si>
    <t>TRADME</t>
  </si>
  <si>
    <t>Dimethyl ether (TRA)</t>
  </si>
  <si>
    <t>TN*</t>
  </si>
  <si>
    <t>Navigation</t>
  </si>
  <si>
    <t>TA*</t>
  </si>
  <si>
    <t>Aviation</t>
  </si>
  <si>
    <t>Source</t>
  </si>
  <si>
    <t>IVL, Surecity</t>
  </si>
  <si>
    <t>=TRAGSL</t>
  </si>
  <si>
    <t>10% test</t>
  </si>
  <si>
    <t>Euro 3</t>
  </si>
  <si>
    <t>Euro 6, Medium, HVO</t>
  </si>
  <si>
    <t>Euro 6, Medium</t>
  </si>
  <si>
    <t>Euro 6, Large</t>
  </si>
  <si>
    <t>Volatile organic compounds (excl. Methane)</t>
  </si>
  <si>
    <t>Fuel</t>
  </si>
  <si>
    <t>Description</t>
  </si>
  <si>
    <t>Emission</t>
  </si>
  <si>
    <t>Moto (+5 km) - Base-year</t>
  </si>
  <si>
    <t>Moto (+5 km) - 2025</t>
  </si>
  <si>
    <t>Euro 6, Articulated, HVO</t>
  </si>
  <si>
    <t>Euro 6, Articulated</t>
  </si>
  <si>
    <t>Euro 6, Short, HVO</t>
  </si>
  <si>
    <t>Euro 6, Short</t>
  </si>
  <si>
    <t>Euro 6, HVO</t>
  </si>
  <si>
    <t>Euro 6</t>
  </si>
  <si>
    <t>Non-travelling - Base-year</t>
  </si>
  <si>
    <t>TNO*</t>
  </si>
  <si>
    <t>TFR*, TFM*</t>
  </si>
  <si>
    <t>TRAMTH</t>
  </si>
  <si>
    <t>TRAMTHM</t>
  </si>
  <si>
    <t>TRABGSLM</t>
  </si>
  <si>
    <t>Bio gasoline for blending with GSL (TRA)</t>
  </si>
  <si>
    <t>Cars (&lt;5 km) - Base-year</t>
  </si>
  <si>
    <t>Cars (&gt;5 km) - Base-year</t>
  </si>
  <si>
    <t>Cars (&gt;5 km) - 2025</t>
  </si>
  <si>
    <t>Cars (&lt;5 km) - 2025</t>
  </si>
  <si>
    <t>Intercity buses (TBI) (&gt;5 km) - Base-year</t>
  </si>
  <si>
    <t>Urban buses (TBU) (&lt;5 km) - Base-year</t>
  </si>
  <si>
    <t>Urban buses (TBU) (&lt;5 km) - 2025</t>
  </si>
  <si>
    <t>Intercity buses (TBI) (&gt;5 km) - 2025</t>
  </si>
  <si>
    <t>Trucks Medium &amp; Heavy (&lt;5 km) - Base-year</t>
  </si>
  <si>
    <t>Trucks Light (&lt;5 km) - Base-year</t>
  </si>
  <si>
    <t>Trucks Medium &amp; Heavy (&lt;5 km) - 2025</t>
  </si>
  <si>
    <t>Trucks Light (&lt;5 km) - 2025</t>
  </si>
  <si>
    <t>Trucks Medium &amp; Heavy (&gt;5 km) - 2025</t>
  </si>
  <si>
    <t>Trucks Medium &amp; Heavy (&gt;5 km) - Base-year</t>
  </si>
  <si>
    <t>Trucks Light (&gt;5 km) - Base-year</t>
  </si>
  <si>
    <t>Trucks Light (&gt;5 km) - 2025</t>
  </si>
  <si>
    <t>OILKER</t>
  </si>
  <si>
    <t>Kerosene - Jet Fuel</t>
  </si>
  <si>
    <t>NOX</t>
  </si>
  <si>
    <t>TFRL</t>
  </si>
  <si>
    <t>Quota</t>
  </si>
  <si>
    <t>TBU*101*</t>
  </si>
  <si>
    <t>TBI*100*</t>
  </si>
  <si>
    <t>TCAR*01*</t>
  </si>
  <si>
    <t>TM*01*</t>
  </si>
  <si>
    <t>TFR*01*, TFM*01*</t>
  </si>
  <si>
    <t>TFL*01*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</si>
</sst>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00"/>
    <numFmt numFmtId="167" formatCode="0.00000000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Bembo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C00000"/>
      <name val="Calibri Light"/>
      <family val="2"/>
      <scheme val="major"/>
    </font>
    <font>
      <sz val="11"/>
      <color theme="0" tint="-0.14999847407452621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0" fillId="2" borderId="2" xfId="0" applyNumberFormat="1" applyFill="1" applyBorder="1" applyAlignment="1">
      <alignment horizontal="left" vertical="center"/>
    </xf>
    <xf numFmtId="0" fontId="6" fillId="3" borderId="0" xfId="1" quotePrefix="1" applyFont="1" applyFill="1" applyAlignment="1">
      <alignment horizontal="left"/>
    </xf>
    <xf numFmtId="0" fontId="0" fillId="2" borderId="0" xfId="0" applyFill="1"/>
    <xf numFmtId="164" fontId="0" fillId="4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/>
    <xf numFmtId="0" fontId="8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/>
    <xf numFmtId="165" fontId="8" fillId="0" borderId="0" xfId="0" applyNumberFormat="1" applyFont="1"/>
    <xf numFmtId="165" fontId="5" fillId="0" borderId="0" xfId="0" applyNumberFormat="1" applyFont="1"/>
    <xf numFmtId="1" fontId="8" fillId="0" borderId="0" xfId="0" applyNumberFormat="1" applyFont="1"/>
    <xf numFmtId="166" fontId="8" fillId="0" borderId="0" xfId="0" applyNumberFormat="1" applyFont="1"/>
    <xf numFmtId="2" fontId="5" fillId="0" borderId="0" xfId="0" applyNumberFormat="1" applyFont="1"/>
    <xf numFmtId="164" fontId="12" fillId="6" borderId="0" xfId="2" applyNumberFormat="1" applyFont="1" applyFill="1"/>
    <xf numFmtId="1" fontId="5" fillId="7" borderId="0" xfId="0" applyNumberFormat="1" applyFont="1" applyFill="1"/>
    <xf numFmtId="1" fontId="5" fillId="7" borderId="2" xfId="0" applyNumberFormat="1" applyFont="1" applyFill="1" applyBorder="1"/>
    <xf numFmtId="164" fontId="5" fillId="8" borderId="0" xfId="0" applyNumberFormat="1" applyFont="1" applyFill="1" applyAlignment="1">
      <alignment vertical="top"/>
    </xf>
    <xf numFmtId="164" fontId="5" fillId="8" borderId="2" xfId="0" applyNumberFormat="1" applyFont="1" applyFill="1" applyBorder="1" applyAlignment="1">
      <alignment vertical="top"/>
    </xf>
    <xf numFmtId="0" fontId="4" fillId="0" borderId="0" xfId="0" applyFont="1"/>
    <xf numFmtId="0" fontId="0" fillId="0" borderId="0" xfId="0" applyAlignment="1">
      <alignment horizontal="center" vertical="center"/>
    </xf>
    <xf numFmtId="1" fontId="5" fillId="8" borderId="0" xfId="0" applyNumberFormat="1" applyFont="1" applyFill="1" applyAlignment="1">
      <alignment vertical="top"/>
    </xf>
    <xf numFmtId="1" fontId="5" fillId="8" borderId="2" xfId="0" applyNumberFormat="1" applyFont="1" applyFill="1" applyBorder="1" applyAlignment="1">
      <alignment vertical="top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9" borderId="2" xfId="0" applyFill="1" applyBorder="1"/>
    <xf numFmtId="165" fontId="5" fillId="7" borderId="0" xfId="0" applyNumberFormat="1" applyFont="1" applyFill="1"/>
    <xf numFmtId="165" fontId="5" fillId="7" borderId="2" xfId="0" applyNumberFormat="1" applyFont="1" applyFill="1" applyBorder="1"/>
    <xf numFmtId="164" fontId="16" fillId="6" borderId="0" xfId="2" applyNumberFormat="1" applyFont="1" applyFill="1"/>
    <xf numFmtId="164" fontId="16" fillId="6" borderId="0" xfId="2" applyNumberFormat="1" applyFont="1" applyFill="1" applyAlignment="1">
      <alignment vertical="center"/>
    </xf>
    <xf numFmtId="0" fontId="14" fillId="0" borderId="0" xfId="0" applyFont="1"/>
    <xf numFmtId="167" fontId="0" fillId="0" borderId="0" xfId="0" applyNumberFormat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5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164" fontId="1" fillId="6" borderId="0" xfId="2" applyNumberFormat="1" applyFont="1" applyFill="1"/>
    <xf numFmtId="165" fontId="1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vertical="center"/>
    </xf>
    <xf numFmtId="164" fontId="16" fillId="6" borderId="0" xfId="2" applyNumberFormat="1" applyFont="1" applyFill="1" applyAlignment="1">
      <alignment horizontal="left"/>
    </xf>
    <xf numFmtId="0" fontId="0" fillId="0" borderId="0" xfId="0" applyAlignment="1">
      <alignment horizontal="left"/>
    </xf>
    <xf numFmtId="164" fontId="12" fillId="6" borderId="0" xfId="2" applyNumberFormat="1" applyFont="1" applyFill="1" applyAlignment="1">
      <alignment horizontal="left"/>
    </xf>
    <xf numFmtId="1" fontId="5" fillId="8" borderId="0" xfId="0" applyNumberFormat="1" applyFont="1" applyFill="1" applyAlignment="1">
      <alignment horizontal="left" vertical="top"/>
    </xf>
    <xf numFmtId="1" fontId="5" fillId="8" borderId="2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164" fontId="16" fillId="6" borderId="0" xfId="2" applyNumberFormat="1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16" fillId="0" borderId="0" xfId="2" applyNumberFormat="1" applyFont="1" applyFill="1" applyAlignment="1">
      <alignment vertical="center"/>
    </xf>
    <xf numFmtId="164" fontId="16" fillId="0" borderId="0" xfId="2" applyNumberFormat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ill="1"/>
  </cellXfs>
  <cellStyles count="3">
    <cellStyle name="Normal" xfId="0" builtinId="0"/>
    <cellStyle name="Normal 2 2" xfId="2" xr:uid="{018FD1DE-3473-46AA-BBB4-9A7A9B8890F4}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DDEBF7"/>
      <color rgb="FFBDD7EE"/>
      <color rgb="FFE3E9F5"/>
      <color rgb="FF4472C4"/>
      <color rgb="FFCC2EC4"/>
      <color rgb="FFAF11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27F4-6912-4CD4-B6A6-FCD49F3CE824}">
  <sheetPr>
    <tabColor rgb="FF4472C4"/>
  </sheetPr>
  <dimension ref="B2:Q221"/>
  <sheetViews>
    <sheetView tabSelected="1" zoomScale="80" zoomScaleNormal="80" workbookViewId="0">
      <selection activeCell="B4" sqref="B4"/>
    </sheetView>
  </sheetViews>
  <sheetFormatPr defaultRowHeight="14.4" x14ac:dyDescent="0.3"/>
  <cols>
    <col min="2" max="2" width="13.109375" customWidth="1"/>
    <col min="3" max="3" width="9.109375" bestFit="1" customWidth="1"/>
    <col min="4" max="4" width="9.88671875" bestFit="1" customWidth="1"/>
    <col min="5" max="5" width="9.21875" style="64" customWidth="1"/>
    <col min="6" max="6" width="15.5546875" bestFit="1" customWidth="1"/>
    <col min="7" max="7" width="8.88671875" bestFit="1" customWidth="1"/>
    <col min="8" max="8" width="11.33203125" bestFit="1" customWidth="1"/>
    <col min="9" max="9" width="10.109375" bestFit="1" customWidth="1"/>
    <col min="10" max="10" width="11.6640625" bestFit="1" customWidth="1"/>
    <col min="12" max="12" width="6.44140625" bestFit="1" customWidth="1"/>
    <col min="13" max="13" width="7.6640625" bestFit="1" customWidth="1"/>
    <col min="14" max="14" width="23.44140625" bestFit="1" customWidth="1"/>
    <col min="16" max="16" width="11.33203125" bestFit="1" customWidth="1"/>
    <col min="17" max="17" width="41.5546875" bestFit="1" customWidth="1"/>
  </cols>
  <sheetData>
    <row r="2" spans="2:17" ht="19.8" x14ac:dyDescent="0.4">
      <c r="B2" s="50" t="s">
        <v>312</v>
      </c>
      <c r="C2" s="49"/>
      <c r="D2" s="49"/>
      <c r="E2" s="63"/>
    </row>
    <row r="4" spans="2:17" x14ac:dyDescent="0.3">
      <c r="B4" s="40"/>
      <c r="K4" s="2"/>
      <c r="L4" s="41"/>
      <c r="M4" s="2"/>
      <c r="N4" s="2"/>
    </row>
    <row r="5" spans="2:17" x14ac:dyDescent="0.3">
      <c r="B5" s="35" t="s">
        <v>216</v>
      </c>
      <c r="C5" s="35" t="s">
        <v>217</v>
      </c>
      <c r="D5" s="35" t="s">
        <v>218</v>
      </c>
      <c r="E5" s="65" t="s">
        <v>219</v>
      </c>
      <c r="F5" s="35" t="s">
        <v>220</v>
      </c>
      <c r="G5" s="35" t="s">
        <v>221</v>
      </c>
      <c r="H5" s="35" t="s">
        <v>222</v>
      </c>
      <c r="I5" s="35" t="s">
        <v>223</v>
      </c>
      <c r="J5" s="35" t="s">
        <v>224</v>
      </c>
      <c r="K5" s="2"/>
      <c r="L5" s="35" t="s">
        <v>238</v>
      </c>
      <c r="M5" s="35" t="s">
        <v>292</v>
      </c>
      <c r="N5" s="35" t="s">
        <v>243</v>
      </c>
      <c r="P5" s="35" t="s">
        <v>301</v>
      </c>
      <c r="Q5" s="35" t="s">
        <v>302</v>
      </c>
    </row>
    <row r="6" spans="2:17" x14ac:dyDescent="0.3">
      <c r="B6" s="38" t="s">
        <v>225</v>
      </c>
      <c r="C6" s="38"/>
      <c r="D6" s="38" t="str">
        <f t="shared" ref="D6:D72" si="0">IF(J6&gt;0,"FLO_EMIS","*")</f>
        <v>*</v>
      </c>
      <c r="E6" s="66">
        <v>2018</v>
      </c>
      <c r="F6" s="38" t="str">
        <f>H6</f>
        <v>TRABDL</v>
      </c>
      <c r="G6" s="38" t="s">
        <v>313</v>
      </c>
      <c r="H6" s="38" t="str">
        <f>P$6</f>
        <v>TRABDL</v>
      </c>
      <c r="I6" s="38" t="s">
        <v>226</v>
      </c>
      <c r="J6" s="36">
        <v>0</v>
      </c>
      <c r="K6" s="2"/>
      <c r="L6" s="38" t="s">
        <v>239</v>
      </c>
      <c r="M6" s="38"/>
      <c r="N6" s="38"/>
      <c r="P6" s="38" t="s">
        <v>185</v>
      </c>
      <c r="Q6" s="44" t="s">
        <v>186</v>
      </c>
    </row>
    <row r="7" spans="2:17" x14ac:dyDescent="0.3">
      <c r="B7" s="38" t="s">
        <v>225</v>
      </c>
      <c r="C7" s="38"/>
      <c r="D7" s="38" t="str">
        <f t="shared" si="0"/>
        <v>*</v>
      </c>
      <c r="E7" s="66">
        <f>$E$6</f>
        <v>2018</v>
      </c>
      <c r="F7" s="38" t="str">
        <f t="shared" ref="F7:F73" si="1">H7</f>
        <v>TRABDLM</v>
      </c>
      <c r="G7" s="38" t="str">
        <f t="shared" ref="G7:G29" si="2">G6</f>
        <v>TNO*</v>
      </c>
      <c r="H7" s="38" t="str">
        <f>P$7</f>
        <v>TRABDLM</v>
      </c>
      <c r="I7" s="38" t="str">
        <f>I6</f>
        <v>TRACH4N</v>
      </c>
      <c r="J7" s="36">
        <v>0</v>
      </c>
      <c r="K7" s="2"/>
      <c r="L7" s="38" t="s">
        <v>239</v>
      </c>
      <c r="M7" s="38"/>
      <c r="N7" s="38"/>
      <c r="P7" s="38" t="s">
        <v>187</v>
      </c>
      <c r="Q7" s="44" t="s">
        <v>188</v>
      </c>
    </row>
    <row r="8" spans="2:17" x14ac:dyDescent="0.3">
      <c r="B8" s="38" t="s">
        <v>225</v>
      </c>
      <c r="C8" s="38"/>
      <c r="D8" s="38" t="str">
        <f t="shared" si="0"/>
        <v>*</v>
      </c>
      <c r="E8" s="66">
        <f t="shared" ref="E8:E71" si="3">$E$6</f>
        <v>2018</v>
      </c>
      <c r="F8" s="38" t="str">
        <f t="shared" si="1"/>
        <v>TRABGL</v>
      </c>
      <c r="G8" s="38" t="str">
        <f t="shared" si="2"/>
        <v>TNO*</v>
      </c>
      <c r="H8" s="38" t="str">
        <f>P$8</f>
        <v>TRABGL</v>
      </c>
      <c r="I8" s="38" t="str">
        <f t="shared" ref="I8:I29" si="4">I7</f>
        <v>TRACH4N</v>
      </c>
      <c r="J8" s="36">
        <v>0</v>
      </c>
      <c r="K8" s="2"/>
      <c r="L8" s="38" t="s">
        <v>239</v>
      </c>
      <c r="M8" s="38"/>
      <c r="N8" s="38"/>
      <c r="P8" s="38" t="s">
        <v>278</v>
      </c>
      <c r="Q8" s="44" t="s">
        <v>279</v>
      </c>
    </row>
    <row r="9" spans="2:17" x14ac:dyDescent="0.3">
      <c r="B9" s="38" t="s">
        <v>225</v>
      </c>
      <c r="C9" s="38"/>
      <c r="D9" s="38" t="str">
        <f t="shared" si="0"/>
        <v>*</v>
      </c>
      <c r="E9" s="66">
        <f t="shared" si="3"/>
        <v>2018</v>
      </c>
      <c r="F9" s="38" t="str">
        <f t="shared" si="1"/>
        <v>TRABGS</v>
      </c>
      <c r="G9" s="38" t="str">
        <f t="shared" si="2"/>
        <v>TNO*</v>
      </c>
      <c r="H9" s="38" t="str">
        <f>P$9</f>
        <v>TRABGS</v>
      </c>
      <c r="I9" s="38" t="str">
        <f t="shared" si="4"/>
        <v>TRACH4N</v>
      </c>
      <c r="J9" s="36">
        <v>0</v>
      </c>
      <c r="K9" s="2"/>
      <c r="L9" s="38" t="s">
        <v>239</v>
      </c>
      <c r="M9" s="38"/>
      <c r="N9" s="38"/>
      <c r="P9" s="38" t="s">
        <v>189</v>
      </c>
      <c r="Q9" s="44" t="s">
        <v>190</v>
      </c>
    </row>
    <row r="10" spans="2:17" x14ac:dyDescent="0.3">
      <c r="B10" s="38" t="s">
        <v>225</v>
      </c>
      <c r="C10" s="38"/>
      <c r="D10" s="38" t="str">
        <f t="shared" si="0"/>
        <v>*</v>
      </c>
      <c r="E10" s="66">
        <f t="shared" si="3"/>
        <v>2018</v>
      </c>
      <c r="F10" s="38" t="str">
        <f>H10</f>
        <v>TRABGSL</v>
      </c>
      <c r="G10" s="38" t="str">
        <f t="shared" si="2"/>
        <v>TNO*</v>
      </c>
      <c r="H10" s="38" t="str">
        <f>P$10</f>
        <v>TRABGSL</v>
      </c>
      <c r="I10" s="38" t="str">
        <f t="shared" si="4"/>
        <v>TRACH4N</v>
      </c>
      <c r="J10" s="36">
        <v>0</v>
      </c>
      <c r="K10" s="2"/>
      <c r="L10" s="38" t="s">
        <v>239</v>
      </c>
      <c r="M10" s="38"/>
      <c r="N10" s="38"/>
      <c r="P10" s="38" t="s">
        <v>282</v>
      </c>
      <c r="Q10" s="44" t="s">
        <v>283</v>
      </c>
    </row>
    <row r="11" spans="2:17" x14ac:dyDescent="0.3">
      <c r="B11" s="38" t="s">
        <v>225</v>
      </c>
      <c r="C11" s="38"/>
      <c r="D11" s="38" t="str">
        <f t="shared" ref="D11" si="5">IF(J11&gt;0,"FLO_EMIS","*")</f>
        <v>*</v>
      </c>
      <c r="E11" s="66">
        <f t="shared" si="3"/>
        <v>2018</v>
      </c>
      <c r="F11" s="38" t="str">
        <f t="shared" si="1"/>
        <v>TRABGSLM</v>
      </c>
      <c r="G11" s="38" t="str">
        <f t="shared" si="2"/>
        <v>TNO*</v>
      </c>
      <c r="H11" s="38" t="str">
        <f>P$11</f>
        <v>TRABGSLM</v>
      </c>
      <c r="I11" s="38" t="str">
        <f t="shared" si="4"/>
        <v>TRACH4N</v>
      </c>
      <c r="J11" s="36">
        <v>0</v>
      </c>
      <c r="K11" s="2"/>
      <c r="L11" s="38" t="s">
        <v>239</v>
      </c>
      <c r="M11" s="38"/>
      <c r="N11" s="38"/>
      <c r="P11" s="38" t="s">
        <v>317</v>
      </c>
      <c r="Q11" s="44" t="s">
        <v>318</v>
      </c>
    </row>
    <row r="12" spans="2:17" x14ac:dyDescent="0.3">
      <c r="B12" s="38" t="s">
        <v>225</v>
      </c>
      <c r="C12" s="38"/>
      <c r="D12" s="38" t="str">
        <f t="shared" si="0"/>
        <v>*</v>
      </c>
      <c r="E12" s="66">
        <f t="shared" si="3"/>
        <v>2018</v>
      </c>
      <c r="F12" s="38" t="str">
        <f t="shared" si="1"/>
        <v>TRABJF</v>
      </c>
      <c r="G12" s="38" t="str">
        <f t="shared" si="2"/>
        <v>TNO*</v>
      </c>
      <c r="H12" s="38" t="str">
        <f>P$12</f>
        <v>TRABJF</v>
      </c>
      <c r="I12" s="38" t="str">
        <f t="shared" si="4"/>
        <v>TRACH4N</v>
      </c>
      <c r="J12" s="36">
        <v>0</v>
      </c>
      <c r="K12" s="2"/>
      <c r="L12" s="38" t="s">
        <v>239</v>
      </c>
      <c r="M12" s="38"/>
      <c r="N12" s="38"/>
      <c r="P12" s="38" t="s">
        <v>284</v>
      </c>
      <c r="Q12" s="44" t="s">
        <v>285</v>
      </c>
    </row>
    <row r="13" spans="2:17" x14ac:dyDescent="0.3">
      <c r="B13" s="38" t="s">
        <v>225</v>
      </c>
      <c r="C13" s="38"/>
      <c r="D13" s="38" t="str">
        <f t="shared" si="0"/>
        <v>*</v>
      </c>
      <c r="E13" s="66">
        <f t="shared" si="3"/>
        <v>2018</v>
      </c>
      <c r="F13" s="38" t="str">
        <f t="shared" si="1"/>
        <v>TRADME</v>
      </c>
      <c r="G13" s="38" t="str">
        <f t="shared" si="2"/>
        <v>TNO*</v>
      </c>
      <c r="H13" s="38" t="str">
        <f>P$13</f>
        <v>TRADME</v>
      </c>
      <c r="I13" s="38" t="str">
        <f t="shared" si="4"/>
        <v>TRACH4N</v>
      </c>
      <c r="J13" s="36">
        <v>0</v>
      </c>
      <c r="K13" s="2"/>
      <c r="L13" s="38" t="s">
        <v>239</v>
      </c>
      <c r="M13" s="38"/>
      <c r="N13" s="38"/>
      <c r="P13" s="38" t="s">
        <v>286</v>
      </c>
      <c r="Q13" s="44" t="s">
        <v>287</v>
      </c>
    </row>
    <row r="14" spans="2:17" x14ac:dyDescent="0.3">
      <c r="B14" s="38" t="s">
        <v>225</v>
      </c>
      <c r="C14" s="38"/>
      <c r="D14" s="38" t="str">
        <f t="shared" si="0"/>
        <v>*</v>
      </c>
      <c r="E14" s="66">
        <f t="shared" si="3"/>
        <v>2018</v>
      </c>
      <c r="F14" s="38" t="str">
        <f t="shared" si="1"/>
        <v>TRADST</v>
      </c>
      <c r="G14" s="38" t="str">
        <f t="shared" si="2"/>
        <v>TNO*</v>
      </c>
      <c r="H14" s="38" t="str">
        <f>P$14</f>
        <v>TRADST</v>
      </c>
      <c r="I14" s="38" t="str">
        <f t="shared" si="4"/>
        <v>TRACH4N</v>
      </c>
      <c r="J14" s="36">
        <v>0</v>
      </c>
      <c r="K14" s="2"/>
      <c r="L14" s="38" t="s">
        <v>239</v>
      </c>
      <c r="M14" s="38"/>
      <c r="N14" s="38"/>
      <c r="P14" s="38" t="s">
        <v>191</v>
      </c>
      <c r="Q14" s="44" t="s">
        <v>192</v>
      </c>
    </row>
    <row r="15" spans="2:17" x14ac:dyDescent="0.3">
      <c r="B15" s="38" t="s">
        <v>225</v>
      </c>
      <c r="C15" s="38"/>
      <c r="D15" s="38" t="str">
        <f t="shared" si="0"/>
        <v>*</v>
      </c>
      <c r="E15" s="66">
        <f t="shared" si="3"/>
        <v>2018</v>
      </c>
      <c r="F15" s="38" t="str">
        <f t="shared" si="1"/>
        <v>TRAELC</v>
      </c>
      <c r="G15" s="38" t="str">
        <f t="shared" si="2"/>
        <v>TNO*</v>
      </c>
      <c r="H15" s="38" t="str">
        <f>P$15</f>
        <v>TRAELC</v>
      </c>
      <c r="I15" s="38" t="str">
        <f t="shared" si="4"/>
        <v>TRACH4N</v>
      </c>
      <c r="J15" s="36">
        <v>0</v>
      </c>
      <c r="K15" s="2"/>
      <c r="L15" s="38" t="s">
        <v>239</v>
      </c>
      <c r="M15" s="38"/>
      <c r="N15" s="38"/>
      <c r="P15" s="38" t="s">
        <v>193</v>
      </c>
      <c r="Q15" s="44" t="s">
        <v>194</v>
      </c>
    </row>
    <row r="16" spans="2:17" x14ac:dyDescent="0.3">
      <c r="B16" s="38" t="s">
        <v>225</v>
      </c>
      <c r="C16" s="38"/>
      <c r="D16" s="38" t="str">
        <f t="shared" si="0"/>
        <v>*</v>
      </c>
      <c r="E16" s="66">
        <f t="shared" si="3"/>
        <v>2018</v>
      </c>
      <c r="F16" s="38" t="str">
        <f t="shared" si="1"/>
        <v>TRAETH</v>
      </c>
      <c r="G16" s="38" t="str">
        <f t="shared" si="2"/>
        <v>TNO*</v>
      </c>
      <c r="H16" s="38" t="str">
        <f>P$16</f>
        <v>TRAETH</v>
      </c>
      <c r="I16" s="38" t="str">
        <f t="shared" si="4"/>
        <v>TRACH4N</v>
      </c>
      <c r="J16" s="36">
        <v>0</v>
      </c>
      <c r="K16" s="2"/>
      <c r="L16" s="38" t="s">
        <v>239</v>
      </c>
      <c r="M16" s="38"/>
      <c r="N16" s="38"/>
      <c r="P16" s="38" t="s">
        <v>195</v>
      </c>
      <c r="Q16" s="44" t="s">
        <v>196</v>
      </c>
    </row>
    <row r="17" spans="2:17" x14ac:dyDescent="0.3">
      <c r="B17" s="38" t="s">
        <v>225</v>
      </c>
      <c r="C17" s="38"/>
      <c r="D17" s="38" t="str">
        <f t="shared" si="0"/>
        <v>*</v>
      </c>
      <c r="E17" s="66">
        <f t="shared" si="3"/>
        <v>2018</v>
      </c>
      <c r="F17" s="38" t="str">
        <f t="shared" si="1"/>
        <v>TRAETHM</v>
      </c>
      <c r="G17" s="38" t="str">
        <f t="shared" si="2"/>
        <v>TNO*</v>
      </c>
      <c r="H17" s="38" t="str">
        <f>P$17</f>
        <v>TRAETHM</v>
      </c>
      <c r="I17" s="38" t="str">
        <f t="shared" si="4"/>
        <v>TRACH4N</v>
      </c>
      <c r="J17" s="36">
        <v>0</v>
      </c>
      <c r="K17" s="2"/>
      <c r="L17" s="38" t="s">
        <v>239</v>
      </c>
      <c r="M17" s="38"/>
      <c r="N17" s="38"/>
      <c r="P17" s="38" t="s">
        <v>197</v>
      </c>
      <c r="Q17" s="44" t="s">
        <v>198</v>
      </c>
    </row>
    <row r="18" spans="2:17" x14ac:dyDescent="0.3">
      <c r="B18" s="38" t="s">
        <v>225</v>
      </c>
      <c r="C18" s="38"/>
      <c r="D18" s="38" t="str">
        <f t="shared" si="0"/>
        <v>*</v>
      </c>
      <c r="E18" s="66">
        <f t="shared" si="3"/>
        <v>2018</v>
      </c>
      <c r="F18" s="38" t="str">
        <f t="shared" si="1"/>
        <v>TRAFTD</v>
      </c>
      <c r="G18" s="38" t="str">
        <f t="shared" si="2"/>
        <v>TNO*</v>
      </c>
      <c r="H18" s="38" t="str">
        <f>P$18</f>
        <v>TRAFTD</v>
      </c>
      <c r="I18" s="38" t="str">
        <f t="shared" si="4"/>
        <v>TRACH4N</v>
      </c>
      <c r="J18" s="36">
        <v>0</v>
      </c>
      <c r="K18" s="2"/>
      <c r="L18" s="38" t="s">
        <v>239</v>
      </c>
      <c r="M18" s="38"/>
      <c r="N18" s="38"/>
      <c r="P18" s="38" t="s">
        <v>276</v>
      </c>
      <c r="Q18" s="44" t="s">
        <v>277</v>
      </c>
    </row>
    <row r="19" spans="2:17" x14ac:dyDescent="0.3">
      <c r="B19" s="38" t="s">
        <v>225</v>
      </c>
      <c r="C19" s="38"/>
      <c r="D19" s="38" t="str">
        <f t="shared" si="0"/>
        <v>*</v>
      </c>
      <c r="E19" s="66">
        <f t="shared" si="3"/>
        <v>2018</v>
      </c>
      <c r="F19" s="38" t="str">
        <f t="shared" si="1"/>
        <v>TRAGSL</v>
      </c>
      <c r="G19" s="38" t="str">
        <f t="shared" si="2"/>
        <v>TNO*</v>
      </c>
      <c r="H19" s="38" t="str">
        <f>P$19</f>
        <v>TRAGSL</v>
      </c>
      <c r="I19" s="38" t="str">
        <f t="shared" si="4"/>
        <v>TRACH4N</v>
      </c>
      <c r="J19" s="36">
        <v>0</v>
      </c>
      <c r="K19" s="2"/>
      <c r="L19" s="38" t="s">
        <v>239</v>
      </c>
      <c r="M19" s="38"/>
      <c r="N19" s="38"/>
      <c r="P19" s="38" t="s">
        <v>199</v>
      </c>
      <c r="Q19" s="44" t="s">
        <v>200</v>
      </c>
    </row>
    <row r="20" spans="2:17" x14ac:dyDescent="0.3">
      <c r="B20" s="38" t="s">
        <v>225</v>
      </c>
      <c r="C20" s="38"/>
      <c r="D20" s="38" t="str">
        <f t="shared" si="0"/>
        <v>*</v>
      </c>
      <c r="E20" s="66">
        <f t="shared" si="3"/>
        <v>2018</v>
      </c>
      <c r="F20" s="38" t="str">
        <f t="shared" si="1"/>
        <v>TRAH2G</v>
      </c>
      <c r="G20" s="38" t="str">
        <f t="shared" si="2"/>
        <v>TNO*</v>
      </c>
      <c r="H20" s="38" t="str">
        <f>P$20</f>
        <v>TRAH2G</v>
      </c>
      <c r="I20" s="38" t="str">
        <f t="shared" si="4"/>
        <v>TRACH4N</v>
      </c>
      <c r="J20" s="36">
        <v>0</v>
      </c>
      <c r="K20" s="2"/>
      <c r="L20" s="38" t="s">
        <v>239</v>
      </c>
      <c r="M20" s="38"/>
      <c r="N20" s="38"/>
      <c r="P20" s="38" t="s">
        <v>201</v>
      </c>
      <c r="Q20" s="44" t="s">
        <v>202</v>
      </c>
    </row>
    <row r="21" spans="2:17" x14ac:dyDescent="0.3">
      <c r="B21" s="38" t="s">
        <v>225</v>
      </c>
      <c r="C21" s="38"/>
      <c r="D21" s="38" t="str">
        <f t="shared" si="0"/>
        <v>*</v>
      </c>
      <c r="E21" s="66">
        <f t="shared" si="3"/>
        <v>2018</v>
      </c>
      <c r="F21" s="38" t="str">
        <f t="shared" si="1"/>
        <v>TRAHFO</v>
      </c>
      <c r="G21" s="38" t="str">
        <f t="shared" si="2"/>
        <v>TNO*</v>
      </c>
      <c r="H21" s="38" t="str">
        <f>P$21</f>
        <v>TRAHFO</v>
      </c>
      <c r="I21" s="38" t="str">
        <f t="shared" si="4"/>
        <v>TRACH4N</v>
      </c>
      <c r="J21" s="36">
        <v>0</v>
      </c>
      <c r="K21" s="2"/>
      <c r="L21" s="38" t="s">
        <v>239</v>
      </c>
      <c r="M21" s="38"/>
      <c r="N21" s="38"/>
      <c r="P21" s="38" t="s">
        <v>203</v>
      </c>
      <c r="Q21" s="44" t="s">
        <v>204</v>
      </c>
    </row>
    <row r="22" spans="2:17" x14ac:dyDescent="0.3">
      <c r="B22" s="38" t="s">
        <v>225</v>
      </c>
      <c r="C22" s="38"/>
      <c r="D22" s="38" t="str">
        <f t="shared" si="0"/>
        <v>*</v>
      </c>
      <c r="E22" s="66">
        <f t="shared" si="3"/>
        <v>2018</v>
      </c>
      <c r="F22" s="38" t="str">
        <f t="shared" si="1"/>
        <v>TRAHUM</v>
      </c>
      <c r="G22" s="38" t="str">
        <f t="shared" si="2"/>
        <v>TNO*</v>
      </c>
      <c r="H22" s="38" t="str">
        <f>P$22</f>
        <v>TRAHUM</v>
      </c>
      <c r="I22" s="38" t="str">
        <f t="shared" si="4"/>
        <v>TRACH4N</v>
      </c>
      <c r="J22" s="36">
        <v>0</v>
      </c>
      <c r="K22" s="2"/>
      <c r="L22" s="38" t="s">
        <v>239</v>
      </c>
      <c r="M22" s="38"/>
      <c r="N22" s="38"/>
      <c r="P22" s="38" t="s">
        <v>205</v>
      </c>
      <c r="Q22" s="44" t="s">
        <v>206</v>
      </c>
    </row>
    <row r="23" spans="2:17" x14ac:dyDescent="0.3">
      <c r="B23" s="38" t="s">
        <v>225</v>
      </c>
      <c r="C23" s="38"/>
      <c r="D23" s="38" t="str">
        <f t="shared" si="0"/>
        <v>*</v>
      </c>
      <c r="E23" s="66">
        <f t="shared" si="3"/>
        <v>2018</v>
      </c>
      <c r="F23" s="38" t="str">
        <f t="shared" si="1"/>
        <v>TRAKER</v>
      </c>
      <c r="G23" s="38" t="str">
        <f t="shared" si="2"/>
        <v>TNO*</v>
      </c>
      <c r="H23" s="38" t="str">
        <f>P$23</f>
        <v>TRAKER</v>
      </c>
      <c r="I23" s="38" t="str">
        <f t="shared" si="4"/>
        <v>TRACH4N</v>
      </c>
      <c r="J23" s="36">
        <v>0</v>
      </c>
      <c r="K23" s="2"/>
      <c r="L23" s="38" t="s">
        <v>239</v>
      </c>
      <c r="M23" s="38"/>
      <c r="N23" s="38"/>
      <c r="P23" s="38" t="s">
        <v>207</v>
      </c>
      <c r="Q23" s="44" t="s">
        <v>208</v>
      </c>
    </row>
    <row r="24" spans="2:17" x14ac:dyDescent="0.3">
      <c r="B24" s="38" t="s">
        <v>225</v>
      </c>
      <c r="C24" s="38"/>
      <c r="D24" s="38" t="str">
        <f t="shared" si="0"/>
        <v>*</v>
      </c>
      <c r="E24" s="66">
        <f t="shared" si="3"/>
        <v>2018</v>
      </c>
      <c r="F24" s="38" t="str">
        <f t="shared" si="1"/>
        <v>TRALFO</v>
      </c>
      <c r="G24" s="38" t="str">
        <f t="shared" si="2"/>
        <v>TNO*</v>
      </c>
      <c r="H24" s="38" t="str">
        <f>P$24</f>
        <v>TRALFO</v>
      </c>
      <c r="I24" s="38" t="str">
        <f t="shared" si="4"/>
        <v>TRACH4N</v>
      </c>
      <c r="J24" s="36">
        <v>0</v>
      </c>
      <c r="K24" s="2"/>
      <c r="L24" s="38" t="s">
        <v>239</v>
      </c>
      <c r="M24" s="38"/>
      <c r="N24" s="38"/>
      <c r="P24" s="38" t="s">
        <v>209</v>
      </c>
      <c r="Q24" s="44" t="s">
        <v>210</v>
      </c>
    </row>
    <row r="25" spans="2:17" x14ac:dyDescent="0.3">
      <c r="B25" s="38" t="s">
        <v>225</v>
      </c>
      <c r="C25" s="38"/>
      <c r="D25" s="38" t="str">
        <f t="shared" si="0"/>
        <v>*</v>
      </c>
      <c r="E25" s="66">
        <f t="shared" si="3"/>
        <v>2018</v>
      </c>
      <c r="F25" s="38" t="str">
        <f t="shared" si="1"/>
        <v>TRALPG</v>
      </c>
      <c r="G25" s="38" t="str">
        <f t="shared" si="2"/>
        <v>TNO*</v>
      </c>
      <c r="H25" s="38" t="str">
        <f>P$25</f>
        <v>TRALPG</v>
      </c>
      <c r="I25" s="38" t="str">
        <f t="shared" si="4"/>
        <v>TRACH4N</v>
      </c>
      <c r="J25" s="36">
        <v>0</v>
      </c>
      <c r="K25" s="2"/>
      <c r="L25" s="38" t="s">
        <v>239</v>
      </c>
      <c r="M25" s="38"/>
      <c r="N25" s="38"/>
      <c r="P25" s="38" t="s">
        <v>211</v>
      </c>
      <c r="Q25" s="44" t="s">
        <v>212</v>
      </c>
    </row>
    <row r="26" spans="2:17" x14ac:dyDescent="0.3">
      <c r="B26" s="38" t="s">
        <v>225</v>
      </c>
      <c r="C26" s="38"/>
      <c r="D26" s="38" t="str">
        <f t="shared" si="0"/>
        <v>*</v>
      </c>
      <c r="E26" s="66">
        <f t="shared" si="3"/>
        <v>2018</v>
      </c>
      <c r="F26" s="38" t="str">
        <f t="shared" si="1"/>
        <v>TRAMTH</v>
      </c>
      <c r="G26" s="38" t="str">
        <f t="shared" si="2"/>
        <v>TNO*</v>
      </c>
      <c r="H26" s="38" t="str">
        <f>P$26</f>
        <v>TRAMTH</v>
      </c>
      <c r="I26" s="38" t="str">
        <f t="shared" si="4"/>
        <v>TRACH4N</v>
      </c>
      <c r="J26" s="36">
        <v>0</v>
      </c>
      <c r="K26" s="2"/>
      <c r="L26" s="38" t="s">
        <v>239</v>
      </c>
      <c r="M26" s="38"/>
      <c r="N26" s="38"/>
      <c r="P26" s="38" t="s">
        <v>315</v>
      </c>
      <c r="Q26" s="44" t="s">
        <v>268</v>
      </c>
    </row>
    <row r="27" spans="2:17" x14ac:dyDescent="0.3">
      <c r="B27" s="38" t="s">
        <v>225</v>
      </c>
      <c r="C27" s="38"/>
      <c r="D27" s="38" t="str">
        <f t="shared" si="0"/>
        <v>*</v>
      </c>
      <c r="E27" s="66">
        <f t="shared" si="3"/>
        <v>2018</v>
      </c>
      <c r="F27" s="38" t="str">
        <f t="shared" si="1"/>
        <v>TRAMTHM</v>
      </c>
      <c r="G27" s="38" t="str">
        <f t="shared" si="2"/>
        <v>TNO*</v>
      </c>
      <c r="H27" s="38" t="str">
        <f>P$27</f>
        <v>TRAMTHM</v>
      </c>
      <c r="I27" s="38" t="str">
        <f t="shared" si="4"/>
        <v>TRACH4N</v>
      </c>
      <c r="J27" s="36">
        <v>0</v>
      </c>
      <c r="K27" s="2"/>
      <c r="L27" s="38" t="s">
        <v>239</v>
      </c>
      <c r="M27" s="38"/>
      <c r="N27" s="38"/>
      <c r="P27" s="38" t="s">
        <v>316</v>
      </c>
      <c r="Q27" s="44" t="s">
        <v>267</v>
      </c>
    </row>
    <row r="28" spans="2:17" x14ac:dyDescent="0.3">
      <c r="B28" s="38" t="s">
        <v>225</v>
      </c>
      <c r="C28" s="38"/>
      <c r="D28" s="38" t="str">
        <f t="shared" si="0"/>
        <v>*</v>
      </c>
      <c r="E28" s="66">
        <f t="shared" si="3"/>
        <v>2018</v>
      </c>
      <c r="F28" s="38" t="str">
        <f t="shared" si="1"/>
        <v>TRANGL</v>
      </c>
      <c r="G28" s="38" t="str">
        <f t="shared" si="2"/>
        <v>TNO*</v>
      </c>
      <c r="H28" s="38" t="str">
        <f>P$28</f>
        <v>TRANGL</v>
      </c>
      <c r="I28" s="38" t="str">
        <f t="shared" si="4"/>
        <v>TRACH4N</v>
      </c>
      <c r="J28" s="36">
        <v>0</v>
      </c>
      <c r="L28" s="38" t="s">
        <v>239</v>
      </c>
      <c r="M28" s="38"/>
      <c r="N28" s="38"/>
      <c r="P28" s="38" t="s">
        <v>280</v>
      </c>
      <c r="Q28" s="45" t="s">
        <v>281</v>
      </c>
    </row>
    <row r="29" spans="2:17" x14ac:dyDescent="0.3">
      <c r="B29" s="39" t="s">
        <v>225</v>
      </c>
      <c r="C29" s="39"/>
      <c r="D29" s="39" t="str">
        <f t="shared" si="0"/>
        <v>*</v>
      </c>
      <c r="E29" s="66">
        <f t="shared" si="3"/>
        <v>2018</v>
      </c>
      <c r="F29" s="39" t="str">
        <f t="shared" si="1"/>
        <v>TRANGS</v>
      </c>
      <c r="G29" s="39" t="str">
        <f t="shared" si="2"/>
        <v>TNO*</v>
      </c>
      <c r="H29" s="39" t="str">
        <f>P$29</f>
        <v>TRANGS</v>
      </c>
      <c r="I29" s="39" t="str">
        <f t="shared" si="4"/>
        <v>TRACH4N</v>
      </c>
      <c r="J29" s="37">
        <v>0</v>
      </c>
      <c r="L29" s="39" t="s">
        <v>239</v>
      </c>
      <c r="M29" s="39"/>
      <c r="N29" s="39"/>
      <c r="P29" s="39" t="s">
        <v>213</v>
      </c>
      <c r="Q29" s="46" t="s">
        <v>214</v>
      </c>
    </row>
    <row r="30" spans="2:17" x14ac:dyDescent="0.3">
      <c r="B30" s="38" t="s">
        <v>225</v>
      </c>
      <c r="C30" s="38"/>
      <c r="D30" s="38" t="str">
        <f t="shared" si="0"/>
        <v>*</v>
      </c>
      <c r="E30" s="66">
        <f t="shared" si="3"/>
        <v>2018</v>
      </c>
      <c r="F30" s="38" t="str">
        <f>H30</f>
        <v>TRABDL</v>
      </c>
      <c r="G30" s="38" t="str">
        <f>G$6</f>
        <v>TNO*</v>
      </c>
      <c r="H30" s="38" t="str">
        <f>P$6</f>
        <v>TRABDL</v>
      </c>
      <c r="I30" s="38" t="s">
        <v>227</v>
      </c>
      <c r="J30" s="36">
        <v>0</v>
      </c>
      <c r="L30" s="38" t="s">
        <v>239</v>
      </c>
      <c r="M30" s="38"/>
      <c r="N30" s="38"/>
    </row>
    <row r="31" spans="2:17" x14ac:dyDescent="0.3">
      <c r="B31" s="38" t="s">
        <v>225</v>
      </c>
      <c r="C31" s="38"/>
      <c r="D31" s="38" t="str">
        <f t="shared" si="0"/>
        <v>*</v>
      </c>
      <c r="E31" s="66">
        <f t="shared" si="3"/>
        <v>2018</v>
      </c>
      <c r="F31" s="38" t="str">
        <f t="shared" si="1"/>
        <v>TRABDLM</v>
      </c>
      <c r="G31" s="38" t="str">
        <f>G30</f>
        <v>TNO*</v>
      </c>
      <c r="H31" s="38" t="str">
        <f>P$7</f>
        <v>TRABDLM</v>
      </c>
      <c r="I31" s="38" t="str">
        <f t="shared" ref="I31:I53" si="6">I30</f>
        <v>TRACOXN</v>
      </c>
      <c r="J31" s="36">
        <v>0</v>
      </c>
      <c r="L31" s="38" t="s">
        <v>239</v>
      </c>
      <c r="M31" s="38"/>
      <c r="N31" s="38"/>
    </row>
    <row r="32" spans="2:17" x14ac:dyDescent="0.3">
      <c r="B32" s="38" t="s">
        <v>225</v>
      </c>
      <c r="C32" s="38"/>
      <c r="D32" s="38" t="str">
        <f t="shared" si="0"/>
        <v>*</v>
      </c>
      <c r="E32" s="66">
        <f t="shared" si="3"/>
        <v>2018</v>
      </c>
      <c r="F32" s="38" t="str">
        <f t="shared" si="1"/>
        <v>TRABGL</v>
      </c>
      <c r="G32" s="38" t="str">
        <f t="shared" ref="G32:G53" si="7">G31</f>
        <v>TNO*</v>
      </c>
      <c r="H32" s="38" t="str">
        <f>P$8</f>
        <v>TRABGL</v>
      </c>
      <c r="I32" s="38" t="str">
        <f t="shared" si="6"/>
        <v>TRACOXN</v>
      </c>
      <c r="J32" s="36">
        <v>0</v>
      </c>
      <c r="K32" s="2"/>
      <c r="L32" s="38" t="s">
        <v>239</v>
      </c>
      <c r="M32" s="38"/>
      <c r="N32" s="38"/>
    </row>
    <row r="33" spans="2:14" x14ac:dyDescent="0.3">
      <c r="B33" s="38" t="s">
        <v>225</v>
      </c>
      <c r="C33" s="38"/>
      <c r="D33" s="38" t="str">
        <f t="shared" si="0"/>
        <v>*</v>
      </c>
      <c r="E33" s="66">
        <f t="shared" si="3"/>
        <v>2018</v>
      </c>
      <c r="F33" s="38" t="str">
        <f t="shared" si="1"/>
        <v>TRABGS</v>
      </c>
      <c r="G33" s="38" t="str">
        <f t="shared" si="7"/>
        <v>TNO*</v>
      </c>
      <c r="H33" s="38" t="str">
        <f>P$9</f>
        <v>TRABGS</v>
      </c>
      <c r="I33" s="38" t="str">
        <f t="shared" si="6"/>
        <v>TRACOXN</v>
      </c>
      <c r="J33" s="36">
        <v>0</v>
      </c>
      <c r="L33" s="38" t="s">
        <v>239</v>
      </c>
      <c r="M33" s="38"/>
      <c r="N33" s="38"/>
    </row>
    <row r="34" spans="2:14" x14ac:dyDescent="0.3">
      <c r="B34" s="38" t="s">
        <v>225</v>
      </c>
      <c r="C34" s="38"/>
      <c r="D34" s="38" t="str">
        <f t="shared" si="0"/>
        <v>*</v>
      </c>
      <c r="E34" s="66">
        <f t="shared" si="3"/>
        <v>2018</v>
      </c>
      <c r="F34" s="38" t="str">
        <f t="shared" si="1"/>
        <v>TRABGSL</v>
      </c>
      <c r="G34" s="38" t="str">
        <f t="shared" si="7"/>
        <v>TNO*</v>
      </c>
      <c r="H34" s="38" t="str">
        <f>P$10</f>
        <v>TRABGSL</v>
      </c>
      <c r="I34" s="38" t="str">
        <f t="shared" si="6"/>
        <v>TRACOXN</v>
      </c>
      <c r="J34" s="36">
        <v>0</v>
      </c>
      <c r="K34" s="2"/>
      <c r="L34" s="38" t="s">
        <v>239</v>
      </c>
      <c r="M34" s="38"/>
      <c r="N34" s="38"/>
    </row>
    <row r="35" spans="2:14" x14ac:dyDescent="0.3">
      <c r="B35" s="38" t="s">
        <v>225</v>
      </c>
      <c r="C35" s="38"/>
      <c r="D35" s="38" t="str">
        <f t="shared" ref="D35" si="8">IF(J35&gt;0,"FLO_EMIS","*")</f>
        <v>*</v>
      </c>
      <c r="E35" s="66">
        <f t="shared" si="3"/>
        <v>2018</v>
      </c>
      <c r="F35" s="38" t="str">
        <f t="shared" ref="F35" si="9">H35</f>
        <v>TRABGSLM</v>
      </c>
      <c r="G35" s="38" t="str">
        <f t="shared" si="7"/>
        <v>TNO*</v>
      </c>
      <c r="H35" s="38" t="str">
        <f>P$11</f>
        <v>TRABGSLM</v>
      </c>
      <c r="I35" s="38" t="str">
        <f t="shared" si="6"/>
        <v>TRACOXN</v>
      </c>
      <c r="J35" s="36">
        <v>0</v>
      </c>
      <c r="K35" s="2"/>
      <c r="L35" s="38" t="s">
        <v>239</v>
      </c>
      <c r="M35" s="38"/>
      <c r="N35" s="38"/>
    </row>
    <row r="36" spans="2:14" x14ac:dyDescent="0.3">
      <c r="B36" s="38" t="s">
        <v>225</v>
      </c>
      <c r="C36" s="38"/>
      <c r="D36" s="38" t="str">
        <f t="shared" si="0"/>
        <v>*</v>
      </c>
      <c r="E36" s="66">
        <f t="shared" si="3"/>
        <v>2018</v>
      </c>
      <c r="F36" s="38" t="str">
        <f t="shared" si="1"/>
        <v>TRABJF</v>
      </c>
      <c r="G36" s="38" t="str">
        <f t="shared" si="7"/>
        <v>TNO*</v>
      </c>
      <c r="H36" s="38" t="str">
        <f>P$12</f>
        <v>TRABJF</v>
      </c>
      <c r="I36" s="38" t="str">
        <f t="shared" si="6"/>
        <v>TRACOXN</v>
      </c>
      <c r="J36" s="36">
        <v>0</v>
      </c>
      <c r="K36" s="2"/>
      <c r="L36" s="38" t="s">
        <v>239</v>
      </c>
      <c r="M36" s="38"/>
      <c r="N36" s="38"/>
    </row>
    <row r="37" spans="2:14" x14ac:dyDescent="0.3">
      <c r="B37" s="38" t="s">
        <v>225</v>
      </c>
      <c r="C37" s="38"/>
      <c r="D37" s="38" t="str">
        <f t="shared" si="0"/>
        <v>*</v>
      </c>
      <c r="E37" s="66">
        <f t="shared" si="3"/>
        <v>2018</v>
      </c>
      <c r="F37" s="38" t="str">
        <f t="shared" si="1"/>
        <v>TRADME</v>
      </c>
      <c r="G37" s="38" t="str">
        <f t="shared" si="7"/>
        <v>TNO*</v>
      </c>
      <c r="H37" s="38" t="str">
        <f>P$13</f>
        <v>TRADME</v>
      </c>
      <c r="I37" s="38" t="str">
        <f t="shared" si="6"/>
        <v>TRACOXN</v>
      </c>
      <c r="J37" s="36">
        <v>0</v>
      </c>
      <c r="K37" s="2"/>
      <c r="L37" s="38" t="s">
        <v>239</v>
      </c>
      <c r="M37" s="38"/>
      <c r="N37" s="38"/>
    </row>
    <row r="38" spans="2:14" x14ac:dyDescent="0.3">
      <c r="B38" s="38" t="s">
        <v>225</v>
      </c>
      <c r="C38" s="38"/>
      <c r="D38" s="38" t="str">
        <f t="shared" si="0"/>
        <v>*</v>
      </c>
      <c r="E38" s="66">
        <f t="shared" si="3"/>
        <v>2018</v>
      </c>
      <c r="F38" s="38" t="str">
        <f t="shared" si="1"/>
        <v>TRADST</v>
      </c>
      <c r="G38" s="38" t="str">
        <f t="shared" si="7"/>
        <v>TNO*</v>
      </c>
      <c r="H38" s="38" t="str">
        <f>P$14</f>
        <v>TRADST</v>
      </c>
      <c r="I38" s="38" t="str">
        <f t="shared" si="6"/>
        <v>TRACOXN</v>
      </c>
      <c r="J38" s="36">
        <v>0</v>
      </c>
      <c r="L38" s="38" t="s">
        <v>239</v>
      </c>
      <c r="M38" s="38"/>
      <c r="N38" s="38"/>
    </row>
    <row r="39" spans="2:14" x14ac:dyDescent="0.3">
      <c r="B39" s="38" t="s">
        <v>225</v>
      </c>
      <c r="C39" s="38"/>
      <c r="D39" s="38" t="str">
        <f t="shared" si="0"/>
        <v>*</v>
      </c>
      <c r="E39" s="66">
        <f t="shared" si="3"/>
        <v>2018</v>
      </c>
      <c r="F39" s="38" t="str">
        <f t="shared" si="1"/>
        <v>TRAELC</v>
      </c>
      <c r="G39" s="38" t="str">
        <f t="shared" si="7"/>
        <v>TNO*</v>
      </c>
      <c r="H39" s="38" t="str">
        <f>P$15</f>
        <v>TRAELC</v>
      </c>
      <c r="I39" s="38" t="str">
        <f t="shared" si="6"/>
        <v>TRACOXN</v>
      </c>
      <c r="J39" s="36">
        <v>0</v>
      </c>
      <c r="L39" s="38" t="s">
        <v>239</v>
      </c>
      <c r="M39" s="38"/>
      <c r="N39" s="38"/>
    </row>
    <row r="40" spans="2:14" x14ac:dyDescent="0.3">
      <c r="B40" s="38" t="s">
        <v>225</v>
      </c>
      <c r="C40" s="38"/>
      <c r="D40" s="38" t="str">
        <f t="shared" si="0"/>
        <v>*</v>
      </c>
      <c r="E40" s="66">
        <f t="shared" si="3"/>
        <v>2018</v>
      </c>
      <c r="F40" s="38" t="str">
        <f t="shared" si="1"/>
        <v>TRAETH</v>
      </c>
      <c r="G40" s="38" t="str">
        <f t="shared" si="7"/>
        <v>TNO*</v>
      </c>
      <c r="H40" s="38" t="str">
        <f>P$16</f>
        <v>TRAETH</v>
      </c>
      <c r="I40" s="38" t="str">
        <f t="shared" si="6"/>
        <v>TRACOXN</v>
      </c>
      <c r="J40" s="36">
        <v>0</v>
      </c>
      <c r="L40" s="38" t="s">
        <v>239</v>
      </c>
      <c r="M40" s="38"/>
      <c r="N40" s="38"/>
    </row>
    <row r="41" spans="2:14" x14ac:dyDescent="0.3">
      <c r="B41" s="38" t="s">
        <v>225</v>
      </c>
      <c r="C41" s="38"/>
      <c r="D41" s="38" t="str">
        <f t="shared" si="0"/>
        <v>*</v>
      </c>
      <c r="E41" s="66">
        <f t="shared" si="3"/>
        <v>2018</v>
      </c>
      <c r="F41" s="38" t="str">
        <f t="shared" si="1"/>
        <v>TRAETHM</v>
      </c>
      <c r="G41" s="38" t="str">
        <f t="shared" si="7"/>
        <v>TNO*</v>
      </c>
      <c r="H41" s="38" t="str">
        <f>P$17</f>
        <v>TRAETHM</v>
      </c>
      <c r="I41" s="38" t="str">
        <f t="shared" si="6"/>
        <v>TRACOXN</v>
      </c>
      <c r="J41" s="36">
        <v>0</v>
      </c>
      <c r="L41" s="38" t="s">
        <v>239</v>
      </c>
      <c r="M41" s="38"/>
      <c r="N41" s="38"/>
    </row>
    <row r="42" spans="2:14" x14ac:dyDescent="0.3">
      <c r="B42" s="38" t="s">
        <v>225</v>
      </c>
      <c r="C42" s="38"/>
      <c r="D42" s="38" t="str">
        <f t="shared" si="0"/>
        <v>*</v>
      </c>
      <c r="E42" s="66">
        <f t="shared" si="3"/>
        <v>2018</v>
      </c>
      <c r="F42" s="38" t="str">
        <f t="shared" si="1"/>
        <v>TRAFTD</v>
      </c>
      <c r="G42" s="38" t="str">
        <f t="shared" si="7"/>
        <v>TNO*</v>
      </c>
      <c r="H42" s="38" t="str">
        <f>P$18</f>
        <v>TRAFTD</v>
      </c>
      <c r="I42" s="38" t="str">
        <f t="shared" si="6"/>
        <v>TRACOXN</v>
      </c>
      <c r="J42" s="36">
        <v>0</v>
      </c>
      <c r="K42" s="2"/>
      <c r="L42" s="38" t="s">
        <v>239</v>
      </c>
      <c r="M42" s="38"/>
      <c r="N42" s="38"/>
    </row>
    <row r="43" spans="2:14" x14ac:dyDescent="0.3">
      <c r="B43" s="38" t="s">
        <v>225</v>
      </c>
      <c r="C43" s="38"/>
      <c r="D43" s="38" t="str">
        <f t="shared" si="0"/>
        <v>*</v>
      </c>
      <c r="E43" s="66">
        <f t="shared" si="3"/>
        <v>2018</v>
      </c>
      <c r="F43" s="38" t="str">
        <f t="shared" si="1"/>
        <v>TRAGSL</v>
      </c>
      <c r="G43" s="38" t="str">
        <f t="shared" si="7"/>
        <v>TNO*</v>
      </c>
      <c r="H43" s="38" t="str">
        <f>P$19</f>
        <v>TRAGSL</v>
      </c>
      <c r="I43" s="38" t="str">
        <f t="shared" si="6"/>
        <v>TRACOXN</v>
      </c>
      <c r="J43" s="36">
        <v>0</v>
      </c>
      <c r="L43" s="38" t="s">
        <v>239</v>
      </c>
      <c r="M43" s="38"/>
      <c r="N43" s="38"/>
    </row>
    <row r="44" spans="2:14" x14ac:dyDescent="0.3">
      <c r="B44" s="38" t="s">
        <v>225</v>
      </c>
      <c r="C44" s="38"/>
      <c r="D44" s="38" t="str">
        <f t="shared" si="0"/>
        <v>*</v>
      </c>
      <c r="E44" s="66">
        <f t="shared" si="3"/>
        <v>2018</v>
      </c>
      <c r="F44" s="38" t="str">
        <f t="shared" si="1"/>
        <v>TRAH2G</v>
      </c>
      <c r="G44" s="38" t="str">
        <f t="shared" si="7"/>
        <v>TNO*</v>
      </c>
      <c r="H44" s="38" t="str">
        <f>P$20</f>
        <v>TRAH2G</v>
      </c>
      <c r="I44" s="38" t="str">
        <f t="shared" si="6"/>
        <v>TRACOXN</v>
      </c>
      <c r="J44" s="36">
        <v>0</v>
      </c>
      <c r="L44" s="38" t="s">
        <v>239</v>
      </c>
      <c r="M44" s="38"/>
      <c r="N44" s="38"/>
    </row>
    <row r="45" spans="2:14" x14ac:dyDescent="0.3">
      <c r="B45" s="38" t="s">
        <v>225</v>
      </c>
      <c r="C45" s="38"/>
      <c r="D45" s="38" t="str">
        <f t="shared" si="0"/>
        <v>*</v>
      </c>
      <c r="E45" s="66">
        <f t="shared" si="3"/>
        <v>2018</v>
      </c>
      <c r="F45" s="38" t="str">
        <f t="shared" si="1"/>
        <v>TRAHFO</v>
      </c>
      <c r="G45" s="38" t="str">
        <f t="shared" si="7"/>
        <v>TNO*</v>
      </c>
      <c r="H45" s="38" t="str">
        <f>P$21</f>
        <v>TRAHFO</v>
      </c>
      <c r="I45" s="38" t="str">
        <f t="shared" si="6"/>
        <v>TRACOXN</v>
      </c>
      <c r="J45" s="36">
        <v>0</v>
      </c>
      <c r="L45" s="38" t="s">
        <v>239</v>
      </c>
      <c r="M45" s="38"/>
      <c r="N45" s="38"/>
    </row>
    <row r="46" spans="2:14" x14ac:dyDescent="0.3">
      <c r="B46" s="38" t="s">
        <v>225</v>
      </c>
      <c r="C46" s="38"/>
      <c r="D46" s="38" t="str">
        <f t="shared" si="0"/>
        <v>*</v>
      </c>
      <c r="E46" s="66">
        <f t="shared" si="3"/>
        <v>2018</v>
      </c>
      <c r="F46" s="38" t="str">
        <f t="shared" si="1"/>
        <v>TRAHUM</v>
      </c>
      <c r="G46" s="38" t="str">
        <f t="shared" si="7"/>
        <v>TNO*</v>
      </c>
      <c r="H46" s="38" t="str">
        <f>P$22</f>
        <v>TRAHUM</v>
      </c>
      <c r="I46" s="38" t="str">
        <f t="shared" si="6"/>
        <v>TRACOXN</v>
      </c>
      <c r="J46" s="36">
        <v>0</v>
      </c>
      <c r="L46" s="38" t="s">
        <v>239</v>
      </c>
      <c r="M46" s="38"/>
      <c r="N46" s="38"/>
    </row>
    <row r="47" spans="2:14" x14ac:dyDescent="0.3">
      <c r="B47" s="38" t="s">
        <v>225</v>
      </c>
      <c r="C47" s="38"/>
      <c r="D47" s="38" t="str">
        <f t="shared" si="0"/>
        <v>*</v>
      </c>
      <c r="E47" s="66">
        <f t="shared" si="3"/>
        <v>2018</v>
      </c>
      <c r="F47" s="38" t="str">
        <f t="shared" si="1"/>
        <v>TRAKER</v>
      </c>
      <c r="G47" s="38" t="str">
        <f t="shared" si="7"/>
        <v>TNO*</v>
      </c>
      <c r="H47" s="38" t="str">
        <f>P$23</f>
        <v>TRAKER</v>
      </c>
      <c r="I47" s="38" t="str">
        <f t="shared" si="6"/>
        <v>TRACOXN</v>
      </c>
      <c r="J47" s="36">
        <v>0</v>
      </c>
      <c r="L47" s="38" t="s">
        <v>239</v>
      </c>
      <c r="M47" s="38"/>
      <c r="N47" s="38"/>
    </row>
    <row r="48" spans="2:14" x14ac:dyDescent="0.3">
      <c r="B48" s="38" t="s">
        <v>225</v>
      </c>
      <c r="C48" s="38"/>
      <c r="D48" s="38" t="str">
        <f t="shared" si="0"/>
        <v>*</v>
      </c>
      <c r="E48" s="66">
        <f t="shared" si="3"/>
        <v>2018</v>
      </c>
      <c r="F48" s="38" t="str">
        <f t="shared" si="1"/>
        <v>TRALFO</v>
      </c>
      <c r="G48" s="38" t="str">
        <f t="shared" si="7"/>
        <v>TNO*</v>
      </c>
      <c r="H48" s="38" t="str">
        <f>P$24</f>
        <v>TRALFO</v>
      </c>
      <c r="I48" s="38" t="str">
        <f t="shared" si="6"/>
        <v>TRACOXN</v>
      </c>
      <c r="J48" s="36">
        <v>0</v>
      </c>
      <c r="L48" s="38" t="s">
        <v>239</v>
      </c>
      <c r="M48" s="38"/>
      <c r="N48" s="38"/>
    </row>
    <row r="49" spans="2:14" x14ac:dyDescent="0.3">
      <c r="B49" s="38" t="s">
        <v>225</v>
      </c>
      <c r="C49" s="38"/>
      <c r="D49" s="38" t="str">
        <f t="shared" si="0"/>
        <v>*</v>
      </c>
      <c r="E49" s="66">
        <f t="shared" si="3"/>
        <v>2018</v>
      </c>
      <c r="F49" s="38" t="str">
        <f t="shared" si="1"/>
        <v>TRALPG</v>
      </c>
      <c r="G49" s="38" t="str">
        <f t="shared" si="7"/>
        <v>TNO*</v>
      </c>
      <c r="H49" s="38" t="str">
        <f>P$25</f>
        <v>TRALPG</v>
      </c>
      <c r="I49" s="38" t="str">
        <f t="shared" si="6"/>
        <v>TRACOXN</v>
      </c>
      <c r="J49" s="36">
        <v>0</v>
      </c>
      <c r="L49" s="38" t="s">
        <v>239</v>
      </c>
      <c r="M49" s="38"/>
      <c r="N49" s="38"/>
    </row>
    <row r="50" spans="2:14" x14ac:dyDescent="0.3">
      <c r="B50" s="38" t="s">
        <v>225</v>
      </c>
      <c r="C50" s="38"/>
      <c r="D50" s="38" t="str">
        <f t="shared" si="0"/>
        <v>*</v>
      </c>
      <c r="E50" s="66">
        <f t="shared" si="3"/>
        <v>2018</v>
      </c>
      <c r="F50" s="38" t="str">
        <f t="shared" si="1"/>
        <v>TRAMTH</v>
      </c>
      <c r="G50" s="38" t="str">
        <f t="shared" si="7"/>
        <v>TNO*</v>
      </c>
      <c r="H50" s="38" t="str">
        <f>P$26</f>
        <v>TRAMTH</v>
      </c>
      <c r="I50" s="38" t="str">
        <f t="shared" si="6"/>
        <v>TRACOXN</v>
      </c>
      <c r="J50" s="36">
        <v>0</v>
      </c>
      <c r="K50" s="2"/>
      <c r="L50" s="38" t="s">
        <v>239</v>
      </c>
      <c r="M50" s="38"/>
      <c r="N50" s="38"/>
    </row>
    <row r="51" spans="2:14" x14ac:dyDescent="0.3">
      <c r="B51" s="38" t="s">
        <v>225</v>
      </c>
      <c r="C51" s="38"/>
      <c r="D51" s="38" t="str">
        <f t="shared" si="0"/>
        <v>*</v>
      </c>
      <c r="E51" s="66">
        <f t="shared" si="3"/>
        <v>2018</v>
      </c>
      <c r="F51" s="38" t="str">
        <f t="shared" si="1"/>
        <v>TRAMTHM</v>
      </c>
      <c r="G51" s="38" t="str">
        <f t="shared" si="7"/>
        <v>TNO*</v>
      </c>
      <c r="H51" s="38" t="str">
        <f>P$27</f>
        <v>TRAMTHM</v>
      </c>
      <c r="I51" s="38" t="str">
        <f t="shared" si="6"/>
        <v>TRACOXN</v>
      </c>
      <c r="J51" s="36">
        <v>0</v>
      </c>
      <c r="K51" s="2"/>
      <c r="L51" s="38" t="s">
        <v>239</v>
      </c>
      <c r="M51" s="38"/>
      <c r="N51" s="38"/>
    </row>
    <row r="52" spans="2:14" x14ac:dyDescent="0.3">
      <c r="B52" s="38" t="s">
        <v>225</v>
      </c>
      <c r="C52" s="38"/>
      <c r="D52" s="38" t="str">
        <f t="shared" si="0"/>
        <v>*</v>
      </c>
      <c r="E52" s="66">
        <f t="shared" si="3"/>
        <v>2018</v>
      </c>
      <c r="F52" s="38" t="str">
        <f t="shared" si="1"/>
        <v>TRANGL</v>
      </c>
      <c r="G52" s="38" t="str">
        <f t="shared" si="7"/>
        <v>TNO*</v>
      </c>
      <c r="H52" s="38" t="str">
        <f>P$28</f>
        <v>TRANGL</v>
      </c>
      <c r="I52" s="38" t="str">
        <f t="shared" si="6"/>
        <v>TRACOXN</v>
      </c>
      <c r="J52" s="36">
        <v>0</v>
      </c>
      <c r="L52" s="38" t="s">
        <v>239</v>
      </c>
      <c r="M52" s="38"/>
      <c r="N52" s="38"/>
    </row>
    <row r="53" spans="2:14" x14ac:dyDescent="0.3">
      <c r="B53" s="39" t="s">
        <v>225</v>
      </c>
      <c r="C53" s="39"/>
      <c r="D53" s="39" t="str">
        <f t="shared" si="0"/>
        <v>*</v>
      </c>
      <c r="E53" s="66">
        <f t="shared" si="3"/>
        <v>2018</v>
      </c>
      <c r="F53" s="39" t="str">
        <f t="shared" si="1"/>
        <v>TRANGS</v>
      </c>
      <c r="G53" s="39" t="str">
        <f t="shared" si="7"/>
        <v>TNO*</v>
      </c>
      <c r="H53" s="39" t="str">
        <f>P$29</f>
        <v>TRANGS</v>
      </c>
      <c r="I53" s="39" t="str">
        <f t="shared" si="6"/>
        <v>TRACOXN</v>
      </c>
      <c r="J53" s="37">
        <v>0</v>
      </c>
      <c r="L53" s="39" t="s">
        <v>239</v>
      </c>
      <c r="M53" s="39"/>
      <c r="N53" s="39"/>
    </row>
    <row r="54" spans="2:14" x14ac:dyDescent="0.3">
      <c r="B54" s="38" t="s">
        <v>225</v>
      </c>
      <c r="C54" s="38"/>
      <c r="D54" s="38" t="str">
        <f t="shared" si="0"/>
        <v>*</v>
      </c>
      <c r="E54" s="66">
        <f t="shared" si="3"/>
        <v>2018</v>
      </c>
      <c r="F54" s="38" t="str">
        <f>H54</f>
        <v>TRABDL</v>
      </c>
      <c r="G54" s="38" t="str">
        <f>G$6</f>
        <v>TNO*</v>
      </c>
      <c r="H54" s="38" t="str">
        <f>P$6</f>
        <v>TRABDL</v>
      </c>
      <c r="I54" s="38" t="s">
        <v>249</v>
      </c>
      <c r="J54" s="36">
        <v>0</v>
      </c>
      <c r="L54" s="38" t="s">
        <v>239</v>
      </c>
      <c r="M54" s="38"/>
      <c r="N54" s="38"/>
    </row>
    <row r="55" spans="2:14" x14ac:dyDescent="0.3">
      <c r="B55" s="38" t="s">
        <v>225</v>
      </c>
      <c r="C55" s="38"/>
      <c r="D55" s="38" t="str">
        <f t="shared" si="0"/>
        <v>*</v>
      </c>
      <c r="E55" s="66">
        <f t="shared" si="3"/>
        <v>2018</v>
      </c>
      <c r="F55" s="38" t="str">
        <f t="shared" si="1"/>
        <v>TRABDLM</v>
      </c>
      <c r="G55" s="38" t="str">
        <f t="shared" ref="G55:G77" si="10">G54</f>
        <v>TNO*</v>
      </c>
      <c r="H55" s="38" t="str">
        <f>P$7</f>
        <v>TRABDLM</v>
      </c>
      <c r="I55" s="38" t="str">
        <f t="shared" ref="I55:I77" si="11">I54</f>
        <v>TRACXFN</v>
      </c>
      <c r="J55" s="36">
        <v>0</v>
      </c>
      <c r="L55" s="38" t="s">
        <v>239</v>
      </c>
      <c r="M55" s="38"/>
      <c r="N55" s="38"/>
    </row>
    <row r="56" spans="2:14" x14ac:dyDescent="0.3">
      <c r="B56" s="38" t="s">
        <v>225</v>
      </c>
      <c r="C56" s="38"/>
      <c r="D56" s="38" t="str">
        <f t="shared" si="0"/>
        <v>*</v>
      </c>
      <c r="E56" s="66">
        <f t="shared" si="3"/>
        <v>2018</v>
      </c>
      <c r="F56" s="38" t="str">
        <f t="shared" si="1"/>
        <v>TRABGL</v>
      </c>
      <c r="G56" s="38" t="str">
        <f t="shared" si="10"/>
        <v>TNO*</v>
      </c>
      <c r="H56" s="38" t="str">
        <f>P$8</f>
        <v>TRABGL</v>
      </c>
      <c r="I56" s="38" t="str">
        <f t="shared" si="11"/>
        <v>TRACXFN</v>
      </c>
      <c r="J56" s="36">
        <v>0</v>
      </c>
      <c r="K56" s="2"/>
      <c r="L56" s="38" t="s">
        <v>239</v>
      </c>
      <c r="M56" s="38"/>
      <c r="N56" s="38"/>
    </row>
    <row r="57" spans="2:14" x14ac:dyDescent="0.3">
      <c r="B57" s="38" t="s">
        <v>225</v>
      </c>
      <c r="C57" s="38"/>
      <c r="D57" s="38" t="str">
        <f t="shared" si="0"/>
        <v>*</v>
      </c>
      <c r="E57" s="66">
        <f t="shared" si="3"/>
        <v>2018</v>
      </c>
      <c r="F57" s="38" t="str">
        <f t="shared" si="1"/>
        <v>TRABGS</v>
      </c>
      <c r="G57" s="38" t="str">
        <f t="shared" si="10"/>
        <v>TNO*</v>
      </c>
      <c r="H57" s="38" t="str">
        <f>P$9</f>
        <v>TRABGS</v>
      </c>
      <c r="I57" s="38" t="str">
        <f t="shared" si="11"/>
        <v>TRACXFN</v>
      </c>
      <c r="J57" s="36">
        <v>0</v>
      </c>
      <c r="L57" s="38" t="s">
        <v>239</v>
      </c>
      <c r="M57" s="38"/>
      <c r="N57" s="38"/>
    </row>
    <row r="58" spans="2:14" x14ac:dyDescent="0.3">
      <c r="B58" s="38" t="s">
        <v>225</v>
      </c>
      <c r="C58" s="38"/>
      <c r="D58" s="38" t="str">
        <f t="shared" si="0"/>
        <v>*</v>
      </c>
      <c r="E58" s="66">
        <f t="shared" si="3"/>
        <v>2018</v>
      </c>
      <c r="F58" s="38" t="str">
        <f t="shared" si="1"/>
        <v>TRABGSL</v>
      </c>
      <c r="G58" s="38" t="str">
        <f t="shared" si="10"/>
        <v>TNO*</v>
      </c>
      <c r="H58" s="38" t="str">
        <f>P$10</f>
        <v>TRABGSL</v>
      </c>
      <c r="I58" s="38" t="str">
        <f t="shared" si="11"/>
        <v>TRACXFN</v>
      </c>
      <c r="J58" s="36">
        <v>0</v>
      </c>
      <c r="K58" s="2"/>
      <c r="L58" s="38" t="s">
        <v>239</v>
      </c>
      <c r="M58" s="38"/>
      <c r="N58" s="38"/>
    </row>
    <row r="59" spans="2:14" x14ac:dyDescent="0.3">
      <c r="B59" s="38" t="s">
        <v>225</v>
      </c>
      <c r="C59" s="38"/>
      <c r="D59" s="38" t="str">
        <f t="shared" ref="D59" si="12">IF(J59&gt;0,"FLO_EMIS","*")</f>
        <v>*</v>
      </c>
      <c r="E59" s="66">
        <f t="shared" si="3"/>
        <v>2018</v>
      </c>
      <c r="F59" s="38" t="str">
        <f t="shared" ref="F59" si="13">H59</f>
        <v>TRABGSLM</v>
      </c>
      <c r="G59" s="38" t="str">
        <f t="shared" si="10"/>
        <v>TNO*</v>
      </c>
      <c r="H59" s="38" t="str">
        <f>P$11</f>
        <v>TRABGSLM</v>
      </c>
      <c r="I59" s="38" t="str">
        <f t="shared" si="11"/>
        <v>TRACXFN</v>
      </c>
      <c r="J59" s="36">
        <v>0</v>
      </c>
      <c r="K59" s="2"/>
      <c r="L59" s="38" t="s">
        <v>239</v>
      </c>
      <c r="M59" s="38"/>
      <c r="N59" s="38"/>
    </row>
    <row r="60" spans="2:14" x14ac:dyDescent="0.3">
      <c r="B60" s="38" t="s">
        <v>225</v>
      </c>
      <c r="C60" s="38"/>
      <c r="D60" s="38" t="str">
        <f t="shared" si="0"/>
        <v>*</v>
      </c>
      <c r="E60" s="66">
        <f t="shared" si="3"/>
        <v>2018</v>
      </c>
      <c r="F60" s="38" t="str">
        <f t="shared" si="1"/>
        <v>TRABJF</v>
      </c>
      <c r="G60" s="38" t="str">
        <f>G58</f>
        <v>TNO*</v>
      </c>
      <c r="H60" s="38" t="str">
        <f>P$12</f>
        <v>TRABJF</v>
      </c>
      <c r="I60" s="38" t="str">
        <f>I58</f>
        <v>TRACXFN</v>
      </c>
      <c r="J60" s="36">
        <v>0</v>
      </c>
      <c r="K60" s="2"/>
      <c r="L60" s="38" t="s">
        <v>239</v>
      </c>
      <c r="M60" s="38"/>
      <c r="N60" s="38"/>
    </row>
    <row r="61" spans="2:14" x14ac:dyDescent="0.3">
      <c r="B61" s="38" t="s">
        <v>225</v>
      </c>
      <c r="C61" s="38"/>
      <c r="D61" s="38" t="str">
        <f t="shared" si="0"/>
        <v>*</v>
      </c>
      <c r="E61" s="66">
        <f t="shared" si="3"/>
        <v>2018</v>
      </c>
      <c r="F61" s="38" t="str">
        <f t="shared" si="1"/>
        <v>TRADME</v>
      </c>
      <c r="G61" s="38" t="str">
        <f t="shared" si="10"/>
        <v>TNO*</v>
      </c>
      <c r="H61" s="38" t="str">
        <f>P$13</f>
        <v>TRADME</v>
      </c>
      <c r="I61" s="38" t="str">
        <f t="shared" si="11"/>
        <v>TRACXFN</v>
      </c>
      <c r="J61" s="36">
        <v>0</v>
      </c>
      <c r="K61" s="2"/>
      <c r="L61" s="38" t="s">
        <v>239</v>
      </c>
      <c r="M61" s="38"/>
      <c r="N61" s="38"/>
    </row>
    <row r="62" spans="2:14" x14ac:dyDescent="0.3">
      <c r="B62" s="38" t="s">
        <v>225</v>
      </c>
      <c r="C62" s="38"/>
      <c r="D62" s="38" t="str">
        <f t="shared" si="0"/>
        <v>*</v>
      </c>
      <c r="E62" s="66">
        <f t="shared" si="3"/>
        <v>2018</v>
      </c>
      <c r="F62" s="38" t="str">
        <f t="shared" si="1"/>
        <v>TRADST</v>
      </c>
      <c r="G62" s="38" t="str">
        <f t="shared" si="10"/>
        <v>TNO*</v>
      </c>
      <c r="H62" s="38" t="str">
        <f>P$14</f>
        <v>TRADST</v>
      </c>
      <c r="I62" s="38" t="str">
        <f t="shared" si="11"/>
        <v>TRACXFN</v>
      </c>
      <c r="J62" s="36">
        <v>0</v>
      </c>
      <c r="L62" s="38" t="s">
        <v>239</v>
      </c>
      <c r="M62" s="38"/>
      <c r="N62" s="38"/>
    </row>
    <row r="63" spans="2:14" x14ac:dyDescent="0.3">
      <c r="B63" s="38" t="s">
        <v>225</v>
      </c>
      <c r="C63" s="38"/>
      <c r="D63" s="38" t="str">
        <f t="shared" si="0"/>
        <v>*</v>
      </c>
      <c r="E63" s="66">
        <f t="shared" si="3"/>
        <v>2018</v>
      </c>
      <c r="F63" s="38" t="str">
        <f t="shared" si="1"/>
        <v>TRAELC</v>
      </c>
      <c r="G63" s="38" t="str">
        <f t="shared" si="10"/>
        <v>TNO*</v>
      </c>
      <c r="H63" s="38" t="str">
        <f>P$15</f>
        <v>TRAELC</v>
      </c>
      <c r="I63" s="38" t="str">
        <f t="shared" si="11"/>
        <v>TRACXFN</v>
      </c>
      <c r="J63" s="36">
        <v>0</v>
      </c>
      <c r="L63" s="38" t="s">
        <v>239</v>
      </c>
      <c r="M63" s="38"/>
      <c r="N63" s="38"/>
    </row>
    <row r="64" spans="2:14" x14ac:dyDescent="0.3">
      <c r="B64" s="38" t="s">
        <v>225</v>
      </c>
      <c r="C64" s="38"/>
      <c r="D64" s="38" t="str">
        <f t="shared" si="0"/>
        <v>*</v>
      </c>
      <c r="E64" s="66">
        <f t="shared" si="3"/>
        <v>2018</v>
      </c>
      <c r="F64" s="38" t="str">
        <f t="shared" si="1"/>
        <v>TRAETH</v>
      </c>
      <c r="G64" s="38" t="str">
        <f t="shared" si="10"/>
        <v>TNO*</v>
      </c>
      <c r="H64" s="38" t="str">
        <f>P$16</f>
        <v>TRAETH</v>
      </c>
      <c r="I64" s="38" t="str">
        <f t="shared" si="11"/>
        <v>TRACXFN</v>
      </c>
      <c r="J64" s="36">
        <v>0</v>
      </c>
      <c r="L64" s="38" t="s">
        <v>239</v>
      </c>
      <c r="M64" s="38"/>
      <c r="N64" s="38"/>
    </row>
    <row r="65" spans="2:14" x14ac:dyDescent="0.3">
      <c r="B65" s="38" t="s">
        <v>225</v>
      </c>
      <c r="C65" s="38"/>
      <c r="D65" s="38" t="str">
        <f t="shared" si="0"/>
        <v>*</v>
      </c>
      <c r="E65" s="66">
        <f t="shared" si="3"/>
        <v>2018</v>
      </c>
      <c r="F65" s="38" t="str">
        <f t="shared" si="1"/>
        <v>TRAETHM</v>
      </c>
      <c r="G65" s="38" t="str">
        <f t="shared" si="10"/>
        <v>TNO*</v>
      </c>
      <c r="H65" s="38" t="str">
        <f>P$17</f>
        <v>TRAETHM</v>
      </c>
      <c r="I65" s="38" t="str">
        <f t="shared" si="11"/>
        <v>TRACXFN</v>
      </c>
      <c r="J65" s="36">
        <v>0</v>
      </c>
      <c r="L65" s="38" t="s">
        <v>239</v>
      </c>
      <c r="M65" s="38"/>
      <c r="N65" s="38"/>
    </row>
    <row r="66" spans="2:14" x14ac:dyDescent="0.3">
      <c r="B66" s="38" t="s">
        <v>225</v>
      </c>
      <c r="C66" s="38"/>
      <c r="D66" s="38" t="str">
        <f t="shared" si="0"/>
        <v>*</v>
      </c>
      <c r="E66" s="66">
        <f t="shared" si="3"/>
        <v>2018</v>
      </c>
      <c r="F66" s="38" t="str">
        <f t="shared" si="1"/>
        <v>TRAFTD</v>
      </c>
      <c r="G66" s="38" t="str">
        <f t="shared" si="10"/>
        <v>TNO*</v>
      </c>
      <c r="H66" s="38" t="str">
        <f>P$18</f>
        <v>TRAFTD</v>
      </c>
      <c r="I66" s="38" t="str">
        <f t="shared" si="11"/>
        <v>TRACXFN</v>
      </c>
      <c r="J66" s="36">
        <v>0</v>
      </c>
      <c r="K66" s="2"/>
      <c r="L66" s="38" t="s">
        <v>239</v>
      </c>
      <c r="M66" s="38"/>
      <c r="N66" s="38"/>
    </row>
    <row r="67" spans="2:14" x14ac:dyDescent="0.3">
      <c r="B67" s="38" t="s">
        <v>225</v>
      </c>
      <c r="C67" s="38"/>
      <c r="D67" s="38" t="str">
        <f t="shared" si="0"/>
        <v>*</v>
      </c>
      <c r="E67" s="66">
        <f t="shared" si="3"/>
        <v>2018</v>
      </c>
      <c r="F67" s="38" t="str">
        <f t="shared" si="1"/>
        <v>TRAGSL</v>
      </c>
      <c r="G67" s="38" t="str">
        <f t="shared" si="10"/>
        <v>TNO*</v>
      </c>
      <c r="H67" s="38" t="str">
        <f>P$19</f>
        <v>TRAGSL</v>
      </c>
      <c r="I67" s="38" t="str">
        <f t="shared" si="11"/>
        <v>TRACXFN</v>
      </c>
      <c r="J67" s="36">
        <v>0</v>
      </c>
      <c r="L67" s="38" t="s">
        <v>239</v>
      </c>
      <c r="M67" s="38"/>
      <c r="N67" s="38"/>
    </row>
    <row r="68" spans="2:14" x14ac:dyDescent="0.3">
      <c r="B68" s="38" t="s">
        <v>225</v>
      </c>
      <c r="C68" s="38"/>
      <c r="D68" s="38" t="str">
        <f t="shared" si="0"/>
        <v>*</v>
      </c>
      <c r="E68" s="66">
        <f t="shared" si="3"/>
        <v>2018</v>
      </c>
      <c r="F68" s="38" t="str">
        <f t="shared" si="1"/>
        <v>TRAH2G</v>
      </c>
      <c r="G68" s="38" t="str">
        <f t="shared" si="10"/>
        <v>TNO*</v>
      </c>
      <c r="H68" s="38" t="str">
        <f>P$20</f>
        <v>TRAH2G</v>
      </c>
      <c r="I68" s="38" t="str">
        <f t="shared" si="11"/>
        <v>TRACXFN</v>
      </c>
      <c r="J68" s="36">
        <v>0</v>
      </c>
      <c r="L68" s="38" t="s">
        <v>239</v>
      </c>
      <c r="M68" s="38"/>
      <c r="N68" s="38"/>
    </row>
    <row r="69" spans="2:14" x14ac:dyDescent="0.3">
      <c r="B69" s="38" t="s">
        <v>225</v>
      </c>
      <c r="C69" s="38"/>
      <c r="D69" s="38" t="str">
        <f t="shared" si="0"/>
        <v>*</v>
      </c>
      <c r="E69" s="66">
        <f t="shared" si="3"/>
        <v>2018</v>
      </c>
      <c r="F69" s="38" t="str">
        <f t="shared" si="1"/>
        <v>TRAHFO</v>
      </c>
      <c r="G69" s="38" t="str">
        <f t="shared" si="10"/>
        <v>TNO*</v>
      </c>
      <c r="H69" s="38" t="str">
        <f>P$21</f>
        <v>TRAHFO</v>
      </c>
      <c r="I69" s="38" t="str">
        <f t="shared" si="11"/>
        <v>TRACXFN</v>
      </c>
      <c r="J69" s="36">
        <v>0</v>
      </c>
      <c r="L69" s="38" t="s">
        <v>239</v>
      </c>
      <c r="M69" s="38"/>
      <c r="N69" s="38"/>
    </row>
    <row r="70" spans="2:14" x14ac:dyDescent="0.3">
      <c r="B70" s="38" t="s">
        <v>225</v>
      </c>
      <c r="C70" s="38"/>
      <c r="D70" s="38" t="str">
        <f t="shared" si="0"/>
        <v>*</v>
      </c>
      <c r="E70" s="66">
        <f t="shared" si="3"/>
        <v>2018</v>
      </c>
      <c r="F70" s="38" t="str">
        <f t="shared" si="1"/>
        <v>TRAHUM</v>
      </c>
      <c r="G70" s="38" t="str">
        <f t="shared" si="10"/>
        <v>TNO*</v>
      </c>
      <c r="H70" s="38" t="str">
        <f>P$22</f>
        <v>TRAHUM</v>
      </c>
      <c r="I70" s="38" t="str">
        <f t="shared" si="11"/>
        <v>TRACXFN</v>
      </c>
      <c r="J70" s="36">
        <v>0</v>
      </c>
      <c r="L70" s="38" t="s">
        <v>239</v>
      </c>
      <c r="M70" s="38"/>
      <c r="N70" s="38"/>
    </row>
    <row r="71" spans="2:14" x14ac:dyDescent="0.3">
      <c r="B71" s="38" t="s">
        <v>225</v>
      </c>
      <c r="C71" s="38"/>
      <c r="D71" s="38" t="str">
        <f t="shared" si="0"/>
        <v>*</v>
      </c>
      <c r="E71" s="66">
        <f t="shared" si="3"/>
        <v>2018</v>
      </c>
      <c r="F71" s="38" t="str">
        <f t="shared" si="1"/>
        <v>TRAKER</v>
      </c>
      <c r="G71" s="38" t="str">
        <f t="shared" si="10"/>
        <v>TNO*</v>
      </c>
      <c r="H71" s="38" t="str">
        <f>P$23</f>
        <v>TRAKER</v>
      </c>
      <c r="I71" s="38" t="str">
        <f t="shared" si="11"/>
        <v>TRACXFN</v>
      </c>
      <c r="J71" s="36">
        <v>0</v>
      </c>
      <c r="L71" s="38" t="s">
        <v>239</v>
      </c>
      <c r="M71" s="38"/>
      <c r="N71" s="38"/>
    </row>
    <row r="72" spans="2:14" x14ac:dyDescent="0.3">
      <c r="B72" s="38" t="s">
        <v>225</v>
      </c>
      <c r="C72" s="38"/>
      <c r="D72" s="38" t="str">
        <f t="shared" si="0"/>
        <v>*</v>
      </c>
      <c r="E72" s="66">
        <f t="shared" ref="E72:E135" si="14">$E$6</f>
        <v>2018</v>
      </c>
      <c r="F72" s="38" t="str">
        <f t="shared" si="1"/>
        <v>TRALFO</v>
      </c>
      <c r="G72" s="38" t="str">
        <f t="shared" si="10"/>
        <v>TNO*</v>
      </c>
      <c r="H72" s="38" t="str">
        <f>P$24</f>
        <v>TRALFO</v>
      </c>
      <c r="I72" s="38" t="str">
        <f t="shared" si="11"/>
        <v>TRACXFN</v>
      </c>
      <c r="J72" s="36">
        <v>0</v>
      </c>
      <c r="L72" s="38" t="s">
        <v>239</v>
      </c>
      <c r="M72" s="38"/>
      <c r="N72" s="38"/>
    </row>
    <row r="73" spans="2:14" x14ac:dyDescent="0.3">
      <c r="B73" s="38" t="s">
        <v>225</v>
      </c>
      <c r="C73" s="38"/>
      <c r="D73" s="38" t="str">
        <f t="shared" ref="D73:D139" si="15">IF(J73&gt;0,"FLO_EMIS","*")</f>
        <v>*</v>
      </c>
      <c r="E73" s="66">
        <f t="shared" si="14"/>
        <v>2018</v>
      </c>
      <c r="F73" s="38" t="str">
        <f t="shared" si="1"/>
        <v>TRALPG</v>
      </c>
      <c r="G73" s="38" t="str">
        <f t="shared" si="10"/>
        <v>TNO*</v>
      </c>
      <c r="H73" s="38" t="str">
        <f>P$25</f>
        <v>TRALPG</v>
      </c>
      <c r="I73" s="38" t="str">
        <f t="shared" si="11"/>
        <v>TRACXFN</v>
      </c>
      <c r="J73" s="36">
        <v>0</v>
      </c>
      <c r="L73" s="38" t="s">
        <v>239</v>
      </c>
      <c r="M73" s="38"/>
      <c r="N73" s="38"/>
    </row>
    <row r="74" spans="2:14" x14ac:dyDescent="0.3">
      <c r="B74" s="38" t="s">
        <v>225</v>
      </c>
      <c r="C74" s="38"/>
      <c r="D74" s="38" t="str">
        <f t="shared" si="15"/>
        <v>*</v>
      </c>
      <c r="E74" s="66">
        <f t="shared" si="14"/>
        <v>2018</v>
      </c>
      <c r="F74" s="38" t="str">
        <f t="shared" ref="F74:F77" si="16">H74</f>
        <v>TRAMTH</v>
      </c>
      <c r="G74" s="38" t="str">
        <f t="shared" si="10"/>
        <v>TNO*</v>
      </c>
      <c r="H74" s="38" t="str">
        <f>P$26</f>
        <v>TRAMTH</v>
      </c>
      <c r="I74" s="38" t="str">
        <f t="shared" si="11"/>
        <v>TRACXFN</v>
      </c>
      <c r="J74" s="36">
        <v>0</v>
      </c>
      <c r="K74" s="2"/>
      <c r="L74" s="38" t="s">
        <v>239</v>
      </c>
      <c r="M74" s="38"/>
      <c r="N74" s="38"/>
    </row>
    <row r="75" spans="2:14" x14ac:dyDescent="0.3">
      <c r="B75" s="38" t="s">
        <v>225</v>
      </c>
      <c r="C75" s="38"/>
      <c r="D75" s="38" t="str">
        <f t="shared" si="15"/>
        <v>*</v>
      </c>
      <c r="E75" s="66">
        <f t="shared" si="14"/>
        <v>2018</v>
      </c>
      <c r="F75" s="38" t="str">
        <f t="shared" si="16"/>
        <v>TRAMTHM</v>
      </c>
      <c r="G75" s="38" t="str">
        <f t="shared" si="10"/>
        <v>TNO*</v>
      </c>
      <c r="H75" s="38" t="str">
        <f>P$27</f>
        <v>TRAMTHM</v>
      </c>
      <c r="I75" s="38" t="str">
        <f t="shared" si="11"/>
        <v>TRACXFN</v>
      </c>
      <c r="J75" s="36">
        <v>0</v>
      </c>
      <c r="K75" s="2"/>
      <c r="L75" s="38" t="s">
        <v>239</v>
      </c>
      <c r="M75" s="38"/>
      <c r="N75" s="38"/>
    </row>
    <row r="76" spans="2:14" x14ac:dyDescent="0.3">
      <c r="B76" s="38" t="s">
        <v>225</v>
      </c>
      <c r="C76" s="38"/>
      <c r="D76" s="38" t="str">
        <f t="shared" si="15"/>
        <v>*</v>
      </c>
      <c r="E76" s="66">
        <f t="shared" si="14"/>
        <v>2018</v>
      </c>
      <c r="F76" s="38" t="str">
        <f t="shared" si="16"/>
        <v>TRANGL</v>
      </c>
      <c r="G76" s="38" t="str">
        <f t="shared" si="10"/>
        <v>TNO*</v>
      </c>
      <c r="H76" s="38" t="str">
        <f>P$28</f>
        <v>TRANGL</v>
      </c>
      <c r="I76" s="38" t="str">
        <f t="shared" si="11"/>
        <v>TRACXFN</v>
      </c>
      <c r="J76" s="36">
        <v>0</v>
      </c>
      <c r="L76" s="38" t="s">
        <v>239</v>
      </c>
      <c r="M76" s="38"/>
      <c r="N76" s="38"/>
    </row>
    <row r="77" spans="2:14" x14ac:dyDescent="0.3">
      <c r="B77" s="39" t="s">
        <v>225</v>
      </c>
      <c r="C77" s="39"/>
      <c r="D77" s="39" t="str">
        <f t="shared" si="15"/>
        <v>*</v>
      </c>
      <c r="E77" s="66">
        <f t="shared" si="14"/>
        <v>2018</v>
      </c>
      <c r="F77" s="39" t="str">
        <f t="shared" si="16"/>
        <v>TRANGS</v>
      </c>
      <c r="G77" s="39" t="str">
        <f t="shared" si="10"/>
        <v>TNO*</v>
      </c>
      <c r="H77" s="39" t="str">
        <f>P$29</f>
        <v>TRANGS</v>
      </c>
      <c r="I77" s="39" t="str">
        <f t="shared" si="11"/>
        <v>TRACXFN</v>
      </c>
      <c r="J77" s="37">
        <v>0</v>
      </c>
      <c r="L77" s="39" t="s">
        <v>239</v>
      </c>
      <c r="M77" s="39"/>
      <c r="N77" s="39"/>
    </row>
    <row r="78" spans="2:14" x14ac:dyDescent="0.3">
      <c r="B78" s="38" t="s">
        <v>225</v>
      </c>
      <c r="C78" s="38"/>
      <c r="D78" s="38" t="str">
        <f t="shared" si="15"/>
        <v>*</v>
      </c>
      <c r="E78" s="66">
        <f t="shared" si="14"/>
        <v>2018</v>
      </c>
      <c r="F78" s="38" t="str">
        <f>H78</f>
        <v>TRABDL</v>
      </c>
      <c r="G78" s="38" t="str">
        <f>G$6</f>
        <v>TNO*</v>
      </c>
      <c r="H78" s="38" t="str">
        <f>P$6</f>
        <v>TRABDL</v>
      </c>
      <c r="I78" s="38" t="s">
        <v>228</v>
      </c>
      <c r="J78" s="36">
        <v>0</v>
      </c>
      <c r="L78" s="38" t="s">
        <v>239</v>
      </c>
      <c r="M78" s="38"/>
      <c r="N78" s="38"/>
    </row>
    <row r="79" spans="2:14" x14ac:dyDescent="0.3">
      <c r="B79" s="38" t="s">
        <v>225</v>
      </c>
      <c r="C79" s="38"/>
      <c r="D79" s="38" t="str">
        <f t="shared" si="15"/>
        <v>*</v>
      </c>
      <c r="E79" s="66">
        <f t="shared" si="14"/>
        <v>2018</v>
      </c>
      <c r="F79" s="38" t="str">
        <f t="shared" ref="F79:F101" si="17">H79</f>
        <v>TRABDLM</v>
      </c>
      <c r="G79" s="38" t="str">
        <f t="shared" ref="G79:G101" si="18">G78</f>
        <v>TNO*</v>
      </c>
      <c r="H79" s="38" t="str">
        <f>P$7</f>
        <v>TRABDLM</v>
      </c>
      <c r="I79" s="38" t="str">
        <f t="shared" ref="I79:I101" si="19">I78</f>
        <v>TRAN2ON</v>
      </c>
      <c r="J79" s="36">
        <v>0</v>
      </c>
      <c r="L79" s="38" t="s">
        <v>239</v>
      </c>
      <c r="M79" s="38"/>
      <c r="N79" s="38"/>
    </row>
    <row r="80" spans="2:14" x14ac:dyDescent="0.3">
      <c r="B80" s="38" t="s">
        <v>225</v>
      </c>
      <c r="C80" s="38"/>
      <c r="D80" s="38" t="str">
        <f t="shared" si="15"/>
        <v>*</v>
      </c>
      <c r="E80" s="66">
        <f t="shared" si="14"/>
        <v>2018</v>
      </c>
      <c r="F80" s="38" t="str">
        <f t="shared" si="17"/>
        <v>TRABGL</v>
      </c>
      <c r="G80" s="38" t="str">
        <f t="shared" si="18"/>
        <v>TNO*</v>
      </c>
      <c r="H80" s="38" t="str">
        <f>P$8</f>
        <v>TRABGL</v>
      </c>
      <c r="I80" s="38" t="str">
        <f t="shared" si="19"/>
        <v>TRAN2ON</v>
      </c>
      <c r="J80" s="36">
        <v>0</v>
      </c>
      <c r="K80" s="2"/>
      <c r="L80" s="38" t="s">
        <v>239</v>
      </c>
      <c r="M80" s="38"/>
      <c r="N80" s="38"/>
    </row>
    <row r="81" spans="2:14" x14ac:dyDescent="0.3">
      <c r="B81" s="38" t="s">
        <v>225</v>
      </c>
      <c r="C81" s="38"/>
      <c r="D81" s="38" t="str">
        <f t="shared" si="15"/>
        <v>*</v>
      </c>
      <c r="E81" s="66">
        <f t="shared" si="14"/>
        <v>2018</v>
      </c>
      <c r="F81" s="38" t="str">
        <f t="shared" si="17"/>
        <v>TRABGS</v>
      </c>
      <c r="G81" s="38" t="str">
        <f t="shared" si="18"/>
        <v>TNO*</v>
      </c>
      <c r="H81" s="38" t="str">
        <f>P$9</f>
        <v>TRABGS</v>
      </c>
      <c r="I81" s="38" t="str">
        <f t="shared" si="19"/>
        <v>TRAN2ON</v>
      </c>
      <c r="J81" s="36">
        <v>0</v>
      </c>
      <c r="L81" s="38" t="s">
        <v>239</v>
      </c>
      <c r="M81" s="38"/>
      <c r="N81" s="38"/>
    </row>
    <row r="82" spans="2:14" x14ac:dyDescent="0.3">
      <c r="B82" s="38" t="s">
        <v>225</v>
      </c>
      <c r="C82" s="38"/>
      <c r="D82" s="38" t="str">
        <f t="shared" si="15"/>
        <v>*</v>
      </c>
      <c r="E82" s="66">
        <f t="shared" si="14"/>
        <v>2018</v>
      </c>
      <c r="F82" s="38" t="str">
        <f t="shared" si="17"/>
        <v>TRABGSL</v>
      </c>
      <c r="G82" s="38" t="str">
        <f t="shared" si="18"/>
        <v>TNO*</v>
      </c>
      <c r="H82" s="38" t="str">
        <f>P$10</f>
        <v>TRABGSL</v>
      </c>
      <c r="I82" s="38" t="str">
        <f t="shared" si="19"/>
        <v>TRAN2ON</v>
      </c>
      <c r="J82" s="36">
        <v>0</v>
      </c>
      <c r="K82" s="2"/>
      <c r="L82" s="38" t="s">
        <v>239</v>
      </c>
      <c r="M82" s="38"/>
      <c r="N82" s="38"/>
    </row>
    <row r="83" spans="2:14" x14ac:dyDescent="0.3">
      <c r="B83" s="38" t="s">
        <v>225</v>
      </c>
      <c r="C83" s="38"/>
      <c r="D83" s="38" t="str">
        <f t="shared" ref="D83" si="20">IF(J83&gt;0,"FLO_EMIS","*")</f>
        <v>*</v>
      </c>
      <c r="E83" s="66">
        <f t="shared" si="14"/>
        <v>2018</v>
      </c>
      <c r="F83" s="38" t="str">
        <f t="shared" ref="F83" si="21">H83</f>
        <v>TRABGSLM</v>
      </c>
      <c r="G83" s="38" t="str">
        <f t="shared" si="18"/>
        <v>TNO*</v>
      </c>
      <c r="H83" s="38" t="str">
        <f>P$11</f>
        <v>TRABGSLM</v>
      </c>
      <c r="I83" s="38" t="str">
        <f t="shared" si="19"/>
        <v>TRAN2ON</v>
      </c>
      <c r="J83" s="36">
        <v>0</v>
      </c>
      <c r="K83" s="2"/>
      <c r="L83" s="38" t="s">
        <v>239</v>
      </c>
      <c r="M83" s="38"/>
      <c r="N83" s="38"/>
    </row>
    <row r="84" spans="2:14" x14ac:dyDescent="0.3">
      <c r="B84" s="38" t="s">
        <v>225</v>
      </c>
      <c r="C84" s="38"/>
      <c r="D84" s="38" t="str">
        <f t="shared" si="15"/>
        <v>*</v>
      </c>
      <c r="E84" s="66">
        <f t="shared" si="14"/>
        <v>2018</v>
      </c>
      <c r="F84" s="38" t="str">
        <f t="shared" si="17"/>
        <v>TRABJF</v>
      </c>
      <c r="G84" s="38" t="str">
        <f>G82</f>
        <v>TNO*</v>
      </c>
      <c r="H84" s="38" t="str">
        <f>P$12</f>
        <v>TRABJF</v>
      </c>
      <c r="I84" s="38" t="str">
        <f>I82</f>
        <v>TRAN2ON</v>
      </c>
      <c r="J84" s="36">
        <v>0</v>
      </c>
      <c r="K84" s="2"/>
      <c r="L84" s="38" t="s">
        <v>239</v>
      </c>
      <c r="M84" s="38"/>
      <c r="N84" s="38"/>
    </row>
    <row r="85" spans="2:14" x14ac:dyDescent="0.3">
      <c r="B85" s="38" t="s">
        <v>225</v>
      </c>
      <c r="C85" s="38"/>
      <c r="D85" s="38" t="str">
        <f t="shared" si="15"/>
        <v>*</v>
      </c>
      <c r="E85" s="66">
        <f t="shared" si="14"/>
        <v>2018</v>
      </c>
      <c r="F85" s="38" t="str">
        <f t="shared" si="17"/>
        <v>TRADME</v>
      </c>
      <c r="G85" s="38" t="str">
        <f t="shared" si="18"/>
        <v>TNO*</v>
      </c>
      <c r="H85" s="38" t="str">
        <f>P$13</f>
        <v>TRADME</v>
      </c>
      <c r="I85" s="38" t="str">
        <f t="shared" si="19"/>
        <v>TRAN2ON</v>
      </c>
      <c r="J85" s="36">
        <v>0</v>
      </c>
      <c r="K85" s="2"/>
      <c r="L85" s="38" t="s">
        <v>239</v>
      </c>
      <c r="M85" s="38"/>
      <c r="N85" s="38"/>
    </row>
    <row r="86" spans="2:14" x14ac:dyDescent="0.3">
      <c r="B86" s="38" t="s">
        <v>225</v>
      </c>
      <c r="C86" s="38"/>
      <c r="D86" s="38" t="str">
        <f t="shared" si="15"/>
        <v>*</v>
      </c>
      <c r="E86" s="66">
        <f t="shared" si="14"/>
        <v>2018</v>
      </c>
      <c r="F86" s="38" t="str">
        <f t="shared" si="17"/>
        <v>TRADST</v>
      </c>
      <c r="G86" s="38" t="str">
        <f t="shared" si="18"/>
        <v>TNO*</v>
      </c>
      <c r="H86" s="38" t="str">
        <f>P$14</f>
        <v>TRADST</v>
      </c>
      <c r="I86" s="38" t="str">
        <f t="shared" si="19"/>
        <v>TRAN2ON</v>
      </c>
      <c r="J86" s="36">
        <v>0</v>
      </c>
      <c r="L86" s="38" t="s">
        <v>239</v>
      </c>
      <c r="M86" s="38"/>
      <c r="N86" s="38"/>
    </row>
    <row r="87" spans="2:14" x14ac:dyDescent="0.3">
      <c r="B87" s="38" t="s">
        <v>225</v>
      </c>
      <c r="C87" s="38"/>
      <c r="D87" s="38" t="str">
        <f t="shared" si="15"/>
        <v>*</v>
      </c>
      <c r="E87" s="66">
        <f t="shared" si="14"/>
        <v>2018</v>
      </c>
      <c r="F87" s="38" t="str">
        <f t="shared" si="17"/>
        <v>TRAELC</v>
      </c>
      <c r="G87" s="38" t="str">
        <f t="shared" si="18"/>
        <v>TNO*</v>
      </c>
      <c r="H87" s="38" t="str">
        <f>P$15</f>
        <v>TRAELC</v>
      </c>
      <c r="I87" s="38" t="str">
        <f t="shared" si="19"/>
        <v>TRAN2ON</v>
      </c>
      <c r="J87" s="36">
        <v>0</v>
      </c>
      <c r="L87" s="38" t="s">
        <v>239</v>
      </c>
      <c r="M87" s="38"/>
      <c r="N87" s="38"/>
    </row>
    <row r="88" spans="2:14" x14ac:dyDescent="0.3">
      <c r="B88" s="38" t="s">
        <v>225</v>
      </c>
      <c r="C88" s="38"/>
      <c r="D88" s="38" t="str">
        <f t="shared" si="15"/>
        <v>*</v>
      </c>
      <c r="E88" s="66">
        <f t="shared" si="14"/>
        <v>2018</v>
      </c>
      <c r="F88" s="38" t="str">
        <f t="shared" si="17"/>
        <v>TRAETH</v>
      </c>
      <c r="G88" s="38" t="str">
        <f t="shared" si="18"/>
        <v>TNO*</v>
      </c>
      <c r="H88" s="38" t="str">
        <f>P$16</f>
        <v>TRAETH</v>
      </c>
      <c r="I88" s="38" t="str">
        <f t="shared" si="19"/>
        <v>TRAN2ON</v>
      </c>
      <c r="J88" s="36">
        <v>0</v>
      </c>
      <c r="L88" s="38" t="s">
        <v>239</v>
      </c>
      <c r="M88" s="38"/>
      <c r="N88" s="38"/>
    </row>
    <row r="89" spans="2:14" x14ac:dyDescent="0.3">
      <c r="B89" s="38" t="s">
        <v>225</v>
      </c>
      <c r="C89" s="38"/>
      <c r="D89" s="38" t="str">
        <f t="shared" si="15"/>
        <v>*</v>
      </c>
      <c r="E89" s="66">
        <f t="shared" si="14"/>
        <v>2018</v>
      </c>
      <c r="F89" s="38" t="str">
        <f t="shared" si="17"/>
        <v>TRAETHM</v>
      </c>
      <c r="G89" s="38" t="str">
        <f t="shared" si="18"/>
        <v>TNO*</v>
      </c>
      <c r="H89" s="38" t="str">
        <f>P$17</f>
        <v>TRAETHM</v>
      </c>
      <c r="I89" s="38" t="str">
        <f t="shared" si="19"/>
        <v>TRAN2ON</v>
      </c>
      <c r="J89" s="36">
        <v>0</v>
      </c>
      <c r="L89" s="38" t="s">
        <v>239</v>
      </c>
      <c r="M89" s="38"/>
      <c r="N89" s="38"/>
    </row>
    <row r="90" spans="2:14" x14ac:dyDescent="0.3">
      <c r="B90" s="38" t="s">
        <v>225</v>
      </c>
      <c r="C90" s="38"/>
      <c r="D90" s="38" t="str">
        <f t="shared" si="15"/>
        <v>*</v>
      </c>
      <c r="E90" s="66">
        <f t="shared" si="14"/>
        <v>2018</v>
      </c>
      <c r="F90" s="38" t="str">
        <f t="shared" si="17"/>
        <v>TRAFTD</v>
      </c>
      <c r="G90" s="38" t="str">
        <f t="shared" si="18"/>
        <v>TNO*</v>
      </c>
      <c r="H90" s="38" t="str">
        <f>P$18</f>
        <v>TRAFTD</v>
      </c>
      <c r="I90" s="38" t="str">
        <f t="shared" si="19"/>
        <v>TRAN2ON</v>
      </c>
      <c r="J90" s="36">
        <v>0</v>
      </c>
      <c r="K90" s="2"/>
      <c r="L90" s="38" t="s">
        <v>239</v>
      </c>
      <c r="M90" s="38"/>
      <c r="N90" s="38"/>
    </row>
    <row r="91" spans="2:14" x14ac:dyDescent="0.3">
      <c r="B91" s="38" t="s">
        <v>225</v>
      </c>
      <c r="C91" s="38"/>
      <c r="D91" s="38" t="str">
        <f t="shared" si="15"/>
        <v>*</v>
      </c>
      <c r="E91" s="66">
        <f t="shared" si="14"/>
        <v>2018</v>
      </c>
      <c r="F91" s="38" t="str">
        <f t="shared" si="17"/>
        <v>TRAGSL</v>
      </c>
      <c r="G91" s="38" t="str">
        <f t="shared" si="18"/>
        <v>TNO*</v>
      </c>
      <c r="H91" s="38" t="str">
        <f>P$19</f>
        <v>TRAGSL</v>
      </c>
      <c r="I91" s="38" t="str">
        <f t="shared" si="19"/>
        <v>TRAN2ON</v>
      </c>
      <c r="J91" s="36">
        <v>0</v>
      </c>
      <c r="L91" s="38" t="s">
        <v>239</v>
      </c>
      <c r="M91" s="38"/>
      <c r="N91" s="38"/>
    </row>
    <row r="92" spans="2:14" x14ac:dyDescent="0.3">
      <c r="B92" s="38" t="s">
        <v>225</v>
      </c>
      <c r="C92" s="38"/>
      <c r="D92" s="38" t="str">
        <f t="shared" si="15"/>
        <v>*</v>
      </c>
      <c r="E92" s="66">
        <f t="shared" si="14"/>
        <v>2018</v>
      </c>
      <c r="F92" s="38" t="str">
        <f t="shared" si="17"/>
        <v>TRAH2G</v>
      </c>
      <c r="G92" s="38" t="str">
        <f t="shared" si="18"/>
        <v>TNO*</v>
      </c>
      <c r="H92" s="38" t="str">
        <f>P$20</f>
        <v>TRAH2G</v>
      </c>
      <c r="I92" s="38" t="str">
        <f t="shared" si="19"/>
        <v>TRAN2ON</v>
      </c>
      <c r="J92" s="36">
        <v>0</v>
      </c>
      <c r="L92" s="38" t="s">
        <v>239</v>
      </c>
      <c r="M92" s="38"/>
      <c r="N92" s="38"/>
    </row>
    <row r="93" spans="2:14" x14ac:dyDescent="0.3">
      <c r="B93" s="38" t="s">
        <v>225</v>
      </c>
      <c r="C93" s="38"/>
      <c r="D93" s="38" t="str">
        <f t="shared" si="15"/>
        <v>*</v>
      </c>
      <c r="E93" s="66">
        <f t="shared" si="14"/>
        <v>2018</v>
      </c>
      <c r="F93" s="38" t="str">
        <f t="shared" si="17"/>
        <v>TRAHFO</v>
      </c>
      <c r="G93" s="38" t="str">
        <f t="shared" si="18"/>
        <v>TNO*</v>
      </c>
      <c r="H93" s="38" t="str">
        <f>P$21</f>
        <v>TRAHFO</v>
      </c>
      <c r="I93" s="38" t="str">
        <f t="shared" si="19"/>
        <v>TRAN2ON</v>
      </c>
      <c r="J93" s="36">
        <v>0</v>
      </c>
      <c r="L93" s="38" t="s">
        <v>239</v>
      </c>
      <c r="M93" s="38"/>
      <c r="N93" s="38"/>
    </row>
    <row r="94" spans="2:14" x14ac:dyDescent="0.3">
      <c r="B94" s="38" t="s">
        <v>225</v>
      </c>
      <c r="C94" s="38"/>
      <c r="D94" s="38" t="str">
        <f t="shared" si="15"/>
        <v>*</v>
      </c>
      <c r="E94" s="66">
        <f t="shared" si="14"/>
        <v>2018</v>
      </c>
      <c r="F94" s="38" t="str">
        <f t="shared" si="17"/>
        <v>TRAHUM</v>
      </c>
      <c r="G94" s="38" t="str">
        <f t="shared" si="18"/>
        <v>TNO*</v>
      </c>
      <c r="H94" s="38" t="str">
        <f>P$22</f>
        <v>TRAHUM</v>
      </c>
      <c r="I94" s="38" t="str">
        <f t="shared" si="19"/>
        <v>TRAN2ON</v>
      </c>
      <c r="J94" s="36">
        <v>0</v>
      </c>
      <c r="L94" s="38" t="s">
        <v>239</v>
      </c>
      <c r="M94" s="38"/>
      <c r="N94" s="38"/>
    </row>
    <row r="95" spans="2:14" x14ac:dyDescent="0.3">
      <c r="B95" s="38" t="s">
        <v>225</v>
      </c>
      <c r="C95" s="38"/>
      <c r="D95" s="38" t="str">
        <f t="shared" si="15"/>
        <v>*</v>
      </c>
      <c r="E95" s="66">
        <f t="shared" si="14"/>
        <v>2018</v>
      </c>
      <c r="F95" s="38" t="str">
        <f t="shared" si="17"/>
        <v>TRAKER</v>
      </c>
      <c r="G95" s="38" t="str">
        <f t="shared" si="18"/>
        <v>TNO*</v>
      </c>
      <c r="H95" s="38" t="str">
        <f>P$23</f>
        <v>TRAKER</v>
      </c>
      <c r="I95" s="38" t="str">
        <f t="shared" si="19"/>
        <v>TRAN2ON</v>
      </c>
      <c r="J95" s="36">
        <v>0</v>
      </c>
      <c r="L95" s="38" t="s">
        <v>239</v>
      </c>
      <c r="M95" s="38"/>
      <c r="N95" s="38"/>
    </row>
    <row r="96" spans="2:14" x14ac:dyDescent="0.3">
      <c r="B96" s="38" t="s">
        <v>225</v>
      </c>
      <c r="C96" s="38"/>
      <c r="D96" s="38" t="str">
        <f t="shared" si="15"/>
        <v>*</v>
      </c>
      <c r="E96" s="66">
        <f t="shared" si="14"/>
        <v>2018</v>
      </c>
      <c r="F96" s="38" t="str">
        <f t="shared" si="17"/>
        <v>TRALFO</v>
      </c>
      <c r="G96" s="38" t="str">
        <f t="shared" si="18"/>
        <v>TNO*</v>
      </c>
      <c r="H96" s="38" t="str">
        <f>P$24</f>
        <v>TRALFO</v>
      </c>
      <c r="I96" s="38" t="str">
        <f t="shared" si="19"/>
        <v>TRAN2ON</v>
      </c>
      <c r="J96" s="36">
        <v>0</v>
      </c>
      <c r="L96" s="38" t="s">
        <v>239</v>
      </c>
      <c r="M96" s="38"/>
      <c r="N96" s="38"/>
    </row>
    <row r="97" spans="2:14" x14ac:dyDescent="0.3">
      <c r="B97" s="38" t="s">
        <v>225</v>
      </c>
      <c r="C97" s="38"/>
      <c r="D97" s="38" t="str">
        <f t="shared" si="15"/>
        <v>*</v>
      </c>
      <c r="E97" s="66">
        <f t="shared" si="14"/>
        <v>2018</v>
      </c>
      <c r="F97" s="38" t="str">
        <f t="shared" si="17"/>
        <v>TRALPG</v>
      </c>
      <c r="G97" s="38" t="str">
        <f t="shared" si="18"/>
        <v>TNO*</v>
      </c>
      <c r="H97" s="38" t="str">
        <f>P$25</f>
        <v>TRALPG</v>
      </c>
      <c r="I97" s="38" t="str">
        <f t="shared" si="19"/>
        <v>TRAN2ON</v>
      </c>
      <c r="J97" s="36">
        <v>0</v>
      </c>
      <c r="L97" s="38" t="s">
        <v>239</v>
      </c>
      <c r="M97" s="38"/>
      <c r="N97" s="38"/>
    </row>
    <row r="98" spans="2:14" x14ac:dyDescent="0.3">
      <c r="B98" s="38" t="s">
        <v>225</v>
      </c>
      <c r="C98" s="38"/>
      <c r="D98" s="38" t="str">
        <f t="shared" si="15"/>
        <v>*</v>
      </c>
      <c r="E98" s="66">
        <f t="shared" si="14"/>
        <v>2018</v>
      </c>
      <c r="F98" s="38" t="str">
        <f t="shared" si="17"/>
        <v>TRAMTH</v>
      </c>
      <c r="G98" s="38" t="str">
        <f t="shared" si="18"/>
        <v>TNO*</v>
      </c>
      <c r="H98" s="38" t="str">
        <f>P$26</f>
        <v>TRAMTH</v>
      </c>
      <c r="I98" s="38" t="str">
        <f t="shared" si="19"/>
        <v>TRAN2ON</v>
      </c>
      <c r="J98" s="36">
        <v>0</v>
      </c>
      <c r="K98" s="2"/>
      <c r="L98" s="38" t="s">
        <v>239</v>
      </c>
      <c r="M98" s="38"/>
      <c r="N98" s="38"/>
    </row>
    <row r="99" spans="2:14" x14ac:dyDescent="0.3">
      <c r="B99" s="38" t="s">
        <v>225</v>
      </c>
      <c r="C99" s="38"/>
      <c r="D99" s="38" t="str">
        <f t="shared" si="15"/>
        <v>*</v>
      </c>
      <c r="E99" s="66">
        <f t="shared" si="14"/>
        <v>2018</v>
      </c>
      <c r="F99" s="38" t="str">
        <f t="shared" si="17"/>
        <v>TRAMTHM</v>
      </c>
      <c r="G99" s="38" t="str">
        <f t="shared" si="18"/>
        <v>TNO*</v>
      </c>
      <c r="H99" s="38" t="str">
        <f>P$27</f>
        <v>TRAMTHM</v>
      </c>
      <c r="I99" s="38" t="str">
        <f t="shared" si="19"/>
        <v>TRAN2ON</v>
      </c>
      <c r="J99" s="36">
        <v>0</v>
      </c>
      <c r="K99" s="2"/>
      <c r="L99" s="38" t="s">
        <v>239</v>
      </c>
      <c r="M99" s="38"/>
      <c r="N99" s="38"/>
    </row>
    <row r="100" spans="2:14" x14ac:dyDescent="0.3">
      <c r="B100" s="38" t="s">
        <v>225</v>
      </c>
      <c r="C100" s="38"/>
      <c r="D100" s="38" t="str">
        <f t="shared" si="15"/>
        <v>*</v>
      </c>
      <c r="E100" s="66">
        <f t="shared" si="14"/>
        <v>2018</v>
      </c>
      <c r="F100" s="38" t="str">
        <f t="shared" si="17"/>
        <v>TRANGL</v>
      </c>
      <c r="G100" s="38" t="str">
        <f t="shared" si="18"/>
        <v>TNO*</v>
      </c>
      <c r="H100" s="38" t="str">
        <f>P$28</f>
        <v>TRANGL</v>
      </c>
      <c r="I100" s="38" t="str">
        <f t="shared" si="19"/>
        <v>TRAN2ON</v>
      </c>
      <c r="J100" s="36">
        <v>0</v>
      </c>
      <c r="L100" s="38" t="s">
        <v>239</v>
      </c>
      <c r="M100" s="38"/>
      <c r="N100" s="38"/>
    </row>
    <row r="101" spans="2:14" x14ac:dyDescent="0.3">
      <c r="B101" s="39" t="s">
        <v>225</v>
      </c>
      <c r="C101" s="39"/>
      <c r="D101" s="39" t="str">
        <f t="shared" si="15"/>
        <v>*</v>
      </c>
      <c r="E101" s="66">
        <f t="shared" si="14"/>
        <v>2018</v>
      </c>
      <c r="F101" s="39" t="str">
        <f t="shared" si="17"/>
        <v>TRANGS</v>
      </c>
      <c r="G101" s="39" t="str">
        <f t="shared" si="18"/>
        <v>TNO*</v>
      </c>
      <c r="H101" s="39" t="str">
        <f>P$29</f>
        <v>TRANGS</v>
      </c>
      <c r="I101" s="39" t="str">
        <f t="shared" si="19"/>
        <v>TRAN2ON</v>
      </c>
      <c r="J101" s="37">
        <v>0</v>
      </c>
      <c r="L101" s="39" t="s">
        <v>239</v>
      </c>
      <c r="M101" s="39"/>
      <c r="N101" s="39"/>
    </row>
    <row r="102" spans="2:14" x14ac:dyDescent="0.3">
      <c r="B102" s="38" t="s">
        <v>225</v>
      </c>
      <c r="C102" s="38"/>
      <c r="D102" s="38" t="str">
        <f t="shared" si="15"/>
        <v>*</v>
      </c>
      <c r="E102" s="66">
        <f t="shared" si="14"/>
        <v>2018</v>
      </c>
      <c r="F102" s="38" t="str">
        <f>H102</f>
        <v>TRABDL</v>
      </c>
      <c r="G102" s="38" t="str">
        <f>G$6</f>
        <v>TNO*</v>
      </c>
      <c r="H102" s="38" t="str">
        <f>P$6</f>
        <v>TRABDL</v>
      </c>
      <c r="I102" s="38" t="s">
        <v>247</v>
      </c>
      <c r="J102" s="36">
        <v>0</v>
      </c>
      <c r="L102" s="38" t="s">
        <v>239</v>
      </c>
      <c r="M102" s="38"/>
      <c r="N102" s="38"/>
    </row>
    <row r="103" spans="2:14" x14ac:dyDescent="0.3">
      <c r="B103" s="38" t="s">
        <v>225</v>
      </c>
      <c r="C103" s="38"/>
      <c r="D103" s="38" t="str">
        <f t="shared" si="15"/>
        <v>*</v>
      </c>
      <c r="E103" s="66">
        <f t="shared" si="14"/>
        <v>2018</v>
      </c>
      <c r="F103" s="38" t="str">
        <f t="shared" ref="F103:F125" si="22">H103</f>
        <v>TRABDLM</v>
      </c>
      <c r="G103" s="38" t="str">
        <f t="shared" ref="G103:G125" si="23">G102</f>
        <v>TNO*</v>
      </c>
      <c r="H103" s="38" t="str">
        <f>P$7</f>
        <v>TRABDLM</v>
      </c>
      <c r="I103" s="38" t="str">
        <f t="shared" ref="I103:I125" si="24">I102</f>
        <v>TRANH3N</v>
      </c>
      <c r="J103" s="36">
        <v>0</v>
      </c>
      <c r="L103" s="38" t="s">
        <v>239</v>
      </c>
      <c r="M103" s="38"/>
      <c r="N103" s="38"/>
    </row>
    <row r="104" spans="2:14" x14ac:dyDescent="0.3">
      <c r="B104" s="38" t="s">
        <v>225</v>
      </c>
      <c r="C104" s="38"/>
      <c r="D104" s="38" t="str">
        <f t="shared" si="15"/>
        <v>*</v>
      </c>
      <c r="E104" s="66">
        <f t="shared" si="14"/>
        <v>2018</v>
      </c>
      <c r="F104" s="38" t="str">
        <f t="shared" si="22"/>
        <v>TRABGL</v>
      </c>
      <c r="G104" s="38" t="str">
        <f t="shared" si="23"/>
        <v>TNO*</v>
      </c>
      <c r="H104" s="38" t="str">
        <f>P$8</f>
        <v>TRABGL</v>
      </c>
      <c r="I104" s="38" t="str">
        <f t="shared" si="24"/>
        <v>TRANH3N</v>
      </c>
      <c r="J104" s="36">
        <v>0</v>
      </c>
      <c r="K104" s="2"/>
      <c r="L104" s="38" t="s">
        <v>239</v>
      </c>
      <c r="M104" s="38"/>
      <c r="N104" s="38"/>
    </row>
    <row r="105" spans="2:14" x14ac:dyDescent="0.3">
      <c r="B105" s="38" t="s">
        <v>225</v>
      </c>
      <c r="C105" s="38"/>
      <c r="D105" s="38" t="str">
        <f t="shared" si="15"/>
        <v>*</v>
      </c>
      <c r="E105" s="66">
        <f t="shared" si="14"/>
        <v>2018</v>
      </c>
      <c r="F105" s="38" t="str">
        <f t="shared" si="22"/>
        <v>TRABGS</v>
      </c>
      <c r="G105" s="38" t="str">
        <f t="shared" si="23"/>
        <v>TNO*</v>
      </c>
      <c r="H105" s="38" t="str">
        <f>P$9</f>
        <v>TRABGS</v>
      </c>
      <c r="I105" s="38" t="str">
        <f t="shared" si="24"/>
        <v>TRANH3N</v>
      </c>
      <c r="J105" s="36">
        <v>0</v>
      </c>
      <c r="L105" s="38" t="s">
        <v>239</v>
      </c>
      <c r="M105" s="38"/>
      <c r="N105" s="38"/>
    </row>
    <row r="106" spans="2:14" x14ac:dyDescent="0.3">
      <c r="B106" s="38" t="s">
        <v>225</v>
      </c>
      <c r="C106" s="38"/>
      <c r="D106" s="38" t="str">
        <f t="shared" si="15"/>
        <v>*</v>
      </c>
      <c r="E106" s="66">
        <f t="shared" si="14"/>
        <v>2018</v>
      </c>
      <c r="F106" s="38" t="str">
        <f t="shared" si="22"/>
        <v>TRABGSL</v>
      </c>
      <c r="G106" s="38" t="str">
        <f t="shared" si="23"/>
        <v>TNO*</v>
      </c>
      <c r="H106" s="38" t="str">
        <f>P$10</f>
        <v>TRABGSL</v>
      </c>
      <c r="I106" s="38" t="str">
        <f t="shared" si="24"/>
        <v>TRANH3N</v>
      </c>
      <c r="J106" s="36">
        <v>0</v>
      </c>
      <c r="K106" s="2"/>
      <c r="L106" s="38" t="s">
        <v>239</v>
      </c>
      <c r="M106" s="38"/>
      <c r="N106" s="38"/>
    </row>
    <row r="107" spans="2:14" x14ac:dyDescent="0.3">
      <c r="B107" s="38" t="s">
        <v>225</v>
      </c>
      <c r="C107" s="38"/>
      <c r="D107" s="38" t="str">
        <f t="shared" ref="D107" si="25">IF(J107&gt;0,"FLO_EMIS","*")</f>
        <v>*</v>
      </c>
      <c r="E107" s="66">
        <f t="shared" si="14"/>
        <v>2018</v>
      </c>
      <c r="F107" s="38" t="str">
        <f t="shared" ref="F107" si="26">H107</f>
        <v>TRABGSLM</v>
      </c>
      <c r="G107" s="38" t="str">
        <f t="shared" si="23"/>
        <v>TNO*</v>
      </c>
      <c r="H107" s="38" t="str">
        <f>P$11</f>
        <v>TRABGSLM</v>
      </c>
      <c r="I107" s="38" t="str">
        <f t="shared" si="24"/>
        <v>TRANH3N</v>
      </c>
      <c r="J107" s="36">
        <v>0</v>
      </c>
      <c r="K107" s="2"/>
      <c r="L107" s="38" t="s">
        <v>239</v>
      </c>
      <c r="M107" s="38"/>
      <c r="N107" s="38"/>
    </row>
    <row r="108" spans="2:14" x14ac:dyDescent="0.3">
      <c r="B108" s="38" t="s">
        <v>225</v>
      </c>
      <c r="C108" s="38"/>
      <c r="D108" s="38" t="str">
        <f t="shared" si="15"/>
        <v>*</v>
      </c>
      <c r="E108" s="66">
        <f t="shared" si="14"/>
        <v>2018</v>
      </c>
      <c r="F108" s="38" t="str">
        <f t="shared" si="22"/>
        <v>TRABJF</v>
      </c>
      <c r="G108" s="38" t="str">
        <f>G106</f>
        <v>TNO*</v>
      </c>
      <c r="H108" s="38" t="str">
        <f>P$12</f>
        <v>TRABJF</v>
      </c>
      <c r="I108" s="38" t="str">
        <f>I106</f>
        <v>TRANH3N</v>
      </c>
      <c r="J108" s="36">
        <v>0</v>
      </c>
      <c r="K108" s="2"/>
      <c r="L108" s="38" t="s">
        <v>239</v>
      </c>
      <c r="M108" s="38"/>
      <c r="N108" s="38"/>
    </row>
    <row r="109" spans="2:14" x14ac:dyDescent="0.3">
      <c r="B109" s="38" t="s">
        <v>225</v>
      </c>
      <c r="C109" s="38"/>
      <c r="D109" s="38" t="str">
        <f t="shared" si="15"/>
        <v>*</v>
      </c>
      <c r="E109" s="66">
        <f t="shared" si="14"/>
        <v>2018</v>
      </c>
      <c r="F109" s="38" t="str">
        <f t="shared" si="22"/>
        <v>TRADME</v>
      </c>
      <c r="G109" s="38" t="str">
        <f t="shared" si="23"/>
        <v>TNO*</v>
      </c>
      <c r="H109" s="38" t="str">
        <f>P$13</f>
        <v>TRADME</v>
      </c>
      <c r="I109" s="38" t="str">
        <f t="shared" si="24"/>
        <v>TRANH3N</v>
      </c>
      <c r="J109" s="36">
        <v>0</v>
      </c>
      <c r="K109" s="2"/>
      <c r="L109" s="38" t="s">
        <v>239</v>
      </c>
      <c r="M109" s="38"/>
      <c r="N109" s="38"/>
    </row>
    <row r="110" spans="2:14" x14ac:dyDescent="0.3">
      <c r="B110" s="38" t="s">
        <v>225</v>
      </c>
      <c r="C110" s="38"/>
      <c r="D110" s="38" t="str">
        <f t="shared" si="15"/>
        <v>*</v>
      </c>
      <c r="E110" s="66">
        <f t="shared" si="14"/>
        <v>2018</v>
      </c>
      <c r="F110" s="38" t="str">
        <f t="shared" si="22"/>
        <v>TRADST</v>
      </c>
      <c r="G110" s="38" t="str">
        <f t="shared" si="23"/>
        <v>TNO*</v>
      </c>
      <c r="H110" s="38" t="str">
        <f>P$14</f>
        <v>TRADST</v>
      </c>
      <c r="I110" s="38" t="str">
        <f t="shared" si="24"/>
        <v>TRANH3N</v>
      </c>
      <c r="J110" s="36">
        <v>0</v>
      </c>
      <c r="L110" s="38" t="s">
        <v>239</v>
      </c>
      <c r="M110" s="38"/>
      <c r="N110" s="38"/>
    </row>
    <row r="111" spans="2:14" x14ac:dyDescent="0.3">
      <c r="B111" s="38" t="s">
        <v>225</v>
      </c>
      <c r="C111" s="38"/>
      <c r="D111" s="38" t="str">
        <f t="shared" si="15"/>
        <v>*</v>
      </c>
      <c r="E111" s="66">
        <f t="shared" si="14"/>
        <v>2018</v>
      </c>
      <c r="F111" s="38" t="str">
        <f t="shared" si="22"/>
        <v>TRAELC</v>
      </c>
      <c r="G111" s="38" t="str">
        <f t="shared" si="23"/>
        <v>TNO*</v>
      </c>
      <c r="H111" s="38" t="str">
        <f>P$15</f>
        <v>TRAELC</v>
      </c>
      <c r="I111" s="38" t="str">
        <f t="shared" si="24"/>
        <v>TRANH3N</v>
      </c>
      <c r="J111" s="36">
        <v>0</v>
      </c>
      <c r="L111" s="38" t="s">
        <v>239</v>
      </c>
      <c r="M111" s="38"/>
      <c r="N111" s="38"/>
    </row>
    <row r="112" spans="2:14" x14ac:dyDescent="0.3">
      <c r="B112" s="38" t="s">
        <v>225</v>
      </c>
      <c r="C112" s="38"/>
      <c r="D112" s="38" t="str">
        <f t="shared" si="15"/>
        <v>*</v>
      </c>
      <c r="E112" s="66">
        <f t="shared" si="14"/>
        <v>2018</v>
      </c>
      <c r="F112" s="38" t="str">
        <f t="shared" si="22"/>
        <v>TRAETH</v>
      </c>
      <c r="G112" s="38" t="str">
        <f t="shared" si="23"/>
        <v>TNO*</v>
      </c>
      <c r="H112" s="38" t="str">
        <f>P$16</f>
        <v>TRAETH</v>
      </c>
      <c r="I112" s="38" t="str">
        <f t="shared" si="24"/>
        <v>TRANH3N</v>
      </c>
      <c r="J112" s="36">
        <v>0</v>
      </c>
      <c r="L112" s="38" t="s">
        <v>239</v>
      </c>
      <c r="M112" s="38"/>
      <c r="N112" s="38"/>
    </row>
    <row r="113" spans="2:14" x14ac:dyDescent="0.3">
      <c r="B113" s="38" t="s">
        <v>225</v>
      </c>
      <c r="C113" s="38"/>
      <c r="D113" s="38" t="str">
        <f t="shared" si="15"/>
        <v>*</v>
      </c>
      <c r="E113" s="66">
        <f t="shared" si="14"/>
        <v>2018</v>
      </c>
      <c r="F113" s="38" t="str">
        <f t="shared" si="22"/>
        <v>TRAETHM</v>
      </c>
      <c r="G113" s="38" t="str">
        <f t="shared" si="23"/>
        <v>TNO*</v>
      </c>
      <c r="H113" s="38" t="str">
        <f>P$17</f>
        <v>TRAETHM</v>
      </c>
      <c r="I113" s="38" t="str">
        <f t="shared" si="24"/>
        <v>TRANH3N</v>
      </c>
      <c r="J113" s="36">
        <v>0</v>
      </c>
      <c r="L113" s="38" t="s">
        <v>239</v>
      </c>
      <c r="M113" s="38"/>
      <c r="N113" s="38"/>
    </row>
    <row r="114" spans="2:14" x14ac:dyDescent="0.3">
      <c r="B114" s="38" t="s">
        <v>225</v>
      </c>
      <c r="C114" s="38"/>
      <c r="D114" s="38" t="str">
        <f t="shared" si="15"/>
        <v>*</v>
      </c>
      <c r="E114" s="66">
        <f t="shared" si="14"/>
        <v>2018</v>
      </c>
      <c r="F114" s="38" t="str">
        <f t="shared" si="22"/>
        <v>TRAFTD</v>
      </c>
      <c r="G114" s="38" t="str">
        <f t="shared" si="23"/>
        <v>TNO*</v>
      </c>
      <c r="H114" s="38" t="str">
        <f>P$18</f>
        <v>TRAFTD</v>
      </c>
      <c r="I114" s="38" t="str">
        <f t="shared" si="24"/>
        <v>TRANH3N</v>
      </c>
      <c r="J114" s="36">
        <v>0</v>
      </c>
      <c r="K114" s="2"/>
      <c r="L114" s="38" t="s">
        <v>239</v>
      </c>
      <c r="M114" s="38"/>
      <c r="N114" s="38"/>
    </row>
    <row r="115" spans="2:14" x14ac:dyDescent="0.3">
      <c r="B115" s="38" t="s">
        <v>225</v>
      </c>
      <c r="C115" s="38"/>
      <c r="D115" s="38" t="str">
        <f t="shared" si="15"/>
        <v>*</v>
      </c>
      <c r="E115" s="66">
        <f t="shared" si="14"/>
        <v>2018</v>
      </c>
      <c r="F115" s="38" t="str">
        <f t="shared" si="22"/>
        <v>TRAGSL</v>
      </c>
      <c r="G115" s="38" t="str">
        <f t="shared" si="23"/>
        <v>TNO*</v>
      </c>
      <c r="H115" s="38" t="str">
        <f>P$19</f>
        <v>TRAGSL</v>
      </c>
      <c r="I115" s="38" t="str">
        <f t="shared" si="24"/>
        <v>TRANH3N</v>
      </c>
      <c r="J115" s="36">
        <v>0</v>
      </c>
      <c r="L115" s="38" t="s">
        <v>239</v>
      </c>
      <c r="M115" s="38"/>
      <c r="N115" s="38"/>
    </row>
    <row r="116" spans="2:14" x14ac:dyDescent="0.3">
      <c r="B116" s="38" t="s">
        <v>225</v>
      </c>
      <c r="C116" s="38"/>
      <c r="D116" s="38" t="str">
        <f t="shared" si="15"/>
        <v>*</v>
      </c>
      <c r="E116" s="66">
        <f t="shared" si="14"/>
        <v>2018</v>
      </c>
      <c r="F116" s="38" t="str">
        <f t="shared" si="22"/>
        <v>TRAH2G</v>
      </c>
      <c r="G116" s="38" t="str">
        <f t="shared" si="23"/>
        <v>TNO*</v>
      </c>
      <c r="H116" s="38" t="str">
        <f>P$20</f>
        <v>TRAH2G</v>
      </c>
      <c r="I116" s="38" t="str">
        <f t="shared" si="24"/>
        <v>TRANH3N</v>
      </c>
      <c r="J116" s="36">
        <v>0</v>
      </c>
      <c r="L116" s="38" t="s">
        <v>239</v>
      </c>
      <c r="M116" s="38"/>
      <c r="N116" s="38"/>
    </row>
    <row r="117" spans="2:14" x14ac:dyDescent="0.3">
      <c r="B117" s="38" t="s">
        <v>225</v>
      </c>
      <c r="C117" s="38"/>
      <c r="D117" s="38" t="str">
        <f t="shared" si="15"/>
        <v>*</v>
      </c>
      <c r="E117" s="66">
        <f t="shared" si="14"/>
        <v>2018</v>
      </c>
      <c r="F117" s="38" t="str">
        <f t="shared" si="22"/>
        <v>TRAHFO</v>
      </c>
      <c r="G117" s="38" t="str">
        <f t="shared" si="23"/>
        <v>TNO*</v>
      </c>
      <c r="H117" s="38" t="str">
        <f>P$21</f>
        <v>TRAHFO</v>
      </c>
      <c r="I117" s="38" t="str">
        <f t="shared" si="24"/>
        <v>TRANH3N</v>
      </c>
      <c r="J117" s="36">
        <v>0</v>
      </c>
      <c r="L117" s="38" t="s">
        <v>239</v>
      </c>
      <c r="M117" s="38"/>
      <c r="N117" s="38"/>
    </row>
    <row r="118" spans="2:14" x14ac:dyDescent="0.3">
      <c r="B118" s="38" t="s">
        <v>225</v>
      </c>
      <c r="C118" s="38"/>
      <c r="D118" s="38" t="str">
        <f t="shared" si="15"/>
        <v>*</v>
      </c>
      <c r="E118" s="66">
        <f t="shared" si="14"/>
        <v>2018</v>
      </c>
      <c r="F118" s="38" t="str">
        <f t="shared" si="22"/>
        <v>TRAHUM</v>
      </c>
      <c r="G118" s="38" t="str">
        <f t="shared" si="23"/>
        <v>TNO*</v>
      </c>
      <c r="H118" s="38" t="str">
        <f>P$22</f>
        <v>TRAHUM</v>
      </c>
      <c r="I118" s="38" t="str">
        <f t="shared" si="24"/>
        <v>TRANH3N</v>
      </c>
      <c r="J118" s="36">
        <v>0</v>
      </c>
      <c r="L118" s="38" t="s">
        <v>239</v>
      </c>
      <c r="M118" s="38"/>
      <c r="N118" s="38"/>
    </row>
    <row r="119" spans="2:14" x14ac:dyDescent="0.3">
      <c r="B119" s="38" t="s">
        <v>225</v>
      </c>
      <c r="C119" s="38"/>
      <c r="D119" s="38" t="str">
        <f t="shared" si="15"/>
        <v>*</v>
      </c>
      <c r="E119" s="66">
        <f t="shared" si="14"/>
        <v>2018</v>
      </c>
      <c r="F119" s="38" t="str">
        <f t="shared" si="22"/>
        <v>TRAKER</v>
      </c>
      <c r="G119" s="38" t="str">
        <f t="shared" si="23"/>
        <v>TNO*</v>
      </c>
      <c r="H119" s="38" t="str">
        <f>P$23</f>
        <v>TRAKER</v>
      </c>
      <c r="I119" s="38" t="str">
        <f t="shared" si="24"/>
        <v>TRANH3N</v>
      </c>
      <c r="J119" s="36">
        <v>0</v>
      </c>
      <c r="L119" s="38" t="s">
        <v>239</v>
      </c>
      <c r="M119" s="38"/>
      <c r="N119" s="38"/>
    </row>
    <row r="120" spans="2:14" x14ac:dyDescent="0.3">
      <c r="B120" s="38" t="s">
        <v>225</v>
      </c>
      <c r="C120" s="38"/>
      <c r="D120" s="38" t="str">
        <f t="shared" si="15"/>
        <v>*</v>
      </c>
      <c r="E120" s="66">
        <f t="shared" si="14"/>
        <v>2018</v>
      </c>
      <c r="F120" s="38" t="str">
        <f t="shared" si="22"/>
        <v>TRALFO</v>
      </c>
      <c r="G120" s="38" t="str">
        <f t="shared" si="23"/>
        <v>TNO*</v>
      </c>
      <c r="H120" s="38" t="str">
        <f>P$24</f>
        <v>TRALFO</v>
      </c>
      <c r="I120" s="38" t="str">
        <f t="shared" si="24"/>
        <v>TRANH3N</v>
      </c>
      <c r="J120" s="36">
        <v>0</v>
      </c>
      <c r="L120" s="38" t="s">
        <v>239</v>
      </c>
      <c r="M120" s="38"/>
      <c r="N120" s="38"/>
    </row>
    <row r="121" spans="2:14" x14ac:dyDescent="0.3">
      <c r="B121" s="38" t="s">
        <v>225</v>
      </c>
      <c r="C121" s="38"/>
      <c r="D121" s="38" t="str">
        <f t="shared" si="15"/>
        <v>*</v>
      </c>
      <c r="E121" s="66">
        <f t="shared" si="14"/>
        <v>2018</v>
      </c>
      <c r="F121" s="38" t="str">
        <f t="shared" si="22"/>
        <v>TRALPG</v>
      </c>
      <c r="G121" s="38" t="str">
        <f t="shared" si="23"/>
        <v>TNO*</v>
      </c>
      <c r="H121" s="38" t="str">
        <f>P$25</f>
        <v>TRALPG</v>
      </c>
      <c r="I121" s="38" t="str">
        <f t="shared" si="24"/>
        <v>TRANH3N</v>
      </c>
      <c r="J121" s="36">
        <v>0</v>
      </c>
      <c r="L121" s="38" t="s">
        <v>239</v>
      </c>
      <c r="M121" s="38"/>
      <c r="N121" s="38"/>
    </row>
    <row r="122" spans="2:14" x14ac:dyDescent="0.3">
      <c r="B122" s="38" t="s">
        <v>225</v>
      </c>
      <c r="C122" s="38"/>
      <c r="D122" s="38" t="str">
        <f t="shared" si="15"/>
        <v>*</v>
      </c>
      <c r="E122" s="66">
        <f t="shared" si="14"/>
        <v>2018</v>
      </c>
      <c r="F122" s="38" t="str">
        <f t="shared" si="22"/>
        <v>TRAMTH</v>
      </c>
      <c r="G122" s="38" t="str">
        <f t="shared" si="23"/>
        <v>TNO*</v>
      </c>
      <c r="H122" s="38" t="str">
        <f>P$26</f>
        <v>TRAMTH</v>
      </c>
      <c r="I122" s="38" t="str">
        <f t="shared" si="24"/>
        <v>TRANH3N</v>
      </c>
      <c r="J122" s="36">
        <v>0</v>
      </c>
      <c r="K122" s="2"/>
      <c r="L122" s="38" t="s">
        <v>239</v>
      </c>
      <c r="M122" s="38"/>
      <c r="N122" s="38"/>
    </row>
    <row r="123" spans="2:14" x14ac:dyDescent="0.3">
      <c r="B123" s="38" t="s">
        <v>225</v>
      </c>
      <c r="C123" s="38"/>
      <c r="D123" s="38" t="str">
        <f t="shared" si="15"/>
        <v>*</v>
      </c>
      <c r="E123" s="66">
        <f t="shared" si="14"/>
        <v>2018</v>
      </c>
      <c r="F123" s="38" t="str">
        <f t="shared" si="22"/>
        <v>TRAMTHM</v>
      </c>
      <c r="G123" s="38" t="str">
        <f t="shared" si="23"/>
        <v>TNO*</v>
      </c>
      <c r="H123" s="38" t="str">
        <f>P$27</f>
        <v>TRAMTHM</v>
      </c>
      <c r="I123" s="38" t="str">
        <f t="shared" si="24"/>
        <v>TRANH3N</v>
      </c>
      <c r="J123" s="36">
        <v>0</v>
      </c>
      <c r="K123" s="2"/>
      <c r="L123" s="38" t="s">
        <v>239</v>
      </c>
      <c r="M123" s="38"/>
      <c r="N123" s="38"/>
    </row>
    <row r="124" spans="2:14" x14ac:dyDescent="0.3">
      <c r="B124" s="38" t="s">
        <v>225</v>
      </c>
      <c r="C124" s="38"/>
      <c r="D124" s="38" t="str">
        <f t="shared" si="15"/>
        <v>*</v>
      </c>
      <c r="E124" s="66">
        <f t="shared" si="14"/>
        <v>2018</v>
      </c>
      <c r="F124" s="38" t="str">
        <f t="shared" si="22"/>
        <v>TRANGL</v>
      </c>
      <c r="G124" s="38" t="str">
        <f t="shared" si="23"/>
        <v>TNO*</v>
      </c>
      <c r="H124" s="38" t="str">
        <f>P$28</f>
        <v>TRANGL</v>
      </c>
      <c r="I124" s="38" t="str">
        <f t="shared" si="24"/>
        <v>TRANH3N</v>
      </c>
      <c r="J124" s="36">
        <v>0</v>
      </c>
      <c r="L124" s="38" t="s">
        <v>239</v>
      </c>
      <c r="M124" s="38"/>
      <c r="N124" s="38"/>
    </row>
    <row r="125" spans="2:14" x14ac:dyDescent="0.3">
      <c r="B125" s="39" t="s">
        <v>225</v>
      </c>
      <c r="C125" s="39"/>
      <c r="D125" s="39" t="str">
        <f t="shared" si="15"/>
        <v>*</v>
      </c>
      <c r="E125" s="66">
        <f t="shared" si="14"/>
        <v>2018</v>
      </c>
      <c r="F125" s="39" t="str">
        <f t="shared" si="22"/>
        <v>TRANGS</v>
      </c>
      <c r="G125" s="39" t="str">
        <f t="shared" si="23"/>
        <v>TNO*</v>
      </c>
      <c r="H125" s="39" t="str">
        <f>P$29</f>
        <v>TRANGS</v>
      </c>
      <c r="I125" s="39" t="str">
        <f t="shared" si="24"/>
        <v>TRANH3N</v>
      </c>
      <c r="J125" s="37">
        <v>0</v>
      </c>
      <c r="L125" s="39" t="s">
        <v>239</v>
      </c>
      <c r="M125" s="39"/>
      <c r="N125" s="39"/>
    </row>
    <row r="126" spans="2:14" x14ac:dyDescent="0.3">
      <c r="B126" s="38" t="s">
        <v>225</v>
      </c>
      <c r="C126" s="38"/>
      <c r="D126" s="38" t="str">
        <f t="shared" si="15"/>
        <v>*</v>
      </c>
      <c r="E126" s="66">
        <f t="shared" si="14"/>
        <v>2018</v>
      </c>
      <c r="F126" s="38" t="str">
        <f>H126</f>
        <v>TRABDL</v>
      </c>
      <c r="G126" s="38" t="str">
        <f>G$6</f>
        <v>TNO*</v>
      </c>
      <c r="H126" s="38" t="str">
        <f>P$6</f>
        <v>TRABDL</v>
      </c>
      <c r="I126" s="38" t="s">
        <v>231</v>
      </c>
      <c r="J126" s="36">
        <v>0</v>
      </c>
      <c r="L126" s="38" t="s">
        <v>239</v>
      </c>
      <c r="M126" s="38"/>
      <c r="N126" s="38"/>
    </row>
    <row r="127" spans="2:14" x14ac:dyDescent="0.3">
      <c r="B127" s="38" t="s">
        <v>225</v>
      </c>
      <c r="C127" s="38"/>
      <c r="D127" s="38" t="str">
        <f t="shared" si="15"/>
        <v>*</v>
      </c>
      <c r="E127" s="66">
        <f t="shared" si="14"/>
        <v>2018</v>
      </c>
      <c r="F127" s="38" t="str">
        <f t="shared" ref="F127:F173" si="27">H127</f>
        <v>TRABDLM</v>
      </c>
      <c r="G127" s="38" t="str">
        <f t="shared" ref="G127:G149" si="28">G126</f>
        <v>TNO*</v>
      </c>
      <c r="H127" s="38" t="str">
        <f>P$7</f>
        <v>TRABDLM</v>
      </c>
      <c r="I127" s="38" t="str">
        <f t="shared" ref="I127:I149" si="29">I126</f>
        <v>TRANOXN</v>
      </c>
      <c r="J127" s="36">
        <v>0</v>
      </c>
      <c r="L127" s="38" t="s">
        <v>239</v>
      </c>
      <c r="M127" s="38"/>
      <c r="N127" s="38"/>
    </row>
    <row r="128" spans="2:14" x14ac:dyDescent="0.3">
      <c r="B128" s="38" t="s">
        <v>225</v>
      </c>
      <c r="C128" s="38"/>
      <c r="D128" s="38" t="str">
        <f t="shared" si="15"/>
        <v>*</v>
      </c>
      <c r="E128" s="66">
        <f t="shared" si="14"/>
        <v>2018</v>
      </c>
      <c r="F128" s="38" t="str">
        <f t="shared" si="27"/>
        <v>TRABGL</v>
      </c>
      <c r="G128" s="38" t="str">
        <f t="shared" si="28"/>
        <v>TNO*</v>
      </c>
      <c r="H128" s="38" t="str">
        <f>P$8</f>
        <v>TRABGL</v>
      </c>
      <c r="I128" s="38" t="str">
        <f t="shared" si="29"/>
        <v>TRANOXN</v>
      </c>
      <c r="J128" s="36">
        <v>0</v>
      </c>
      <c r="K128" s="2"/>
      <c r="L128" s="38" t="s">
        <v>239</v>
      </c>
      <c r="M128" s="38"/>
      <c r="N128" s="38"/>
    </row>
    <row r="129" spans="2:14" x14ac:dyDescent="0.3">
      <c r="B129" s="38" t="s">
        <v>225</v>
      </c>
      <c r="C129" s="38"/>
      <c r="D129" s="38" t="str">
        <f t="shared" si="15"/>
        <v>*</v>
      </c>
      <c r="E129" s="66">
        <f t="shared" si="14"/>
        <v>2018</v>
      </c>
      <c r="F129" s="38" t="str">
        <f t="shared" si="27"/>
        <v>TRABGS</v>
      </c>
      <c r="G129" s="38" t="str">
        <f t="shared" si="28"/>
        <v>TNO*</v>
      </c>
      <c r="H129" s="38" t="str">
        <f>P$9</f>
        <v>TRABGS</v>
      </c>
      <c r="I129" s="38" t="str">
        <f t="shared" si="29"/>
        <v>TRANOXN</v>
      </c>
      <c r="J129" s="36">
        <v>0</v>
      </c>
      <c r="L129" s="38" t="s">
        <v>239</v>
      </c>
      <c r="M129" s="38"/>
      <c r="N129" s="38"/>
    </row>
    <row r="130" spans="2:14" x14ac:dyDescent="0.3">
      <c r="B130" s="38" t="s">
        <v>225</v>
      </c>
      <c r="C130" s="38"/>
      <c r="D130" s="38" t="str">
        <f t="shared" si="15"/>
        <v>*</v>
      </c>
      <c r="E130" s="66">
        <f t="shared" si="14"/>
        <v>2018</v>
      </c>
      <c r="F130" s="38" t="str">
        <f t="shared" si="27"/>
        <v>TRABGSL</v>
      </c>
      <c r="G130" s="38" t="str">
        <f t="shared" si="28"/>
        <v>TNO*</v>
      </c>
      <c r="H130" s="38" t="str">
        <f>P$10</f>
        <v>TRABGSL</v>
      </c>
      <c r="I130" s="38" t="str">
        <f t="shared" si="29"/>
        <v>TRANOXN</v>
      </c>
      <c r="J130" s="36">
        <v>0</v>
      </c>
      <c r="K130" s="2"/>
      <c r="L130" s="38" t="s">
        <v>239</v>
      </c>
      <c r="M130" s="38"/>
      <c r="N130" s="38"/>
    </row>
    <row r="131" spans="2:14" x14ac:dyDescent="0.3">
      <c r="B131" s="38" t="s">
        <v>225</v>
      </c>
      <c r="C131" s="38"/>
      <c r="D131" s="38" t="str">
        <f t="shared" ref="D131" si="30">IF(J131&gt;0,"FLO_EMIS","*")</f>
        <v>*</v>
      </c>
      <c r="E131" s="66">
        <f t="shared" si="14"/>
        <v>2018</v>
      </c>
      <c r="F131" s="38" t="str">
        <f t="shared" ref="F131" si="31">H131</f>
        <v>TRABGSLM</v>
      </c>
      <c r="G131" s="38" t="str">
        <f t="shared" si="28"/>
        <v>TNO*</v>
      </c>
      <c r="H131" s="38" t="str">
        <f>P$11</f>
        <v>TRABGSLM</v>
      </c>
      <c r="I131" s="38" t="str">
        <f t="shared" si="29"/>
        <v>TRANOXN</v>
      </c>
      <c r="J131" s="36">
        <v>0</v>
      </c>
      <c r="K131" s="2"/>
      <c r="L131" s="38" t="s">
        <v>239</v>
      </c>
      <c r="M131" s="38"/>
      <c r="N131" s="38"/>
    </row>
    <row r="132" spans="2:14" x14ac:dyDescent="0.3">
      <c r="B132" s="38" t="s">
        <v>225</v>
      </c>
      <c r="C132" s="38"/>
      <c r="D132" s="38" t="str">
        <f t="shared" si="15"/>
        <v>*</v>
      </c>
      <c r="E132" s="66">
        <f t="shared" si="14"/>
        <v>2018</v>
      </c>
      <c r="F132" s="38" t="str">
        <f t="shared" si="27"/>
        <v>TRABJF</v>
      </c>
      <c r="G132" s="38" t="str">
        <f>G130</f>
        <v>TNO*</v>
      </c>
      <c r="H132" s="38" t="str">
        <f>P$12</f>
        <v>TRABJF</v>
      </c>
      <c r="I132" s="38" t="str">
        <f>I130</f>
        <v>TRANOXN</v>
      </c>
      <c r="J132" s="36">
        <v>0</v>
      </c>
      <c r="K132" s="2"/>
      <c r="L132" s="38" t="s">
        <v>239</v>
      </c>
      <c r="M132" s="38"/>
      <c r="N132" s="38"/>
    </row>
    <row r="133" spans="2:14" x14ac:dyDescent="0.3">
      <c r="B133" s="38" t="s">
        <v>225</v>
      </c>
      <c r="C133" s="38"/>
      <c r="D133" s="38" t="str">
        <f t="shared" si="15"/>
        <v>*</v>
      </c>
      <c r="E133" s="66">
        <f t="shared" si="14"/>
        <v>2018</v>
      </c>
      <c r="F133" s="38" t="str">
        <f t="shared" si="27"/>
        <v>TRADME</v>
      </c>
      <c r="G133" s="38" t="str">
        <f t="shared" si="28"/>
        <v>TNO*</v>
      </c>
      <c r="H133" s="38" t="str">
        <f>P$13</f>
        <v>TRADME</v>
      </c>
      <c r="I133" s="38" t="str">
        <f t="shared" si="29"/>
        <v>TRANOXN</v>
      </c>
      <c r="J133" s="36">
        <v>0</v>
      </c>
      <c r="K133" s="2"/>
      <c r="L133" s="38" t="s">
        <v>239</v>
      </c>
      <c r="M133" s="38"/>
      <c r="N133" s="38"/>
    </row>
    <row r="134" spans="2:14" x14ac:dyDescent="0.3">
      <c r="B134" s="38" t="s">
        <v>225</v>
      </c>
      <c r="C134" s="38"/>
      <c r="D134" s="38" t="str">
        <f t="shared" si="15"/>
        <v>*</v>
      </c>
      <c r="E134" s="66">
        <f t="shared" si="14"/>
        <v>2018</v>
      </c>
      <c r="F134" s="38" t="str">
        <f t="shared" si="27"/>
        <v>TRADST</v>
      </c>
      <c r="G134" s="38" t="str">
        <f t="shared" si="28"/>
        <v>TNO*</v>
      </c>
      <c r="H134" s="38" t="str">
        <f>P$14</f>
        <v>TRADST</v>
      </c>
      <c r="I134" s="38" t="str">
        <f t="shared" si="29"/>
        <v>TRANOXN</v>
      </c>
      <c r="J134" s="36">
        <v>0</v>
      </c>
      <c r="L134" s="38" t="s">
        <v>239</v>
      </c>
      <c r="M134" s="38"/>
      <c r="N134" s="38"/>
    </row>
    <row r="135" spans="2:14" x14ac:dyDescent="0.3">
      <c r="B135" s="38" t="s">
        <v>225</v>
      </c>
      <c r="C135" s="38"/>
      <c r="D135" s="38" t="str">
        <f t="shared" si="15"/>
        <v>*</v>
      </c>
      <c r="E135" s="66">
        <f t="shared" si="14"/>
        <v>2018</v>
      </c>
      <c r="F135" s="38" t="str">
        <f t="shared" si="27"/>
        <v>TRAELC</v>
      </c>
      <c r="G135" s="38" t="str">
        <f t="shared" si="28"/>
        <v>TNO*</v>
      </c>
      <c r="H135" s="38" t="str">
        <f>P$15</f>
        <v>TRAELC</v>
      </c>
      <c r="I135" s="38" t="str">
        <f t="shared" si="29"/>
        <v>TRANOXN</v>
      </c>
      <c r="J135" s="36">
        <v>0</v>
      </c>
      <c r="L135" s="38" t="s">
        <v>239</v>
      </c>
      <c r="M135" s="38"/>
      <c r="N135" s="38"/>
    </row>
    <row r="136" spans="2:14" x14ac:dyDescent="0.3">
      <c r="B136" s="38" t="s">
        <v>225</v>
      </c>
      <c r="C136" s="38"/>
      <c r="D136" s="38" t="str">
        <f t="shared" si="15"/>
        <v>*</v>
      </c>
      <c r="E136" s="66">
        <f t="shared" ref="E136:E199" si="32">$E$6</f>
        <v>2018</v>
      </c>
      <c r="F136" s="38" t="str">
        <f t="shared" si="27"/>
        <v>TRAETH</v>
      </c>
      <c r="G136" s="38" t="str">
        <f t="shared" si="28"/>
        <v>TNO*</v>
      </c>
      <c r="H136" s="38" t="str">
        <f>P$16</f>
        <v>TRAETH</v>
      </c>
      <c r="I136" s="38" t="str">
        <f t="shared" si="29"/>
        <v>TRANOXN</v>
      </c>
      <c r="J136" s="36">
        <v>0</v>
      </c>
      <c r="L136" s="38" t="s">
        <v>239</v>
      </c>
      <c r="M136" s="38"/>
      <c r="N136" s="38"/>
    </row>
    <row r="137" spans="2:14" x14ac:dyDescent="0.3">
      <c r="B137" s="38" t="s">
        <v>225</v>
      </c>
      <c r="C137" s="38"/>
      <c r="D137" s="38" t="str">
        <f t="shared" si="15"/>
        <v>*</v>
      </c>
      <c r="E137" s="66">
        <f t="shared" si="32"/>
        <v>2018</v>
      </c>
      <c r="F137" s="38" t="str">
        <f t="shared" si="27"/>
        <v>TRAETHM</v>
      </c>
      <c r="G137" s="38" t="str">
        <f t="shared" si="28"/>
        <v>TNO*</v>
      </c>
      <c r="H137" s="38" t="str">
        <f>P$17</f>
        <v>TRAETHM</v>
      </c>
      <c r="I137" s="38" t="str">
        <f t="shared" si="29"/>
        <v>TRANOXN</v>
      </c>
      <c r="J137" s="36">
        <v>0</v>
      </c>
      <c r="L137" s="38" t="s">
        <v>239</v>
      </c>
      <c r="M137" s="38"/>
      <c r="N137" s="38"/>
    </row>
    <row r="138" spans="2:14" x14ac:dyDescent="0.3">
      <c r="B138" s="38" t="s">
        <v>225</v>
      </c>
      <c r="C138" s="38"/>
      <c r="D138" s="38" t="str">
        <f t="shared" si="15"/>
        <v>*</v>
      </c>
      <c r="E138" s="66">
        <f t="shared" si="32"/>
        <v>2018</v>
      </c>
      <c r="F138" s="38" t="str">
        <f t="shared" si="27"/>
        <v>TRAFTD</v>
      </c>
      <c r="G138" s="38" t="str">
        <f t="shared" si="28"/>
        <v>TNO*</v>
      </c>
      <c r="H138" s="38" t="str">
        <f>P$18</f>
        <v>TRAFTD</v>
      </c>
      <c r="I138" s="38" t="str">
        <f t="shared" si="29"/>
        <v>TRANOXN</v>
      </c>
      <c r="J138" s="36">
        <v>0</v>
      </c>
      <c r="K138" s="2"/>
      <c r="L138" s="38" t="s">
        <v>239</v>
      </c>
      <c r="M138" s="38"/>
      <c r="N138" s="38"/>
    </row>
    <row r="139" spans="2:14" x14ac:dyDescent="0.3">
      <c r="B139" s="38" t="s">
        <v>225</v>
      </c>
      <c r="C139" s="38"/>
      <c r="D139" s="38" t="str">
        <f t="shared" si="15"/>
        <v>*</v>
      </c>
      <c r="E139" s="66">
        <f t="shared" si="32"/>
        <v>2018</v>
      </c>
      <c r="F139" s="38" t="str">
        <f t="shared" si="27"/>
        <v>TRAGSL</v>
      </c>
      <c r="G139" s="38" t="str">
        <f t="shared" si="28"/>
        <v>TNO*</v>
      </c>
      <c r="H139" s="38" t="str">
        <f>P$19</f>
        <v>TRAGSL</v>
      </c>
      <c r="I139" s="38" t="str">
        <f t="shared" si="29"/>
        <v>TRANOXN</v>
      </c>
      <c r="J139" s="36">
        <v>0</v>
      </c>
      <c r="L139" s="38" t="s">
        <v>239</v>
      </c>
      <c r="M139" s="38"/>
      <c r="N139" s="38"/>
    </row>
    <row r="140" spans="2:14" x14ac:dyDescent="0.3">
      <c r="B140" s="38" t="s">
        <v>225</v>
      </c>
      <c r="C140" s="38"/>
      <c r="D140" s="38" t="str">
        <f t="shared" ref="D140:D206" si="33">IF(J140&gt;0,"FLO_EMIS","*")</f>
        <v>*</v>
      </c>
      <c r="E140" s="66">
        <f t="shared" si="32"/>
        <v>2018</v>
      </c>
      <c r="F140" s="38" t="str">
        <f t="shared" si="27"/>
        <v>TRAH2G</v>
      </c>
      <c r="G140" s="38" t="str">
        <f t="shared" si="28"/>
        <v>TNO*</v>
      </c>
      <c r="H140" s="38" t="str">
        <f>P$20</f>
        <v>TRAH2G</v>
      </c>
      <c r="I140" s="38" t="str">
        <f t="shared" si="29"/>
        <v>TRANOXN</v>
      </c>
      <c r="J140" s="36">
        <v>0</v>
      </c>
      <c r="L140" s="38" t="s">
        <v>239</v>
      </c>
      <c r="M140" s="38"/>
      <c r="N140" s="38"/>
    </row>
    <row r="141" spans="2:14" x14ac:dyDescent="0.3">
      <c r="B141" s="38" t="s">
        <v>225</v>
      </c>
      <c r="C141" s="38"/>
      <c r="D141" s="38" t="str">
        <f t="shared" si="33"/>
        <v>*</v>
      </c>
      <c r="E141" s="66">
        <f t="shared" si="32"/>
        <v>2018</v>
      </c>
      <c r="F141" s="38" t="str">
        <f t="shared" si="27"/>
        <v>TRAHFO</v>
      </c>
      <c r="G141" s="38" t="str">
        <f t="shared" si="28"/>
        <v>TNO*</v>
      </c>
      <c r="H141" s="38" t="str">
        <f>P$21</f>
        <v>TRAHFO</v>
      </c>
      <c r="I141" s="38" t="str">
        <f t="shared" si="29"/>
        <v>TRANOXN</v>
      </c>
      <c r="J141" s="36">
        <v>0</v>
      </c>
      <c r="L141" s="38" t="s">
        <v>239</v>
      </c>
      <c r="M141" s="38"/>
      <c r="N141" s="38"/>
    </row>
    <row r="142" spans="2:14" x14ac:dyDescent="0.3">
      <c r="B142" s="38" t="s">
        <v>225</v>
      </c>
      <c r="C142" s="38"/>
      <c r="D142" s="38" t="str">
        <f t="shared" si="33"/>
        <v>*</v>
      </c>
      <c r="E142" s="66">
        <f t="shared" si="32"/>
        <v>2018</v>
      </c>
      <c r="F142" s="38" t="str">
        <f t="shared" si="27"/>
        <v>TRAHUM</v>
      </c>
      <c r="G142" s="38" t="str">
        <f t="shared" si="28"/>
        <v>TNO*</v>
      </c>
      <c r="H142" s="38" t="str">
        <f>P$22</f>
        <v>TRAHUM</v>
      </c>
      <c r="I142" s="38" t="str">
        <f t="shared" si="29"/>
        <v>TRANOXN</v>
      </c>
      <c r="J142" s="36">
        <v>0</v>
      </c>
      <c r="L142" s="38" t="s">
        <v>239</v>
      </c>
      <c r="M142" s="38"/>
      <c r="N142" s="38"/>
    </row>
    <row r="143" spans="2:14" x14ac:dyDescent="0.3">
      <c r="B143" s="38" t="s">
        <v>225</v>
      </c>
      <c r="C143" s="38"/>
      <c r="D143" s="38" t="str">
        <f t="shared" si="33"/>
        <v>*</v>
      </c>
      <c r="E143" s="66">
        <f t="shared" si="32"/>
        <v>2018</v>
      </c>
      <c r="F143" s="38" t="str">
        <f t="shared" si="27"/>
        <v>TRAKER</v>
      </c>
      <c r="G143" s="38" t="str">
        <f t="shared" si="28"/>
        <v>TNO*</v>
      </c>
      <c r="H143" s="38" t="str">
        <f>P$23</f>
        <v>TRAKER</v>
      </c>
      <c r="I143" s="38" t="str">
        <f t="shared" si="29"/>
        <v>TRANOXN</v>
      </c>
      <c r="J143" s="36">
        <v>0</v>
      </c>
      <c r="L143" s="38" t="s">
        <v>239</v>
      </c>
      <c r="M143" s="38"/>
      <c r="N143" s="38"/>
    </row>
    <row r="144" spans="2:14" x14ac:dyDescent="0.3">
      <c r="B144" s="38" t="s">
        <v>225</v>
      </c>
      <c r="C144" s="38"/>
      <c r="D144" s="38" t="str">
        <f t="shared" si="33"/>
        <v>*</v>
      </c>
      <c r="E144" s="66">
        <f t="shared" si="32"/>
        <v>2018</v>
      </c>
      <c r="F144" s="38" t="str">
        <f t="shared" si="27"/>
        <v>TRALFO</v>
      </c>
      <c r="G144" s="38" t="str">
        <f t="shared" si="28"/>
        <v>TNO*</v>
      </c>
      <c r="H144" s="38" t="str">
        <f>P$24</f>
        <v>TRALFO</v>
      </c>
      <c r="I144" s="38" t="str">
        <f t="shared" si="29"/>
        <v>TRANOXN</v>
      </c>
      <c r="J144" s="36">
        <v>0</v>
      </c>
      <c r="L144" s="38" t="s">
        <v>239</v>
      </c>
      <c r="M144" s="38"/>
      <c r="N144" s="38"/>
    </row>
    <row r="145" spans="2:14" x14ac:dyDescent="0.3">
      <c r="B145" s="38" t="s">
        <v>225</v>
      </c>
      <c r="C145" s="38"/>
      <c r="D145" s="38" t="str">
        <f t="shared" si="33"/>
        <v>*</v>
      </c>
      <c r="E145" s="66">
        <f t="shared" si="32"/>
        <v>2018</v>
      </c>
      <c r="F145" s="38" t="str">
        <f t="shared" si="27"/>
        <v>TRALPG</v>
      </c>
      <c r="G145" s="38" t="str">
        <f t="shared" si="28"/>
        <v>TNO*</v>
      </c>
      <c r="H145" s="38" t="str">
        <f>P$25</f>
        <v>TRALPG</v>
      </c>
      <c r="I145" s="38" t="str">
        <f t="shared" si="29"/>
        <v>TRANOXN</v>
      </c>
      <c r="J145" s="36">
        <v>0</v>
      </c>
      <c r="L145" s="38" t="s">
        <v>239</v>
      </c>
      <c r="M145" s="38"/>
      <c r="N145" s="38"/>
    </row>
    <row r="146" spans="2:14" x14ac:dyDescent="0.3">
      <c r="B146" s="38" t="s">
        <v>225</v>
      </c>
      <c r="C146" s="38"/>
      <c r="D146" s="38" t="str">
        <f t="shared" si="33"/>
        <v>*</v>
      </c>
      <c r="E146" s="66">
        <f t="shared" si="32"/>
        <v>2018</v>
      </c>
      <c r="F146" s="38" t="str">
        <f t="shared" si="27"/>
        <v>TRAMTH</v>
      </c>
      <c r="G146" s="38" t="str">
        <f t="shared" si="28"/>
        <v>TNO*</v>
      </c>
      <c r="H146" s="38" t="str">
        <f>P$26</f>
        <v>TRAMTH</v>
      </c>
      <c r="I146" s="38" t="str">
        <f t="shared" si="29"/>
        <v>TRANOXN</v>
      </c>
      <c r="J146" s="36">
        <v>0</v>
      </c>
      <c r="K146" s="2"/>
      <c r="L146" s="38" t="s">
        <v>239</v>
      </c>
      <c r="M146" s="38"/>
      <c r="N146" s="38"/>
    </row>
    <row r="147" spans="2:14" x14ac:dyDescent="0.3">
      <c r="B147" s="38" t="s">
        <v>225</v>
      </c>
      <c r="C147" s="38"/>
      <c r="D147" s="38" t="str">
        <f t="shared" si="33"/>
        <v>*</v>
      </c>
      <c r="E147" s="66">
        <f t="shared" si="32"/>
        <v>2018</v>
      </c>
      <c r="F147" s="38" t="str">
        <f t="shared" si="27"/>
        <v>TRAMTHM</v>
      </c>
      <c r="G147" s="38" t="str">
        <f t="shared" si="28"/>
        <v>TNO*</v>
      </c>
      <c r="H147" s="38" t="str">
        <f>P$27</f>
        <v>TRAMTHM</v>
      </c>
      <c r="I147" s="38" t="str">
        <f t="shared" si="29"/>
        <v>TRANOXN</v>
      </c>
      <c r="J147" s="36">
        <v>0</v>
      </c>
      <c r="K147" s="2"/>
      <c r="L147" s="38" t="s">
        <v>239</v>
      </c>
      <c r="M147" s="38"/>
      <c r="N147" s="38"/>
    </row>
    <row r="148" spans="2:14" x14ac:dyDescent="0.3">
      <c r="B148" s="38" t="s">
        <v>225</v>
      </c>
      <c r="C148" s="38"/>
      <c r="D148" s="38" t="str">
        <f t="shared" si="33"/>
        <v>*</v>
      </c>
      <c r="E148" s="66">
        <f t="shared" si="32"/>
        <v>2018</v>
      </c>
      <c r="F148" s="38" t="str">
        <f t="shared" si="27"/>
        <v>TRANGL</v>
      </c>
      <c r="G148" s="38" t="str">
        <f t="shared" si="28"/>
        <v>TNO*</v>
      </c>
      <c r="H148" s="38" t="str">
        <f>P$28</f>
        <v>TRANGL</v>
      </c>
      <c r="I148" s="38" t="str">
        <f t="shared" si="29"/>
        <v>TRANOXN</v>
      </c>
      <c r="J148" s="36">
        <v>0</v>
      </c>
      <c r="L148" s="38" t="s">
        <v>239</v>
      </c>
      <c r="M148" s="38"/>
      <c r="N148" s="38"/>
    </row>
    <row r="149" spans="2:14" x14ac:dyDescent="0.3">
      <c r="B149" s="39" t="s">
        <v>225</v>
      </c>
      <c r="C149" s="39"/>
      <c r="D149" s="39" t="str">
        <f t="shared" si="33"/>
        <v>*</v>
      </c>
      <c r="E149" s="66">
        <f t="shared" si="32"/>
        <v>2018</v>
      </c>
      <c r="F149" s="39" t="str">
        <f t="shared" si="27"/>
        <v>TRANGS</v>
      </c>
      <c r="G149" s="39" t="str">
        <f t="shared" si="28"/>
        <v>TNO*</v>
      </c>
      <c r="H149" s="39" t="str">
        <f>P$29</f>
        <v>TRANGS</v>
      </c>
      <c r="I149" s="39" t="str">
        <f t="shared" si="29"/>
        <v>TRANOXN</v>
      </c>
      <c r="J149" s="37">
        <v>0</v>
      </c>
      <c r="L149" s="39" t="s">
        <v>239</v>
      </c>
      <c r="M149" s="39"/>
      <c r="N149" s="39"/>
    </row>
    <row r="150" spans="2:14" x14ac:dyDescent="0.3">
      <c r="B150" s="38" t="s">
        <v>225</v>
      </c>
      <c r="C150" s="38"/>
      <c r="D150" s="38" t="str">
        <f t="shared" si="33"/>
        <v>*</v>
      </c>
      <c r="E150" s="66">
        <f t="shared" si="32"/>
        <v>2018</v>
      </c>
      <c r="F150" s="38" t="str">
        <f>H150</f>
        <v>TRABDL</v>
      </c>
      <c r="G150" s="38" t="str">
        <f>G$6</f>
        <v>TNO*</v>
      </c>
      <c r="H150" s="38" t="str">
        <f>P$6</f>
        <v>TRABDL</v>
      </c>
      <c r="I150" s="38" t="s">
        <v>246</v>
      </c>
      <c r="J150" s="36">
        <v>0</v>
      </c>
      <c r="L150" s="38" t="s">
        <v>239</v>
      </c>
      <c r="M150" s="38"/>
      <c r="N150" s="38"/>
    </row>
    <row r="151" spans="2:14" x14ac:dyDescent="0.3">
      <c r="B151" s="38" t="s">
        <v>225</v>
      </c>
      <c r="C151" s="38"/>
      <c r="D151" s="38" t="str">
        <f t="shared" si="33"/>
        <v>*</v>
      </c>
      <c r="E151" s="66">
        <f t="shared" si="32"/>
        <v>2018</v>
      </c>
      <c r="F151" s="38" t="str">
        <f t="shared" si="27"/>
        <v>TRABDLM</v>
      </c>
      <c r="G151" s="38" t="str">
        <f t="shared" ref="G151:G173" si="34">G150</f>
        <v>TNO*</v>
      </c>
      <c r="H151" s="38" t="str">
        <f>P$7</f>
        <v>TRABDLM</v>
      </c>
      <c r="I151" s="38" t="str">
        <f t="shared" ref="I151:I173" si="35">I150</f>
        <v>TRAPMN</v>
      </c>
      <c r="J151" s="36">
        <v>0</v>
      </c>
      <c r="L151" s="38" t="s">
        <v>239</v>
      </c>
      <c r="M151" s="38"/>
      <c r="N151" s="38"/>
    </row>
    <row r="152" spans="2:14" x14ac:dyDescent="0.3">
      <c r="B152" s="38" t="s">
        <v>225</v>
      </c>
      <c r="C152" s="38"/>
      <c r="D152" s="38" t="str">
        <f t="shared" si="33"/>
        <v>*</v>
      </c>
      <c r="E152" s="66">
        <f t="shared" si="32"/>
        <v>2018</v>
      </c>
      <c r="F152" s="38" t="str">
        <f t="shared" si="27"/>
        <v>TRABGL</v>
      </c>
      <c r="G152" s="38" t="str">
        <f t="shared" si="34"/>
        <v>TNO*</v>
      </c>
      <c r="H152" s="38" t="str">
        <f>P$8</f>
        <v>TRABGL</v>
      </c>
      <c r="I152" s="38" t="str">
        <f t="shared" si="35"/>
        <v>TRAPMN</v>
      </c>
      <c r="J152" s="36">
        <v>0</v>
      </c>
      <c r="K152" s="2"/>
      <c r="L152" s="38" t="s">
        <v>239</v>
      </c>
      <c r="M152" s="38"/>
      <c r="N152" s="38"/>
    </row>
    <row r="153" spans="2:14" x14ac:dyDescent="0.3">
      <c r="B153" s="38" t="s">
        <v>225</v>
      </c>
      <c r="C153" s="38"/>
      <c r="D153" s="38" t="str">
        <f t="shared" si="33"/>
        <v>*</v>
      </c>
      <c r="E153" s="66">
        <f t="shared" si="32"/>
        <v>2018</v>
      </c>
      <c r="F153" s="38" t="str">
        <f t="shared" si="27"/>
        <v>TRABGS</v>
      </c>
      <c r="G153" s="38" t="str">
        <f t="shared" si="34"/>
        <v>TNO*</v>
      </c>
      <c r="H153" s="38" t="str">
        <f>P$9</f>
        <v>TRABGS</v>
      </c>
      <c r="I153" s="38" t="str">
        <f t="shared" si="35"/>
        <v>TRAPMN</v>
      </c>
      <c r="J153" s="36">
        <v>0</v>
      </c>
      <c r="L153" s="38" t="s">
        <v>239</v>
      </c>
      <c r="M153" s="38"/>
      <c r="N153" s="38"/>
    </row>
    <row r="154" spans="2:14" x14ac:dyDescent="0.3">
      <c r="B154" s="38" t="s">
        <v>225</v>
      </c>
      <c r="C154" s="38"/>
      <c r="D154" s="38" t="str">
        <f t="shared" si="33"/>
        <v>*</v>
      </c>
      <c r="E154" s="66">
        <f t="shared" si="32"/>
        <v>2018</v>
      </c>
      <c r="F154" s="38" t="str">
        <f t="shared" si="27"/>
        <v>TRABGSL</v>
      </c>
      <c r="G154" s="38" t="str">
        <f t="shared" si="34"/>
        <v>TNO*</v>
      </c>
      <c r="H154" s="38" t="str">
        <f>P$10</f>
        <v>TRABGSL</v>
      </c>
      <c r="I154" s="38" t="str">
        <f t="shared" si="35"/>
        <v>TRAPMN</v>
      </c>
      <c r="J154" s="36">
        <v>0</v>
      </c>
      <c r="K154" s="2"/>
      <c r="L154" s="38" t="s">
        <v>239</v>
      </c>
      <c r="M154" s="38"/>
      <c r="N154" s="38"/>
    </row>
    <row r="155" spans="2:14" x14ac:dyDescent="0.3">
      <c r="B155" s="38" t="s">
        <v>225</v>
      </c>
      <c r="C155" s="38"/>
      <c r="D155" s="38" t="str">
        <f t="shared" ref="D155" si="36">IF(J155&gt;0,"FLO_EMIS","*")</f>
        <v>*</v>
      </c>
      <c r="E155" s="66">
        <f t="shared" si="32"/>
        <v>2018</v>
      </c>
      <c r="F155" s="38" t="str">
        <f t="shared" ref="F155" si="37">H155</f>
        <v>TRABGSLM</v>
      </c>
      <c r="G155" s="38" t="str">
        <f t="shared" si="34"/>
        <v>TNO*</v>
      </c>
      <c r="H155" s="38" t="str">
        <f>P$11</f>
        <v>TRABGSLM</v>
      </c>
      <c r="I155" s="38" t="str">
        <f t="shared" si="35"/>
        <v>TRAPMN</v>
      </c>
      <c r="J155" s="36">
        <v>0</v>
      </c>
      <c r="K155" s="2"/>
      <c r="L155" s="38" t="s">
        <v>239</v>
      </c>
      <c r="M155" s="38"/>
      <c r="N155" s="38"/>
    </row>
    <row r="156" spans="2:14" x14ac:dyDescent="0.3">
      <c r="B156" s="38" t="s">
        <v>225</v>
      </c>
      <c r="C156" s="38"/>
      <c r="D156" s="38" t="str">
        <f t="shared" si="33"/>
        <v>*</v>
      </c>
      <c r="E156" s="66">
        <f t="shared" si="32"/>
        <v>2018</v>
      </c>
      <c r="F156" s="38" t="str">
        <f t="shared" si="27"/>
        <v>TRABJF</v>
      </c>
      <c r="G156" s="38" t="str">
        <f>G154</f>
        <v>TNO*</v>
      </c>
      <c r="H156" s="38" t="str">
        <f>P$12</f>
        <v>TRABJF</v>
      </c>
      <c r="I156" s="38" t="str">
        <f>I154</f>
        <v>TRAPMN</v>
      </c>
      <c r="J156" s="36">
        <v>0</v>
      </c>
      <c r="K156" s="2"/>
      <c r="L156" s="38" t="s">
        <v>239</v>
      </c>
      <c r="M156" s="38"/>
      <c r="N156" s="38"/>
    </row>
    <row r="157" spans="2:14" x14ac:dyDescent="0.3">
      <c r="B157" s="38" t="s">
        <v>225</v>
      </c>
      <c r="C157" s="38"/>
      <c r="D157" s="38" t="str">
        <f t="shared" si="33"/>
        <v>*</v>
      </c>
      <c r="E157" s="66">
        <f t="shared" si="32"/>
        <v>2018</v>
      </c>
      <c r="F157" s="38" t="str">
        <f t="shared" si="27"/>
        <v>TRADME</v>
      </c>
      <c r="G157" s="38" t="str">
        <f t="shared" si="34"/>
        <v>TNO*</v>
      </c>
      <c r="H157" s="38" t="str">
        <f>P$13</f>
        <v>TRADME</v>
      </c>
      <c r="I157" s="38" t="str">
        <f t="shared" si="35"/>
        <v>TRAPMN</v>
      </c>
      <c r="J157" s="36">
        <v>0</v>
      </c>
      <c r="K157" s="2"/>
      <c r="L157" s="38" t="s">
        <v>239</v>
      </c>
      <c r="M157" s="38"/>
      <c r="N157" s="38"/>
    </row>
    <row r="158" spans="2:14" x14ac:dyDescent="0.3">
      <c r="B158" s="38" t="s">
        <v>225</v>
      </c>
      <c r="C158" s="38"/>
      <c r="D158" s="38" t="str">
        <f t="shared" si="33"/>
        <v>*</v>
      </c>
      <c r="E158" s="66">
        <f t="shared" si="32"/>
        <v>2018</v>
      </c>
      <c r="F158" s="38" t="str">
        <f t="shared" si="27"/>
        <v>TRADST</v>
      </c>
      <c r="G158" s="38" t="str">
        <f t="shared" si="34"/>
        <v>TNO*</v>
      </c>
      <c r="H158" s="38" t="str">
        <f>P$14</f>
        <v>TRADST</v>
      </c>
      <c r="I158" s="38" t="str">
        <f t="shared" si="35"/>
        <v>TRAPMN</v>
      </c>
      <c r="J158" s="36">
        <v>0</v>
      </c>
      <c r="L158" s="38" t="s">
        <v>239</v>
      </c>
      <c r="M158" s="38"/>
      <c r="N158" s="38"/>
    </row>
    <row r="159" spans="2:14" x14ac:dyDescent="0.3">
      <c r="B159" s="38" t="s">
        <v>225</v>
      </c>
      <c r="C159" s="38"/>
      <c r="D159" s="38" t="str">
        <f t="shared" si="33"/>
        <v>*</v>
      </c>
      <c r="E159" s="66">
        <f t="shared" si="32"/>
        <v>2018</v>
      </c>
      <c r="F159" s="38" t="str">
        <f t="shared" si="27"/>
        <v>TRAELC</v>
      </c>
      <c r="G159" s="38" t="str">
        <f t="shared" si="34"/>
        <v>TNO*</v>
      </c>
      <c r="H159" s="38" t="str">
        <f>P$15</f>
        <v>TRAELC</v>
      </c>
      <c r="I159" s="38" t="str">
        <f t="shared" si="35"/>
        <v>TRAPMN</v>
      </c>
      <c r="J159" s="36">
        <v>0</v>
      </c>
      <c r="L159" s="38" t="s">
        <v>239</v>
      </c>
      <c r="M159" s="38"/>
      <c r="N159" s="38"/>
    </row>
    <row r="160" spans="2:14" x14ac:dyDescent="0.3">
      <c r="B160" s="38" t="s">
        <v>225</v>
      </c>
      <c r="C160" s="38"/>
      <c r="D160" s="38" t="str">
        <f t="shared" si="33"/>
        <v>*</v>
      </c>
      <c r="E160" s="66">
        <f t="shared" si="32"/>
        <v>2018</v>
      </c>
      <c r="F160" s="38" t="str">
        <f t="shared" si="27"/>
        <v>TRAETH</v>
      </c>
      <c r="G160" s="38" t="str">
        <f t="shared" si="34"/>
        <v>TNO*</v>
      </c>
      <c r="H160" s="38" t="str">
        <f>P$16</f>
        <v>TRAETH</v>
      </c>
      <c r="I160" s="38" t="str">
        <f t="shared" si="35"/>
        <v>TRAPMN</v>
      </c>
      <c r="J160" s="36">
        <v>0</v>
      </c>
      <c r="L160" s="38" t="s">
        <v>239</v>
      </c>
      <c r="M160" s="38"/>
      <c r="N160" s="38"/>
    </row>
    <row r="161" spans="2:14" x14ac:dyDescent="0.3">
      <c r="B161" s="38" t="s">
        <v>225</v>
      </c>
      <c r="C161" s="38"/>
      <c r="D161" s="38" t="str">
        <f t="shared" si="33"/>
        <v>*</v>
      </c>
      <c r="E161" s="66">
        <f t="shared" si="32"/>
        <v>2018</v>
      </c>
      <c r="F161" s="38" t="str">
        <f t="shared" si="27"/>
        <v>TRAETHM</v>
      </c>
      <c r="G161" s="38" t="str">
        <f t="shared" si="34"/>
        <v>TNO*</v>
      </c>
      <c r="H161" s="38" t="str">
        <f>P$17</f>
        <v>TRAETHM</v>
      </c>
      <c r="I161" s="38" t="str">
        <f t="shared" si="35"/>
        <v>TRAPMN</v>
      </c>
      <c r="J161" s="36">
        <v>0</v>
      </c>
      <c r="L161" s="38" t="s">
        <v>239</v>
      </c>
      <c r="M161" s="38"/>
      <c r="N161" s="38"/>
    </row>
    <row r="162" spans="2:14" x14ac:dyDescent="0.3">
      <c r="B162" s="38" t="s">
        <v>225</v>
      </c>
      <c r="C162" s="38"/>
      <c r="D162" s="38" t="str">
        <f t="shared" si="33"/>
        <v>*</v>
      </c>
      <c r="E162" s="66">
        <f t="shared" si="32"/>
        <v>2018</v>
      </c>
      <c r="F162" s="38" t="str">
        <f t="shared" si="27"/>
        <v>TRAFTD</v>
      </c>
      <c r="G162" s="38" t="str">
        <f t="shared" si="34"/>
        <v>TNO*</v>
      </c>
      <c r="H162" s="38" t="str">
        <f>P$18</f>
        <v>TRAFTD</v>
      </c>
      <c r="I162" s="38" t="str">
        <f t="shared" si="35"/>
        <v>TRAPMN</v>
      </c>
      <c r="J162" s="36">
        <v>0</v>
      </c>
      <c r="K162" s="2"/>
      <c r="L162" s="38" t="s">
        <v>239</v>
      </c>
      <c r="M162" s="38"/>
      <c r="N162" s="38"/>
    </row>
    <row r="163" spans="2:14" x14ac:dyDescent="0.3">
      <c r="B163" s="38" t="s">
        <v>225</v>
      </c>
      <c r="C163" s="38"/>
      <c r="D163" s="38" t="str">
        <f t="shared" si="33"/>
        <v>*</v>
      </c>
      <c r="E163" s="66">
        <f t="shared" si="32"/>
        <v>2018</v>
      </c>
      <c r="F163" s="38" t="str">
        <f t="shared" si="27"/>
        <v>TRAGSL</v>
      </c>
      <c r="G163" s="38" t="str">
        <f t="shared" si="34"/>
        <v>TNO*</v>
      </c>
      <c r="H163" s="38" t="str">
        <f>P$19</f>
        <v>TRAGSL</v>
      </c>
      <c r="I163" s="38" t="str">
        <f t="shared" si="35"/>
        <v>TRAPMN</v>
      </c>
      <c r="J163" s="36">
        <v>0</v>
      </c>
      <c r="L163" s="38" t="s">
        <v>239</v>
      </c>
      <c r="M163" s="38"/>
      <c r="N163" s="38"/>
    </row>
    <row r="164" spans="2:14" x14ac:dyDescent="0.3">
      <c r="B164" s="38" t="s">
        <v>225</v>
      </c>
      <c r="C164" s="38"/>
      <c r="D164" s="38" t="str">
        <f t="shared" si="33"/>
        <v>*</v>
      </c>
      <c r="E164" s="66">
        <f t="shared" si="32"/>
        <v>2018</v>
      </c>
      <c r="F164" s="38" t="str">
        <f t="shared" si="27"/>
        <v>TRAH2G</v>
      </c>
      <c r="G164" s="38" t="str">
        <f t="shared" si="34"/>
        <v>TNO*</v>
      </c>
      <c r="H164" s="38" t="str">
        <f>P$20</f>
        <v>TRAH2G</v>
      </c>
      <c r="I164" s="38" t="str">
        <f t="shared" si="35"/>
        <v>TRAPMN</v>
      </c>
      <c r="J164" s="36">
        <v>0</v>
      </c>
      <c r="L164" s="38" t="s">
        <v>239</v>
      </c>
      <c r="M164" s="38"/>
      <c r="N164" s="38"/>
    </row>
    <row r="165" spans="2:14" x14ac:dyDescent="0.3">
      <c r="B165" s="38" t="s">
        <v>225</v>
      </c>
      <c r="C165" s="38"/>
      <c r="D165" s="38" t="str">
        <f t="shared" si="33"/>
        <v>*</v>
      </c>
      <c r="E165" s="66">
        <f t="shared" si="32"/>
        <v>2018</v>
      </c>
      <c r="F165" s="38" t="str">
        <f t="shared" si="27"/>
        <v>TRAHFO</v>
      </c>
      <c r="G165" s="38" t="str">
        <f t="shared" si="34"/>
        <v>TNO*</v>
      </c>
      <c r="H165" s="38" t="str">
        <f>P$21</f>
        <v>TRAHFO</v>
      </c>
      <c r="I165" s="38" t="str">
        <f t="shared" si="35"/>
        <v>TRAPMN</v>
      </c>
      <c r="J165" s="36">
        <v>0</v>
      </c>
      <c r="L165" s="38" t="s">
        <v>239</v>
      </c>
      <c r="M165" s="38"/>
      <c r="N165" s="38"/>
    </row>
    <row r="166" spans="2:14" x14ac:dyDescent="0.3">
      <c r="B166" s="38" t="s">
        <v>225</v>
      </c>
      <c r="C166" s="38"/>
      <c r="D166" s="38" t="str">
        <f t="shared" si="33"/>
        <v>*</v>
      </c>
      <c r="E166" s="66">
        <f t="shared" si="32"/>
        <v>2018</v>
      </c>
      <c r="F166" s="38" t="str">
        <f t="shared" si="27"/>
        <v>TRAHUM</v>
      </c>
      <c r="G166" s="38" t="str">
        <f t="shared" si="34"/>
        <v>TNO*</v>
      </c>
      <c r="H166" s="38" t="str">
        <f>P$22</f>
        <v>TRAHUM</v>
      </c>
      <c r="I166" s="38" t="str">
        <f t="shared" si="35"/>
        <v>TRAPMN</v>
      </c>
      <c r="J166" s="36">
        <v>0</v>
      </c>
      <c r="L166" s="38" t="s">
        <v>239</v>
      </c>
      <c r="M166" s="38"/>
      <c r="N166" s="38"/>
    </row>
    <row r="167" spans="2:14" x14ac:dyDescent="0.3">
      <c r="B167" s="38" t="s">
        <v>225</v>
      </c>
      <c r="C167" s="38"/>
      <c r="D167" s="38" t="str">
        <f t="shared" si="33"/>
        <v>*</v>
      </c>
      <c r="E167" s="66">
        <f t="shared" si="32"/>
        <v>2018</v>
      </c>
      <c r="F167" s="38" t="str">
        <f t="shared" si="27"/>
        <v>TRAKER</v>
      </c>
      <c r="G167" s="38" t="str">
        <f t="shared" si="34"/>
        <v>TNO*</v>
      </c>
      <c r="H167" s="38" t="str">
        <f>P$23</f>
        <v>TRAKER</v>
      </c>
      <c r="I167" s="38" t="str">
        <f t="shared" si="35"/>
        <v>TRAPMN</v>
      </c>
      <c r="J167" s="36">
        <v>0</v>
      </c>
      <c r="L167" s="38" t="s">
        <v>239</v>
      </c>
      <c r="M167" s="38"/>
      <c r="N167" s="38"/>
    </row>
    <row r="168" spans="2:14" x14ac:dyDescent="0.3">
      <c r="B168" s="38" t="s">
        <v>225</v>
      </c>
      <c r="C168" s="38"/>
      <c r="D168" s="38" t="str">
        <f t="shared" si="33"/>
        <v>*</v>
      </c>
      <c r="E168" s="66">
        <f t="shared" si="32"/>
        <v>2018</v>
      </c>
      <c r="F168" s="38" t="str">
        <f t="shared" si="27"/>
        <v>TRALFO</v>
      </c>
      <c r="G168" s="38" t="str">
        <f t="shared" si="34"/>
        <v>TNO*</v>
      </c>
      <c r="H168" s="38" t="str">
        <f>P$24</f>
        <v>TRALFO</v>
      </c>
      <c r="I168" s="38" t="str">
        <f t="shared" si="35"/>
        <v>TRAPMN</v>
      </c>
      <c r="J168" s="36">
        <v>0</v>
      </c>
      <c r="L168" s="38" t="s">
        <v>239</v>
      </c>
      <c r="M168" s="38"/>
      <c r="N168" s="38"/>
    </row>
    <row r="169" spans="2:14" x14ac:dyDescent="0.3">
      <c r="B169" s="38" t="s">
        <v>225</v>
      </c>
      <c r="C169" s="38"/>
      <c r="D169" s="38" t="str">
        <f t="shared" si="33"/>
        <v>*</v>
      </c>
      <c r="E169" s="66">
        <f t="shared" si="32"/>
        <v>2018</v>
      </c>
      <c r="F169" s="38" t="str">
        <f t="shared" si="27"/>
        <v>TRALPG</v>
      </c>
      <c r="G169" s="38" t="str">
        <f t="shared" si="34"/>
        <v>TNO*</v>
      </c>
      <c r="H169" s="38" t="str">
        <f>P$25</f>
        <v>TRALPG</v>
      </c>
      <c r="I169" s="38" t="str">
        <f t="shared" si="35"/>
        <v>TRAPMN</v>
      </c>
      <c r="J169" s="36">
        <v>0</v>
      </c>
      <c r="L169" s="38" t="s">
        <v>239</v>
      </c>
      <c r="M169" s="38"/>
      <c r="N169" s="38"/>
    </row>
    <row r="170" spans="2:14" x14ac:dyDescent="0.3">
      <c r="B170" s="38" t="s">
        <v>225</v>
      </c>
      <c r="C170" s="38"/>
      <c r="D170" s="38" t="str">
        <f t="shared" si="33"/>
        <v>*</v>
      </c>
      <c r="E170" s="66">
        <f t="shared" si="32"/>
        <v>2018</v>
      </c>
      <c r="F170" s="38" t="str">
        <f t="shared" si="27"/>
        <v>TRAMTH</v>
      </c>
      <c r="G170" s="38" t="str">
        <f t="shared" si="34"/>
        <v>TNO*</v>
      </c>
      <c r="H170" s="38" t="str">
        <f>P$26</f>
        <v>TRAMTH</v>
      </c>
      <c r="I170" s="38" t="str">
        <f t="shared" si="35"/>
        <v>TRAPMN</v>
      </c>
      <c r="J170" s="36">
        <v>0</v>
      </c>
      <c r="K170" s="2"/>
      <c r="L170" s="38" t="s">
        <v>239</v>
      </c>
      <c r="M170" s="38"/>
      <c r="N170" s="38"/>
    </row>
    <row r="171" spans="2:14" x14ac:dyDescent="0.3">
      <c r="B171" s="38" t="s">
        <v>225</v>
      </c>
      <c r="C171" s="38"/>
      <c r="D171" s="38" t="str">
        <f t="shared" si="33"/>
        <v>*</v>
      </c>
      <c r="E171" s="66">
        <f t="shared" si="32"/>
        <v>2018</v>
      </c>
      <c r="F171" s="38" t="str">
        <f t="shared" si="27"/>
        <v>TRAMTHM</v>
      </c>
      <c r="G171" s="38" t="str">
        <f t="shared" si="34"/>
        <v>TNO*</v>
      </c>
      <c r="H171" s="38" t="str">
        <f>P$27</f>
        <v>TRAMTHM</v>
      </c>
      <c r="I171" s="38" t="str">
        <f t="shared" si="35"/>
        <v>TRAPMN</v>
      </c>
      <c r="J171" s="36">
        <v>0</v>
      </c>
      <c r="K171" s="2"/>
      <c r="L171" s="38" t="s">
        <v>239</v>
      </c>
      <c r="M171" s="38"/>
      <c r="N171" s="38"/>
    </row>
    <row r="172" spans="2:14" x14ac:dyDescent="0.3">
      <c r="B172" s="38" t="s">
        <v>225</v>
      </c>
      <c r="C172" s="38"/>
      <c r="D172" s="38" t="str">
        <f t="shared" si="33"/>
        <v>*</v>
      </c>
      <c r="E172" s="66">
        <f t="shared" si="32"/>
        <v>2018</v>
      </c>
      <c r="F172" s="38" t="str">
        <f t="shared" si="27"/>
        <v>TRANGL</v>
      </c>
      <c r="G172" s="38" t="str">
        <f t="shared" si="34"/>
        <v>TNO*</v>
      </c>
      <c r="H172" s="38" t="str">
        <f>P$28</f>
        <v>TRANGL</v>
      </c>
      <c r="I172" s="38" t="str">
        <f t="shared" si="35"/>
        <v>TRAPMN</v>
      </c>
      <c r="J172" s="36">
        <v>0</v>
      </c>
      <c r="L172" s="38" t="s">
        <v>239</v>
      </c>
      <c r="M172" s="38"/>
      <c r="N172" s="38"/>
    </row>
    <row r="173" spans="2:14" x14ac:dyDescent="0.3">
      <c r="B173" s="39" t="s">
        <v>225</v>
      </c>
      <c r="C173" s="39"/>
      <c r="D173" s="39" t="str">
        <f t="shared" si="33"/>
        <v>*</v>
      </c>
      <c r="E173" s="66">
        <f t="shared" si="32"/>
        <v>2018</v>
      </c>
      <c r="F173" s="39" t="str">
        <f t="shared" si="27"/>
        <v>TRANGS</v>
      </c>
      <c r="G173" s="39" t="str">
        <f t="shared" si="34"/>
        <v>TNO*</v>
      </c>
      <c r="H173" s="39" t="str">
        <f>P$29</f>
        <v>TRANGS</v>
      </c>
      <c r="I173" s="39" t="str">
        <f t="shared" si="35"/>
        <v>TRAPMN</v>
      </c>
      <c r="J173" s="37">
        <v>0</v>
      </c>
      <c r="L173" s="39" t="s">
        <v>239</v>
      </c>
      <c r="M173" s="39"/>
      <c r="N173" s="39"/>
    </row>
    <row r="174" spans="2:14" x14ac:dyDescent="0.3">
      <c r="B174" s="38" t="s">
        <v>225</v>
      </c>
      <c r="C174" s="38"/>
      <c r="D174" s="38" t="str">
        <f t="shared" si="33"/>
        <v>*</v>
      </c>
      <c r="E174" s="66">
        <f t="shared" si="32"/>
        <v>2018</v>
      </c>
      <c r="F174" s="38" t="str">
        <f>H174</f>
        <v>TRABDL</v>
      </c>
      <c r="G174" s="38" t="str">
        <f>G$6</f>
        <v>TNO*</v>
      </c>
      <c r="H174" s="38" t="str">
        <f>P$6</f>
        <v>TRABDL</v>
      </c>
      <c r="I174" s="38" t="s">
        <v>240</v>
      </c>
      <c r="J174" s="36">
        <v>0</v>
      </c>
      <c r="L174" s="38" t="s">
        <v>239</v>
      </c>
      <c r="M174" s="38"/>
      <c r="N174" s="38"/>
    </row>
    <row r="175" spans="2:14" x14ac:dyDescent="0.3">
      <c r="B175" s="38" t="s">
        <v>225</v>
      </c>
      <c r="C175" s="38"/>
      <c r="D175" s="38" t="str">
        <f t="shared" si="33"/>
        <v>*</v>
      </c>
      <c r="E175" s="66">
        <f t="shared" si="32"/>
        <v>2018</v>
      </c>
      <c r="F175" s="38" t="str">
        <f t="shared" ref="F175:F197" si="38">H175</f>
        <v>TRABDLM</v>
      </c>
      <c r="G175" s="38" t="str">
        <f t="shared" ref="G175:G197" si="39">G174</f>
        <v>TNO*</v>
      </c>
      <c r="H175" s="38" t="str">
        <f>P$7</f>
        <v>TRABDLM</v>
      </c>
      <c r="I175" s="38" t="str">
        <f t="shared" ref="I175:I197" si="40">I174</f>
        <v>TRASO2N</v>
      </c>
      <c r="J175" s="36">
        <v>0</v>
      </c>
      <c r="L175" s="38" t="s">
        <v>239</v>
      </c>
      <c r="M175" s="38"/>
      <c r="N175" s="38"/>
    </row>
    <row r="176" spans="2:14" x14ac:dyDescent="0.3">
      <c r="B176" s="38" t="s">
        <v>225</v>
      </c>
      <c r="C176" s="38"/>
      <c r="D176" s="38" t="str">
        <f t="shared" si="33"/>
        <v>*</v>
      </c>
      <c r="E176" s="66">
        <f t="shared" si="32"/>
        <v>2018</v>
      </c>
      <c r="F176" s="38" t="str">
        <f t="shared" si="38"/>
        <v>TRABGL</v>
      </c>
      <c r="G176" s="38" t="str">
        <f t="shared" si="39"/>
        <v>TNO*</v>
      </c>
      <c r="H176" s="38" t="str">
        <f>P$8</f>
        <v>TRABGL</v>
      </c>
      <c r="I176" s="38" t="str">
        <f t="shared" si="40"/>
        <v>TRASO2N</v>
      </c>
      <c r="J176" s="36">
        <v>0</v>
      </c>
      <c r="K176" s="2"/>
      <c r="L176" s="38" t="s">
        <v>239</v>
      </c>
      <c r="M176" s="38"/>
      <c r="N176" s="38"/>
    </row>
    <row r="177" spans="2:14" x14ac:dyDescent="0.3">
      <c r="B177" s="38" t="s">
        <v>225</v>
      </c>
      <c r="C177" s="38"/>
      <c r="D177" s="38" t="str">
        <f t="shared" si="33"/>
        <v>*</v>
      </c>
      <c r="E177" s="66">
        <f t="shared" si="32"/>
        <v>2018</v>
      </c>
      <c r="F177" s="38" t="str">
        <f t="shared" si="38"/>
        <v>TRABGS</v>
      </c>
      <c r="G177" s="38" t="str">
        <f t="shared" si="39"/>
        <v>TNO*</v>
      </c>
      <c r="H177" s="38" t="str">
        <f>P$9</f>
        <v>TRABGS</v>
      </c>
      <c r="I177" s="38" t="str">
        <f t="shared" si="40"/>
        <v>TRASO2N</v>
      </c>
      <c r="J177" s="36">
        <v>0</v>
      </c>
      <c r="L177" s="38" t="s">
        <v>239</v>
      </c>
      <c r="M177" s="38"/>
      <c r="N177" s="38"/>
    </row>
    <row r="178" spans="2:14" x14ac:dyDescent="0.3">
      <c r="B178" s="38" t="s">
        <v>225</v>
      </c>
      <c r="C178" s="38"/>
      <c r="D178" s="38" t="str">
        <f t="shared" si="33"/>
        <v>*</v>
      </c>
      <c r="E178" s="66">
        <f t="shared" si="32"/>
        <v>2018</v>
      </c>
      <c r="F178" s="38" t="str">
        <f t="shared" si="38"/>
        <v>TRABGSL</v>
      </c>
      <c r="G178" s="38" t="str">
        <f t="shared" si="39"/>
        <v>TNO*</v>
      </c>
      <c r="H178" s="38" t="str">
        <f>P$10</f>
        <v>TRABGSL</v>
      </c>
      <c r="I178" s="38" t="str">
        <f t="shared" si="40"/>
        <v>TRASO2N</v>
      </c>
      <c r="J178" s="36">
        <v>0</v>
      </c>
      <c r="K178" s="2"/>
      <c r="L178" s="38" t="s">
        <v>239</v>
      </c>
      <c r="M178" s="38"/>
      <c r="N178" s="38"/>
    </row>
    <row r="179" spans="2:14" x14ac:dyDescent="0.3">
      <c r="B179" s="38" t="s">
        <v>225</v>
      </c>
      <c r="C179" s="38"/>
      <c r="D179" s="38" t="str">
        <f t="shared" ref="D179" si="41">IF(J179&gt;0,"FLO_EMIS","*")</f>
        <v>*</v>
      </c>
      <c r="E179" s="66">
        <f t="shared" si="32"/>
        <v>2018</v>
      </c>
      <c r="F179" s="38" t="str">
        <f t="shared" ref="F179" si="42">H179</f>
        <v>TRABGSLM</v>
      </c>
      <c r="G179" s="38" t="str">
        <f t="shared" si="39"/>
        <v>TNO*</v>
      </c>
      <c r="H179" s="38" t="str">
        <f>P$11</f>
        <v>TRABGSLM</v>
      </c>
      <c r="I179" s="38" t="str">
        <f t="shared" si="40"/>
        <v>TRASO2N</v>
      </c>
      <c r="J179" s="36">
        <v>0</v>
      </c>
      <c r="K179" s="2"/>
      <c r="L179" s="38" t="s">
        <v>239</v>
      </c>
      <c r="M179" s="38"/>
      <c r="N179" s="38"/>
    </row>
    <row r="180" spans="2:14" x14ac:dyDescent="0.3">
      <c r="B180" s="38" t="s">
        <v>225</v>
      </c>
      <c r="C180" s="38"/>
      <c r="D180" s="38" t="str">
        <f t="shared" si="33"/>
        <v>*</v>
      </c>
      <c r="E180" s="66">
        <f t="shared" si="32"/>
        <v>2018</v>
      </c>
      <c r="F180" s="38" t="str">
        <f t="shared" si="38"/>
        <v>TRABJF</v>
      </c>
      <c r="G180" s="38" t="str">
        <f>G178</f>
        <v>TNO*</v>
      </c>
      <c r="H180" s="38" t="str">
        <f>P$12</f>
        <v>TRABJF</v>
      </c>
      <c r="I180" s="38" t="str">
        <f>I178</f>
        <v>TRASO2N</v>
      </c>
      <c r="J180" s="36">
        <v>0</v>
      </c>
      <c r="K180" s="2"/>
      <c r="L180" s="38" t="s">
        <v>239</v>
      </c>
      <c r="M180" s="38"/>
      <c r="N180" s="38"/>
    </row>
    <row r="181" spans="2:14" x14ac:dyDescent="0.3">
      <c r="B181" s="38" t="s">
        <v>225</v>
      </c>
      <c r="C181" s="38"/>
      <c r="D181" s="38" t="str">
        <f t="shared" si="33"/>
        <v>*</v>
      </c>
      <c r="E181" s="66">
        <f t="shared" si="32"/>
        <v>2018</v>
      </c>
      <c r="F181" s="38" t="str">
        <f t="shared" si="38"/>
        <v>TRADME</v>
      </c>
      <c r="G181" s="38" t="str">
        <f t="shared" si="39"/>
        <v>TNO*</v>
      </c>
      <c r="H181" s="38" t="str">
        <f>P$13</f>
        <v>TRADME</v>
      </c>
      <c r="I181" s="38" t="str">
        <f t="shared" si="40"/>
        <v>TRASO2N</v>
      </c>
      <c r="J181" s="36">
        <v>0</v>
      </c>
      <c r="K181" s="2"/>
      <c r="L181" s="38" t="s">
        <v>239</v>
      </c>
      <c r="M181" s="38"/>
      <c r="N181" s="38"/>
    </row>
    <row r="182" spans="2:14" x14ac:dyDescent="0.3">
      <c r="B182" s="38" t="s">
        <v>225</v>
      </c>
      <c r="C182" s="38"/>
      <c r="D182" s="38" t="str">
        <f t="shared" si="33"/>
        <v>*</v>
      </c>
      <c r="E182" s="66">
        <f t="shared" si="32"/>
        <v>2018</v>
      </c>
      <c r="F182" s="38" t="str">
        <f t="shared" si="38"/>
        <v>TRADST</v>
      </c>
      <c r="G182" s="38" t="str">
        <f t="shared" si="39"/>
        <v>TNO*</v>
      </c>
      <c r="H182" s="38" t="str">
        <f>P$14</f>
        <v>TRADST</v>
      </c>
      <c r="I182" s="38" t="str">
        <f t="shared" si="40"/>
        <v>TRASO2N</v>
      </c>
      <c r="J182" s="36">
        <v>0</v>
      </c>
      <c r="L182" s="38" t="s">
        <v>239</v>
      </c>
      <c r="M182" s="38"/>
      <c r="N182" s="38"/>
    </row>
    <row r="183" spans="2:14" x14ac:dyDescent="0.3">
      <c r="B183" s="38" t="s">
        <v>225</v>
      </c>
      <c r="C183" s="38"/>
      <c r="D183" s="38" t="str">
        <f t="shared" si="33"/>
        <v>*</v>
      </c>
      <c r="E183" s="66">
        <f t="shared" si="32"/>
        <v>2018</v>
      </c>
      <c r="F183" s="38" t="str">
        <f t="shared" si="38"/>
        <v>TRAELC</v>
      </c>
      <c r="G183" s="38" t="str">
        <f t="shared" si="39"/>
        <v>TNO*</v>
      </c>
      <c r="H183" s="38" t="str">
        <f>P$15</f>
        <v>TRAELC</v>
      </c>
      <c r="I183" s="38" t="str">
        <f t="shared" si="40"/>
        <v>TRASO2N</v>
      </c>
      <c r="J183" s="36">
        <v>0</v>
      </c>
      <c r="L183" s="38" t="s">
        <v>239</v>
      </c>
      <c r="M183" s="38"/>
      <c r="N183" s="38"/>
    </row>
    <row r="184" spans="2:14" x14ac:dyDescent="0.3">
      <c r="B184" s="38" t="s">
        <v>225</v>
      </c>
      <c r="C184" s="38"/>
      <c r="D184" s="38" t="str">
        <f t="shared" si="33"/>
        <v>*</v>
      </c>
      <c r="E184" s="66">
        <f t="shared" si="32"/>
        <v>2018</v>
      </c>
      <c r="F184" s="38" t="str">
        <f t="shared" si="38"/>
        <v>TRAETH</v>
      </c>
      <c r="G184" s="38" t="str">
        <f t="shared" si="39"/>
        <v>TNO*</v>
      </c>
      <c r="H184" s="38" t="str">
        <f>P$16</f>
        <v>TRAETH</v>
      </c>
      <c r="I184" s="38" t="str">
        <f t="shared" si="40"/>
        <v>TRASO2N</v>
      </c>
      <c r="J184" s="36">
        <v>0</v>
      </c>
      <c r="L184" s="38" t="s">
        <v>239</v>
      </c>
      <c r="M184" s="38"/>
      <c r="N184" s="38"/>
    </row>
    <row r="185" spans="2:14" x14ac:dyDescent="0.3">
      <c r="B185" s="38" t="s">
        <v>225</v>
      </c>
      <c r="C185" s="38"/>
      <c r="D185" s="38" t="str">
        <f t="shared" si="33"/>
        <v>*</v>
      </c>
      <c r="E185" s="66">
        <f t="shared" si="32"/>
        <v>2018</v>
      </c>
      <c r="F185" s="38" t="str">
        <f t="shared" si="38"/>
        <v>TRAETHM</v>
      </c>
      <c r="G185" s="38" t="str">
        <f t="shared" si="39"/>
        <v>TNO*</v>
      </c>
      <c r="H185" s="38" t="str">
        <f>P$17</f>
        <v>TRAETHM</v>
      </c>
      <c r="I185" s="38" t="str">
        <f t="shared" si="40"/>
        <v>TRASO2N</v>
      </c>
      <c r="J185" s="36">
        <v>0</v>
      </c>
      <c r="L185" s="38" t="s">
        <v>239</v>
      </c>
      <c r="M185" s="38"/>
      <c r="N185" s="38"/>
    </row>
    <row r="186" spans="2:14" x14ac:dyDescent="0.3">
      <c r="B186" s="38" t="s">
        <v>225</v>
      </c>
      <c r="C186" s="38"/>
      <c r="D186" s="38" t="str">
        <f t="shared" si="33"/>
        <v>*</v>
      </c>
      <c r="E186" s="66">
        <f t="shared" si="32"/>
        <v>2018</v>
      </c>
      <c r="F186" s="38" t="str">
        <f t="shared" si="38"/>
        <v>TRAFTD</v>
      </c>
      <c r="G186" s="38" t="str">
        <f t="shared" si="39"/>
        <v>TNO*</v>
      </c>
      <c r="H186" s="38" t="str">
        <f>P$18</f>
        <v>TRAFTD</v>
      </c>
      <c r="I186" s="38" t="str">
        <f t="shared" si="40"/>
        <v>TRASO2N</v>
      </c>
      <c r="J186" s="36">
        <v>0</v>
      </c>
      <c r="K186" s="2"/>
      <c r="L186" s="38" t="s">
        <v>239</v>
      </c>
      <c r="M186" s="38"/>
      <c r="N186" s="38"/>
    </row>
    <row r="187" spans="2:14" x14ac:dyDescent="0.3">
      <c r="B187" s="38" t="s">
        <v>225</v>
      </c>
      <c r="C187" s="38"/>
      <c r="D187" s="38" t="str">
        <f t="shared" si="33"/>
        <v>*</v>
      </c>
      <c r="E187" s="66">
        <f t="shared" si="32"/>
        <v>2018</v>
      </c>
      <c r="F187" s="38" t="str">
        <f t="shared" si="38"/>
        <v>TRAGSL</v>
      </c>
      <c r="G187" s="38" t="str">
        <f t="shared" si="39"/>
        <v>TNO*</v>
      </c>
      <c r="H187" s="38" t="str">
        <f>P$19</f>
        <v>TRAGSL</v>
      </c>
      <c r="I187" s="38" t="str">
        <f t="shared" si="40"/>
        <v>TRASO2N</v>
      </c>
      <c r="J187" s="36">
        <v>0</v>
      </c>
      <c r="L187" s="38" t="s">
        <v>239</v>
      </c>
      <c r="M187" s="38"/>
      <c r="N187" s="38"/>
    </row>
    <row r="188" spans="2:14" x14ac:dyDescent="0.3">
      <c r="B188" s="38" t="s">
        <v>225</v>
      </c>
      <c r="C188" s="38"/>
      <c r="D188" s="38" t="str">
        <f t="shared" si="33"/>
        <v>*</v>
      </c>
      <c r="E188" s="66">
        <f t="shared" si="32"/>
        <v>2018</v>
      </c>
      <c r="F188" s="38" t="str">
        <f t="shared" si="38"/>
        <v>TRAH2G</v>
      </c>
      <c r="G188" s="38" t="str">
        <f t="shared" si="39"/>
        <v>TNO*</v>
      </c>
      <c r="H188" s="38" t="str">
        <f>P$20</f>
        <v>TRAH2G</v>
      </c>
      <c r="I188" s="38" t="str">
        <f t="shared" si="40"/>
        <v>TRASO2N</v>
      </c>
      <c r="J188" s="36">
        <v>0</v>
      </c>
      <c r="L188" s="38" t="s">
        <v>239</v>
      </c>
      <c r="M188" s="38"/>
      <c r="N188" s="38"/>
    </row>
    <row r="189" spans="2:14" x14ac:dyDescent="0.3">
      <c r="B189" s="38" t="s">
        <v>225</v>
      </c>
      <c r="C189" s="38"/>
      <c r="D189" s="38" t="str">
        <f t="shared" si="33"/>
        <v>*</v>
      </c>
      <c r="E189" s="66">
        <f t="shared" si="32"/>
        <v>2018</v>
      </c>
      <c r="F189" s="38" t="str">
        <f t="shared" si="38"/>
        <v>TRAHFO</v>
      </c>
      <c r="G189" s="38" t="str">
        <f t="shared" si="39"/>
        <v>TNO*</v>
      </c>
      <c r="H189" s="38" t="str">
        <f>P$21</f>
        <v>TRAHFO</v>
      </c>
      <c r="I189" s="38" t="str">
        <f t="shared" si="40"/>
        <v>TRASO2N</v>
      </c>
      <c r="J189" s="36">
        <v>0</v>
      </c>
      <c r="L189" s="38" t="s">
        <v>239</v>
      </c>
      <c r="M189" s="38"/>
      <c r="N189" s="38"/>
    </row>
    <row r="190" spans="2:14" x14ac:dyDescent="0.3">
      <c r="B190" s="38" t="s">
        <v>225</v>
      </c>
      <c r="C190" s="38"/>
      <c r="D190" s="38" t="str">
        <f t="shared" si="33"/>
        <v>*</v>
      </c>
      <c r="E190" s="66">
        <f t="shared" si="32"/>
        <v>2018</v>
      </c>
      <c r="F190" s="38" t="str">
        <f t="shared" si="38"/>
        <v>TRAHUM</v>
      </c>
      <c r="G190" s="38" t="str">
        <f t="shared" si="39"/>
        <v>TNO*</v>
      </c>
      <c r="H190" s="38" t="str">
        <f>P$22</f>
        <v>TRAHUM</v>
      </c>
      <c r="I190" s="38" t="str">
        <f t="shared" si="40"/>
        <v>TRASO2N</v>
      </c>
      <c r="J190" s="36">
        <v>0</v>
      </c>
      <c r="L190" s="38" t="s">
        <v>239</v>
      </c>
      <c r="M190" s="38"/>
      <c r="N190" s="38"/>
    </row>
    <row r="191" spans="2:14" x14ac:dyDescent="0.3">
      <c r="B191" s="38" t="s">
        <v>225</v>
      </c>
      <c r="C191" s="38"/>
      <c r="D191" s="38" t="str">
        <f t="shared" si="33"/>
        <v>*</v>
      </c>
      <c r="E191" s="66">
        <f t="shared" si="32"/>
        <v>2018</v>
      </c>
      <c r="F191" s="38" t="str">
        <f t="shared" si="38"/>
        <v>TRAKER</v>
      </c>
      <c r="G191" s="38" t="str">
        <f t="shared" si="39"/>
        <v>TNO*</v>
      </c>
      <c r="H191" s="38" t="str">
        <f>P$23</f>
        <v>TRAKER</v>
      </c>
      <c r="I191" s="38" t="str">
        <f t="shared" si="40"/>
        <v>TRASO2N</v>
      </c>
      <c r="J191" s="36">
        <v>0</v>
      </c>
      <c r="L191" s="38" t="s">
        <v>239</v>
      </c>
      <c r="M191" s="38"/>
      <c r="N191" s="38"/>
    </row>
    <row r="192" spans="2:14" x14ac:dyDescent="0.3">
      <c r="B192" s="38" t="s">
        <v>225</v>
      </c>
      <c r="C192" s="38"/>
      <c r="D192" s="38" t="str">
        <f t="shared" si="33"/>
        <v>*</v>
      </c>
      <c r="E192" s="66">
        <f t="shared" si="32"/>
        <v>2018</v>
      </c>
      <c r="F192" s="38" t="str">
        <f t="shared" si="38"/>
        <v>TRALFO</v>
      </c>
      <c r="G192" s="38" t="str">
        <f t="shared" si="39"/>
        <v>TNO*</v>
      </c>
      <c r="H192" s="38" t="str">
        <f>P$24</f>
        <v>TRALFO</v>
      </c>
      <c r="I192" s="38" t="str">
        <f t="shared" si="40"/>
        <v>TRASO2N</v>
      </c>
      <c r="J192" s="36">
        <v>0</v>
      </c>
      <c r="L192" s="38" t="s">
        <v>239</v>
      </c>
      <c r="M192" s="38"/>
      <c r="N192" s="38"/>
    </row>
    <row r="193" spans="2:14" x14ac:dyDescent="0.3">
      <c r="B193" s="38" t="s">
        <v>225</v>
      </c>
      <c r="C193" s="38"/>
      <c r="D193" s="38" t="str">
        <f t="shared" si="33"/>
        <v>*</v>
      </c>
      <c r="E193" s="66">
        <f t="shared" si="32"/>
        <v>2018</v>
      </c>
      <c r="F193" s="38" t="str">
        <f t="shared" si="38"/>
        <v>TRALPG</v>
      </c>
      <c r="G193" s="38" t="str">
        <f t="shared" si="39"/>
        <v>TNO*</v>
      </c>
      <c r="H193" s="38" t="str">
        <f>P$25</f>
        <v>TRALPG</v>
      </c>
      <c r="I193" s="38" t="str">
        <f t="shared" si="40"/>
        <v>TRASO2N</v>
      </c>
      <c r="J193" s="36">
        <v>0</v>
      </c>
      <c r="L193" s="38" t="s">
        <v>239</v>
      </c>
      <c r="M193" s="38"/>
      <c r="N193" s="38"/>
    </row>
    <row r="194" spans="2:14" x14ac:dyDescent="0.3">
      <c r="B194" s="38" t="s">
        <v>225</v>
      </c>
      <c r="C194" s="38"/>
      <c r="D194" s="38" t="str">
        <f t="shared" si="33"/>
        <v>*</v>
      </c>
      <c r="E194" s="66">
        <f t="shared" si="32"/>
        <v>2018</v>
      </c>
      <c r="F194" s="38" t="str">
        <f t="shared" si="38"/>
        <v>TRAMTH</v>
      </c>
      <c r="G194" s="38" t="str">
        <f t="shared" si="39"/>
        <v>TNO*</v>
      </c>
      <c r="H194" s="38" t="str">
        <f>P$26</f>
        <v>TRAMTH</v>
      </c>
      <c r="I194" s="38" t="str">
        <f t="shared" si="40"/>
        <v>TRASO2N</v>
      </c>
      <c r="J194" s="36">
        <v>0</v>
      </c>
      <c r="K194" s="2"/>
      <c r="L194" s="38" t="s">
        <v>239</v>
      </c>
      <c r="M194" s="38"/>
      <c r="N194" s="38"/>
    </row>
    <row r="195" spans="2:14" x14ac:dyDescent="0.3">
      <c r="B195" s="38" t="s">
        <v>225</v>
      </c>
      <c r="C195" s="38"/>
      <c r="D195" s="38" t="str">
        <f t="shared" si="33"/>
        <v>*</v>
      </c>
      <c r="E195" s="66">
        <f t="shared" si="32"/>
        <v>2018</v>
      </c>
      <c r="F195" s="38" t="str">
        <f t="shared" si="38"/>
        <v>TRAMTHM</v>
      </c>
      <c r="G195" s="38" t="str">
        <f t="shared" si="39"/>
        <v>TNO*</v>
      </c>
      <c r="H195" s="38" t="str">
        <f>P$27</f>
        <v>TRAMTHM</v>
      </c>
      <c r="I195" s="38" t="str">
        <f t="shared" si="40"/>
        <v>TRASO2N</v>
      </c>
      <c r="J195" s="36">
        <v>0</v>
      </c>
      <c r="K195" s="2"/>
      <c r="L195" s="38" t="s">
        <v>239</v>
      </c>
      <c r="M195" s="38"/>
      <c r="N195" s="38"/>
    </row>
    <row r="196" spans="2:14" x14ac:dyDescent="0.3">
      <c r="B196" s="38" t="s">
        <v>225</v>
      </c>
      <c r="C196" s="38"/>
      <c r="D196" s="38" t="str">
        <f t="shared" si="33"/>
        <v>*</v>
      </c>
      <c r="E196" s="66">
        <f t="shared" si="32"/>
        <v>2018</v>
      </c>
      <c r="F196" s="38" t="str">
        <f t="shared" si="38"/>
        <v>TRANGL</v>
      </c>
      <c r="G196" s="38" t="str">
        <f t="shared" si="39"/>
        <v>TNO*</v>
      </c>
      <c r="H196" s="38" t="str">
        <f>P$28</f>
        <v>TRANGL</v>
      </c>
      <c r="I196" s="38" t="str">
        <f t="shared" si="40"/>
        <v>TRASO2N</v>
      </c>
      <c r="J196" s="36">
        <v>0</v>
      </c>
      <c r="L196" s="38" t="s">
        <v>239</v>
      </c>
      <c r="M196" s="38"/>
      <c r="N196" s="38"/>
    </row>
    <row r="197" spans="2:14" x14ac:dyDescent="0.3">
      <c r="B197" s="39" t="s">
        <v>225</v>
      </c>
      <c r="C197" s="39"/>
      <c r="D197" s="39" t="str">
        <f t="shared" si="33"/>
        <v>*</v>
      </c>
      <c r="E197" s="66">
        <f t="shared" si="32"/>
        <v>2018</v>
      </c>
      <c r="F197" s="39" t="str">
        <f t="shared" si="38"/>
        <v>TRANGS</v>
      </c>
      <c r="G197" s="39" t="str">
        <f t="shared" si="39"/>
        <v>TNO*</v>
      </c>
      <c r="H197" s="39" t="str">
        <f>P$29</f>
        <v>TRANGS</v>
      </c>
      <c r="I197" s="39" t="str">
        <f t="shared" si="40"/>
        <v>TRASO2N</v>
      </c>
      <c r="J197" s="37">
        <v>0</v>
      </c>
      <c r="L197" s="39" t="s">
        <v>239</v>
      </c>
      <c r="M197" s="39"/>
      <c r="N197" s="39"/>
    </row>
    <row r="198" spans="2:14" x14ac:dyDescent="0.3">
      <c r="B198" s="38" t="s">
        <v>225</v>
      </c>
      <c r="C198" s="38"/>
      <c r="D198" s="38" t="str">
        <f t="shared" si="33"/>
        <v>*</v>
      </c>
      <c r="E198" s="66">
        <f t="shared" si="32"/>
        <v>2018</v>
      </c>
      <c r="F198" s="38" t="str">
        <f>H198</f>
        <v>TRABDL</v>
      </c>
      <c r="G198" s="38" t="str">
        <f>G$6</f>
        <v>TNO*</v>
      </c>
      <c r="H198" s="38" t="str">
        <f>P$6</f>
        <v>TRABDL</v>
      </c>
      <c r="I198" s="38" t="s">
        <v>230</v>
      </c>
      <c r="J198" s="36">
        <v>0</v>
      </c>
      <c r="L198" s="38" t="s">
        <v>239</v>
      </c>
      <c r="M198" s="38"/>
      <c r="N198" s="38"/>
    </row>
    <row r="199" spans="2:14" x14ac:dyDescent="0.3">
      <c r="B199" s="38" t="s">
        <v>225</v>
      </c>
      <c r="C199" s="38"/>
      <c r="D199" s="38" t="str">
        <f t="shared" si="33"/>
        <v>*</v>
      </c>
      <c r="E199" s="66">
        <f t="shared" si="32"/>
        <v>2018</v>
      </c>
      <c r="F199" s="38" t="str">
        <f t="shared" ref="F199:F221" si="43">H199</f>
        <v>TRABDLM</v>
      </c>
      <c r="G199" s="38" t="str">
        <f t="shared" ref="G199:G221" si="44">G198</f>
        <v>TNO*</v>
      </c>
      <c r="H199" s="38" t="str">
        <f>P$7</f>
        <v>TRABDLM</v>
      </c>
      <c r="I199" s="38" t="str">
        <f t="shared" ref="I199:I221" si="45">I198</f>
        <v>TRAVOCN</v>
      </c>
      <c r="J199" s="36">
        <v>0</v>
      </c>
      <c r="L199" s="38" t="s">
        <v>239</v>
      </c>
      <c r="M199" s="38"/>
      <c r="N199" s="38"/>
    </row>
    <row r="200" spans="2:14" x14ac:dyDescent="0.3">
      <c r="B200" s="38" t="s">
        <v>225</v>
      </c>
      <c r="C200" s="38"/>
      <c r="D200" s="38" t="str">
        <f t="shared" si="33"/>
        <v>*</v>
      </c>
      <c r="E200" s="66">
        <f t="shared" ref="E200:E221" si="46">$E$6</f>
        <v>2018</v>
      </c>
      <c r="F200" s="38" t="str">
        <f t="shared" si="43"/>
        <v>TRABGL</v>
      </c>
      <c r="G200" s="38" t="str">
        <f t="shared" si="44"/>
        <v>TNO*</v>
      </c>
      <c r="H200" s="38" t="str">
        <f>P$8</f>
        <v>TRABGL</v>
      </c>
      <c r="I200" s="38" t="str">
        <f t="shared" si="45"/>
        <v>TRAVOCN</v>
      </c>
      <c r="J200" s="36">
        <v>0</v>
      </c>
      <c r="K200" s="2"/>
      <c r="L200" s="38" t="s">
        <v>239</v>
      </c>
      <c r="M200" s="38"/>
      <c r="N200" s="38"/>
    </row>
    <row r="201" spans="2:14" x14ac:dyDescent="0.3">
      <c r="B201" s="38" t="s">
        <v>225</v>
      </c>
      <c r="C201" s="38"/>
      <c r="D201" s="38" t="str">
        <f t="shared" si="33"/>
        <v>*</v>
      </c>
      <c r="E201" s="66">
        <f t="shared" si="46"/>
        <v>2018</v>
      </c>
      <c r="F201" s="38" t="str">
        <f t="shared" si="43"/>
        <v>TRABGS</v>
      </c>
      <c r="G201" s="38" t="str">
        <f t="shared" si="44"/>
        <v>TNO*</v>
      </c>
      <c r="H201" s="38" t="str">
        <f>P$9</f>
        <v>TRABGS</v>
      </c>
      <c r="I201" s="38" t="str">
        <f t="shared" si="45"/>
        <v>TRAVOCN</v>
      </c>
      <c r="J201" s="36">
        <v>0</v>
      </c>
      <c r="L201" s="38" t="s">
        <v>239</v>
      </c>
      <c r="M201" s="38"/>
      <c r="N201" s="38"/>
    </row>
    <row r="202" spans="2:14" x14ac:dyDescent="0.3">
      <c r="B202" s="38" t="s">
        <v>225</v>
      </c>
      <c r="C202" s="38"/>
      <c r="D202" s="38" t="str">
        <f t="shared" si="33"/>
        <v>*</v>
      </c>
      <c r="E202" s="66">
        <f t="shared" si="46"/>
        <v>2018</v>
      </c>
      <c r="F202" s="38" t="str">
        <f t="shared" si="43"/>
        <v>TRABGSL</v>
      </c>
      <c r="G202" s="38" t="str">
        <f t="shared" si="44"/>
        <v>TNO*</v>
      </c>
      <c r="H202" s="38" t="str">
        <f>P$10</f>
        <v>TRABGSL</v>
      </c>
      <c r="I202" s="38" t="str">
        <f t="shared" si="45"/>
        <v>TRAVOCN</v>
      </c>
      <c r="J202" s="36">
        <v>0</v>
      </c>
      <c r="K202" s="2"/>
      <c r="L202" s="38" t="s">
        <v>239</v>
      </c>
      <c r="M202" s="38"/>
      <c r="N202" s="38"/>
    </row>
    <row r="203" spans="2:14" x14ac:dyDescent="0.3">
      <c r="B203" s="38" t="s">
        <v>225</v>
      </c>
      <c r="C203" s="38"/>
      <c r="D203" s="38" t="str">
        <f t="shared" ref="D203" si="47">IF(J203&gt;0,"FLO_EMIS","*")</f>
        <v>*</v>
      </c>
      <c r="E203" s="66">
        <f t="shared" si="46"/>
        <v>2018</v>
      </c>
      <c r="F203" s="38" t="str">
        <f t="shared" ref="F203" si="48">H203</f>
        <v>TRABGSLM</v>
      </c>
      <c r="G203" s="38" t="str">
        <f t="shared" si="44"/>
        <v>TNO*</v>
      </c>
      <c r="H203" s="38" t="str">
        <f>P$11</f>
        <v>TRABGSLM</v>
      </c>
      <c r="I203" s="38" t="str">
        <f t="shared" si="45"/>
        <v>TRAVOCN</v>
      </c>
      <c r="J203" s="36">
        <v>0</v>
      </c>
      <c r="K203" s="2"/>
      <c r="L203" s="38" t="s">
        <v>239</v>
      </c>
      <c r="M203" s="38"/>
      <c r="N203" s="38"/>
    </row>
    <row r="204" spans="2:14" x14ac:dyDescent="0.3">
      <c r="B204" s="38" t="s">
        <v>225</v>
      </c>
      <c r="C204" s="38"/>
      <c r="D204" s="38" t="str">
        <f t="shared" si="33"/>
        <v>*</v>
      </c>
      <c r="E204" s="66">
        <f t="shared" si="46"/>
        <v>2018</v>
      </c>
      <c r="F204" s="38" t="str">
        <f t="shared" si="43"/>
        <v>TRABJF</v>
      </c>
      <c r="G204" s="38" t="str">
        <f>G202</f>
        <v>TNO*</v>
      </c>
      <c r="H204" s="38" t="str">
        <f>P$12</f>
        <v>TRABJF</v>
      </c>
      <c r="I204" s="38" t="str">
        <f>I202</f>
        <v>TRAVOCN</v>
      </c>
      <c r="J204" s="36">
        <v>0</v>
      </c>
      <c r="K204" s="2"/>
      <c r="L204" s="38" t="s">
        <v>239</v>
      </c>
      <c r="M204" s="38"/>
      <c r="N204" s="38"/>
    </row>
    <row r="205" spans="2:14" x14ac:dyDescent="0.3">
      <c r="B205" s="38" t="s">
        <v>225</v>
      </c>
      <c r="C205" s="38"/>
      <c r="D205" s="38" t="str">
        <f t="shared" si="33"/>
        <v>*</v>
      </c>
      <c r="E205" s="66">
        <f t="shared" si="46"/>
        <v>2018</v>
      </c>
      <c r="F205" s="38" t="str">
        <f t="shared" si="43"/>
        <v>TRADME</v>
      </c>
      <c r="G205" s="38" t="str">
        <f t="shared" si="44"/>
        <v>TNO*</v>
      </c>
      <c r="H205" s="38" t="str">
        <f>P$13</f>
        <v>TRADME</v>
      </c>
      <c r="I205" s="38" t="str">
        <f t="shared" si="45"/>
        <v>TRAVOCN</v>
      </c>
      <c r="J205" s="36">
        <v>0</v>
      </c>
      <c r="K205" s="2"/>
      <c r="L205" s="38" t="s">
        <v>239</v>
      </c>
      <c r="M205" s="38"/>
      <c r="N205" s="38"/>
    </row>
    <row r="206" spans="2:14" x14ac:dyDescent="0.3">
      <c r="B206" s="38" t="s">
        <v>225</v>
      </c>
      <c r="C206" s="38"/>
      <c r="D206" s="38" t="str">
        <f t="shared" si="33"/>
        <v>*</v>
      </c>
      <c r="E206" s="66">
        <f t="shared" si="46"/>
        <v>2018</v>
      </c>
      <c r="F206" s="38" t="str">
        <f t="shared" si="43"/>
        <v>TRADST</v>
      </c>
      <c r="G206" s="38" t="str">
        <f t="shared" si="44"/>
        <v>TNO*</v>
      </c>
      <c r="H206" s="38" t="str">
        <f>P$14</f>
        <v>TRADST</v>
      </c>
      <c r="I206" s="38" t="str">
        <f t="shared" si="45"/>
        <v>TRAVOCN</v>
      </c>
      <c r="J206" s="36">
        <v>0</v>
      </c>
      <c r="L206" s="38" t="s">
        <v>239</v>
      </c>
      <c r="M206" s="38"/>
      <c r="N206" s="38"/>
    </row>
    <row r="207" spans="2:14" x14ac:dyDescent="0.3">
      <c r="B207" s="38" t="s">
        <v>225</v>
      </c>
      <c r="C207" s="38"/>
      <c r="D207" s="38" t="str">
        <f t="shared" ref="D207:D221" si="49">IF(J207&gt;0,"FLO_EMIS","*")</f>
        <v>*</v>
      </c>
      <c r="E207" s="66">
        <f t="shared" si="46"/>
        <v>2018</v>
      </c>
      <c r="F207" s="38" t="str">
        <f t="shared" si="43"/>
        <v>TRAELC</v>
      </c>
      <c r="G207" s="38" t="str">
        <f t="shared" si="44"/>
        <v>TNO*</v>
      </c>
      <c r="H207" s="38" t="str">
        <f>P$15</f>
        <v>TRAELC</v>
      </c>
      <c r="I207" s="38" t="str">
        <f t="shared" si="45"/>
        <v>TRAVOCN</v>
      </c>
      <c r="J207" s="36">
        <v>0</v>
      </c>
      <c r="L207" s="38" t="s">
        <v>239</v>
      </c>
      <c r="M207" s="38"/>
      <c r="N207" s="38"/>
    </row>
    <row r="208" spans="2:14" x14ac:dyDescent="0.3">
      <c r="B208" s="38" t="s">
        <v>225</v>
      </c>
      <c r="C208" s="38"/>
      <c r="D208" s="38" t="str">
        <f t="shared" si="49"/>
        <v>*</v>
      </c>
      <c r="E208" s="66">
        <f t="shared" si="46"/>
        <v>2018</v>
      </c>
      <c r="F208" s="38" t="str">
        <f t="shared" si="43"/>
        <v>TRAETH</v>
      </c>
      <c r="G208" s="38" t="str">
        <f t="shared" si="44"/>
        <v>TNO*</v>
      </c>
      <c r="H208" s="38" t="str">
        <f>P$16</f>
        <v>TRAETH</v>
      </c>
      <c r="I208" s="38" t="str">
        <f t="shared" si="45"/>
        <v>TRAVOCN</v>
      </c>
      <c r="J208" s="36">
        <v>0</v>
      </c>
      <c r="L208" s="38" t="s">
        <v>239</v>
      </c>
      <c r="M208" s="38"/>
      <c r="N208" s="38"/>
    </row>
    <row r="209" spans="2:14" x14ac:dyDescent="0.3">
      <c r="B209" s="38" t="s">
        <v>225</v>
      </c>
      <c r="C209" s="38"/>
      <c r="D209" s="38" t="str">
        <f t="shared" si="49"/>
        <v>*</v>
      </c>
      <c r="E209" s="66">
        <f t="shared" si="46"/>
        <v>2018</v>
      </c>
      <c r="F209" s="38" t="str">
        <f t="shared" si="43"/>
        <v>TRAETHM</v>
      </c>
      <c r="G209" s="38" t="str">
        <f t="shared" si="44"/>
        <v>TNO*</v>
      </c>
      <c r="H209" s="38" t="str">
        <f>P$17</f>
        <v>TRAETHM</v>
      </c>
      <c r="I209" s="38" t="str">
        <f t="shared" si="45"/>
        <v>TRAVOCN</v>
      </c>
      <c r="J209" s="36">
        <v>0</v>
      </c>
      <c r="L209" s="38" t="s">
        <v>239</v>
      </c>
      <c r="M209" s="38"/>
      <c r="N209" s="38"/>
    </row>
    <row r="210" spans="2:14" x14ac:dyDescent="0.3">
      <c r="B210" s="38" t="s">
        <v>225</v>
      </c>
      <c r="C210" s="38"/>
      <c r="D210" s="38" t="str">
        <f t="shared" si="49"/>
        <v>*</v>
      </c>
      <c r="E210" s="66">
        <f t="shared" si="46"/>
        <v>2018</v>
      </c>
      <c r="F210" s="38" t="str">
        <f t="shared" si="43"/>
        <v>TRAFTD</v>
      </c>
      <c r="G210" s="38" t="str">
        <f t="shared" si="44"/>
        <v>TNO*</v>
      </c>
      <c r="H210" s="38" t="str">
        <f>P$18</f>
        <v>TRAFTD</v>
      </c>
      <c r="I210" s="38" t="str">
        <f t="shared" si="45"/>
        <v>TRAVOCN</v>
      </c>
      <c r="J210" s="36">
        <v>0</v>
      </c>
      <c r="K210" s="2"/>
      <c r="L210" s="38" t="s">
        <v>239</v>
      </c>
      <c r="M210" s="38"/>
      <c r="N210" s="38"/>
    </row>
    <row r="211" spans="2:14" x14ac:dyDescent="0.3">
      <c r="B211" s="38" t="s">
        <v>225</v>
      </c>
      <c r="C211" s="38"/>
      <c r="D211" s="38" t="str">
        <f t="shared" si="49"/>
        <v>*</v>
      </c>
      <c r="E211" s="66">
        <f t="shared" si="46"/>
        <v>2018</v>
      </c>
      <c r="F211" s="38" t="str">
        <f t="shared" si="43"/>
        <v>TRAGSL</v>
      </c>
      <c r="G211" s="38" t="str">
        <f t="shared" si="44"/>
        <v>TNO*</v>
      </c>
      <c r="H211" s="38" t="str">
        <f>P$19</f>
        <v>TRAGSL</v>
      </c>
      <c r="I211" s="38" t="str">
        <f t="shared" si="45"/>
        <v>TRAVOCN</v>
      </c>
      <c r="J211" s="36">
        <v>0</v>
      </c>
      <c r="L211" s="38" t="s">
        <v>239</v>
      </c>
      <c r="M211" s="38"/>
      <c r="N211" s="38"/>
    </row>
    <row r="212" spans="2:14" x14ac:dyDescent="0.3">
      <c r="B212" s="38" t="s">
        <v>225</v>
      </c>
      <c r="C212" s="38"/>
      <c r="D212" s="38" t="str">
        <f t="shared" si="49"/>
        <v>*</v>
      </c>
      <c r="E212" s="66">
        <f t="shared" si="46"/>
        <v>2018</v>
      </c>
      <c r="F212" s="38" t="str">
        <f t="shared" si="43"/>
        <v>TRAH2G</v>
      </c>
      <c r="G212" s="38" t="str">
        <f t="shared" si="44"/>
        <v>TNO*</v>
      </c>
      <c r="H212" s="38" t="str">
        <f>P$20</f>
        <v>TRAH2G</v>
      </c>
      <c r="I212" s="38" t="str">
        <f t="shared" si="45"/>
        <v>TRAVOCN</v>
      </c>
      <c r="J212" s="36">
        <v>0</v>
      </c>
      <c r="L212" s="38" t="s">
        <v>239</v>
      </c>
      <c r="M212" s="38"/>
      <c r="N212" s="38"/>
    </row>
    <row r="213" spans="2:14" x14ac:dyDescent="0.3">
      <c r="B213" s="38" t="s">
        <v>225</v>
      </c>
      <c r="C213" s="38"/>
      <c r="D213" s="38" t="str">
        <f t="shared" si="49"/>
        <v>*</v>
      </c>
      <c r="E213" s="66">
        <f t="shared" si="46"/>
        <v>2018</v>
      </c>
      <c r="F213" s="38" t="str">
        <f t="shared" si="43"/>
        <v>TRAHFO</v>
      </c>
      <c r="G213" s="38" t="str">
        <f t="shared" si="44"/>
        <v>TNO*</v>
      </c>
      <c r="H213" s="38" t="str">
        <f>P$21</f>
        <v>TRAHFO</v>
      </c>
      <c r="I213" s="38" t="str">
        <f t="shared" si="45"/>
        <v>TRAVOCN</v>
      </c>
      <c r="J213" s="36">
        <v>0</v>
      </c>
      <c r="L213" s="38" t="s">
        <v>239</v>
      </c>
      <c r="M213" s="38"/>
      <c r="N213" s="38"/>
    </row>
    <row r="214" spans="2:14" x14ac:dyDescent="0.3">
      <c r="B214" s="38" t="s">
        <v>225</v>
      </c>
      <c r="C214" s="38"/>
      <c r="D214" s="38" t="str">
        <f t="shared" si="49"/>
        <v>*</v>
      </c>
      <c r="E214" s="66">
        <f t="shared" si="46"/>
        <v>2018</v>
      </c>
      <c r="F214" s="38" t="str">
        <f t="shared" si="43"/>
        <v>TRAHUM</v>
      </c>
      <c r="G214" s="38" t="str">
        <f t="shared" si="44"/>
        <v>TNO*</v>
      </c>
      <c r="H214" s="38" t="str">
        <f>P$22</f>
        <v>TRAHUM</v>
      </c>
      <c r="I214" s="38" t="str">
        <f t="shared" si="45"/>
        <v>TRAVOCN</v>
      </c>
      <c r="J214" s="36">
        <v>0</v>
      </c>
      <c r="L214" s="38" t="s">
        <v>239</v>
      </c>
      <c r="M214" s="38"/>
      <c r="N214" s="38"/>
    </row>
    <row r="215" spans="2:14" x14ac:dyDescent="0.3">
      <c r="B215" s="38" t="s">
        <v>225</v>
      </c>
      <c r="C215" s="38"/>
      <c r="D215" s="38" t="str">
        <f t="shared" si="49"/>
        <v>*</v>
      </c>
      <c r="E215" s="66">
        <f t="shared" si="46"/>
        <v>2018</v>
      </c>
      <c r="F215" s="38" t="str">
        <f t="shared" si="43"/>
        <v>TRAKER</v>
      </c>
      <c r="G215" s="38" t="str">
        <f t="shared" si="44"/>
        <v>TNO*</v>
      </c>
      <c r="H215" s="38" t="str">
        <f>P$23</f>
        <v>TRAKER</v>
      </c>
      <c r="I215" s="38" t="str">
        <f t="shared" si="45"/>
        <v>TRAVOCN</v>
      </c>
      <c r="J215" s="36">
        <v>0</v>
      </c>
      <c r="L215" s="38" t="s">
        <v>239</v>
      </c>
      <c r="M215" s="38"/>
      <c r="N215" s="38"/>
    </row>
    <row r="216" spans="2:14" x14ac:dyDescent="0.3">
      <c r="B216" s="38" t="s">
        <v>225</v>
      </c>
      <c r="C216" s="38"/>
      <c r="D216" s="38" t="str">
        <f t="shared" si="49"/>
        <v>*</v>
      </c>
      <c r="E216" s="66">
        <f t="shared" si="46"/>
        <v>2018</v>
      </c>
      <c r="F216" s="38" t="str">
        <f t="shared" si="43"/>
        <v>TRALFO</v>
      </c>
      <c r="G216" s="38" t="str">
        <f t="shared" si="44"/>
        <v>TNO*</v>
      </c>
      <c r="H216" s="38" t="str">
        <f>P$24</f>
        <v>TRALFO</v>
      </c>
      <c r="I216" s="38" t="str">
        <f t="shared" si="45"/>
        <v>TRAVOCN</v>
      </c>
      <c r="J216" s="36">
        <v>0</v>
      </c>
      <c r="L216" s="38" t="s">
        <v>239</v>
      </c>
      <c r="M216" s="38"/>
      <c r="N216" s="38"/>
    </row>
    <row r="217" spans="2:14" x14ac:dyDescent="0.3">
      <c r="B217" s="38" t="s">
        <v>225</v>
      </c>
      <c r="C217" s="38"/>
      <c r="D217" s="38" t="str">
        <f t="shared" si="49"/>
        <v>*</v>
      </c>
      <c r="E217" s="66">
        <f t="shared" si="46"/>
        <v>2018</v>
      </c>
      <c r="F217" s="38" t="str">
        <f t="shared" si="43"/>
        <v>TRALPG</v>
      </c>
      <c r="G217" s="38" t="str">
        <f t="shared" si="44"/>
        <v>TNO*</v>
      </c>
      <c r="H217" s="38" t="str">
        <f>P$25</f>
        <v>TRALPG</v>
      </c>
      <c r="I217" s="38" t="str">
        <f t="shared" si="45"/>
        <v>TRAVOCN</v>
      </c>
      <c r="J217" s="36">
        <v>0</v>
      </c>
      <c r="L217" s="38" t="s">
        <v>239</v>
      </c>
      <c r="M217" s="38"/>
      <c r="N217" s="38"/>
    </row>
    <row r="218" spans="2:14" x14ac:dyDescent="0.3">
      <c r="B218" s="38" t="s">
        <v>225</v>
      </c>
      <c r="C218" s="38"/>
      <c r="D218" s="38" t="str">
        <f t="shared" si="49"/>
        <v>*</v>
      </c>
      <c r="E218" s="66">
        <f t="shared" si="46"/>
        <v>2018</v>
      </c>
      <c r="F218" s="38" t="str">
        <f t="shared" si="43"/>
        <v>TRAMTH</v>
      </c>
      <c r="G218" s="38" t="str">
        <f t="shared" si="44"/>
        <v>TNO*</v>
      </c>
      <c r="H218" s="38" t="str">
        <f>P$26</f>
        <v>TRAMTH</v>
      </c>
      <c r="I218" s="38" t="str">
        <f t="shared" si="45"/>
        <v>TRAVOCN</v>
      </c>
      <c r="J218" s="36">
        <v>0</v>
      </c>
      <c r="K218" s="2"/>
      <c r="L218" s="38" t="s">
        <v>239</v>
      </c>
      <c r="M218" s="38"/>
      <c r="N218" s="38"/>
    </row>
    <row r="219" spans="2:14" x14ac:dyDescent="0.3">
      <c r="B219" s="38" t="s">
        <v>225</v>
      </c>
      <c r="C219" s="38"/>
      <c r="D219" s="38" t="str">
        <f t="shared" si="49"/>
        <v>*</v>
      </c>
      <c r="E219" s="66">
        <f t="shared" si="46"/>
        <v>2018</v>
      </c>
      <c r="F219" s="38" t="str">
        <f t="shared" si="43"/>
        <v>TRAMTHM</v>
      </c>
      <c r="G219" s="38" t="str">
        <f t="shared" si="44"/>
        <v>TNO*</v>
      </c>
      <c r="H219" s="38" t="str">
        <f>P$27</f>
        <v>TRAMTHM</v>
      </c>
      <c r="I219" s="38" t="str">
        <f t="shared" si="45"/>
        <v>TRAVOCN</v>
      </c>
      <c r="J219" s="36">
        <v>0</v>
      </c>
      <c r="K219" s="2"/>
      <c r="L219" s="38" t="s">
        <v>239</v>
      </c>
      <c r="M219" s="38"/>
      <c r="N219" s="38"/>
    </row>
    <row r="220" spans="2:14" x14ac:dyDescent="0.3">
      <c r="B220" s="38" t="s">
        <v>225</v>
      </c>
      <c r="C220" s="38"/>
      <c r="D220" s="38" t="str">
        <f t="shared" si="49"/>
        <v>*</v>
      </c>
      <c r="E220" s="66">
        <f t="shared" si="46"/>
        <v>2018</v>
      </c>
      <c r="F220" s="38" t="str">
        <f t="shared" si="43"/>
        <v>TRANGL</v>
      </c>
      <c r="G220" s="38" t="str">
        <f t="shared" si="44"/>
        <v>TNO*</v>
      </c>
      <c r="H220" s="38" t="str">
        <f>P$28</f>
        <v>TRANGL</v>
      </c>
      <c r="I220" s="38" t="str">
        <f t="shared" si="45"/>
        <v>TRAVOCN</v>
      </c>
      <c r="J220" s="36">
        <v>0</v>
      </c>
      <c r="L220" s="38" t="s">
        <v>239</v>
      </c>
      <c r="M220" s="38"/>
      <c r="N220" s="38"/>
    </row>
    <row r="221" spans="2:14" x14ac:dyDescent="0.3">
      <c r="B221" s="39" t="s">
        <v>225</v>
      </c>
      <c r="C221" s="39"/>
      <c r="D221" s="39" t="str">
        <f t="shared" si="49"/>
        <v>*</v>
      </c>
      <c r="E221" s="66">
        <f t="shared" si="46"/>
        <v>2018</v>
      </c>
      <c r="F221" s="39" t="str">
        <f t="shared" si="43"/>
        <v>TRANGS</v>
      </c>
      <c r="G221" s="39" t="str">
        <f t="shared" si="44"/>
        <v>TNO*</v>
      </c>
      <c r="H221" s="39" t="str">
        <f>P$29</f>
        <v>TRANGS</v>
      </c>
      <c r="I221" s="39" t="str">
        <f t="shared" si="45"/>
        <v>TRAVOCN</v>
      </c>
      <c r="J221" s="37">
        <v>0</v>
      </c>
      <c r="L221" s="39" t="s">
        <v>239</v>
      </c>
      <c r="M221" s="39"/>
      <c r="N221" s="3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8EE9-C4B4-48C3-9A27-70168BF56F45}">
  <sheetPr>
    <tabColor rgb="FF4472C4"/>
  </sheetPr>
  <dimension ref="B3:T443"/>
  <sheetViews>
    <sheetView zoomScale="80" zoomScaleNormal="80" workbookViewId="0">
      <selection activeCell="T57" sqref="T57"/>
    </sheetView>
  </sheetViews>
  <sheetFormatPr defaultRowHeight="14.4" x14ac:dyDescent="0.3"/>
  <cols>
    <col min="2" max="2" width="15.6640625" customWidth="1"/>
    <col min="3" max="3" width="9.109375" bestFit="1" customWidth="1"/>
    <col min="4" max="4" width="10.33203125" bestFit="1" customWidth="1"/>
    <col min="5" max="5" width="5.5546875" bestFit="1" customWidth="1"/>
    <col min="6" max="6" width="15.5546875" bestFit="1" customWidth="1"/>
    <col min="7" max="7" width="8.88671875" customWidth="1"/>
    <col min="8" max="8" width="11.33203125" bestFit="1" customWidth="1"/>
    <col min="9" max="9" width="10.33203125" bestFit="1" customWidth="1"/>
    <col min="10" max="10" width="11.6640625" bestFit="1" customWidth="1"/>
    <col min="12" max="12" width="6.44140625" style="57" bestFit="1" customWidth="1"/>
    <col min="13" max="13" width="12.6640625" bestFit="1" customWidth="1"/>
    <col min="14" max="14" width="23.44140625" bestFit="1" customWidth="1"/>
    <col min="16" max="16" width="11.33203125" bestFit="1" customWidth="1"/>
    <col min="17" max="17" width="41.5546875" bestFit="1" customWidth="1"/>
    <col min="19" max="19" width="10.33203125" bestFit="1" customWidth="1"/>
    <col min="20" max="20" width="45.5546875" bestFit="1" customWidth="1"/>
  </cols>
  <sheetData>
    <row r="3" spans="2:20" ht="19.8" x14ac:dyDescent="0.3">
      <c r="B3" s="50" t="s">
        <v>333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80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x14ac:dyDescent="0.3">
      <c r="B5" s="40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TFR_TFM +5km'!$E$7</f>
        <v>2018</v>
      </c>
      <c r="F7" s="38" t="str">
        <f>H7</f>
        <v>TRABDL</v>
      </c>
      <c r="G7" s="38" t="s">
        <v>234</v>
      </c>
      <c r="H7" s="38" t="str">
        <f>'ACTIVITY TFR_TFM +5km'!P$7</f>
        <v>TRABDL</v>
      </c>
      <c r="I7" s="38" t="s">
        <v>226</v>
      </c>
      <c r="J7" s="47">
        <v>3.1111561120201911E-4</v>
      </c>
      <c r="L7" s="38" t="s">
        <v>239</v>
      </c>
      <c r="M7" s="38" t="s">
        <v>293</v>
      </c>
      <c r="N7" s="38" t="s">
        <v>244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'ACTIVITY TFR_TFM +5km'!$E$7</f>
        <v>2018</v>
      </c>
      <c r="F8" s="38" t="str">
        <f t="shared" ref="F8:F74" si="1">H8</f>
        <v>TRABDLM</v>
      </c>
      <c r="G8" s="38" t="str">
        <f>G7</f>
        <v>TFL*</v>
      </c>
      <c r="H8" s="38" t="str">
        <f>'ACTIVITY TFR_TFM +5km'!P$8</f>
        <v>TRABDLM</v>
      </c>
      <c r="I8" s="38" t="str">
        <f>I7</f>
        <v>TRACH4N</v>
      </c>
      <c r="J8" s="47">
        <v>3.1111561120201911E-4</v>
      </c>
      <c r="L8" s="38" t="s">
        <v>239</v>
      </c>
      <c r="M8" s="38" t="s">
        <v>293</v>
      </c>
      <c r="N8" s="38" t="s">
        <v>244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>'ACTIVITY TFR_TFM +5km'!$E$7</f>
        <v>2018</v>
      </c>
      <c r="F9" s="38" t="str">
        <f t="shared" si="1"/>
        <v>TRABGL</v>
      </c>
      <c r="G9" s="38" t="str">
        <f t="shared" ref="G9:I30" si="2">G8</f>
        <v>TFL*</v>
      </c>
      <c r="H9" s="38" t="str">
        <f>'ACTIVITY TFR_TFM +5km'!P$9</f>
        <v>TRABGL</v>
      </c>
      <c r="I9" s="38" t="str">
        <f t="shared" si="2"/>
        <v>TRACH4N</v>
      </c>
      <c r="J9" s="47">
        <v>4.4282421314899506E-3</v>
      </c>
      <c r="L9" s="38" t="s">
        <v>239</v>
      </c>
      <c r="M9" s="38" t="s">
        <v>293</v>
      </c>
      <c r="N9" s="38" t="s">
        <v>242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TFR_TFM +5km'!$E$7</f>
        <v>2018</v>
      </c>
      <c r="F10" s="38" t="str">
        <f t="shared" si="1"/>
        <v>TRABGS</v>
      </c>
      <c r="G10" s="38" t="str">
        <f t="shared" si="2"/>
        <v>TFL*</v>
      </c>
      <c r="H10" s="38" t="str">
        <f>'ACTIVITY TFR_TFM +5km'!P$10</f>
        <v>TRABGS</v>
      </c>
      <c r="I10" s="38" t="str">
        <f t="shared" si="2"/>
        <v>TRACH4N</v>
      </c>
      <c r="J10" s="47">
        <v>4.4282421314899506E-3</v>
      </c>
      <c r="L10" s="38" t="s">
        <v>239</v>
      </c>
      <c r="M10" s="38" t="s">
        <v>293</v>
      </c>
      <c r="N10" s="38" t="s">
        <v>242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FLO_EMIS</v>
      </c>
      <c r="E11" s="42">
        <f>'ACTIVITY TFR_TFM +5km'!$E$7</f>
        <v>2018</v>
      </c>
      <c r="F11" s="38" t="str">
        <f t="shared" si="1"/>
        <v>TRABGSL</v>
      </c>
      <c r="G11" s="38" t="str">
        <f t="shared" si="2"/>
        <v>TFL*</v>
      </c>
      <c r="H11" s="38" t="str">
        <f>'ACTIVITY TFR_TFM +5km'!P$11</f>
        <v>TRABGSL</v>
      </c>
      <c r="I11" s="38" t="str">
        <f t="shared" si="2"/>
        <v>TRACH4N</v>
      </c>
      <c r="J11" s="47">
        <f>J20</f>
        <v>1.457707056657181E-2</v>
      </c>
      <c r="L11" s="38" t="s">
        <v>239</v>
      </c>
      <c r="M11" s="38"/>
      <c r="N11" s="38" t="s">
        <v>294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3">IF(J12&gt;0,"FLO_EMIS","*")</f>
        <v>FLO_EMIS</v>
      </c>
      <c r="E12" s="42">
        <f>'ACTIVITY TFR_TFM +5km'!$E$7</f>
        <v>2018</v>
      </c>
      <c r="F12" s="38" t="str">
        <f t="shared" ref="F12" si="4">H12</f>
        <v>TRABGSLM</v>
      </c>
      <c r="G12" s="38" t="str">
        <f t="shared" si="2"/>
        <v>TFL*</v>
      </c>
      <c r="H12" s="38" t="str">
        <f>'ACTIVITY TFR_TFM +5km'!P$12</f>
        <v>TRABGSLM</v>
      </c>
      <c r="I12" s="38" t="str">
        <f t="shared" si="2"/>
        <v>TRACH4N</v>
      </c>
      <c r="J12" s="47">
        <f>J11</f>
        <v>1.457707056657181E-2</v>
      </c>
      <c r="L12" s="38" t="s">
        <v>239</v>
      </c>
      <c r="M12" s="38"/>
      <c r="N12" s="38" t="s">
        <v>294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TFR_TFM +5km'!$E$7</f>
        <v>2018</v>
      </c>
      <c r="F13" s="38" t="str">
        <f t="shared" si="1"/>
        <v>TRABJF</v>
      </c>
      <c r="G13" s="38" t="str">
        <f t="shared" si="2"/>
        <v>TFL*</v>
      </c>
      <c r="H13" s="38" t="str">
        <f>'ACTIVITY TFR_TFM +5km'!P$13</f>
        <v>TRABJF</v>
      </c>
      <c r="I13" s="38" t="str">
        <f t="shared" si="2"/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TFR_TFM +5km'!$E$7</f>
        <v>2018</v>
      </c>
      <c r="F14" s="38" t="str">
        <f t="shared" si="1"/>
        <v>TRADME</v>
      </c>
      <c r="G14" s="38" t="str">
        <f t="shared" si="2"/>
        <v>TFL*</v>
      </c>
      <c r="H14" s="38" t="str">
        <f>'ACTIVITY TFR_TFM +5km'!P$14</f>
        <v>TRADME</v>
      </c>
      <c r="I14" s="38" t="str">
        <f t="shared" si="2"/>
        <v>TRACH4N</v>
      </c>
      <c r="J14" s="47">
        <v>0</v>
      </c>
      <c r="L14" s="38" t="s">
        <v>239</v>
      </c>
      <c r="M14" s="38"/>
      <c r="N14" s="38" t="s">
        <v>245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TFR_TFM +5km'!$E$7</f>
        <v>2018</v>
      </c>
      <c r="F15" s="38" t="str">
        <f t="shared" si="1"/>
        <v>TRADST</v>
      </c>
      <c r="G15" s="38" t="str">
        <f t="shared" si="2"/>
        <v>TFL*</v>
      </c>
      <c r="H15" s="38" t="str">
        <f>'ACTIVITY TFR_TFM +5km'!P$15</f>
        <v>TRADST</v>
      </c>
      <c r="I15" s="38" t="str">
        <f t="shared" si="2"/>
        <v>TRACH4N</v>
      </c>
      <c r="J15" s="47">
        <v>3.0482780542961897E-4</v>
      </c>
      <c r="L15" s="38" t="s">
        <v>239</v>
      </c>
      <c r="M15" s="38" t="s">
        <v>293</v>
      </c>
      <c r="N15" s="38" t="s">
        <v>242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TFR_TFM +5km'!$E$7</f>
        <v>2018</v>
      </c>
      <c r="F16" s="38" t="str">
        <f t="shared" si="1"/>
        <v>TRAELC</v>
      </c>
      <c r="G16" s="38" t="str">
        <f t="shared" si="2"/>
        <v>TFL*</v>
      </c>
      <c r="H16" s="38" t="str">
        <f>'ACTIVITY TFR_TFM +5km'!P$16</f>
        <v>TRAELC</v>
      </c>
      <c r="I16" s="38" t="str">
        <f t="shared" si="2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>'ACTIVITY TFR_TFM +5km'!$E$7</f>
        <v>2018</v>
      </c>
      <c r="F17" s="38" t="str">
        <f t="shared" si="1"/>
        <v>TRAETH</v>
      </c>
      <c r="G17" s="38" t="str">
        <f t="shared" si="2"/>
        <v>TFL*</v>
      </c>
      <c r="H17" s="38" t="str">
        <f>'ACTIVITY TFR_TFM +5km'!P$17</f>
        <v>TRAETH</v>
      </c>
      <c r="I17" s="38" t="str">
        <f t="shared" si="2"/>
        <v>TRACH4N</v>
      </c>
      <c r="J17" s="47">
        <v>4.5193856721062534E-3</v>
      </c>
      <c r="L17" s="38" t="s">
        <v>239</v>
      </c>
      <c r="M17" s="38" t="s">
        <v>293</v>
      </c>
      <c r="N17" s="38" t="s">
        <v>242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>'ACTIVITY TFR_TFM +5km'!$E$7</f>
        <v>2018</v>
      </c>
      <c r="F18" s="38" t="str">
        <f t="shared" si="1"/>
        <v>TRAETHM</v>
      </c>
      <c r="G18" s="38" t="str">
        <f t="shared" si="2"/>
        <v>TFL*</v>
      </c>
      <c r="H18" s="38" t="str">
        <f>'ACTIVITY TFR_TFM +5km'!P$18</f>
        <v>TRAETHM</v>
      </c>
      <c r="I18" s="38" t="str">
        <f t="shared" si="2"/>
        <v>TRACH4N</v>
      </c>
      <c r="J18" s="47">
        <v>4.5193856721062534E-3</v>
      </c>
      <c r="L18" s="38" t="s">
        <v>239</v>
      </c>
      <c r="M18" s="38" t="s">
        <v>293</v>
      </c>
      <c r="N18" s="38" t="s">
        <v>242</v>
      </c>
      <c r="P18" s="38" t="s">
        <v>197</v>
      </c>
      <c r="Q18" s="44" t="s">
        <v>198</v>
      </c>
    </row>
    <row r="19" spans="2:20" x14ac:dyDescent="0.3">
      <c r="B19" s="38" t="s">
        <v>225</v>
      </c>
      <c r="C19" s="38"/>
      <c r="D19" s="38" t="str">
        <f t="shared" si="0"/>
        <v>*</v>
      </c>
      <c r="E19" s="42">
        <f>'ACTIVITY TFR_TFM +5km'!$E$7</f>
        <v>2018</v>
      </c>
      <c r="F19" s="38" t="str">
        <f t="shared" si="1"/>
        <v>TRAFTD</v>
      </c>
      <c r="G19" s="38" t="str">
        <f t="shared" si="2"/>
        <v>TFL*</v>
      </c>
      <c r="H19" s="38" t="str">
        <f>'ACTIVITY TFR_TFM +5km'!P$19</f>
        <v>TRAFTD</v>
      </c>
      <c r="I19" s="38" t="str">
        <f t="shared" si="2"/>
        <v>TRACH4N</v>
      </c>
      <c r="J19" s="47">
        <v>0</v>
      </c>
      <c r="K19" s="2"/>
      <c r="L19" s="38" t="s">
        <v>239</v>
      </c>
      <c r="M19" s="38"/>
      <c r="N19" s="38" t="s">
        <v>245</v>
      </c>
      <c r="O19" s="2"/>
      <c r="P19" s="38" t="s">
        <v>276</v>
      </c>
      <c r="Q19" s="44" t="s">
        <v>277</v>
      </c>
      <c r="R19" s="2"/>
      <c r="S19" s="2"/>
      <c r="T19" s="2"/>
    </row>
    <row r="20" spans="2:20" s="2" customFormat="1" ht="15" customHeight="1" x14ac:dyDescent="0.3">
      <c r="B20" s="38" t="s">
        <v>225</v>
      </c>
      <c r="C20" s="38"/>
      <c r="D20" s="38" t="str">
        <f t="shared" si="0"/>
        <v>FLO_EMIS</v>
      </c>
      <c r="E20" s="42">
        <f>'ACTIVITY TFR_TFM +5km'!$E$7</f>
        <v>2018</v>
      </c>
      <c r="F20" s="38" t="str">
        <f t="shared" si="1"/>
        <v>TRAGSL</v>
      </c>
      <c r="G20" s="38" t="str">
        <f t="shared" si="2"/>
        <v>TFL*</v>
      </c>
      <c r="H20" s="38" t="str">
        <f>'ACTIVITY TFR_TFM +5km'!P$20</f>
        <v>TRAGSL</v>
      </c>
      <c r="I20" s="38" t="str">
        <f t="shared" si="2"/>
        <v>TRACH4N</v>
      </c>
      <c r="J20" s="47">
        <v>1.457707056657181E-2</v>
      </c>
      <c r="L20" s="38" t="s">
        <v>239</v>
      </c>
      <c r="M20" s="38" t="s">
        <v>293</v>
      </c>
      <c r="N20" s="38" t="s">
        <v>242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TFR_TFM +5km'!$E$7</f>
        <v>2018</v>
      </c>
      <c r="F21" s="38" t="str">
        <f t="shared" si="1"/>
        <v>TRAH2G</v>
      </c>
      <c r="G21" s="38" t="str">
        <f t="shared" si="2"/>
        <v>TFL*</v>
      </c>
      <c r="H21" s="38" t="str">
        <f>'ACTIVITY TFR_TFM +5km'!P$21</f>
        <v>TRAH2G</v>
      </c>
      <c r="I21" s="38" t="str">
        <f t="shared" si="2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TFR_TFM +5km'!$E$7</f>
        <v>2018</v>
      </c>
      <c r="F22" s="38" t="str">
        <f t="shared" si="1"/>
        <v>TRAHFO</v>
      </c>
      <c r="G22" s="38" t="str">
        <f t="shared" si="2"/>
        <v>TFL*</v>
      </c>
      <c r="H22" s="38" t="str">
        <f>'ACTIVITY TFR_TFM +5km'!P$22</f>
        <v>TRAHFO</v>
      </c>
      <c r="I22" s="38" t="str">
        <f t="shared" si="2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TFR_TFM +5km'!$E$7</f>
        <v>2018</v>
      </c>
      <c r="F23" s="38" t="str">
        <f t="shared" si="1"/>
        <v>TRAHUM</v>
      </c>
      <c r="G23" s="38" t="str">
        <f t="shared" si="2"/>
        <v>TFL*</v>
      </c>
      <c r="H23" s="38" t="str">
        <f>'ACTIVITY TFR_TFM +5km'!P$23</f>
        <v>TRAHUM</v>
      </c>
      <c r="I23" s="38" t="str">
        <f t="shared" si="2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TFR_TFM +5km'!$E$7</f>
        <v>2018</v>
      </c>
      <c r="F24" s="38" t="str">
        <f t="shared" si="1"/>
        <v>TRAKER</v>
      </c>
      <c r="G24" s="38" t="str">
        <f t="shared" si="2"/>
        <v>TFL*</v>
      </c>
      <c r="H24" s="38" t="str">
        <f>'ACTIVITY TFR_TFM +5km'!P$24</f>
        <v>TRAKER</v>
      </c>
      <c r="I24" s="38" t="str">
        <f t="shared" si="2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TFR_TFM +5km'!$E$7</f>
        <v>2018</v>
      </c>
      <c r="F25" s="38" t="str">
        <f t="shared" si="1"/>
        <v>TRALFO</v>
      </c>
      <c r="G25" s="38" t="str">
        <f t="shared" si="2"/>
        <v>TFL*</v>
      </c>
      <c r="H25" s="38" t="str">
        <f>'ACTIVITY TFR_TFM +5km'!P$25</f>
        <v>TRALFO</v>
      </c>
      <c r="I25" s="38" t="str">
        <f t="shared" si="2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FLO_EMIS</v>
      </c>
      <c r="E26" s="42">
        <f>'ACTIVITY TFR_TFM +5km'!$E$7</f>
        <v>2018</v>
      </c>
      <c r="F26" s="38" t="str">
        <f t="shared" si="1"/>
        <v>TRALPG</v>
      </c>
      <c r="G26" s="38" t="str">
        <f t="shared" si="2"/>
        <v>TFL*</v>
      </c>
      <c r="H26" s="38" t="str">
        <f>'ACTIVITY TFR_TFM +5km'!P$26</f>
        <v>TRALPG</v>
      </c>
      <c r="I26" s="38" t="str">
        <f t="shared" si="2"/>
        <v>TRACH4N</v>
      </c>
      <c r="J26" s="47">
        <v>4.6381588013799943E-3</v>
      </c>
      <c r="L26" s="38" t="s">
        <v>239</v>
      </c>
      <c r="M26" s="38" t="s">
        <v>293</v>
      </c>
      <c r="N26" s="38" t="s">
        <v>242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>'ACTIVITY TFR_TFM +5km'!$E$7</f>
        <v>2018</v>
      </c>
      <c r="F27" s="38" t="str">
        <f t="shared" si="1"/>
        <v>TRAMTH</v>
      </c>
      <c r="G27" s="38" t="str">
        <f t="shared" si="2"/>
        <v>TFL*</v>
      </c>
      <c r="H27" s="38" t="str">
        <f>'ACTIVITY TFR_TFM +5km'!P$27</f>
        <v>TRAMTH</v>
      </c>
      <c r="I27" s="38" t="str">
        <f t="shared" si="2"/>
        <v>TRACH4N</v>
      </c>
      <c r="J27" s="47">
        <v>2.9726562966308421E-4</v>
      </c>
      <c r="L27" s="38" t="s">
        <v>239</v>
      </c>
      <c r="M27" s="38" t="s">
        <v>293</v>
      </c>
      <c r="N27" s="38" t="s">
        <v>242</v>
      </c>
      <c r="P27" s="38" t="s">
        <v>315</v>
      </c>
      <c r="Q27" s="44" t="s">
        <v>268</v>
      </c>
    </row>
    <row r="28" spans="2:20" s="2" customFormat="1" ht="15" customHeight="1" x14ac:dyDescent="0.3">
      <c r="B28" s="38" t="s">
        <v>225</v>
      </c>
      <c r="C28" s="38"/>
      <c r="D28" s="38" t="str">
        <f t="shared" si="0"/>
        <v>FLO_EMIS</v>
      </c>
      <c r="E28" s="42">
        <f>'ACTIVITY TFR_TFM +5km'!$E$7</f>
        <v>2018</v>
      </c>
      <c r="F28" s="38" t="str">
        <f t="shared" si="1"/>
        <v>TRAMTHM</v>
      </c>
      <c r="G28" s="38" t="str">
        <f t="shared" si="2"/>
        <v>TFL*</v>
      </c>
      <c r="H28" s="38" t="str">
        <f>'ACTIVITY TFR_TFM +5km'!P$28</f>
        <v>TRAMTHM</v>
      </c>
      <c r="I28" s="38" t="str">
        <f t="shared" si="2"/>
        <v>TRACH4N</v>
      </c>
      <c r="J28" s="47">
        <v>2.9726562966308421E-4</v>
      </c>
      <c r="L28" s="38" t="s">
        <v>239</v>
      </c>
      <c r="M28" s="38" t="s">
        <v>293</v>
      </c>
      <c r="N28" s="38" t="s">
        <v>242</v>
      </c>
      <c r="P28" s="38" t="s">
        <v>316</v>
      </c>
      <c r="Q28" s="44" t="s">
        <v>267</v>
      </c>
      <c r="R28"/>
      <c r="S28"/>
      <c r="T28"/>
    </row>
    <row r="29" spans="2:20" s="2" customFormat="1" ht="15" customHeight="1" x14ac:dyDescent="0.3">
      <c r="B29" s="38" t="s">
        <v>225</v>
      </c>
      <c r="C29" s="38"/>
      <c r="D29" s="38" t="str">
        <f t="shared" si="0"/>
        <v>FLO_EMIS</v>
      </c>
      <c r="E29" s="42">
        <f>'ACTIVITY TFR_TFM +5km'!$E$7</f>
        <v>2018</v>
      </c>
      <c r="F29" s="38" t="str">
        <f t="shared" si="1"/>
        <v>TRANGL</v>
      </c>
      <c r="G29" s="38" t="str">
        <f t="shared" si="2"/>
        <v>TFL*</v>
      </c>
      <c r="H29" s="38" t="str">
        <f>'ACTIVITY TFR_TFM +5km'!P$29</f>
        <v>TRANGL</v>
      </c>
      <c r="I29" s="38" t="str">
        <f t="shared" si="2"/>
        <v>TRACH4N</v>
      </c>
      <c r="J29" s="47">
        <v>4.4282421314899506E-3</v>
      </c>
      <c r="K29"/>
      <c r="L29" s="38" t="s">
        <v>239</v>
      </c>
      <c r="M29" s="38" t="s">
        <v>293</v>
      </c>
      <c r="N29" s="38" t="s">
        <v>242</v>
      </c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TFR_TFM +5km'!$E$7</f>
        <v>2018</v>
      </c>
      <c r="F30" s="39" t="str">
        <f t="shared" si="1"/>
        <v>TRANGS</v>
      </c>
      <c r="G30" s="39" t="str">
        <f t="shared" si="2"/>
        <v>TFL*</v>
      </c>
      <c r="H30" s="39" t="str">
        <f>'ACTIVITY TFR_TFM +5km'!P$30</f>
        <v>TRANGS</v>
      </c>
      <c r="I30" s="39" t="str">
        <f t="shared" si="2"/>
        <v>TRACH4N</v>
      </c>
      <c r="J30" s="48">
        <v>4.4282421314899506E-3</v>
      </c>
      <c r="L30" s="39" t="s">
        <v>239</v>
      </c>
      <c r="M30" s="39" t="s">
        <v>293</v>
      </c>
      <c r="N30" s="39" t="s">
        <v>242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f>'ACTIVITY TFR_TFM +5km'!$E$7</f>
        <v>2018</v>
      </c>
      <c r="F31" s="38" t="str">
        <f>H31</f>
        <v>TRABDL</v>
      </c>
      <c r="G31" s="38" t="str">
        <f>G$7</f>
        <v>TFL*</v>
      </c>
      <c r="H31" s="38" t="str">
        <f>'ACTIVITY TFR_TFM +5km'!P$7</f>
        <v>TRABDL</v>
      </c>
      <c r="I31" s="38" t="s">
        <v>227</v>
      </c>
      <c r="J31" s="47">
        <v>0.10950113455547654</v>
      </c>
      <c r="K31" s="2"/>
      <c r="L31" s="38" t="s">
        <v>239</v>
      </c>
      <c r="M31" s="38" t="s">
        <v>293</v>
      </c>
      <c r="N31" s="38" t="s">
        <v>244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TFR_TFM +5km'!$E$7</f>
        <v>2018</v>
      </c>
      <c r="F32" s="38" t="str">
        <f t="shared" si="1"/>
        <v>TRABDLM</v>
      </c>
      <c r="G32" s="38" t="str">
        <f>G31</f>
        <v>TFL*</v>
      </c>
      <c r="H32" s="38" t="str">
        <f>'ACTIVITY TFR_TFM +5km'!P$8</f>
        <v>TRABDLM</v>
      </c>
      <c r="I32" s="38" t="str">
        <f>I31</f>
        <v>TRACOXN</v>
      </c>
      <c r="J32" s="47">
        <v>0.10950113455547654</v>
      </c>
      <c r="K32" s="2"/>
      <c r="L32" s="38" t="s">
        <v>239</v>
      </c>
      <c r="M32" s="38" t="s">
        <v>293</v>
      </c>
      <c r="N32" s="38" t="s">
        <v>244</v>
      </c>
    </row>
    <row r="33" spans="2:20" s="2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>'ACTIVITY TFR_TFM +5km'!$E$7</f>
        <v>2018</v>
      </c>
      <c r="F33" s="38" t="str">
        <f t="shared" si="1"/>
        <v>TRABGL</v>
      </c>
      <c r="G33" s="38" t="str">
        <f t="shared" ref="G33:G54" si="5">G32</f>
        <v>TFL*</v>
      </c>
      <c r="H33" s="38" t="str">
        <f>'ACTIVITY TFR_TFM +5km'!P$9</f>
        <v>TRABGL</v>
      </c>
      <c r="I33" s="38" t="str">
        <f t="shared" ref="I33:I54" si="6">I32</f>
        <v>TRACOXN</v>
      </c>
      <c r="J33" s="47">
        <v>9.8186609494609528E-2</v>
      </c>
      <c r="L33" s="38" t="s">
        <v>239</v>
      </c>
      <c r="M33" s="38" t="s">
        <v>293</v>
      </c>
      <c r="N33" s="38" t="s">
        <v>242</v>
      </c>
      <c r="P33" s="53"/>
      <c r="S33" s="53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>'ACTIVITY TFR_TFM +5km'!$E$7</f>
        <v>2018</v>
      </c>
      <c r="F34" s="38" t="str">
        <f t="shared" si="1"/>
        <v>TRABGS</v>
      </c>
      <c r="G34" s="38" t="str">
        <f t="shared" si="5"/>
        <v>TFL*</v>
      </c>
      <c r="H34" s="38" t="str">
        <f>'ACTIVITY TFR_TFM +5km'!P$10</f>
        <v>TRABGS</v>
      </c>
      <c r="I34" s="38" t="str">
        <f t="shared" si="6"/>
        <v>TRACOXN</v>
      </c>
      <c r="J34" s="47">
        <v>9.8186609494609528E-2</v>
      </c>
      <c r="L34" s="38" t="s">
        <v>239</v>
      </c>
      <c r="M34" s="38" t="s">
        <v>293</v>
      </c>
      <c r="N34" s="38" t="s">
        <v>242</v>
      </c>
      <c r="P34" s="53"/>
      <c r="S34" s="1"/>
      <c r="T34" s="54"/>
    </row>
    <row r="35" spans="2:20" s="2" customFormat="1" ht="15" customHeight="1" x14ac:dyDescent="0.3">
      <c r="B35" s="38" t="s">
        <v>225</v>
      </c>
      <c r="C35" s="38"/>
      <c r="D35" s="38" t="str">
        <f t="shared" si="0"/>
        <v>FLO_EMIS</v>
      </c>
      <c r="E35" s="42">
        <f>'ACTIVITY TFR_TFM +5km'!$E$7</f>
        <v>2018</v>
      </c>
      <c r="F35" s="38" t="str">
        <f t="shared" si="1"/>
        <v>TRABGSL</v>
      </c>
      <c r="G35" s="38" t="str">
        <f t="shared" si="5"/>
        <v>TFL*</v>
      </c>
      <c r="H35" s="38" t="str">
        <f>'ACTIVITY TFR_TFM +5km'!P$11</f>
        <v>TRABGSL</v>
      </c>
      <c r="I35" s="38" t="str">
        <f t="shared" si="6"/>
        <v>TRACOXN</v>
      </c>
      <c r="J35" s="47">
        <f>J44</f>
        <v>1.6405715587029024</v>
      </c>
      <c r="L35" s="38" t="s">
        <v>239</v>
      </c>
      <c r="M35" s="38"/>
      <c r="N35" s="38" t="s">
        <v>294</v>
      </c>
      <c r="P35" s="53"/>
      <c r="S35" s="53"/>
    </row>
    <row r="36" spans="2:20" s="2" customFormat="1" ht="15" customHeight="1" x14ac:dyDescent="0.3">
      <c r="B36" s="38" t="s">
        <v>225</v>
      </c>
      <c r="C36" s="38"/>
      <c r="D36" s="38" t="str">
        <f t="shared" si="0"/>
        <v>FLO_EMIS</v>
      </c>
      <c r="E36" s="42">
        <f>'ACTIVITY TFR_TFM +5km'!$E$7</f>
        <v>2018</v>
      </c>
      <c r="F36" s="38" t="str">
        <f t="shared" si="1"/>
        <v>TRABGSLM</v>
      </c>
      <c r="G36" s="38" t="str">
        <f t="shared" ref="G36:I36" si="7">G35</f>
        <v>TFL*</v>
      </c>
      <c r="H36" s="38" t="str">
        <f>'ACTIVITY TFR_TFM +5km'!P$12</f>
        <v>TRABGSLM</v>
      </c>
      <c r="I36" s="38" t="str">
        <f t="shared" si="7"/>
        <v>TRACOXN</v>
      </c>
      <c r="J36" s="47">
        <f>J35</f>
        <v>1.6405715587029024</v>
      </c>
      <c r="L36" s="38" t="s">
        <v>239</v>
      </c>
      <c r="M36" s="38"/>
      <c r="N36" s="38" t="s">
        <v>294</v>
      </c>
      <c r="P36" s="53"/>
      <c r="S36" s="1"/>
      <c r="T36" s="62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TFR_TFM +5km'!$E$7</f>
        <v>2018</v>
      </c>
      <c r="F37" s="38" t="str">
        <f t="shared" si="1"/>
        <v>TRABJF</v>
      </c>
      <c r="G37" s="38" t="str">
        <f>G35</f>
        <v>TFL*</v>
      </c>
      <c r="H37" s="38" t="str">
        <f>'ACTIVITY TFR_TFM +5km'!P$13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</row>
    <row r="38" spans="2:20" s="2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TFR_TFM +5km'!$E$7</f>
        <v>2018</v>
      </c>
      <c r="F38" s="38" t="str">
        <f t="shared" si="1"/>
        <v>TRADME</v>
      </c>
      <c r="G38" s="38" t="str">
        <f t="shared" si="5"/>
        <v>TFL*</v>
      </c>
      <c r="H38" s="38" t="str">
        <f>'ACTIVITY TFR_TFM +5km'!P$14</f>
        <v>TRADME</v>
      </c>
      <c r="I38" s="38" t="str">
        <f t="shared" si="6"/>
        <v>TRACOXN</v>
      </c>
      <c r="J38" s="47">
        <v>0</v>
      </c>
      <c r="L38" s="38" t="s">
        <v>239</v>
      </c>
      <c r="M38" s="38"/>
      <c r="N38" s="38" t="s">
        <v>245</v>
      </c>
      <c r="P38" s="53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>'ACTIVITY TFR_TFM +5km'!$E$7</f>
        <v>2018</v>
      </c>
      <c r="F39" s="38" t="str">
        <f t="shared" si="1"/>
        <v>TRADST</v>
      </c>
      <c r="G39" s="38" t="str">
        <f t="shared" si="5"/>
        <v>TFL*</v>
      </c>
      <c r="H39" s="38" t="str">
        <f>'ACTIVITY TFR_TFM +5km'!P$15</f>
        <v>TRADST</v>
      </c>
      <c r="I39" s="38" t="str">
        <f t="shared" si="6"/>
        <v>TRACOXN</v>
      </c>
      <c r="J39" s="47">
        <v>0.10728806056898602</v>
      </c>
      <c r="K39" s="2"/>
      <c r="L39" s="38" t="s">
        <v>239</v>
      </c>
      <c r="M39" s="38" t="s">
        <v>293</v>
      </c>
      <c r="N39" s="38" t="s">
        <v>242</v>
      </c>
      <c r="P39" s="53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TFR_TFM +5km'!$E$7</f>
        <v>2018</v>
      </c>
      <c r="F40" s="38" t="str">
        <f t="shared" si="1"/>
        <v>TRAELC</v>
      </c>
      <c r="G40" s="38" t="str">
        <f t="shared" si="5"/>
        <v>TFL*</v>
      </c>
      <c r="H40" s="38" t="str">
        <f>'ACTIVITY TFR_TFM +5km'!P$16</f>
        <v>TRAELC</v>
      </c>
      <c r="I40" s="38" t="str">
        <f t="shared" si="6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>'ACTIVITY TFR_TFM +5km'!$E$7</f>
        <v>2018</v>
      </c>
      <c r="F41" s="38" t="str">
        <f t="shared" si="1"/>
        <v>TRAETH</v>
      </c>
      <c r="G41" s="38" t="str">
        <f t="shared" si="5"/>
        <v>TFL*</v>
      </c>
      <c r="H41" s="38" t="str">
        <f>'ACTIVITY TFR_TFM +5km'!P$17</f>
        <v>TRAETH</v>
      </c>
      <c r="I41" s="38" t="str">
        <f t="shared" si="6"/>
        <v>TRACOXN</v>
      </c>
      <c r="J41" s="47">
        <v>1.6856666115639386E-2</v>
      </c>
      <c r="K41" s="2"/>
      <c r="L41" s="38" t="s">
        <v>239</v>
      </c>
      <c r="M41" s="38" t="s">
        <v>293</v>
      </c>
      <c r="N41" s="38" t="s">
        <v>242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42">
        <f>'ACTIVITY TFR_TFM +5km'!$E$7</f>
        <v>2018</v>
      </c>
      <c r="F42" s="38" t="str">
        <f t="shared" si="1"/>
        <v>TRAETHM</v>
      </c>
      <c r="G42" s="38" t="str">
        <f t="shared" si="5"/>
        <v>TFL*</v>
      </c>
      <c r="H42" s="38" t="str">
        <f>'ACTIVITY TFR_TFM +5km'!P$18</f>
        <v>TRAETHM</v>
      </c>
      <c r="I42" s="38" t="str">
        <f t="shared" si="6"/>
        <v>TRACOXN</v>
      </c>
      <c r="J42" s="47">
        <v>1.6856666115639386E-2</v>
      </c>
      <c r="K42" s="2"/>
      <c r="L42" s="38" t="s">
        <v>239</v>
      </c>
      <c r="M42" s="38" t="s">
        <v>293</v>
      </c>
      <c r="N42" s="38" t="s">
        <v>242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>'ACTIVITY TFR_TFM +5km'!$E$7</f>
        <v>2018</v>
      </c>
      <c r="F43" s="38" t="str">
        <f t="shared" si="1"/>
        <v>TRAFTD</v>
      </c>
      <c r="G43" s="38" t="str">
        <f t="shared" si="5"/>
        <v>TFL*</v>
      </c>
      <c r="H43" s="38" t="str">
        <f>'ACTIVITY TFR_TFM +5km'!P$19</f>
        <v>TRAFTD</v>
      </c>
      <c r="I43" s="38" t="str">
        <f t="shared" si="6"/>
        <v>TRACOXN</v>
      </c>
      <c r="J43" s="47">
        <v>0</v>
      </c>
      <c r="K43" s="2"/>
      <c r="L43" s="38" t="s">
        <v>239</v>
      </c>
      <c r="M43" s="38"/>
      <c r="N43" s="38" t="s">
        <v>245</v>
      </c>
    </row>
    <row r="44" spans="2:20" x14ac:dyDescent="0.3">
      <c r="B44" s="38" t="s">
        <v>225</v>
      </c>
      <c r="C44" s="38"/>
      <c r="D44" s="38" t="str">
        <f t="shared" si="0"/>
        <v>FLO_EMIS</v>
      </c>
      <c r="E44" s="42">
        <f>'ACTIVITY TFR_TFM +5km'!$E$7</f>
        <v>2018</v>
      </c>
      <c r="F44" s="38" t="str">
        <f t="shared" si="1"/>
        <v>TRAGSL</v>
      </c>
      <c r="G44" s="38" t="str">
        <f t="shared" si="5"/>
        <v>TFL*</v>
      </c>
      <c r="H44" s="38" t="str">
        <f>'ACTIVITY TFR_TFM +5km'!P$20</f>
        <v>TRAGSL</v>
      </c>
      <c r="I44" s="38" t="str">
        <f t="shared" si="6"/>
        <v>TRACOXN</v>
      </c>
      <c r="J44" s="47">
        <v>1.6405715587029024</v>
      </c>
      <c r="K44" s="2"/>
      <c r="L44" s="38" t="s">
        <v>239</v>
      </c>
      <c r="M44" s="38" t="s">
        <v>293</v>
      </c>
      <c r="N44" s="38" t="s">
        <v>242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TFR_TFM +5km'!$E$7</f>
        <v>2018</v>
      </c>
      <c r="F45" s="38" t="str">
        <f t="shared" si="1"/>
        <v>TRAH2G</v>
      </c>
      <c r="G45" s="38" t="str">
        <f t="shared" si="5"/>
        <v>TFL*</v>
      </c>
      <c r="H45" s="38" t="str">
        <f>'ACTIVITY TFR_TFM +5km'!P$21</f>
        <v>TRAH2G</v>
      </c>
      <c r="I45" s="38" t="str">
        <f t="shared" si="6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TFR_TFM +5km'!$E$7</f>
        <v>2018</v>
      </c>
      <c r="F46" s="38" t="str">
        <f t="shared" si="1"/>
        <v>TRAHFO</v>
      </c>
      <c r="G46" s="38" t="str">
        <f t="shared" si="5"/>
        <v>TFL*</v>
      </c>
      <c r="H46" s="38" t="str">
        <f>'ACTIVITY TFR_TFM +5km'!P$22</f>
        <v>TRAHFO</v>
      </c>
      <c r="I46" s="38" t="str">
        <f t="shared" si="6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TFR_TFM +5km'!$E$7</f>
        <v>2018</v>
      </c>
      <c r="F47" s="38" t="str">
        <f t="shared" si="1"/>
        <v>TRAHUM</v>
      </c>
      <c r="G47" s="38" t="str">
        <f t="shared" si="5"/>
        <v>TFL*</v>
      </c>
      <c r="H47" s="38" t="str">
        <f>'ACTIVITY TFR_TFM +5km'!P$23</f>
        <v>TRAHUM</v>
      </c>
      <c r="I47" s="38" t="str">
        <f t="shared" si="6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TFR_TFM +5km'!$E$7</f>
        <v>2018</v>
      </c>
      <c r="F48" s="38" t="str">
        <f t="shared" si="1"/>
        <v>TRAKER</v>
      </c>
      <c r="G48" s="38" t="str">
        <f t="shared" si="5"/>
        <v>TFL*</v>
      </c>
      <c r="H48" s="38" t="str">
        <f>'ACTIVITY TFR_TFM +5km'!P$24</f>
        <v>TRAKER</v>
      </c>
      <c r="I48" s="38" t="str">
        <f t="shared" si="6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>'ACTIVITY TFR_TFM +5km'!$E$7</f>
        <v>2018</v>
      </c>
      <c r="F49" s="38" t="str">
        <f t="shared" si="1"/>
        <v>TRALFO</v>
      </c>
      <c r="G49" s="38" t="str">
        <f t="shared" si="5"/>
        <v>TFL*</v>
      </c>
      <c r="H49" s="38" t="str">
        <f>'ACTIVITY TFR_TFM +5km'!P$25</f>
        <v>TRALFO</v>
      </c>
      <c r="I49" s="38" t="str">
        <f t="shared" si="6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FLO_EMIS</v>
      </c>
      <c r="E50" s="42">
        <f>'ACTIVITY TFR_TFM +5km'!$E$7</f>
        <v>2018</v>
      </c>
      <c r="F50" s="38" t="str">
        <f t="shared" si="1"/>
        <v>TRALPG</v>
      </c>
      <c r="G50" s="38" t="str">
        <f t="shared" si="5"/>
        <v>TFL*</v>
      </c>
      <c r="H50" s="38" t="str">
        <f>'ACTIVITY TFR_TFM +5km'!P$26</f>
        <v>TRALPG</v>
      </c>
      <c r="I50" s="38" t="str">
        <f t="shared" si="6"/>
        <v>TRACOXN</v>
      </c>
      <c r="J50" s="47">
        <v>0.10284105373701768</v>
      </c>
      <c r="K50" s="2"/>
      <c r="L50" s="38" t="s">
        <v>239</v>
      </c>
      <c r="M50" s="38" t="s">
        <v>293</v>
      </c>
      <c r="N50" s="38" t="s">
        <v>242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42">
        <f>'ACTIVITY TFR_TFM +5km'!$E$7</f>
        <v>2018</v>
      </c>
      <c r="F51" s="38" t="str">
        <f t="shared" si="1"/>
        <v>TRAMTH</v>
      </c>
      <c r="G51" s="38" t="str">
        <f t="shared" si="5"/>
        <v>TFL*</v>
      </c>
      <c r="H51" s="38" t="str">
        <f>'ACTIVITY TFR_TFM +5km'!P$27</f>
        <v>TRAMTH</v>
      </c>
      <c r="I51" s="38" t="str">
        <f t="shared" si="6"/>
        <v>TRACOXN</v>
      </c>
      <c r="J51" s="47">
        <v>0.10462645569823013</v>
      </c>
      <c r="K51" s="2"/>
      <c r="L51" s="38" t="s">
        <v>239</v>
      </c>
      <c r="M51" s="38" t="s">
        <v>293</v>
      </c>
      <c r="N51" s="38" t="s">
        <v>242</v>
      </c>
    </row>
    <row r="52" spans="2:20" s="2" customFormat="1" ht="15" customHeight="1" x14ac:dyDescent="0.3">
      <c r="B52" s="38" t="s">
        <v>225</v>
      </c>
      <c r="C52" s="38"/>
      <c r="D52" s="38" t="str">
        <f t="shared" si="0"/>
        <v>FLO_EMIS</v>
      </c>
      <c r="E52" s="42">
        <f>'ACTIVITY TFR_TFM +5km'!$E$7</f>
        <v>2018</v>
      </c>
      <c r="F52" s="38" t="str">
        <f t="shared" si="1"/>
        <v>TRAMTHM</v>
      </c>
      <c r="G52" s="38" t="str">
        <f t="shared" si="5"/>
        <v>TFL*</v>
      </c>
      <c r="H52" s="38" t="str">
        <f>'ACTIVITY TFR_TFM +5km'!P$28</f>
        <v>TRAMTHM</v>
      </c>
      <c r="I52" s="38" t="str">
        <f t="shared" si="6"/>
        <v>TRACOXN</v>
      </c>
      <c r="J52" s="47">
        <v>0.10462645569823013</v>
      </c>
      <c r="L52" s="38" t="s">
        <v>239</v>
      </c>
      <c r="M52" s="38" t="s">
        <v>293</v>
      </c>
      <c r="N52" s="38" t="s">
        <v>242</v>
      </c>
      <c r="P52" s="53"/>
    </row>
    <row r="53" spans="2:20" s="2" customFormat="1" ht="15" customHeight="1" x14ac:dyDescent="0.3">
      <c r="B53" s="38" t="s">
        <v>225</v>
      </c>
      <c r="C53" s="38"/>
      <c r="D53" s="38" t="str">
        <f t="shared" si="0"/>
        <v>FLO_EMIS</v>
      </c>
      <c r="E53" s="42">
        <f>'ACTIVITY TFR_TFM +5km'!$E$7</f>
        <v>2018</v>
      </c>
      <c r="F53" s="38" t="str">
        <f t="shared" si="1"/>
        <v>TRANGL</v>
      </c>
      <c r="G53" s="38" t="str">
        <f t="shared" si="5"/>
        <v>TFL*</v>
      </c>
      <c r="H53" s="38" t="str">
        <f>'ACTIVITY TFR_TFM +5km'!P$29</f>
        <v>TRANGL</v>
      </c>
      <c r="I53" s="38" t="str">
        <f t="shared" si="6"/>
        <v>TRACOXN</v>
      </c>
      <c r="J53" s="47">
        <v>9.8186609494609528E-2</v>
      </c>
      <c r="K53"/>
      <c r="L53" s="38" t="s">
        <v>239</v>
      </c>
      <c r="M53" s="38" t="s">
        <v>293</v>
      </c>
      <c r="N53" s="38" t="s">
        <v>242</v>
      </c>
      <c r="P53" s="53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>'ACTIVITY TFR_TFM +5km'!$E$7</f>
        <v>2018</v>
      </c>
      <c r="F54" s="39" t="str">
        <f t="shared" si="1"/>
        <v>TRANGS</v>
      </c>
      <c r="G54" s="39" t="str">
        <f t="shared" si="5"/>
        <v>TFL*</v>
      </c>
      <c r="H54" s="39" t="str">
        <f>'ACTIVITY TFR_TFM +5km'!P$30</f>
        <v>TRANGS</v>
      </c>
      <c r="I54" s="39" t="str">
        <f t="shared" si="6"/>
        <v>TRACOXN</v>
      </c>
      <c r="J54" s="48">
        <v>9.8186609494609528E-2</v>
      </c>
      <c r="L54" s="39" t="s">
        <v>239</v>
      </c>
      <c r="M54" s="39" t="s">
        <v>293</v>
      </c>
      <c r="N54" s="39" t="s">
        <v>242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f>'ACTIVITY TFR_TFM +5km'!$E$7</f>
        <v>2018</v>
      </c>
      <c r="F55" s="38" t="str">
        <f>H55</f>
        <v>TRABDL</v>
      </c>
      <c r="G55" s="38" t="str">
        <f>G$7</f>
        <v>TFL*</v>
      </c>
      <c r="H55" s="38" t="str">
        <f>'ACTIVITY TFR_TFM +5km'!P$7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244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42">
        <f>'ACTIVITY TFR_TFM +5km'!$E$7</f>
        <v>2018</v>
      </c>
      <c r="F56" s="38" t="str">
        <f t="shared" si="1"/>
        <v>TRABDLM</v>
      </c>
      <c r="G56" s="38" t="str">
        <f>G55</f>
        <v>TFL*</v>
      </c>
      <c r="H56" s="38" t="str">
        <f>'ACTIVITY TFR_TFM +5km'!P$8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244</v>
      </c>
    </row>
    <row r="57" spans="2:20" x14ac:dyDescent="0.3">
      <c r="B57" s="38" t="s">
        <v>225</v>
      </c>
      <c r="C57" s="38"/>
      <c r="D57" s="38" t="str">
        <f t="shared" si="0"/>
        <v>FLO_EMIS</v>
      </c>
      <c r="E57" s="42">
        <f>'ACTIVITY TFR_TFM +5km'!$E$7</f>
        <v>2018</v>
      </c>
      <c r="F57" s="38" t="str">
        <f t="shared" si="1"/>
        <v>TRABGL</v>
      </c>
      <c r="G57" s="38" t="str">
        <f t="shared" ref="G57:G78" si="8">G56</f>
        <v>TFL*</v>
      </c>
      <c r="H57" s="38" t="str">
        <f>'ACTIVITY TFR_TFM +5km'!P$9</f>
        <v>TRABGL</v>
      </c>
      <c r="I57" s="38" t="str">
        <f t="shared" ref="I57:I78" si="9">I56</f>
        <v>TRACXFN</v>
      </c>
      <c r="J57" s="47">
        <v>23.682148897001991</v>
      </c>
      <c r="K57" s="2"/>
      <c r="L57" s="38" t="s">
        <v>239</v>
      </c>
      <c r="M57" s="38" t="s">
        <v>293</v>
      </c>
      <c r="N57" s="38" t="s">
        <v>242</v>
      </c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>'ACTIVITY TFR_TFM +5km'!$E$7</f>
        <v>2018</v>
      </c>
      <c r="F58" s="38" t="str">
        <f t="shared" si="1"/>
        <v>TRABGS</v>
      </c>
      <c r="G58" s="38" t="str">
        <f t="shared" si="8"/>
        <v>TFL*</v>
      </c>
      <c r="H58" s="38" t="str">
        <f>'ACTIVITY TFR_TFM +5km'!P$10</f>
        <v>TRABGS</v>
      </c>
      <c r="I58" s="38" t="str">
        <f t="shared" si="9"/>
        <v>TRACXFN</v>
      </c>
      <c r="J58" s="47">
        <v>23.682148897001991</v>
      </c>
      <c r="L58" s="38" t="s">
        <v>239</v>
      </c>
      <c r="M58" s="38" t="s">
        <v>293</v>
      </c>
      <c r="N58" s="38" t="s">
        <v>242</v>
      </c>
      <c r="P58" s="53"/>
      <c r="S58" s="53"/>
    </row>
    <row r="59" spans="2:20" s="2" customFormat="1" ht="15" customHeight="1" x14ac:dyDescent="0.3">
      <c r="B59" s="38" t="s">
        <v>225</v>
      </c>
      <c r="C59" s="38"/>
      <c r="D59" s="38" t="str">
        <f t="shared" si="0"/>
        <v>FLO_EMIS</v>
      </c>
      <c r="E59" s="42">
        <f>'ACTIVITY TFR_TFM +5km'!$E$7</f>
        <v>2018</v>
      </c>
      <c r="F59" s="38" t="str">
        <f t="shared" si="1"/>
        <v>TRABGSL</v>
      </c>
      <c r="G59" s="38" t="str">
        <f t="shared" si="8"/>
        <v>TFL*</v>
      </c>
      <c r="H59" s="38" t="str">
        <f>'ACTIVITY TFR_TFM +5km'!P$11</f>
        <v>TRABGSL</v>
      </c>
      <c r="I59" s="38" t="str">
        <f t="shared" si="9"/>
        <v>TRACXFN</v>
      </c>
      <c r="J59" s="47">
        <f>J68</f>
        <v>22.965803986799223</v>
      </c>
      <c r="L59" s="38" t="s">
        <v>239</v>
      </c>
      <c r="M59" s="38"/>
      <c r="N59" s="38" t="s">
        <v>294</v>
      </c>
      <c r="P59" s="53"/>
      <c r="S59" s="1"/>
      <c r="T59" s="54"/>
    </row>
    <row r="60" spans="2:20" s="2" customFormat="1" ht="15" customHeight="1" x14ac:dyDescent="0.3">
      <c r="B60" s="38" t="s">
        <v>225</v>
      </c>
      <c r="C60" s="38"/>
      <c r="D60" s="38" t="str">
        <f t="shared" ref="D60" si="10">IF(J60&gt;0,"FLO_EMIS","*")</f>
        <v>FLO_EMIS</v>
      </c>
      <c r="E60" s="42">
        <f>'ACTIVITY TFR_TFM +5km'!$E$7</f>
        <v>2018</v>
      </c>
      <c r="F60" s="38" t="str">
        <f t="shared" ref="F60" si="11">H60</f>
        <v>TRABGSLM</v>
      </c>
      <c r="G60" s="38" t="str">
        <f t="shared" ref="G60:I60" si="12">G59</f>
        <v>TFL*</v>
      </c>
      <c r="H60" s="38" t="str">
        <f>'ACTIVITY TFR_TFM +5km'!P$12</f>
        <v>TRABGSLM</v>
      </c>
      <c r="I60" s="38" t="str">
        <f t="shared" si="12"/>
        <v>TRACXFN</v>
      </c>
      <c r="J60" s="47">
        <f>J59</f>
        <v>22.965803986799223</v>
      </c>
      <c r="L60" s="38" t="s">
        <v>239</v>
      </c>
      <c r="M60" s="38"/>
      <c r="N60" s="38" t="s">
        <v>294</v>
      </c>
      <c r="P60" s="53"/>
      <c r="S60" s="1"/>
      <c r="T60" s="62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>'ACTIVITY TFR_TFM +5km'!$E$7</f>
        <v>2018</v>
      </c>
      <c r="F61" s="38" t="str">
        <f t="shared" si="1"/>
        <v>TRABJF</v>
      </c>
      <c r="G61" s="38" t="str">
        <f>G59</f>
        <v>TFL*</v>
      </c>
      <c r="H61" s="38" t="str">
        <f>'ACTIVITY TFR_TFM +5km'!P$13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53"/>
    </row>
    <row r="62" spans="2:20" s="2" customFormat="1" ht="15" customHeight="1" x14ac:dyDescent="0.3">
      <c r="B62" s="38" t="s">
        <v>225</v>
      </c>
      <c r="C62" s="38"/>
      <c r="D62" s="38" t="str">
        <f t="shared" si="0"/>
        <v>*</v>
      </c>
      <c r="E62" s="42">
        <f>'ACTIVITY TFR_TFM +5km'!$E$7</f>
        <v>2018</v>
      </c>
      <c r="F62" s="38" t="str">
        <f t="shared" si="1"/>
        <v>TRADME</v>
      </c>
      <c r="G62" s="38" t="str">
        <f t="shared" si="8"/>
        <v>TFL*</v>
      </c>
      <c r="H62" s="38" t="str">
        <f>'ACTIVITY TFR_TFM +5km'!P$14</f>
        <v>TRADME</v>
      </c>
      <c r="I62" s="38" t="str">
        <f t="shared" si="9"/>
        <v>TRACXFN</v>
      </c>
      <c r="J62" s="47">
        <v>0</v>
      </c>
      <c r="L62" s="38" t="s">
        <v>239</v>
      </c>
      <c r="M62" s="38"/>
      <c r="N62" s="38" t="s">
        <v>245</v>
      </c>
      <c r="P62" s="53"/>
      <c r="S62" s="1"/>
      <c r="T62" s="54"/>
    </row>
    <row r="63" spans="2:20" s="2" customFormat="1" ht="15" customHeight="1" x14ac:dyDescent="0.3">
      <c r="B63" s="38" t="s">
        <v>225</v>
      </c>
      <c r="C63" s="38"/>
      <c r="D63" s="38" t="str">
        <f t="shared" si="0"/>
        <v>FLO_EMIS</v>
      </c>
      <c r="E63" s="42">
        <f>'ACTIVITY TFR_TFM +5km'!$E$7</f>
        <v>2018</v>
      </c>
      <c r="F63" s="38" t="str">
        <f t="shared" si="1"/>
        <v>TRADST</v>
      </c>
      <c r="G63" s="38" t="str">
        <f t="shared" si="8"/>
        <v>TFL*</v>
      </c>
      <c r="H63" s="38" t="str">
        <f>'ACTIVITY TFR_TFM +5km'!P$15</f>
        <v>TRADST</v>
      </c>
      <c r="I63" s="38" t="str">
        <f t="shared" si="9"/>
        <v>TRACXFN</v>
      </c>
      <c r="J63" s="47">
        <v>23.277468004272468</v>
      </c>
      <c r="L63" s="38" t="s">
        <v>239</v>
      </c>
      <c r="M63" s="38" t="s">
        <v>293</v>
      </c>
      <c r="N63" s="38" t="s">
        <v>242</v>
      </c>
      <c r="P63" s="53"/>
    </row>
    <row r="64" spans="2:20" x14ac:dyDescent="0.3">
      <c r="B64" s="38" t="s">
        <v>225</v>
      </c>
      <c r="C64" s="38"/>
      <c r="D64" s="38" t="str">
        <f t="shared" si="0"/>
        <v>*</v>
      </c>
      <c r="E64" s="42">
        <f>'ACTIVITY TFR_TFM +5km'!$E$7</f>
        <v>2018</v>
      </c>
      <c r="F64" s="38" t="str">
        <f t="shared" si="1"/>
        <v>TRAELC</v>
      </c>
      <c r="G64" s="38" t="str">
        <f t="shared" si="8"/>
        <v>TFL*</v>
      </c>
      <c r="H64" s="38" t="str">
        <f>'ACTIVITY TFR_TFM +5km'!P$16</f>
        <v>TRAELC</v>
      </c>
      <c r="I64" s="38" t="str">
        <f t="shared" si="9"/>
        <v>TRACXFN</v>
      </c>
      <c r="J64" s="47">
        <v>0</v>
      </c>
      <c r="K64" s="2"/>
      <c r="L64" s="38" t="s">
        <v>239</v>
      </c>
      <c r="M64" s="38"/>
      <c r="N64" s="38" t="s">
        <v>245</v>
      </c>
      <c r="P64" s="53"/>
    </row>
    <row r="65" spans="2:16" x14ac:dyDescent="0.3">
      <c r="B65" s="38" t="s">
        <v>225</v>
      </c>
      <c r="C65" s="38"/>
      <c r="D65" s="38" t="str">
        <f t="shared" si="0"/>
        <v>FLO_EMIS</v>
      </c>
      <c r="E65" s="42">
        <f>'ACTIVITY TFR_TFM +5km'!$E$7</f>
        <v>2018</v>
      </c>
      <c r="F65" s="38" t="str">
        <f t="shared" si="1"/>
        <v>TRAETH</v>
      </c>
      <c r="G65" s="38" t="str">
        <f t="shared" si="8"/>
        <v>TFL*</v>
      </c>
      <c r="H65" s="38" t="str">
        <f>'ACTIVITY TFR_TFM +5km'!P$17</f>
        <v>TRAETH</v>
      </c>
      <c r="I65" s="38" t="str">
        <f t="shared" si="9"/>
        <v>TRACXFN</v>
      </c>
      <c r="J65" s="47">
        <v>15.182235410267641</v>
      </c>
      <c r="K65" s="2"/>
      <c r="L65" s="38" t="s">
        <v>239</v>
      </c>
      <c r="M65" s="38" t="s">
        <v>293</v>
      </c>
      <c r="N65" s="38" t="s">
        <v>242</v>
      </c>
    </row>
    <row r="66" spans="2:16" x14ac:dyDescent="0.3">
      <c r="B66" s="38" t="s">
        <v>225</v>
      </c>
      <c r="C66" s="38"/>
      <c r="D66" s="38" t="str">
        <f t="shared" si="0"/>
        <v>FLO_EMIS</v>
      </c>
      <c r="E66" s="42">
        <f>'ACTIVITY TFR_TFM +5km'!$E$7</f>
        <v>2018</v>
      </c>
      <c r="F66" s="38" t="str">
        <f t="shared" si="1"/>
        <v>TRAETHM</v>
      </c>
      <c r="G66" s="38" t="str">
        <f t="shared" si="8"/>
        <v>TFL*</v>
      </c>
      <c r="H66" s="38" t="str">
        <f>'ACTIVITY TFR_TFM +5km'!P$18</f>
        <v>TRAETHM</v>
      </c>
      <c r="I66" s="38" t="str">
        <f t="shared" si="9"/>
        <v>TRACXFN</v>
      </c>
      <c r="J66" s="47">
        <v>15.182235410267641</v>
      </c>
      <c r="K66" s="2"/>
      <c r="L66" s="38" t="s">
        <v>239</v>
      </c>
      <c r="M66" s="38" t="s">
        <v>293</v>
      </c>
      <c r="N66" s="38" t="s">
        <v>242</v>
      </c>
    </row>
    <row r="67" spans="2:16" x14ac:dyDescent="0.3">
      <c r="B67" s="38" t="s">
        <v>225</v>
      </c>
      <c r="C67" s="38"/>
      <c r="D67" s="38" t="str">
        <f t="shared" si="0"/>
        <v>*</v>
      </c>
      <c r="E67" s="42">
        <f>'ACTIVITY TFR_TFM +5km'!$E$7</f>
        <v>2018</v>
      </c>
      <c r="F67" s="38" t="str">
        <f t="shared" si="1"/>
        <v>TRAFTD</v>
      </c>
      <c r="G67" s="38" t="str">
        <f t="shared" si="8"/>
        <v>TFL*</v>
      </c>
      <c r="H67" s="38" t="str">
        <f>'ACTIVITY TFR_TFM +5km'!P$19</f>
        <v>TRAFTD</v>
      </c>
      <c r="I67" s="38" t="str">
        <f t="shared" si="9"/>
        <v>TRACXFN</v>
      </c>
      <c r="J67" s="47">
        <v>0</v>
      </c>
      <c r="K67" s="2"/>
      <c r="L67" s="38" t="s">
        <v>239</v>
      </c>
      <c r="M67" s="38"/>
      <c r="N67" s="38" t="s">
        <v>245</v>
      </c>
    </row>
    <row r="68" spans="2:16" x14ac:dyDescent="0.3">
      <c r="B68" s="38" t="s">
        <v>225</v>
      </c>
      <c r="C68" s="38"/>
      <c r="D68" s="38" t="str">
        <f t="shared" si="0"/>
        <v>FLO_EMIS</v>
      </c>
      <c r="E68" s="42">
        <f>'ACTIVITY TFR_TFM +5km'!$E$7</f>
        <v>2018</v>
      </c>
      <c r="F68" s="38" t="str">
        <f t="shared" si="1"/>
        <v>TRAGSL</v>
      </c>
      <c r="G68" s="38" t="str">
        <f t="shared" si="8"/>
        <v>TFL*</v>
      </c>
      <c r="H68" s="38" t="str">
        <f>'ACTIVITY TFR_TFM +5km'!P$20</f>
        <v>TRAGSL</v>
      </c>
      <c r="I68" s="38" t="str">
        <f t="shared" si="9"/>
        <v>TRACXFN</v>
      </c>
      <c r="J68" s="47">
        <v>22.965803986799223</v>
      </c>
      <c r="K68" s="2"/>
      <c r="L68" s="38" t="s">
        <v>239</v>
      </c>
      <c r="M68" s="38" t="s">
        <v>293</v>
      </c>
      <c r="N68" s="38" t="s">
        <v>242</v>
      </c>
    </row>
    <row r="69" spans="2:16" x14ac:dyDescent="0.3">
      <c r="B69" s="38" t="s">
        <v>225</v>
      </c>
      <c r="C69" s="38"/>
      <c r="D69" s="38" t="str">
        <f t="shared" si="0"/>
        <v>*</v>
      </c>
      <c r="E69" s="42">
        <f>'ACTIVITY TFR_TFM +5km'!$E$7</f>
        <v>2018</v>
      </c>
      <c r="F69" s="38" t="str">
        <f t="shared" si="1"/>
        <v>TRAH2G</v>
      </c>
      <c r="G69" s="38" t="str">
        <f t="shared" si="8"/>
        <v>TFL*</v>
      </c>
      <c r="H69" s="38" t="str">
        <f>'ACTIVITY TFR_TFM +5km'!P$21</f>
        <v>TRAH2G</v>
      </c>
      <c r="I69" s="38" t="str">
        <f t="shared" si="9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6" x14ac:dyDescent="0.3">
      <c r="B70" s="38" t="s">
        <v>225</v>
      </c>
      <c r="C70" s="38"/>
      <c r="D70" s="38" t="str">
        <f t="shared" si="0"/>
        <v>*</v>
      </c>
      <c r="E70" s="42">
        <f>'ACTIVITY TFR_TFM +5km'!$E$7</f>
        <v>2018</v>
      </c>
      <c r="F70" s="38" t="str">
        <f t="shared" si="1"/>
        <v>TRAHFO</v>
      </c>
      <c r="G70" s="38" t="str">
        <f t="shared" si="8"/>
        <v>TFL*</v>
      </c>
      <c r="H70" s="38" t="str">
        <f>'ACTIVITY TFR_TFM +5km'!P$22</f>
        <v>TRAHFO</v>
      </c>
      <c r="I70" s="38" t="str">
        <f t="shared" si="9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6" x14ac:dyDescent="0.3">
      <c r="B71" s="38" t="s">
        <v>225</v>
      </c>
      <c r="C71" s="38"/>
      <c r="D71" s="38" t="str">
        <f t="shared" si="0"/>
        <v>*</v>
      </c>
      <c r="E71" s="42">
        <f>'ACTIVITY TFR_TFM +5km'!$E$7</f>
        <v>2018</v>
      </c>
      <c r="F71" s="38" t="str">
        <f t="shared" si="1"/>
        <v>TRAHUM</v>
      </c>
      <c r="G71" s="38" t="str">
        <f t="shared" si="8"/>
        <v>TFL*</v>
      </c>
      <c r="H71" s="38" t="str">
        <f>'ACTIVITY TFR_TFM +5km'!P$23</f>
        <v>TRAHUM</v>
      </c>
      <c r="I71" s="38" t="str">
        <f t="shared" si="9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6" x14ac:dyDescent="0.3">
      <c r="B72" s="38" t="s">
        <v>225</v>
      </c>
      <c r="C72" s="38"/>
      <c r="D72" s="38" t="str">
        <f t="shared" si="0"/>
        <v>*</v>
      </c>
      <c r="E72" s="42">
        <f>'ACTIVITY TFR_TFM +5km'!$E$7</f>
        <v>2018</v>
      </c>
      <c r="F72" s="38" t="str">
        <f t="shared" si="1"/>
        <v>TRAKER</v>
      </c>
      <c r="G72" s="38" t="str">
        <f t="shared" si="8"/>
        <v>TFL*</v>
      </c>
      <c r="H72" s="38" t="str">
        <f>'ACTIVITY TFR_TFM +5km'!P$24</f>
        <v>TRAKER</v>
      </c>
      <c r="I72" s="38" t="str">
        <f t="shared" si="9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6" x14ac:dyDescent="0.3">
      <c r="B73" s="38" t="s">
        <v>225</v>
      </c>
      <c r="C73" s="38"/>
      <c r="D73" s="38" t="str">
        <f t="shared" si="0"/>
        <v>*</v>
      </c>
      <c r="E73" s="42">
        <f>'ACTIVITY TFR_TFM +5km'!$E$7</f>
        <v>2018</v>
      </c>
      <c r="F73" s="38" t="str">
        <f t="shared" si="1"/>
        <v>TRALFO</v>
      </c>
      <c r="G73" s="38" t="str">
        <f t="shared" si="8"/>
        <v>TFL*</v>
      </c>
      <c r="H73" s="38" t="str">
        <f>'ACTIVITY TFR_TFM +5km'!P$25</f>
        <v>TRALFO</v>
      </c>
      <c r="I73" s="38" t="str">
        <f t="shared" si="9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6" x14ac:dyDescent="0.3">
      <c r="B74" s="38" t="s">
        <v>225</v>
      </c>
      <c r="C74" s="38"/>
      <c r="D74" s="38" t="str">
        <f t="shared" ref="D74:D140" si="13">IF(J74&gt;0,"FLO_EMIS","*")</f>
        <v>FLO_EMIS</v>
      </c>
      <c r="E74" s="42">
        <f>'ACTIVITY TFR_TFM +5km'!$E$7</f>
        <v>2018</v>
      </c>
      <c r="F74" s="38" t="str">
        <f t="shared" si="1"/>
        <v>TRALPG</v>
      </c>
      <c r="G74" s="38" t="str">
        <f t="shared" si="8"/>
        <v>TFL*</v>
      </c>
      <c r="H74" s="38" t="str">
        <f>'ACTIVITY TFR_TFM +5km'!P$26</f>
        <v>TRALPG</v>
      </c>
      <c r="I74" s="38" t="str">
        <f t="shared" si="9"/>
        <v>TRACXFN</v>
      </c>
      <c r="J74" s="47">
        <v>24.804778980155586</v>
      </c>
      <c r="K74" s="2"/>
      <c r="L74" s="38" t="s">
        <v>239</v>
      </c>
      <c r="M74" s="38" t="s">
        <v>293</v>
      </c>
      <c r="N74" s="38" t="s">
        <v>242</v>
      </c>
    </row>
    <row r="75" spans="2:16" x14ac:dyDescent="0.3">
      <c r="B75" s="38" t="s">
        <v>225</v>
      </c>
      <c r="C75" s="38"/>
      <c r="D75" s="38" t="str">
        <f t="shared" si="13"/>
        <v>FLO_EMIS</v>
      </c>
      <c r="E75" s="42">
        <f>'ACTIVITY TFR_TFM +5km'!$E$7</f>
        <v>2018</v>
      </c>
      <c r="F75" s="38" t="str">
        <f t="shared" ref="F75:F78" si="14">H75</f>
        <v>TRAMTH</v>
      </c>
      <c r="G75" s="38" t="str">
        <f t="shared" si="8"/>
        <v>TFL*</v>
      </c>
      <c r="H75" s="38" t="str">
        <f>'ACTIVITY TFR_TFM +5km'!P$27</f>
        <v>TRAMTH</v>
      </c>
      <c r="I75" s="38" t="str">
        <f t="shared" si="9"/>
        <v>TRACXFN</v>
      </c>
      <c r="J75" s="47">
        <v>22.7</v>
      </c>
      <c r="K75" s="2"/>
      <c r="L75" s="38" t="s">
        <v>239</v>
      </c>
      <c r="M75" s="38" t="s">
        <v>293</v>
      </c>
      <c r="N75" s="38" t="s">
        <v>242</v>
      </c>
    </row>
    <row r="76" spans="2:16" s="2" customFormat="1" ht="15" customHeight="1" x14ac:dyDescent="0.3">
      <c r="B76" s="38" t="s">
        <v>225</v>
      </c>
      <c r="C76" s="38"/>
      <c r="D76" s="38" t="str">
        <f t="shared" si="13"/>
        <v>FLO_EMIS</v>
      </c>
      <c r="E76" s="42">
        <f>'ACTIVITY TFR_TFM +5km'!$E$7</f>
        <v>2018</v>
      </c>
      <c r="F76" s="38" t="str">
        <f t="shared" si="14"/>
        <v>TRAMTHM</v>
      </c>
      <c r="G76" s="38" t="str">
        <f t="shared" si="8"/>
        <v>TFL*</v>
      </c>
      <c r="H76" s="38" t="str">
        <f>'ACTIVITY TFR_TFM +5km'!P$28</f>
        <v>TRAMTHM</v>
      </c>
      <c r="I76" s="38" t="str">
        <f t="shared" si="9"/>
        <v>TRACXFN</v>
      </c>
      <c r="J76" s="47">
        <v>22.7</v>
      </c>
      <c r="L76" s="38" t="s">
        <v>239</v>
      </c>
      <c r="M76" s="38" t="s">
        <v>293</v>
      </c>
      <c r="N76" s="38" t="s">
        <v>242</v>
      </c>
      <c r="P76" s="53"/>
    </row>
    <row r="77" spans="2:16" s="2" customFormat="1" ht="15" customHeight="1" x14ac:dyDescent="0.3">
      <c r="B77" s="38" t="s">
        <v>225</v>
      </c>
      <c r="C77" s="38"/>
      <c r="D77" s="38" t="str">
        <f t="shared" si="13"/>
        <v>FLO_EMIS</v>
      </c>
      <c r="E77" s="42">
        <f>'ACTIVITY TFR_TFM +5km'!$E$7</f>
        <v>2018</v>
      </c>
      <c r="F77" s="38" t="str">
        <f t="shared" si="14"/>
        <v>TRANGL</v>
      </c>
      <c r="G77" s="38" t="str">
        <f t="shared" si="8"/>
        <v>TFL*</v>
      </c>
      <c r="H77" s="38" t="str">
        <f>'ACTIVITY TFR_TFM +5km'!P$29</f>
        <v>TRANGL</v>
      </c>
      <c r="I77" s="38" t="str">
        <f t="shared" si="9"/>
        <v>TRACXFN</v>
      </c>
      <c r="J77" s="47">
        <v>23.682148897001991</v>
      </c>
      <c r="K77"/>
      <c r="L77" s="38" t="s">
        <v>239</v>
      </c>
      <c r="M77" s="38" t="s">
        <v>293</v>
      </c>
      <c r="N77" s="38" t="s">
        <v>242</v>
      </c>
      <c r="P77" s="53"/>
    </row>
    <row r="78" spans="2:16" x14ac:dyDescent="0.3">
      <c r="B78" s="39" t="s">
        <v>225</v>
      </c>
      <c r="C78" s="39"/>
      <c r="D78" s="39" t="str">
        <f t="shared" si="13"/>
        <v>FLO_EMIS</v>
      </c>
      <c r="E78" s="42">
        <f>'ACTIVITY TFR_TFM +5km'!$E$7</f>
        <v>2018</v>
      </c>
      <c r="F78" s="39" t="str">
        <f t="shared" si="14"/>
        <v>TRANGS</v>
      </c>
      <c r="G78" s="39" t="str">
        <f t="shared" si="8"/>
        <v>TFL*</v>
      </c>
      <c r="H78" s="39" t="str">
        <f>'ACTIVITY TFR_TFM +5km'!P$30</f>
        <v>TRANGS</v>
      </c>
      <c r="I78" s="39" t="str">
        <f t="shared" si="9"/>
        <v>TRACXFN</v>
      </c>
      <c r="J78" s="48">
        <v>23.682148897001991</v>
      </c>
      <c r="L78" s="39" t="s">
        <v>239</v>
      </c>
      <c r="M78" s="39" t="s">
        <v>293</v>
      </c>
      <c r="N78" s="39" t="s">
        <v>242</v>
      </c>
    </row>
    <row r="79" spans="2:16" x14ac:dyDescent="0.3">
      <c r="B79" s="38" t="s">
        <v>225</v>
      </c>
      <c r="C79" s="38"/>
      <c r="D79" s="38" t="str">
        <f t="shared" si="13"/>
        <v>FLO_EMIS</v>
      </c>
      <c r="E79" s="42">
        <f>'ACTIVITY TFR_TFM +5km'!$E$7</f>
        <v>2018</v>
      </c>
      <c r="F79" s="38" t="str">
        <f>H79</f>
        <v>TRABDL</v>
      </c>
      <c r="G79" s="38" t="str">
        <f>G$7</f>
        <v>TFL*</v>
      </c>
      <c r="H79" s="38" t="str">
        <f>'ACTIVITY TFR_TFM +5km'!P$7</f>
        <v>TRABDL</v>
      </c>
      <c r="I79" s="38" t="s">
        <v>228</v>
      </c>
      <c r="J79" s="47">
        <v>1.8975083106367637E-3</v>
      </c>
      <c r="K79" s="2"/>
      <c r="L79" s="38" t="s">
        <v>239</v>
      </c>
      <c r="M79" s="38" t="s">
        <v>293</v>
      </c>
      <c r="N79" s="38" t="s">
        <v>244</v>
      </c>
    </row>
    <row r="80" spans="2:16" x14ac:dyDescent="0.3">
      <c r="B80" s="38" t="s">
        <v>225</v>
      </c>
      <c r="C80" s="38"/>
      <c r="D80" s="38" t="str">
        <f t="shared" si="13"/>
        <v>FLO_EMIS</v>
      </c>
      <c r="E80" s="42">
        <f>'ACTIVITY TFR_TFM +5km'!$E$7</f>
        <v>2018</v>
      </c>
      <c r="F80" s="38" t="str">
        <f t="shared" ref="F80:F102" si="15">H80</f>
        <v>TRABDLM</v>
      </c>
      <c r="G80" s="38" t="str">
        <f>G79</f>
        <v>TFL*</v>
      </c>
      <c r="H80" s="38" t="str">
        <f>'ACTIVITY TFR_TFM +5km'!P$8</f>
        <v>TRABDLM</v>
      </c>
      <c r="I80" s="38" t="str">
        <f>I79</f>
        <v>TRAN2ON</v>
      </c>
      <c r="J80" s="47">
        <v>1.8975083106367637E-3</v>
      </c>
      <c r="K80" s="2"/>
      <c r="L80" s="38" t="s">
        <v>239</v>
      </c>
      <c r="M80" s="38" t="s">
        <v>293</v>
      </c>
      <c r="N80" s="38" t="s">
        <v>244</v>
      </c>
    </row>
    <row r="81" spans="2:20" s="2" customFormat="1" ht="15" customHeight="1" x14ac:dyDescent="0.3">
      <c r="B81" s="38" t="s">
        <v>225</v>
      </c>
      <c r="C81" s="38"/>
      <c r="D81" s="38" t="str">
        <f t="shared" si="13"/>
        <v>FLO_EMIS</v>
      </c>
      <c r="E81" s="42">
        <f>'ACTIVITY TFR_TFM +5km'!$E$7</f>
        <v>2018</v>
      </c>
      <c r="F81" s="38" t="str">
        <f t="shared" si="15"/>
        <v>TRABGL</v>
      </c>
      <c r="G81" s="38" t="str">
        <f t="shared" ref="G81:G102" si="16">G80</f>
        <v>TFL*</v>
      </c>
      <c r="H81" s="38" t="str">
        <f>'ACTIVITY TFR_TFM +5km'!P$9</f>
        <v>TRABGL</v>
      </c>
      <c r="I81" s="38" t="str">
        <f t="shared" ref="I81:I102" si="17">I80</f>
        <v>TRAN2ON</v>
      </c>
      <c r="J81" s="47">
        <v>3.5703987748508906E-4</v>
      </c>
      <c r="L81" s="38" t="s">
        <v>239</v>
      </c>
      <c r="M81" s="38" t="s">
        <v>293</v>
      </c>
      <c r="N81" s="38" t="s">
        <v>242</v>
      </c>
      <c r="P81" s="53"/>
      <c r="S81" s="53"/>
    </row>
    <row r="82" spans="2:20" s="2" customFormat="1" ht="15" customHeight="1" x14ac:dyDescent="0.3">
      <c r="B82" s="38" t="s">
        <v>225</v>
      </c>
      <c r="C82" s="38"/>
      <c r="D82" s="38" t="str">
        <f t="shared" si="13"/>
        <v>FLO_EMIS</v>
      </c>
      <c r="E82" s="42">
        <f>'ACTIVITY TFR_TFM +5km'!$E$7</f>
        <v>2018</v>
      </c>
      <c r="F82" s="38" t="str">
        <f t="shared" si="15"/>
        <v>TRABGS</v>
      </c>
      <c r="G82" s="38" t="str">
        <f t="shared" si="16"/>
        <v>TFL*</v>
      </c>
      <c r="H82" s="38" t="str">
        <f>'ACTIVITY TFR_TFM +5km'!P$10</f>
        <v>TRABGS</v>
      </c>
      <c r="I82" s="38" t="str">
        <f t="shared" si="17"/>
        <v>TRAN2ON</v>
      </c>
      <c r="J82" s="47">
        <v>3.5703987748508906E-4</v>
      </c>
      <c r="L82" s="38" t="s">
        <v>239</v>
      </c>
      <c r="M82" s="38" t="s">
        <v>293</v>
      </c>
      <c r="N82" s="38" t="s">
        <v>242</v>
      </c>
      <c r="P82" s="53"/>
      <c r="S82" s="1"/>
      <c r="T82" s="54"/>
    </row>
    <row r="83" spans="2:20" s="2" customFormat="1" ht="15" customHeight="1" x14ac:dyDescent="0.3">
      <c r="B83" s="38" t="s">
        <v>225</v>
      </c>
      <c r="C83" s="38"/>
      <c r="D83" s="38" t="str">
        <f t="shared" si="13"/>
        <v>FLO_EMIS</v>
      </c>
      <c r="E83" s="42">
        <f>'ACTIVITY TFR_TFM +5km'!$E$7</f>
        <v>2018</v>
      </c>
      <c r="F83" s="38" t="str">
        <f t="shared" si="15"/>
        <v>TRABGSL</v>
      </c>
      <c r="G83" s="38" t="str">
        <f t="shared" si="16"/>
        <v>TFL*</v>
      </c>
      <c r="H83" s="38" t="str">
        <f>'ACTIVITY TFR_TFM +5km'!P$11</f>
        <v>TRABGSL</v>
      </c>
      <c r="I83" s="38" t="str">
        <f t="shared" si="17"/>
        <v>TRAN2ON</v>
      </c>
      <c r="J83" s="47">
        <f>J92</f>
        <v>1.5774404090468827E-4</v>
      </c>
      <c r="L83" s="38" t="s">
        <v>239</v>
      </c>
      <c r="M83" s="38"/>
      <c r="N83" s="38" t="s">
        <v>294</v>
      </c>
      <c r="P83" s="53"/>
      <c r="S83" s="53"/>
    </row>
    <row r="84" spans="2:20" s="2" customFormat="1" ht="15" customHeight="1" x14ac:dyDescent="0.3">
      <c r="B84" s="38" t="s">
        <v>225</v>
      </c>
      <c r="C84" s="38"/>
      <c r="D84" s="38" t="str">
        <f t="shared" si="13"/>
        <v>FLO_EMIS</v>
      </c>
      <c r="E84" s="42">
        <f>'ACTIVITY TFR_TFM +5km'!$E$7</f>
        <v>2018</v>
      </c>
      <c r="F84" s="38" t="str">
        <f t="shared" si="15"/>
        <v>TRABGSLM</v>
      </c>
      <c r="G84" s="38" t="str">
        <f t="shared" ref="G84:I84" si="18">G83</f>
        <v>TFL*</v>
      </c>
      <c r="H84" s="38" t="str">
        <f>'ACTIVITY TFR_TFM +5km'!P$12</f>
        <v>TRABGSLM</v>
      </c>
      <c r="I84" s="38" t="str">
        <f t="shared" si="18"/>
        <v>TRAN2ON</v>
      </c>
      <c r="J84" s="47">
        <f>J83</f>
        <v>1.5774404090468827E-4</v>
      </c>
      <c r="L84" s="38" t="s">
        <v>239</v>
      </c>
      <c r="M84" s="38"/>
      <c r="N84" s="38" t="s">
        <v>294</v>
      </c>
      <c r="P84" s="53"/>
      <c r="S84" s="1"/>
      <c r="T84" s="62"/>
    </row>
    <row r="85" spans="2:20" s="2" customFormat="1" ht="15" customHeight="1" x14ac:dyDescent="0.3">
      <c r="B85" s="38" t="s">
        <v>225</v>
      </c>
      <c r="C85" s="38"/>
      <c r="D85" s="38" t="str">
        <f t="shared" si="13"/>
        <v>*</v>
      </c>
      <c r="E85" s="42">
        <f>'ACTIVITY TFR_TFM +5km'!$E$7</f>
        <v>2018</v>
      </c>
      <c r="F85" s="38" t="str">
        <f t="shared" si="15"/>
        <v>TRABJF</v>
      </c>
      <c r="G85" s="38" t="str">
        <f>G83</f>
        <v>TFL*</v>
      </c>
      <c r="H85" s="38" t="str">
        <f>'ACTIVITY TFR_TFM +5km'!P$13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</row>
    <row r="86" spans="2:20" s="2" customFormat="1" ht="15" customHeight="1" x14ac:dyDescent="0.3">
      <c r="B86" s="38" t="s">
        <v>225</v>
      </c>
      <c r="C86" s="38"/>
      <c r="D86" s="38" t="str">
        <f t="shared" si="13"/>
        <v>*</v>
      </c>
      <c r="E86" s="42">
        <f>'ACTIVITY TFR_TFM +5km'!$E$7</f>
        <v>2018</v>
      </c>
      <c r="F86" s="38" t="str">
        <f t="shared" si="15"/>
        <v>TRADME</v>
      </c>
      <c r="G86" s="38" t="str">
        <f t="shared" si="16"/>
        <v>TFL*</v>
      </c>
      <c r="H86" s="38" t="str">
        <f>'ACTIVITY TFR_TFM +5km'!P$14</f>
        <v>TRADME</v>
      </c>
      <c r="I86" s="38" t="str">
        <f t="shared" si="17"/>
        <v>TRAN2ON</v>
      </c>
      <c r="J86" s="47">
        <v>0</v>
      </c>
      <c r="L86" s="38" t="s">
        <v>239</v>
      </c>
      <c r="M86" s="38"/>
      <c r="N86" s="38" t="s">
        <v>245</v>
      </c>
      <c r="P86" s="53"/>
    </row>
    <row r="87" spans="2:20" x14ac:dyDescent="0.3">
      <c r="B87" s="38" t="s">
        <v>225</v>
      </c>
      <c r="C87" s="38"/>
      <c r="D87" s="38" t="str">
        <f t="shared" si="13"/>
        <v>FLO_EMIS</v>
      </c>
      <c r="E87" s="42">
        <f>'ACTIVITY TFR_TFM +5km'!$E$7</f>
        <v>2018</v>
      </c>
      <c r="F87" s="38" t="str">
        <f t="shared" si="15"/>
        <v>TRADST</v>
      </c>
      <c r="G87" s="38" t="str">
        <f t="shared" si="16"/>
        <v>TFL*</v>
      </c>
      <c r="H87" s="38" t="str">
        <f>'ACTIVITY TFR_TFM +5km'!P$15</f>
        <v>TRADST</v>
      </c>
      <c r="I87" s="38" t="str">
        <f t="shared" si="17"/>
        <v>TRAN2ON</v>
      </c>
      <c r="J87" s="47">
        <v>1.8591586962837517E-3</v>
      </c>
      <c r="K87" s="2"/>
      <c r="L87" s="38" t="s">
        <v>239</v>
      </c>
      <c r="M87" s="38" t="s">
        <v>293</v>
      </c>
      <c r="N87" s="38" t="s">
        <v>242</v>
      </c>
      <c r="P87" s="53"/>
    </row>
    <row r="88" spans="2:20" x14ac:dyDescent="0.3">
      <c r="B88" s="38" t="s">
        <v>225</v>
      </c>
      <c r="C88" s="38"/>
      <c r="D88" s="38" t="str">
        <f t="shared" si="13"/>
        <v>*</v>
      </c>
      <c r="E88" s="42">
        <f>'ACTIVITY TFR_TFM +5km'!$E$7</f>
        <v>2018</v>
      </c>
      <c r="F88" s="38" t="str">
        <f t="shared" si="15"/>
        <v>TRAELC</v>
      </c>
      <c r="G88" s="38" t="str">
        <f t="shared" si="16"/>
        <v>TFL*</v>
      </c>
      <c r="H88" s="38" t="str">
        <f>'ACTIVITY TFR_TFM +5km'!P$16</f>
        <v>TRAELC</v>
      </c>
      <c r="I88" s="38" t="str">
        <f t="shared" si="17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3"/>
        <v>FLO_EMIS</v>
      </c>
      <c r="E89" s="42">
        <f>'ACTIVITY TFR_TFM +5km'!$E$7</f>
        <v>2018</v>
      </c>
      <c r="F89" s="38" t="str">
        <f t="shared" si="15"/>
        <v>TRAETH</v>
      </c>
      <c r="G89" s="38" t="str">
        <f t="shared" si="16"/>
        <v>TFL*</v>
      </c>
      <c r="H89" s="38" t="str">
        <f>'ACTIVITY TFR_TFM +5km'!P$17</f>
        <v>TRAETH</v>
      </c>
      <c r="I89" s="38" t="str">
        <f t="shared" si="17"/>
        <v>TRAN2ON</v>
      </c>
      <c r="J89" s="47">
        <v>2.4518626463277001E-4</v>
      </c>
      <c r="K89" s="2"/>
      <c r="L89" s="38" t="s">
        <v>239</v>
      </c>
      <c r="M89" s="38" t="s">
        <v>293</v>
      </c>
      <c r="N89" s="38" t="s">
        <v>242</v>
      </c>
    </row>
    <row r="90" spans="2:20" x14ac:dyDescent="0.3">
      <c r="B90" s="38" t="s">
        <v>225</v>
      </c>
      <c r="C90" s="38"/>
      <c r="D90" s="38" t="str">
        <f t="shared" si="13"/>
        <v>FLO_EMIS</v>
      </c>
      <c r="E90" s="42">
        <f>'ACTIVITY TFR_TFM +5km'!$E$7</f>
        <v>2018</v>
      </c>
      <c r="F90" s="38" t="str">
        <f t="shared" si="15"/>
        <v>TRAETHM</v>
      </c>
      <c r="G90" s="38" t="str">
        <f t="shared" si="16"/>
        <v>TFL*</v>
      </c>
      <c r="H90" s="38" t="str">
        <f>'ACTIVITY TFR_TFM +5km'!P$18</f>
        <v>TRAETHM</v>
      </c>
      <c r="I90" s="38" t="str">
        <f t="shared" si="17"/>
        <v>TRAN2ON</v>
      </c>
      <c r="J90" s="47">
        <v>2.4518626463277001E-4</v>
      </c>
      <c r="K90" s="2"/>
      <c r="L90" s="38" t="s">
        <v>239</v>
      </c>
      <c r="M90" s="38" t="s">
        <v>293</v>
      </c>
      <c r="N90" s="38" t="s">
        <v>242</v>
      </c>
    </row>
    <row r="91" spans="2:20" x14ac:dyDescent="0.3">
      <c r="B91" s="38" t="s">
        <v>225</v>
      </c>
      <c r="C91" s="38"/>
      <c r="D91" s="38" t="str">
        <f t="shared" si="13"/>
        <v>*</v>
      </c>
      <c r="E91" s="42">
        <f>'ACTIVITY TFR_TFM +5km'!$E$7</f>
        <v>2018</v>
      </c>
      <c r="F91" s="38" t="str">
        <f t="shared" si="15"/>
        <v>TRAFTD</v>
      </c>
      <c r="G91" s="38" t="str">
        <f t="shared" si="16"/>
        <v>TFL*</v>
      </c>
      <c r="H91" s="38" t="str">
        <f>'ACTIVITY TFR_TFM +5km'!P$19</f>
        <v>TRAFTD</v>
      </c>
      <c r="I91" s="38" t="str">
        <f t="shared" si="17"/>
        <v>TRAN2ON</v>
      </c>
      <c r="J91" s="47">
        <v>0</v>
      </c>
      <c r="K91" s="2"/>
      <c r="L91" s="38" t="s">
        <v>239</v>
      </c>
      <c r="M91" s="38"/>
      <c r="N91" s="38" t="s">
        <v>245</v>
      </c>
    </row>
    <row r="92" spans="2:20" x14ac:dyDescent="0.3">
      <c r="B92" s="38" t="s">
        <v>225</v>
      </c>
      <c r="C92" s="38"/>
      <c r="D92" s="38" t="str">
        <f t="shared" si="13"/>
        <v>FLO_EMIS</v>
      </c>
      <c r="E92" s="42">
        <f>'ACTIVITY TFR_TFM +5km'!$E$7</f>
        <v>2018</v>
      </c>
      <c r="F92" s="38" t="str">
        <f t="shared" si="15"/>
        <v>TRAGSL</v>
      </c>
      <c r="G92" s="38" t="str">
        <f t="shared" si="16"/>
        <v>TFL*</v>
      </c>
      <c r="H92" s="38" t="str">
        <f>'ACTIVITY TFR_TFM +5km'!P$20</f>
        <v>TRAGSL</v>
      </c>
      <c r="I92" s="38" t="str">
        <f t="shared" si="17"/>
        <v>TRAN2ON</v>
      </c>
      <c r="J92" s="47">
        <v>1.5774404090468827E-4</v>
      </c>
      <c r="K92" s="2"/>
      <c r="L92" s="38" t="s">
        <v>239</v>
      </c>
      <c r="M92" s="38" t="s">
        <v>293</v>
      </c>
      <c r="N92" s="38" t="s">
        <v>242</v>
      </c>
    </row>
    <row r="93" spans="2:20" x14ac:dyDescent="0.3">
      <c r="B93" s="38" t="s">
        <v>225</v>
      </c>
      <c r="C93" s="38"/>
      <c r="D93" s="38" t="str">
        <f t="shared" si="13"/>
        <v>*</v>
      </c>
      <c r="E93" s="42">
        <f>'ACTIVITY TFR_TFM +5km'!$E$7</f>
        <v>2018</v>
      </c>
      <c r="F93" s="38" t="str">
        <f t="shared" si="15"/>
        <v>TRAH2G</v>
      </c>
      <c r="G93" s="38" t="str">
        <f t="shared" si="16"/>
        <v>TFL*</v>
      </c>
      <c r="H93" s="38" t="str">
        <f>'ACTIVITY TFR_TFM +5km'!P$21</f>
        <v>TRAH2G</v>
      </c>
      <c r="I93" s="38" t="str">
        <f t="shared" si="17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3"/>
        <v>*</v>
      </c>
      <c r="E94" s="42">
        <f>'ACTIVITY TFR_TFM +5km'!$E$7</f>
        <v>2018</v>
      </c>
      <c r="F94" s="38" t="str">
        <f t="shared" si="15"/>
        <v>TRAHFO</v>
      </c>
      <c r="G94" s="38" t="str">
        <f t="shared" si="16"/>
        <v>TFL*</v>
      </c>
      <c r="H94" s="38" t="str">
        <f>'ACTIVITY TFR_TFM +5km'!P$22</f>
        <v>TRAHFO</v>
      </c>
      <c r="I94" s="38" t="str">
        <f t="shared" si="17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3"/>
        <v>*</v>
      </c>
      <c r="E95" s="42">
        <f>'ACTIVITY TFR_TFM +5km'!$E$7</f>
        <v>2018</v>
      </c>
      <c r="F95" s="38" t="str">
        <f t="shared" si="15"/>
        <v>TRAHUM</v>
      </c>
      <c r="G95" s="38" t="str">
        <f t="shared" si="16"/>
        <v>TFL*</v>
      </c>
      <c r="H95" s="38" t="str">
        <f>'ACTIVITY TFR_TFM +5km'!P$23</f>
        <v>TRAHUM</v>
      </c>
      <c r="I95" s="38" t="str">
        <f t="shared" si="17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3"/>
        <v>*</v>
      </c>
      <c r="E96" s="42">
        <f>'ACTIVITY TFR_TFM +5km'!$E$7</f>
        <v>2018</v>
      </c>
      <c r="F96" s="38" t="str">
        <f t="shared" si="15"/>
        <v>TRAKER</v>
      </c>
      <c r="G96" s="38" t="str">
        <f t="shared" si="16"/>
        <v>TFL*</v>
      </c>
      <c r="H96" s="38" t="str">
        <f>'ACTIVITY TFR_TFM +5km'!P$24</f>
        <v>TRAKER</v>
      </c>
      <c r="I96" s="38" t="str">
        <f t="shared" si="17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3"/>
        <v>*</v>
      </c>
      <c r="E97" s="42">
        <f>'ACTIVITY TFR_TFM +5km'!$E$7</f>
        <v>2018</v>
      </c>
      <c r="F97" s="38" t="str">
        <f t="shared" si="15"/>
        <v>TRALFO</v>
      </c>
      <c r="G97" s="38" t="str">
        <f t="shared" si="16"/>
        <v>TFL*</v>
      </c>
      <c r="H97" s="38" t="str">
        <f>'ACTIVITY TFR_TFM +5km'!P$25</f>
        <v>TRALFO</v>
      </c>
      <c r="I97" s="38" t="str">
        <f t="shared" si="17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3"/>
        <v>FLO_EMIS</v>
      </c>
      <c r="E98" s="42">
        <f>'ACTIVITY TFR_TFM +5km'!$E$7</f>
        <v>2018</v>
      </c>
      <c r="F98" s="38" t="str">
        <f t="shared" si="15"/>
        <v>TRALPG</v>
      </c>
      <c r="G98" s="38" t="str">
        <f t="shared" si="16"/>
        <v>TFL*</v>
      </c>
      <c r="H98" s="38" t="str">
        <f>'ACTIVITY TFR_TFM +5km'!P$26</f>
        <v>TRALPG</v>
      </c>
      <c r="I98" s="38" t="str">
        <f t="shared" si="17"/>
        <v>TRAN2ON</v>
      </c>
      <c r="J98" s="47">
        <v>3.7396501840424685E-4</v>
      </c>
      <c r="K98" s="2"/>
      <c r="L98" s="38" t="s">
        <v>239</v>
      </c>
      <c r="M98" s="38" t="s">
        <v>293</v>
      </c>
      <c r="N98" s="38" t="s">
        <v>242</v>
      </c>
    </row>
    <row r="99" spans="2:20" x14ac:dyDescent="0.3">
      <c r="B99" s="38" t="s">
        <v>225</v>
      </c>
      <c r="C99" s="38"/>
      <c r="D99" s="38" t="str">
        <f t="shared" si="13"/>
        <v>FLO_EMIS</v>
      </c>
      <c r="E99" s="42">
        <f>'ACTIVITY TFR_TFM +5km'!$E$7</f>
        <v>2018</v>
      </c>
      <c r="F99" s="38" t="str">
        <f t="shared" si="15"/>
        <v>TRAMTH</v>
      </c>
      <c r="G99" s="38" t="str">
        <f t="shared" si="16"/>
        <v>TFL*</v>
      </c>
      <c r="H99" s="38" t="str">
        <f>'ACTIVITY TFR_TFM +5km'!P$27</f>
        <v>TRAMTH</v>
      </c>
      <c r="I99" s="38" t="str">
        <f t="shared" si="17"/>
        <v>TRAN2ON</v>
      </c>
      <c r="J99" s="47">
        <v>1.8130366411800037E-3</v>
      </c>
      <c r="K99" s="2"/>
      <c r="L99" s="38" t="s">
        <v>239</v>
      </c>
      <c r="M99" s="38" t="s">
        <v>293</v>
      </c>
      <c r="N99" s="38" t="s">
        <v>242</v>
      </c>
    </row>
    <row r="100" spans="2:20" s="2" customFormat="1" ht="15" customHeight="1" x14ac:dyDescent="0.3">
      <c r="B100" s="38" t="s">
        <v>225</v>
      </c>
      <c r="C100" s="38"/>
      <c r="D100" s="38" t="str">
        <f t="shared" si="13"/>
        <v>FLO_EMIS</v>
      </c>
      <c r="E100" s="42">
        <f>'ACTIVITY TFR_TFM +5km'!$E$7</f>
        <v>2018</v>
      </c>
      <c r="F100" s="38" t="str">
        <f t="shared" si="15"/>
        <v>TRAMTHM</v>
      </c>
      <c r="G100" s="38" t="str">
        <f t="shared" si="16"/>
        <v>TFL*</v>
      </c>
      <c r="H100" s="38" t="str">
        <f>'ACTIVITY TFR_TFM +5km'!P$28</f>
        <v>TRAMTHM</v>
      </c>
      <c r="I100" s="38" t="str">
        <f t="shared" si="17"/>
        <v>TRAN2ON</v>
      </c>
      <c r="J100" s="47">
        <v>1.8130366411800037E-3</v>
      </c>
      <c r="L100" s="38" t="s">
        <v>239</v>
      </c>
      <c r="M100" s="38" t="s">
        <v>293</v>
      </c>
      <c r="N100" s="38" t="s">
        <v>242</v>
      </c>
      <c r="P100" s="53"/>
    </row>
    <row r="101" spans="2:20" s="2" customFormat="1" ht="15" customHeight="1" x14ac:dyDescent="0.3">
      <c r="B101" s="38" t="s">
        <v>225</v>
      </c>
      <c r="C101" s="38"/>
      <c r="D101" s="38" t="str">
        <f t="shared" si="13"/>
        <v>FLO_EMIS</v>
      </c>
      <c r="E101" s="42">
        <f>'ACTIVITY TFR_TFM +5km'!$E$7</f>
        <v>2018</v>
      </c>
      <c r="F101" s="38" t="str">
        <f t="shared" si="15"/>
        <v>TRANGL</v>
      </c>
      <c r="G101" s="38" t="str">
        <f t="shared" si="16"/>
        <v>TFL*</v>
      </c>
      <c r="H101" s="38" t="str">
        <f>'ACTIVITY TFR_TFM +5km'!P$29</f>
        <v>TRANGL</v>
      </c>
      <c r="I101" s="38" t="str">
        <f t="shared" si="17"/>
        <v>TRAN2ON</v>
      </c>
      <c r="J101" s="47">
        <v>3.5703987748508906E-4</v>
      </c>
      <c r="K101"/>
      <c r="L101" s="38" t="s">
        <v>239</v>
      </c>
      <c r="M101" s="38" t="s">
        <v>293</v>
      </c>
      <c r="N101" s="38" t="s">
        <v>242</v>
      </c>
      <c r="P101" s="53"/>
    </row>
    <row r="102" spans="2:20" x14ac:dyDescent="0.3">
      <c r="B102" s="39" t="s">
        <v>225</v>
      </c>
      <c r="C102" s="39"/>
      <c r="D102" s="39" t="str">
        <f t="shared" si="13"/>
        <v>FLO_EMIS</v>
      </c>
      <c r="E102" s="42">
        <f>'ACTIVITY TFR_TFM +5km'!$E$7</f>
        <v>2018</v>
      </c>
      <c r="F102" s="39" t="str">
        <f t="shared" si="15"/>
        <v>TRANGS</v>
      </c>
      <c r="G102" s="39" t="str">
        <f t="shared" si="16"/>
        <v>TFL*</v>
      </c>
      <c r="H102" s="39" t="str">
        <f>'ACTIVITY TFR_TFM +5km'!P$30</f>
        <v>TRANGS</v>
      </c>
      <c r="I102" s="39" t="str">
        <f t="shared" si="17"/>
        <v>TRAN2ON</v>
      </c>
      <c r="J102" s="48">
        <v>3.5703987748508906E-4</v>
      </c>
      <c r="L102" s="39" t="s">
        <v>239</v>
      </c>
      <c r="M102" s="39" t="s">
        <v>293</v>
      </c>
      <c r="N102" s="39" t="s">
        <v>242</v>
      </c>
    </row>
    <row r="103" spans="2:20" x14ac:dyDescent="0.3">
      <c r="B103" s="38" t="s">
        <v>225</v>
      </c>
      <c r="C103" s="38"/>
      <c r="D103" s="38" t="str">
        <f t="shared" si="13"/>
        <v>FLO_EMIS</v>
      </c>
      <c r="E103" s="42">
        <f>'ACTIVITY TFR_TFM +5km'!$E$7</f>
        <v>2018</v>
      </c>
      <c r="F103" s="38" t="str">
        <f>H103</f>
        <v>TRABDL</v>
      </c>
      <c r="G103" s="38" t="str">
        <f>G$7</f>
        <v>TFL*</v>
      </c>
      <c r="H103" s="38" t="str">
        <f>'ACTIVITY TFR_TFM +5km'!P$7</f>
        <v>TRABDL</v>
      </c>
      <c r="I103" s="38" t="s">
        <v>247</v>
      </c>
      <c r="J103" s="47">
        <v>3.2501403462142811E-4</v>
      </c>
      <c r="K103" s="2"/>
      <c r="L103" s="38" t="s">
        <v>239</v>
      </c>
      <c r="M103" s="38" t="s">
        <v>293</v>
      </c>
      <c r="N103" s="38" t="s">
        <v>244</v>
      </c>
    </row>
    <row r="104" spans="2:20" x14ac:dyDescent="0.3">
      <c r="B104" s="38" t="s">
        <v>225</v>
      </c>
      <c r="C104" s="38"/>
      <c r="D104" s="38" t="str">
        <f t="shared" si="13"/>
        <v>FLO_EMIS</v>
      </c>
      <c r="E104" s="42">
        <f>'ACTIVITY TFR_TFM +5km'!$E$7</f>
        <v>2018</v>
      </c>
      <c r="F104" s="38" t="str">
        <f t="shared" ref="F104:F126" si="19">H104</f>
        <v>TRABDLM</v>
      </c>
      <c r="G104" s="38" t="str">
        <f>G103</f>
        <v>TFL*</v>
      </c>
      <c r="H104" s="38" t="str">
        <f>'ACTIVITY TFR_TFM +5km'!P$8</f>
        <v>TRABDLM</v>
      </c>
      <c r="I104" s="38" t="str">
        <f>I103</f>
        <v>TRANH3N</v>
      </c>
      <c r="J104" s="47">
        <v>3.2501403462142811E-4</v>
      </c>
      <c r="K104" s="2"/>
      <c r="L104" s="38" t="s">
        <v>239</v>
      </c>
      <c r="M104" s="38" t="s">
        <v>293</v>
      </c>
      <c r="N104" s="38" t="s">
        <v>244</v>
      </c>
    </row>
    <row r="105" spans="2:20" x14ac:dyDescent="0.3">
      <c r="B105" s="38" t="s">
        <v>225</v>
      </c>
      <c r="C105" s="38"/>
      <c r="D105" s="38" t="str">
        <f t="shared" si="13"/>
        <v>FLO_EMIS</v>
      </c>
      <c r="E105" s="42">
        <f>'ACTIVITY TFR_TFM +5km'!$E$7</f>
        <v>2018</v>
      </c>
      <c r="F105" s="38" t="str">
        <f t="shared" si="19"/>
        <v>TRABGL</v>
      </c>
      <c r="G105" s="38" t="str">
        <f t="shared" ref="G105:G126" si="20">G104</f>
        <v>TFL*</v>
      </c>
      <c r="H105" s="38" t="str">
        <f>'ACTIVITY TFR_TFM +5km'!P$9</f>
        <v>TRABGL</v>
      </c>
      <c r="I105" s="38" t="str">
        <f t="shared" ref="I105:I126" si="21">I104</f>
        <v>TRANH3N</v>
      </c>
      <c r="J105" s="47">
        <v>1.2067947858996009E-2</v>
      </c>
      <c r="K105" s="2"/>
      <c r="L105" s="38" t="s">
        <v>239</v>
      </c>
      <c r="M105" s="38" t="s">
        <v>293</v>
      </c>
      <c r="N105" s="38" t="s">
        <v>242</v>
      </c>
    </row>
    <row r="106" spans="2:20" s="2" customFormat="1" ht="15" customHeight="1" x14ac:dyDescent="0.3">
      <c r="B106" s="38" t="s">
        <v>225</v>
      </c>
      <c r="C106" s="38"/>
      <c r="D106" s="38" t="str">
        <f t="shared" si="13"/>
        <v>FLO_EMIS</v>
      </c>
      <c r="E106" s="42">
        <f>'ACTIVITY TFR_TFM +5km'!$E$7</f>
        <v>2018</v>
      </c>
      <c r="F106" s="38" t="str">
        <f t="shared" si="19"/>
        <v>TRABGS</v>
      </c>
      <c r="G106" s="38" t="str">
        <f t="shared" si="20"/>
        <v>TFL*</v>
      </c>
      <c r="H106" s="38" t="str">
        <f>'ACTIVITY TFR_TFM +5km'!P$10</f>
        <v>TRABGS</v>
      </c>
      <c r="I106" s="38" t="str">
        <f t="shared" si="21"/>
        <v>TRANH3N</v>
      </c>
      <c r="J106" s="47">
        <v>1.2067947858996009E-2</v>
      </c>
      <c r="L106" s="38" t="s">
        <v>239</v>
      </c>
      <c r="M106" s="38" t="s">
        <v>293</v>
      </c>
      <c r="N106" s="38" t="s">
        <v>242</v>
      </c>
      <c r="P106" s="53"/>
      <c r="S106" s="53"/>
    </row>
    <row r="107" spans="2:20" s="2" customFormat="1" ht="15" customHeight="1" x14ac:dyDescent="0.3">
      <c r="B107" s="38" t="s">
        <v>225</v>
      </c>
      <c r="C107" s="38"/>
      <c r="D107" s="38" t="str">
        <f t="shared" si="13"/>
        <v>FLO_EMIS</v>
      </c>
      <c r="E107" s="42">
        <f>'ACTIVITY TFR_TFM +5km'!$E$7</f>
        <v>2018</v>
      </c>
      <c r="F107" s="38" t="str">
        <f t="shared" si="19"/>
        <v>TRABGSL</v>
      </c>
      <c r="G107" s="38" t="str">
        <f t="shared" si="20"/>
        <v>TFL*</v>
      </c>
      <c r="H107" s="38" t="str">
        <f>'ACTIVITY TFR_TFM +5km'!P$11</f>
        <v>TRABGSL</v>
      </c>
      <c r="I107" s="38" t="str">
        <f t="shared" si="21"/>
        <v>TRANH3N</v>
      </c>
      <c r="J107" s="47">
        <f>J116</f>
        <v>6.2746997721379542E-3</v>
      </c>
      <c r="L107" s="38" t="s">
        <v>239</v>
      </c>
      <c r="M107" s="38"/>
      <c r="N107" s="38" t="s">
        <v>294</v>
      </c>
      <c r="P107" s="53"/>
      <c r="S107" s="1"/>
      <c r="T107" s="54"/>
    </row>
    <row r="108" spans="2:20" s="2" customFormat="1" ht="15" customHeight="1" x14ac:dyDescent="0.3">
      <c r="B108" s="38" t="s">
        <v>225</v>
      </c>
      <c r="C108" s="38"/>
      <c r="D108" s="38" t="str">
        <f t="shared" ref="D108" si="22">IF(J108&gt;0,"FLO_EMIS","*")</f>
        <v>FLO_EMIS</v>
      </c>
      <c r="E108" s="42">
        <f>'ACTIVITY TFR_TFM +5km'!$E$7</f>
        <v>2018</v>
      </c>
      <c r="F108" s="38" t="str">
        <f t="shared" si="19"/>
        <v>TRABGSLM</v>
      </c>
      <c r="G108" s="38" t="str">
        <f t="shared" ref="G108:I108" si="23">G107</f>
        <v>TFL*</v>
      </c>
      <c r="H108" s="38" t="str">
        <f>'ACTIVITY TFR_TFM +5km'!P$12</f>
        <v>TRABGSLM</v>
      </c>
      <c r="I108" s="38" t="str">
        <f t="shared" si="23"/>
        <v>TRANH3N</v>
      </c>
      <c r="J108" s="47">
        <f>J107</f>
        <v>6.2746997721379542E-3</v>
      </c>
      <c r="L108" s="38" t="s">
        <v>239</v>
      </c>
      <c r="M108" s="38"/>
      <c r="N108" s="38" t="s">
        <v>294</v>
      </c>
      <c r="P108" s="53"/>
      <c r="S108" s="1"/>
      <c r="T108" s="62"/>
    </row>
    <row r="109" spans="2:20" s="2" customFormat="1" ht="15" customHeight="1" x14ac:dyDescent="0.3">
      <c r="B109" s="38" t="s">
        <v>225</v>
      </c>
      <c r="C109" s="38"/>
      <c r="D109" s="38" t="str">
        <f t="shared" si="13"/>
        <v>*</v>
      </c>
      <c r="E109" s="42">
        <f>'ACTIVITY TFR_TFM +5km'!$E$7</f>
        <v>2018</v>
      </c>
      <c r="F109" s="38" t="str">
        <f t="shared" si="19"/>
        <v>TRABJF</v>
      </c>
      <c r="G109" s="38" t="str">
        <f>G107</f>
        <v>TFL*</v>
      </c>
      <c r="H109" s="38" t="str">
        <f>'ACTIVITY TFR_TFM +5km'!P$13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  <c r="S109" s="53"/>
    </row>
    <row r="110" spans="2:20" s="2" customFormat="1" ht="15" customHeight="1" x14ac:dyDescent="0.3">
      <c r="B110" s="38" t="s">
        <v>225</v>
      </c>
      <c r="C110" s="38"/>
      <c r="D110" s="38" t="str">
        <f t="shared" si="13"/>
        <v>*</v>
      </c>
      <c r="E110" s="42">
        <f>'ACTIVITY TFR_TFM +5km'!$E$7</f>
        <v>2018</v>
      </c>
      <c r="F110" s="38" t="str">
        <f t="shared" si="19"/>
        <v>TRADME</v>
      </c>
      <c r="G110" s="38" t="str">
        <f t="shared" si="20"/>
        <v>TFL*</v>
      </c>
      <c r="H110" s="38" t="str">
        <f>'ACTIVITY TFR_TFM +5km'!P$14</f>
        <v>TRADME</v>
      </c>
      <c r="I110" s="38" t="str">
        <f t="shared" si="21"/>
        <v>TRANH3N</v>
      </c>
      <c r="J110" s="47">
        <v>0</v>
      </c>
      <c r="L110" s="38" t="s">
        <v>239</v>
      </c>
      <c r="M110" s="38"/>
      <c r="N110" s="38" t="s">
        <v>245</v>
      </c>
      <c r="P110" s="53"/>
      <c r="S110" s="1"/>
      <c r="T110" s="54"/>
    </row>
    <row r="111" spans="2:20" s="2" customFormat="1" ht="15" customHeight="1" x14ac:dyDescent="0.3">
      <c r="B111" s="38" t="s">
        <v>225</v>
      </c>
      <c r="C111" s="38"/>
      <c r="D111" s="38" t="str">
        <f t="shared" si="13"/>
        <v>FLO_EMIS</v>
      </c>
      <c r="E111" s="42">
        <f>'ACTIVITY TFR_TFM +5km'!$E$7</f>
        <v>2018</v>
      </c>
      <c r="F111" s="38" t="str">
        <f t="shared" si="19"/>
        <v>TRADST</v>
      </c>
      <c r="G111" s="38" t="str">
        <f t="shared" si="20"/>
        <v>TFL*</v>
      </c>
      <c r="H111" s="38" t="str">
        <f>'ACTIVITY TFR_TFM +5km'!P$15</f>
        <v>TRADST</v>
      </c>
      <c r="I111" s="38" t="str">
        <f t="shared" si="21"/>
        <v>TRANH3N</v>
      </c>
      <c r="J111" s="47">
        <v>3.1844533459667534E-4</v>
      </c>
      <c r="L111" s="38" t="s">
        <v>239</v>
      </c>
      <c r="M111" s="38" t="s">
        <v>293</v>
      </c>
      <c r="N111" s="38" t="s">
        <v>242</v>
      </c>
      <c r="P111" s="53"/>
    </row>
    <row r="112" spans="2:20" x14ac:dyDescent="0.3">
      <c r="B112" s="38" t="s">
        <v>225</v>
      </c>
      <c r="C112" s="38"/>
      <c r="D112" s="38" t="str">
        <f t="shared" si="13"/>
        <v>*</v>
      </c>
      <c r="E112" s="42">
        <f>'ACTIVITY TFR_TFM +5km'!$E$7</f>
        <v>2018</v>
      </c>
      <c r="F112" s="38" t="str">
        <f t="shared" si="19"/>
        <v>TRAELC</v>
      </c>
      <c r="G112" s="38" t="str">
        <f t="shared" si="20"/>
        <v>TFL*</v>
      </c>
      <c r="H112" s="38" t="str">
        <f>'ACTIVITY TFR_TFM +5km'!P$16</f>
        <v>TRAELC</v>
      </c>
      <c r="I112" s="38" t="str">
        <f t="shared" si="21"/>
        <v>TRANH3N</v>
      </c>
      <c r="J112" s="47">
        <v>0</v>
      </c>
      <c r="K112" s="2"/>
      <c r="L112" s="38" t="s">
        <v>239</v>
      </c>
      <c r="M112" s="38"/>
      <c r="N112" s="38" t="s">
        <v>245</v>
      </c>
      <c r="P112" s="53"/>
    </row>
    <row r="113" spans="2:16" x14ac:dyDescent="0.3">
      <c r="B113" s="38" t="s">
        <v>225</v>
      </c>
      <c r="C113" s="38"/>
      <c r="D113" s="38" t="str">
        <f t="shared" si="13"/>
        <v>FLO_EMIS</v>
      </c>
      <c r="E113" s="42">
        <f>'ACTIVITY TFR_TFM +5km'!$E$7</f>
        <v>2018</v>
      </c>
      <c r="F113" s="38" t="str">
        <f t="shared" si="19"/>
        <v>TRAETH</v>
      </c>
      <c r="G113" s="38" t="str">
        <f t="shared" si="20"/>
        <v>TFL*</v>
      </c>
      <c r="H113" s="38" t="str">
        <f>'ACTIVITY TFR_TFM +5km'!P$17</f>
        <v>TRAETH</v>
      </c>
      <c r="I113" s="38" t="str">
        <f t="shared" si="21"/>
        <v>TRANH3N</v>
      </c>
      <c r="J113" s="47">
        <v>4.1559071855254513E-3</v>
      </c>
      <c r="K113" s="2"/>
      <c r="L113" s="38" t="s">
        <v>239</v>
      </c>
      <c r="M113" s="38" t="s">
        <v>293</v>
      </c>
      <c r="N113" s="38" t="s">
        <v>242</v>
      </c>
    </row>
    <row r="114" spans="2:16" x14ac:dyDescent="0.3">
      <c r="B114" s="38" t="s">
        <v>225</v>
      </c>
      <c r="C114" s="38"/>
      <c r="D114" s="38" t="str">
        <f t="shared" si="13"/>
        <v>FLO_EMIS</v>
      </c>
      <c r="E114" s="42">
        <f>'ACTIVITY TFR_TFM +5km'!$E$7</f>
        <v>2018</v>
      </c>
      <c r="F114" s="38" t="str">
        <f t="shared" si="19"/>
        <v>TRAETHM</v>
      </c>
      <c r="G114" s="38" t="str">
        <f t="shared" si="20"/>
        <v>TFL*</v>
      </c>
      <c r="H114" s="38" t="str">
        <f>'ACTIVITY TFR_TFM +5km'!P$18</f>
        <v>TRAETHM</v>
      </c>
      <c r="I114" s="38" t="str">
        <f t="shared" si="21"/>
        <v>TRANH3N</v>
      </c>
      <c r="J114" s="47">
        <v>4.1559071855254513E-3</v>
      </c>
      <c r="K114" s="2"/>
      <c r="L114" s="38" t="s">
        <v>239</v>
      </c>
      <c r="M114" s="38" t="s">
        <v>293</v>
      </c>
      <c r="N114" s="38" t="s">
        <v>242</v>
      </c>
    </row>
    <row r="115" spans="2:16" x14ac:dyDescent="0.3">
      <c r="B115" s="38" t="s">
        <v>225</v>
      </c>
      <c r="C115" s="38"/>
      <c r="D115" s="38" t="str">
        <f t="shared" si="13"/>
        <v>*</v>
      </c>
      <c r="E115" s="42">
        <f>'ACTIVITY TFR_TFM +5km'!$E$7</f>
        <v>2018</v>
      </c>
      <c r="F115" s="38" t="str">
        <f t="shared" si="19"/>
        <v>TRAFTD</v>
      </c>
      <c r="G115" s="38" t="str">
        <f t="shared" si="20"/>
        <v>TFL*</v>
      </c>
      <c r="H115" s="38" t="str">
        <f>'ACTIVITY TFR_TFM +5km'!P$19</f>
        <v>TRAFTD</v>
      </c>
      <c r="I115" s="38" t="str">
        <f t="shared" si="21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16" x14ac:dyDescent="0.3">
      <c r="B116" s="38" t="s">
        <v>225</v>
      </c>
      <c r="C116" s="38"/>
      <c r="D116" s="38" t="str">
        <f t="shared" si="13"/>
        <v>FLO_EMIS</v>
      </c>
      <c r="E116" s="42">
        <f>'ACTIVITY TFR_TFM +5km'!$E$7</f>
        <v>2018</v>
      </c>
      <c r="F116" s="38" t="str">
        <f t="shared" si="19"/>
        <v>TRAGSL</v>
      </c>
      <c r="G116" s="38" t="str">
        <f t="shared" si="20"/>
        <v>TFL*</v>
      </c>
      <c r="H116" s="38" t="str">
        <f>'ACTIVITY TFR_TFM +5km'!P$20</f>
        <v>TRAGSL</v>
      </c>
      <c r="I116" s="38" t="str">
        <f t="shared" si="21"/>
        <v>TRANH3N</v>
      </c>
      <c r="J116" s="47">
        <v>6.2746997721379542E-3</v>
      </c>
      <c r="K116" s="2"/>
      <c r="L116" s="38" t="s">
        <v>239</v>
      </c>
      <c r="M116" s="38" t="s">
        <v>293</v>
      </c>
      <c r="N116" s="38" t="s">
        <v>242</v>
      </c>
    </row>
    <row r="117" spans="2:16" x14ac:dyDescent="0.3">
      <c r="B117" s="38" t="s">
        <v>225</v>
      </c>
      <c r="C117" s="38"/>
      <c r="D117" s="38" t="str">
        <f t="shared" si="13"/>
        <v>*</v>
      </c>
      <c r="E117" s="42">
        <f>'ACTIVITY TFR_TFM +5km'!$E$7</f>
        <v>2018</v>
      </c>
      <c r="F117" s="38" t="str">
        <f t="shared" si="19"/>
        <v>TRAH2G</v>
      </c>
      <c r="G117" s="38" t="str">
        <f t="shared" si="20"/>
        <v>TFL*</v>
      </c>
      <c r="H117" s="38" t="str">
        <f>'ACTIVITY TFR_TFM +5km'!P$21</f>
        <v>TRAH2G</v>
      </c>
      <c r="I117" s="38" t="str">
        <f t="shared" si="21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6" x14ac:dyDescent="0.3">
      <c r="B118" s="38" t="s">
        <v>225</v>
      </c>
      <c r="C118" s="38"/>
      <c r="D118" s="38" t="str">
        <f t="shared" si="13"/>
        <v>*</v>
      </c>
      <c r="E118" s="42">
        <f>'ACTIVITY TFR_TFM +5km'!$E$7</f>
        <v>2018</v>
      </c>
      <c r="F118" s="38" t="str">
        <f t="shared" si="19"/>
        <v>TRAHFO</v>
      </c>
      <c r="G118" s="38" t="str">
        <f t="shared" si="20"/>
        <v>TFL*</v>
      </c>
      <c r="H118" s="38" t="str">
        <f>'ACTIVITY TFR_TFM +5km'!P$22</f>
        <v>TRAHFO</v>
      </c>
      <c r="I118" s="38" t="str">
        <f t="shared" si="21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6" x14ac:dyDescent="0.3">
      <c r="B119" s="38" t="s">
        <v>225</v>
      </c>
      <c r="C119" s="38"/>
      <c r="D119" s="38" t="str">
        <f t="shared" si="13"/>
        <v>*</v>
      </c>
      <c r="E119" s="42">
        <f>'ACTIVITY TFR_TFM +5km'!$E$7</f>
        <v>2018</v>
      </c>
      <c r="F119" s="38" t="str">
        <f t="shared" si="19"/>
        <v>TRAHUM</v>
      </c>
      <c r="G119" s="38" t="str">
        <f t="shared" si="20"/>
        <v>TFL*</v>
      </c>
      <c r="H119" s="38" t="str">
        <f>'ACTIVITY TFR_TFM +5km'!P$23</f>
        <v>TRAHUM</v>
      </c>
      <c r="I119" s="38" t="str">
        <f t="shared" si="21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6" x14ac:dyDescent="0.3">
      <c r="B120" s="38" t="s">
        <v>225</v>
      </c>
      <c r="C120" s="38"/>
      <c r="D120" s="38" t="str">
        <f t="shared" si="13"/>
        <v>*</v>
      </c>
      <c r="E120" s="42">
        <f>'ACTIVITY TFR_TFM +5km'!$E$7</f>
        <v>2018</v>
      </c>
      <c r="F120" s="38" t="str">
        <f t="shared" si="19"/>
        <v>TRAKER</v>
      </c>
      <c r="G120" s="38" t="str">
        <f t="shared" si="20"/>
        <v>TFL*</v>
      </c>
      <c r="H120" s="38" t="str">
        <f>'ACTIVITY TFR_TFM +5km'!P$24</f>
        <v>TRAKER</v>
      </c>
      <c r="I120" s="38" t="str">
        <f t="shared" si="21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6" x14ac:dyDescent="0.3">
      <c r="B121" s="38" t="s">
        <v>225</v>
      </c>
      <c r="C121" s="38"/>
      <c r="D121" s="38" t="str">
        <f t="shared" si="13"/>
        <v>*</v>
      </c>
      <c r="E121" s="42">
        <f>'ACTIVITY TFR_TFM +5km'!$E$7</f>
        <v>2018</v>
      </c>
      <c r="F121" s="38" t="str">
        <f t="shared" si="19"/>
        <v>TRALFO</v>
      </c>
      <c r="G121" s="38" t="str">
        <f t="shared" si="20"/>
        <v>TFL*</v>
      </c>
      <c r="H121" s="38" t="str">
        <f>'ACTIVITY TFR_TFM +5km'!P$25</f>
        <v>TRALFO</v>
      </c>
      <c r="I121" s="38" t="str">
        <f t="shared" si="21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6" x14ac:dyDescent="0.3">
      <c r="B122" s="38" t="s">
        <v>225</v>
      </c>
      <c r="C122" s="38"/>
      <c r="D122" s="38" t="str">
        <f t="shared" si="13"/>
        <v>FLO_EMIS</v>
      </c>
      <c r="E122" s="42">
        <f>'ACTIVITY TFR_TFM +5km'!$E$7</f>
        <v>2018</v>
      </c>
      <c r="F122" s="38" t="str">
        <f t="shared" si="19"/>
        <v>TRALPG</v>
      </c>
      <c r="G122" s="38" t="str">
        <f t="shared" si="20"/>
        <v>TFL*</v>
      </c>
      <c r="H122" s="38" t="str">
        <f>'ACTIVITY TFR_TFM +5km'!P$26</f>
        <v>TRALPG</v>
      </c>
      <c r="I122" s="38" t="str">
        <f t="shared" si="21"/>
        <v>TRANH3N</v>
      </c>
      <c r="J122" s="47">
        <v>1.2640017622063543E-2</v>
      </c>
      <c r="K122" s="2"/>
      <c r="L122" s="38" t="s">
        <v>239</v>
      </c>
      <c r="M122" s="38" t="s">
        <v>293</v>
      </c>
      <c r="N122" s="38" t="s">
        <v>242</v>
      </c>
    </row>
    <row r="123" spans="2:16" x14ac:dyDescent="0.3">
      <c r="B123" s="38" t="s">
        <v>225</v>
      </c>
      <c r="C123" s="38"/>
      <c r="D123" s="38" t="str">
        <f t="shared" si="13"/>
        <v>FLO_EMIS</v>
      </c>
      <c r="E123" s="42">
        <f>'ACTIVITY TFR_TFM +5km'!$E$7</f>
        <v>2018</v>
      </c>
      <c r="F123" s="38" t="str">
        <f t="shared" si="19"/>
        <v>TRAMTH</v>
      </c>
      <c r="G123" s="38" t="str">
        <f t="shared" si="20"/>
        <v>TFL*</v>
      </c>
      <c r="H123" s="38" t="str">
        <f>'ACTIVITY TFR_TFM +5km'!P$27</f>
        <v>TRAMTH</v>
      </c>
      <c r="I123" s="38" t="str">
        <f t="shared" si="21"/>
        <v>TRANH3N</v>
      </c>
      <c r="J123" s="47">
        <v>3.1054533482841588E-4</v>
      </c>
      <c r="K123" s="2"/>
      <c r="L123" s="38" t="s">
        <v>239</v>
      </c>
      <c r="M123" s="38" t="s">
        <v>293</v>
      </c>
      <c r="N123" s="38" t="s">
        <v>242</v>
      </c>
    </row>
    <row r="124" spans="2:16" s="2" customFormat="1" ht="15" customHeight="1" x14ac:dyDescent="0.3">
      <c r="B124" s="38" t="s">
        <v>225</v>
      </c>
      <c r="C124" s="38"/>
      <c r="D124" s="38" t="str">
        <f t="shared" si="13"/>
        <v>FLO_EMIS</v>
      </c>
      <c r="E124" s="42">
        <f>'ACTIVITY TFR_TFM +5km'!$E$7</f>
        <v>2018</v>
      </c>
      <c r="F124" s="38" t="str">
        <f t="shared" si="19"/>
        <v>TRAMTHM</v>
      </c>
      <c r="G124" s="38" t="str">
        <f t="shared" si="20"/>
        <v>TFL*</v>
      </c>
      <c r="H124" s="38" t="str">
        <f>'ACTIVITY TFR_TFM +5km'!P$28</f>
        <v>TRAMTHM</v>
      </c>
      <c r="I124" s="38" t="str">
        <f t="shared" si="21"/>
        <v>TRANH3N</v>
      </c>
      <c r="J124" s="47">
        <v>3.1054533482841588E-4</v>
      </c>
      <c r="L124" s="38" t="s">
        <v>239</v>
      </c>
      <c r="M124" s="38" t="s">
        <v>293</v>
      </c>
      <c r="N124" s="38" t="s">
        <v>242</v>
      </c>
      <c r="P124" s="53"/>
    </row>
    <row r="125" spans="2:16" s="2" customFormat="1" ht="15" customHeight="1" x14ac:dyDescent="0.3">
      <c r="B125" s="38" t="s">
        <v>225</v>
      </c>
      <c r="C125" s="38"/>
      <c r="D125" s="38" t="str">
        <f t="shared" si="13"/>
        <v>FLO_EMIS</v>
      </c>
      <c r="E125" s="42">
        <f>'ACTIVITY TFR_TFM +5km'!$E$7</f>
        <v>2018</v>
      </c>
      <c r="F125" s="38" t="str">
        <f t="shared" si="19"/>
        <v>TRANGL</v>
      </c>
      <c r="G125" s="38" t="str">
        <f t="shared" si="20"/>
        <v>TFL*</v>
      </c>
      <c r="H125" s="38" t="str">
        <f>'ACTIVITY TFR_TFM +5km'!P$29</f>
        <v>TRANGL</v>
      </c>
      <c r="I125" s="38" t="str">
        <f t="shared" si="21"/>
        <v>TRANH3N</v>
      </c>
      <c r="J125" s="47">
        <v>1.2067947858996009E-2</v>
      </c>
      <c r="K125"/>
      <c r="L125" s="38" t="s">
        <v>239</v>
      </c>
      <c r="M125" s="38" t="s">
        <v>293</v>
      </c>
      <c r="N125" s="38" t="s">
        <v>242</v>
      </c>
      <c r="P125" s="53"/>
    </row>
    <row r="126" spans="2:16" x14ac:dyDescent="0.3">
      <c r="B126" s="39" t="s">
        <v>225</v>
      </c>
      <c r="C126" s="39"/>
      <c r="D126" s="39" t="str">
        <f t="shared" si="13"/>
        <v>FLO_EMIS</v>
      </c>
      <c r="E126" s="42">
        <f>'ACTIVITY TFR_TFM +5km'!$E$7</f>
        <v>2018</v>
      </c>
      <c r="F126" s="39" t="str">
        <f t="shared" si="19"/>
        <v>TRANGS</v>
      </c>
      <c r="G126" s="39" t="str">
        <f t="shared" si="20"/>
        <v>TFL*</v>
      </c>
      <c r="H126" s="39" t="str">
        <f>'ACTIVITY TFR_TFM +5km'!P$30</f>
        <v>TRANGS</v>
      </c>
      <c r="I126" s="39" t="str">
        <f t="shared" si="21"/>
        <v>TRANH3N</v>
      </c>
      <c r="J126" s="48">
        <v>1.2067947858996009E-2</v>
      </c>
      <c r="L126" s="39" t="s">
        <v>239</v>
      </c>
      <c r="M126" s="39" t="s">
        <v>293</v>
      </c>
      <c r="N126" s="39" t="s">
        <v>242</v>
      </c>
    </row>
    <row r="127" spans="2:16" x14ac:dyDescent="0.3">
      <c r="B127" s="38" t="s">
        <v>225</v>
      </c>
      <c r="C127" s="38"/>
      <c r="D127" s="38" t="str">
        <f t="shared" si="13"/>
        <v>FLO_EMIS</v>
      </c>
      <c r="E127" s="42">
        <f>'ACTIVITY TFR_TFM +5km'!$E$7</f>
        <v>2018</v>
      </c>
      <c r="F127" s="38" t="str">
        <f>H127</f>
        <v>TRABDL</v>
      </c>
      <c r="G127" s="38" t="str">
        <f>G$7</f>
        <v>TFL*</v>
      </c>
      <c r="H127" s="38" t="str">
        <f>'ACTIVITY TFR_TFM +5km'!P$7</f>
        <v>TRABDL</v>
      </c>
      <c r="I127" s="38" t="s">
        <v>231</v>
      </c>
      <c r="J127" s="47">
        <v>0.18365623945735915</v>
      </c>
      <c r="K127" s="2"/>
      <c r="L127" s="38" t="s">
        <v>239</v>
      </c>
      <c r="M127" s="38" t="s">
        <v>293</v>
      </c>
      <c r="N127" s="38" t="s">
        <v>244</v>
      </c>
    </row>
    <row r="128" spans="2:16" x14ac:dyDescent="0.3">
      <c r="B128" s="38" t="s">
        <v>225</v>
      </c>
      <c r="C128" s="38"/>
      <c r="D128" s="38" t="str">
        <f t="shared" si="13"/>
        <v>FLO_EMIS</v>
      </c>
      <c r="E128" s="42">
        <f>'ACTIVITY TFR_TFM +5km'!$E$7</f>
        <v>2018</v>
      </c>
      <c r="F128" s="38" t="str">
        <f t="shared" ref="F128:F174" si="24">H128</f>
        <v>TRABDLM</v>
      </c>
      <c r="G128" s="38" t="str">
        <f>G127</f>
        <v>TFL*</v>
      </c>
      <c r="H128" s="38" t="str">
        <f>'ACTIVITY TFR_TFM +5km'!P$8</f>
        <v>TRABDLM</v>
      </c>
      <c r="I128" s="38" t="str">
        <f>I127</f>
        <v>TRANOXN</v>
      </c>
      <c r="J128" s="47">
        <v>0.18365623945735915</v>
      </c>
      <c r="K128" s="2"/>
      <c r="L128" s="38" t="s">
        <v>239</v>
      </c>
      <c r="M128" s="38" t="s">
        <v>293</v>
      </c>
      <c r="N128" s="38" t="s">
        <v>244</v>
      </c>
    </row>
    <row r="129" spans="2:20" x14ac:dyDescent="0.3">
      <c r="B129" s="38" t="s">
        <v>225</v>
      </c>
      <c r="C129" s="38"/>
      <c r="D129" s="38" t="str">
        <f t="shared" si="13"/>
        <v>FLO_EMIS</v>
      </c>
      <c r="E129" s="42">
        <f>'ACTIVITY TFR_TFM +5km'!$E$7</f>
        <v>2018</v>
      </c>
      <c r="F129" s="38" t="str">
        <f t="shared" si="24"/>
        <v>TRABGL</v>
      </c>
      <c r="G129" s="38" t="str">
        <f t="shared" ref="G129:G150" si="25">G128</f>
        <v>TFL*</v>
      </c>
      <c r="H129" s="38" t="str">
        <f>'ACTIVITY TFR_TFM +5km'!P$9</f>
        <v>TRABGL</v>
      </c>
      <c r="I129" s="38" t="str">
        <f t="shared" ref="I129:I150" si="26">I128</f>
        <v>TRANOXN</v>
      </c>
      <c r="J129" s="47">
        <v>2.1442528228443558E-2</v>
      </c>
      <c r="K129" s="2"/>
      <c r="L129" s="38" t="s">
        <v>239</v>
      </c>
      <c r="M129" s="38" t="s">
        <v>293</v>
      </c>
      <c r="N129" s="38" t="s">
        <v>242</v>
      </c>
    </row>
    <row r="130" spans="2:20" s="2" customFormat="1" ht="15" customHeight="1" x14ac:dyDescent="0.3">
      <c r="B130" s="38" t="s">
        <v>225</v>
      </c>
      <c r="C130" s="38"/>
      <c r="D130" s="38" t="str">
        <f t="shared" si="13"/>
        <v>FLO_EMIS</v>
      </c>
      <c r="E130" s="42">
        <f>'ACTIVITY TFR_TFM +5km'!$E$7</f>
        <v>2018</v>
      </c>
      <c r="F130" s="38" t="str">
        <f t="shared" si="24"/>
        <v>TRABGS</v>
      </c>
      <c r="G130" s="38" t="str">
        <f t="shared" si="25"/>
        <v>TFL*</v>
      </c>
      <c r="H130" s="38" t="str">
        <f>'ACTIVITY TFR_TFM +5km'!P$10</f>
        <v>TRABGS</v>
      </c>
      <c r="I130" s="38" t="str">
        <f t="shared" si="26"/>
        <v>TRANOXN</v>
      </c>
      <c r="J130" s="47">
        <v>2.1442528228443558E-2</v>
      </c>
      <c r="L130" s="38" t="s">
        <v>239</v>
      </c>
      <c r="M130" s="38" t="s">
        <v>293</v>
      </c>
      <c r="N130" s="38" t="s">
        <v>242</v>
      </c>
      <c r="P130" s="53"/>
      <c r="S130" s="53"/>
    </row>
    <row r="131" spans="2:20" s="2" customFormat="1" ht="15" customHeight="1" x14ac:dyDescent="0.3">
      <c r="B131" s="38" t="s">
        <v>225</v>
      </c>
      <c r="C131" s="38"/>
      <c r="D131" s="38" t="str">
        <f t="shared" si="13"/>
        <v>FLO_EMIS</v>
      </c>
      <c r="E131" s="42">
        <f>'ACTIVITY TFR_TFM +5km'!$E$7</f>
        <v>2018</v>
      </c>
      <c r="F131" s="38" t="str">
        <f t="shared" si="24"/>
        <v>TRABGSL</v>
      </c>
      <c r="G131" s="38" t="str">
        <f t="shared" si="25"/>
        <v>TFL*</v>
      </c>
      <c r="H131" s="38" t="str">
        <f>'ACTIVITY TFR_TFM +5km'!P$11</f>
        <v>TRABGSL</v>
      </c>
      <c r="I131" s="38" t="str">
        <f t="shared" si="26"/>
        <v>TRANOXN</v>
      </c>
      <c r="J131" s="47">
        <f>J140</f>
        <v>3.7317604733284528E-2</v>
      </c>
      <c r="L131" s="38" t="s">
        <v>239</v>
      </c>
      <c r="M131" s="38"/>
      <c r="N131" s="38" t="s">
        <v>294</v>
      </c>
      <c r="P131" s="53"/>
      <c r="S131" s="1"/>
      <c r="T131" s="54"/>
    </row>
    <row r="132" spans="2:20" s="2" customFormat="1" ht="15" customHeight="1" x14ac:dyDescent="0.3">
      <c r="B132" s="38" t="s">
        <v>225</v>
      </c>
      <c r="C132" s="38"/>
      <c r="D132" s="38" t="str">
        <f t="shared" si="13"/>
        <v>FLO_EMIS</v>
      </c>
      <c r="E132" s="42">
        <f>'ACTIVITY TFR_TFM +5km'!$E$7</f>
        <v>2018</v>
      </c>
      <c r="F132" s="38" t="str">
        <f t="shared" si="24"/>
        <v>TRABGSLM</v>
      </c>
      <c r="G132" s="38" t="str">
        <f t="shared" ref="G132:I132" si="27">G131</f>
        <v>TFL*</v>
      </c>
      <c r="H132" s="38" t="str">
        <f>'ACTIVITY TFR_TFM +5km'!P$12</f>
        <v>TRABGSLM</v>
      </c>
      <c r="I132" s="38" t="str">
        <f t="shared" si="27"/>
        <v>TRANOXN</v>
      </c>
      <c r="J132" s="47">
        <f>J131</f>
        <v>3.7317604733284528E-2</v>
      </c>
      <c r="L132" s="38" t="s">
        <v>239</v>
      </c>
      <c r="M132" s="38"/>
      <c r="N132" s="38" t="s">
        <v>294</v>
      </c>
      <c r="P132" s="53"/>
      <c r="S132" s="1"/>
      <c r="T132" s="62"/>
    </row>
    <row r="133" spans="2:20" s="2" customFormat="1" ht="15" customHeight="1" x14ac:dyDescent="0.3">
      <c r="B133" s="38" t="s">
        <v>225</v>
      </c>
      <c r="C133" s="38"/>
      <c r="D133" s="38" t="str">
        <f t="shared" si="13"/>
        <v>*</v>
      </c>
      <c r="E133" s="42">
        <f>'ACTIVITY TFR_TFM +5km'!$E$7</f>
        <v>2018</v>
      </c>
      <c r="F133" s="38" t="str">
        <f t="shared" si="24"/>
        <v>TRABJF</v>
      </c>
      <c r="G133" s="38" t="str">
        <f>G131</f>
        <v>TFL*</v>
      </c>
      <c r="H133" s="38" t="str">
        <f>'ACTIVITY TFR_TFM +5km'!P$13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  <c r="S133" s="53"/>
    </row>
    <row r="134" spans="2:20" s="2" customFormat="1" ht="15" customHeight="1" x14ac:dyDescent="0.3">
      <c r="B134" s="38" t="s">
        <v>225</v>
      </c>
      <c r="C134" s="38"/>
      <c r="D134" s="38" t="str">
        <f t="shared" si="13"/>
        <v>*</v>
      </c>
      <c r="E134" s="42">
        <f>'ACTIVITY TFR_TFM +5km'!$E$7</f>
        <v>2018</v>
      </c>
      <c r="F134" s="38" t="str">
        <f t="shared" si="24"/>
        <v>TRADME</v>
      </c>
      <c r="G134" s="38" t="str">
        <f t="shared" si="25"/>
        <v>TFL*</v>
      </c>
      <c r="H134" s="38" t="str">
        <f>'ACTIVITY TFR_TFM +5km'!P$14</f>
        <v>TRADME</v>
      </c>
      <c r="I134" s="38" t="str">
        <f t="shared" si="26"/>
        <v>TRANOXN</v>
      </c>
      <c r="J134" s="47">
        <v>0</v>
      </c>
      <c r="L134" s="38" t="s">
        <v>239</v>
      </c>
      <c r="M134" s="38"/>
      <c r="N134" s="38" t="s">
        <v>245</v>
      </c>
      <c r="P134" s="53"/>
      <c r="S134" s="1"/>
      <c r="T134" s="54"/>
    </row>
    <row r="135" spans="2:20" s="2" customFormat="1" ht="15" customHeight="1" x14ac:dyDescent="0.3">
      <c r="B135" s="38" t="s">
        <v>225</v>
      </c>
      <c r="C135" s="38"/>
      <c r="D135" s="38" t="str">
        <f t="shared" si="13"/>
        <v>FLO_EMIS</v>
      </c>
      <c r="E135" s="42">
        <f>'ACTIVITY TFR_TFM +5km'!$E$7</f>
        <v>2018</v>
      </c>
      <c r="F135" s="38" t="str">
        <f t="shared" si="24"/>
        <v>TRADST</v>
      </c>
      <c r="G135" s="38" t="str">
        <f t="shared" si="25"/>
        <v>TFL*</v>
      </c>
      <c r="H135" s="38" t="str">
        <f>'ACTIVITY TFR_TFM +5km'!P$15</f>
        <v>TRADST</v>
      </c>
      <c r="I135" s="38" t="str">
        <f t="shared" si="26"/>
        <v>TRANOXN</v>
      </c>
      <c r="J135" s="47">
        <v>0.17994445283843749</v>
      </c>
      <c r="L135" s="38" t="s">
        <v>239</v>
      </c>
      <c r="M135" s="38" t="s">
        <v>293</v>
      </c>
      <c r="N135" s="38" t="s">
        <v>242</v>
      </c>
      <c r="P135" s="53"/>
    </row>
    <row r="136" spans="2:20" x14ac:dyDescent="0.3">
      <c r="B136" s="38" t="s">
        <v>225</v>
      </c>
      <c r="C136" s="38"/>
      <c r="D136" s="38" t="str">
        <f t="shared" si="13"/>
        <v>*</v>
      </c>
      <c r="E136" s="42">
        <f>'ACTIVITY TFR_TFM +5km'!$E$7</f>
        <v>2018</v>
      </c>
      <c r="F136" s="38" t="str">
        <f t="shared" si="24"/>
        <v>TRAELC</v>
      </c>
      <c r="G136" s="38" t="str">
        <f t="shared" si="25"/>
        <v>TFL*</v>
      </c>
      <c r="H136" s="38" t="str">
        <f>'ACTIVITY TFR_TFM +5km'!P$16</f>
        <v>TRAELC</v>
      </c>
      <c r="I136" s="38" t="str">
        <f t="shared" si="26"/>
        <v>TRANOXN</v>
      </c>
      <c r="J136" s="47">
        <v>0</v>
      </c>
      <c r="K136" s="2"/>
      <c r="L136" s="38" t="s">
        <v>239</v>
      </c>
      <c r="M136" s="38"/>
      <c r="N136" s="38" t="s">
        <v>245</v>
      </c>
      <c r="P136" s="53"/>
    </row>
    <row r="137" spans="2:20" x14ac:dyDescent="0.3">
      <c r="B137" s="38" t="s">
        <v>225</v>
      </c>
      <c r="C137" s="38"/>
      <c r="D137" s="38" t="str">
        <f t="shared" si="13"/>
        <v>FLO_EMIS</v>
      </c>
      <c r="E137" s="42">
        <f>'ACTIVITY TFR_TFM +5km'!$E$7</f>
        <v>2018</v>
      </c>
      <c r="F137" s="38" t="str">
        <f t="shared" si="24"/>
        <v>TRAETH</v>
      </c>
      <c r="G137" s="38" t="str">
        <f t="shared" si="25"/>
        <v>TFL*</v>
      </c>
      <c r="H137" s="38" t="str">
        <f>'ACTIVITY TFR_TFM +5km'!P$17</f>
        <v>TRAETH</v>
      </c>
      <c r="I137" s="38" t="str">
        <f t="shared" si="26"/>
        <v>TRANOXN</v>
      </c>
      <c r="J137" s="47">
        <v>3.6812508434960222E-3</v>
      </c>
      <c r="K137" s="2"/>
      <c r="L137" s="38" t="s">
        <v>239</v>
      </c>
      <c r="M137" s="38" t="s">
        <v>293</v>
      </c>
      <c r="N137" s="38" t="s">
        <v>242</v>
      </c>
    </row>
    <row r="138" spans="2:20" x14ac:dyDescent="0.3">
      <c r="B138" s="38" t="s">
        <v>225</v>
      </c>
      <c r="C138" s="38"/>
      <c r="D138" s="38" t="str">
        <f t="shared" si="13"/>
        <v>FLO_EMIS</v>
      </c>
      <c r="E138" s="42">
        <f>'ACTIVITY TFR_TFM +5km'!$E$7</f>
        <v>2018</v>
      </c>
      <c r="F138" s="38" t="str">
        <f t="shared" si="24"/>
        <v>TRAETHM</v>
      </c>
      <c r="G138" s="38" t="str">
        <f t="shared" si="25"/>
        <v>TFL*</v>
      </c>
      <c r="H138" s="38" t="str">
        <f>'ACTIVITY TFR_TFM +5km'!P$18</f>
        <v>TRAETHM</v>
      </c>
      <c r="I138" s="38" t="str">
        <f t="shared" si="26"/>
        <v>TRANOXN</v>
      </c>
      <c r="J138" s="47">
        <v>3.6812508434960222E-3</v>
      </c>
      <c r="K138" s="2"/>
      <c r="L138" s="38" t="s">
        <v>239</v>
      </c>
      <c r="M138" s="38" t="s">
        <v>293</v>
      </c>
      <c r="N138" s="38" t="s">
        <v>242</v>
      </c>
    </row>
    <row r="139" spans="2:20" x14ac:dyDescent="0.3">
      <c r="B139" s="38" t="s">
        <v>225</v>
      </c>
      <c r="C139" s="38"/>
      <c r="D139" s="38" t="str">
        <f t="shared" si="13"/>
        <v>*</v>
      </c>
      <c r="E139" s="42">
        <f>'ACTIVITY TFR_TFM +5km'!$E$7</f>
        <v>2018</v>
      </c>
      <c r="F139" s="38" t="str">
        <f t="shared" si="24"/>
        <v>TRAFTD</v>
      </c>
      <c r="G139" s="38" t="str">
        <f t="shared" si="25"/>
        <v>TFL*</v>
      </c>
      <c r="H139" s="38" t="str">
        <f>'ACTIVITY TFR_TFM +5km'!P$19</f>
        <v>TRAFTD</v>
      </c>
      <c r="I139" s="38" t="str">
        <f t="shared" si="26"/>
        <v>TRANOXN</v>
      </c>
      <c r="J139" s="47">
        <v>0</v>
      </c>
      <c r="K139" s="2"/>
      <c r="L139" s="38" t="s">
        <v>239</v>
      </c>
      <c r="M139" s="38"/>
      <c r="N139" s="38" t="s">
        <v>245</v>
      </c>
    </row>
    <row r="140" spans="2:20" x14ac:dyDescent="0.3">
      <c r="B140" s="38" t="s">
        <v>225</v>
      </c>
      <c r="C140" s="38"/>
      <c r="D140" s="38" t="str">
        <f t="shared" si="13"/>
        <v>FLO_EMIS</v>
      </c>
      <c r="E140" s="42">
        <f>'ACTIVITY TFR_TFM +5km'!$E$7</f>
        <v>2018</v>
      </c>
      <c r="F140" s="38" t="str">
        <f t="shared" si="24"/>
        <v>TRAGSL</v>
      </c>
      <c r="G140" s="38" t="str">
        <f t="shared" si="25"/>
        <v>TFL*</v>
      </c>
      <c r="H140" s="38" t="str">
        <f>'ACTIVITY TFR_TFM +5km'!P$20</f>
        <v>TRAGSL</v>
      </c>
      <c r="I140" s="38" t="str">
        <f t="shared" si="26"/>
        <v>TRANOXN</v>
      </c>
      <c r="J140" s="47">
        <v>3.7317604733284528E-2</v>
      </c>
      <c r="K140" s="2"/>
      <c r="L140" s="38" t="s">
        <v>239</v>
      </c>
      <c r="M140" s="38" t="s">
        <v>293</v>
      </c>
      <c r="N140" s="38" t="s">
        <v>242</v>
      </c>
    </row>
    <row r="141" spans="2:20" x14ac:dyDescent="0.3">
      <c r="B141" s="38" t="s">
        <v>225</v>
      </c>
      <c r="C141" s="38"/>
      <c r="D141" s="38" t="str">
        <f t="shared" ref="D141:D207" si="28">IF(J141&gt;0,"FLO_EMIS","*")</f>
        <v>*</v>
      </c>
      <c r="E141" s="42">
        <f>'ACTIVITY TFR_TFM +5km'!$E$7</f>
        <v>2018</v>
      </c>
      <c r="F141" s="38" t="str">
        <f t="shared" si="24"/>
        <v>TRAH2G</v>
      </c>
      <c r="G141" s="38" t="str">
        <f t="shared" si="25"/>
        <v>TFL*</v>
      </c>
      <c r="H141" s="38" t="str">
        <f>'ACTIVITY TFR_TFM +5km'!P$21</f>
        <v>TRAH2G</v>
      </c>
      <c r="I141" s="38" t="str">
        <f t="shared" si="26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8"/>
        <v>*</v>
      </c>
      <c r="E142" s="42">
        <f>'ACTIVITY TFR_TFM +5km'!$E$7</f>
        <v>2018</v>
      </c>
      <c r="F142" s="38" t="str">
        <f t="shared" si="24"/>
        <v>TRAHFO</v>
      </c>
      <c r="G142" s="38" t="str">
        <f t="shared" si="25"/>
        <v>TFL*</v>
      </c>
      <c r="H142" s="38" t="str">
        <f>'ACTIVITY TFR_TFM +5km'!P$22</f>
        <v>TRAHFO</v>
      </c>
      <c r="I142" s="38" t="str">
        <f t="shared" si="26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8"/>
        <v>*</v>
      </c>
      <c r="E143" s="42">
        <f>'ACTIVITY TFR_TFM +5km'!$E$7</f>
        <v>2018</v>
      </c>
      <c r="F143" s="38" t="str">
        <f t="shared" si="24"/>
        <v>TRAHUM</v>
      </c>
      <c r="G143" s="38" t="str">
        <f t="shared" si="25"/>
        <v>TFL*</v>
      </c>
      <c r="H143" s="38" t="str">
        <f>'ACTIVITY TFR_TFM +5km'!P$23</f>
        <v>TRAHUM</v>
      </c>
      <c r="I143" s="38" t="str">
        <f t="shared" si="26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8"/>
        <v>*</v>
      </c>
      <c r="E144" s="42">
        <f>'ACTIVITY TFR_TFM +5km'!$E$7</f>
        <v>2018</v>
      </c>
      <c r="F144" s="38" t="str">
        <f t="shared" si="24"/>
        <v>TRAKER</v>
      </c>
      <c r="G144" s="38" t="str">
        <f t="shared" si="25"/>
        <v>TFL*</v>
      </c>
      <c r="H144" s="38" t="str">
        <f>'ACTIVITY TFR_TFM +5km'!P$24</f>
        <v>TRAKER</v>
      </c>
      <c r="I144" s="38" t="str">
        <f t="shared" si="26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8"/>
        <v>*</v>
      </c>
      <c r="E145" s="42">
        <f>'ACTIVITY TFR_TFM +5km'!$E$7</f>
        <v>2018</v>
      </c>
      <c r="F145" s="38" t="str">
        <f t="shared" si="24"/>
        <v>TRALFO</v>
      </c>
      <c r="G145" s="38" t="str">
        <f t="shared" si="25"/>
        <v>TFL*</v>
      </c>
      <c r="H145" s="38" t="str">
        <f>'ACTIVITY TFR_TFM +5km'!P$25</f>
        <v>TRALFO</v>
      </c>
      <c r="I145" s="38" t="str">
        <f t="shared" si="26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8"/>
        <v>FLO_EMIS</v>
      </c>
      <c r="E146" s="42">
        <f>'ACTIVITY TFR_TFM +5km'!$E$7</f>
        <v>2018</v>
      </c>
      <c r="F146" s="38" t="str">
        <f t="shared" si="24"/>
        <v>TRALPG</v>
      </c>
      <c r="G146" s="38" t="str">
        <f t="shared" si="25"/>
        <v>TFL*</v>
      </c>
      <c r="H146" s="38" t="str">
        <f>'ACTIVITY TFR_TFM +5km'!P$26</f>
        <v>TRALPG</v>
      </c>
      <c r="I146" s="38" t="str">
        <f t="shared" si="26"/>
        <v>TRANOXN</v>
      </c>
      <c r="J146" s="47">
        <v>2.2458991191868654E-2</v>
      </c>
      <c r="K146" s="2"/>
      <c r="L146" s="38" t="s">
        <v>239</v>
      </c>
      <c r="M146" s="38" t="s">
        <v>293</v>
      </c>
      <c r="N146" s="38" t="s">
        <v>242</v>
      </c>
    </row>
    <row r="147" spans="2:20" x14ac:dyDescent="0.3">
      <c r="B147" s="38" t="s">
        <v>225</v>
      </c>
      <c r="C147" s="38"/>
      <c r="D147" s="38" t="str">
        <f t="shared" si="28"/>
        <v>FLO_EMIS</v>
      </c>
      <c r="E147" s="42">
        <f>'ACTIVITY TFR_TFM +5km'!$E$7</f>
        <v>2018</v>
      </c>
      <c r="F147" s="38" t="str">
        <f t="shared" si="24"/>
        <v>TRAMTH</v>
      </c>
      <c r="G147" s="38" t="str">
        <f t="shared" si="25"/>
        <v>TFL*</v>
      </c>
      <c r="H147" s="38" t="str">
        <f>'ACTIVITY TFR_TFM +5km'!P$27</f>
        <v>TRAMTH</v>
      </c>
      <c r="I147" s="38" t="str">
        <f t="shared" si="26"/>
        <v>TRANOXN</v>
      </c>
      <c r="J147" s="47">
        <v>0.17548038638406879</v>
      </c>
      <c r="K147" s="2"/>
      <c r="L147" s="38" t="s">
        <v>239</v>
      </c>
      <c r="M147" s="38" t="s">
        <v>293</v>
      </c>
      <c r="N147" s="38" t="s">
        <v>242</v>
      </c>
    </row>
    <row r="148" spans="2:20" s="2" customFormat="1" ht="15" customHeight="1" x14ac:dyDescent="0.3">
      <c r="B148" s="38" t="s">
        <v>225</v>
      </c>
      <c r="C148" s="38"/>
      <c r="D148" s="38" t="str">
        <f t="shared" si="28"/>
        <v>FLO_EMIS</v>
      </c>
      <c r="E148" s="42">
        <f>'ACTIVITY TFR_TFM +5km'!$E$7</f>
        <v>2018</v>
      </c>
      <c r="F148" s="38" t="str">
        <f t="shared" si="24"/>
        <v>TRAMTHM</v>
      </c>
      <c r="G148" s="38" t="str">
        <f t="shared" si="25"/>
        <v>TFL*</v>
      </c>
      <c r="H148" s="38" t="str">
        <f>'ACTIVITY TFR_TFM +5km'!P$28</f>
        <v>TRAMTHM</v>
      </c>
      <c r="I148" s="38" t="str">
        <f t="shared" si="26"/>
        <v>TRANOXN</v>
      </c>
      <c r="J148" s="47">
        <v>0.17548038638406879</v>
      </c>
      <c r="L148" s="38" t="s">
        <v>239</v>
      </c>
      <c r="M148" s="38" t="s">
        <v>293</v>
      </c>
      <c r="N148" s="38" t="s">
        <v>242</v>
      </c>
      <c r="P148" s="53"/>
    </row>
    <row r="149" spans="2:20" s="2" customFormat="1" ht="15" customHeight="1" x14ac:dyDescent="0.3">
      <c r="B149" s="38" t="s">
        <v>225</v>
      </c>
      <c r="C149" s="38"/>
      <c r="D149" s="38" t="str">
        <f t="shared" si="28"/>
        <v>FLO_EMIS</v>
      </c>
      <c r="E149" s="42">
        <f>'ACTIVITY TFR_TFM +5km'!$E$7</f>
        <v>2018</v>
      </c>
      <c r="F149" s="38" t="str">
        <f t="shared" si="24"/>
        <v>TRANGL</v>
      </c>
      <c r="G149" s="38" t="str">
        <f t="shared" si="25"/>
        <v>TFL*</v>
      </c>
      <c r="H149" s="38" t="str">
        <f>'ACTIVITY TFR_TFM +5km'!P$29</f>
        <v>TRANGL</v>
      </c>
      <c r="I149" s="38" t="str">
        <f t="shared" si="26"/>
        <v>TRANOXN</v>
      </c>
      <c r="J149" s="47">
        <v>2.1442528228443558E-2</v>
      </c>
      <c r="K149"/>
      <c r="L149" s="38" t="s">
        <v>239</v>
      </c>
      <c r="M149" s="38" t="s">
        <v>293</v>
      </c>
      <c r="N149" s="38" t="s">
        <v>242</v>
      </c>
      <c r="P149" s="53"/>
    </row>
    <row r="150" spans="2:20" x14ac:dyDescent="0.3">
      <c r="B150" s="39" t="s">
        <v>225</v>
      </c>
      <c r="C150" s="39"/>
      <c r="D150" s="39" t="str">
        <f t="shared" si="28"/>
        <v>FLO_EMIS</v>
      </c>
      <c r="E150" s="42">
        <f>'ACTIVITY TFR_TFM +5km'!$E$7</f>
        <v>2018</v>
      </c>
      <c r="F150" s="39" t="str">
        <f t="shared" si="24"/>
        <v>TRANGS</v>
      </c>
      <c r="G150" s="39" t="str">
        <f t="shared" si="25"/>
        <v>TFL*</v>
      </c>
      <c r="H150" s="39" t="str">
        <f>'ACTIVITY TFR_TFM +5km'!P$30</f>
        <v>TRANGS</v>
      </c>
      <c r="I150" s="39" t="str">
        <f t="shared" si="26"/>
        <v>TRANOXN</v>
      </c>
      <c r="J150" s="48">
        <v>2.1442528228443558E-2</v>
      </c>
      <c r="L150" s="39" t="s">
        <v>239</v>
      </c>
      <c r="M150" s="39" t="s">
        <v>293</v>
      </c>
      <c r="N150" s="39" t="s">
        <v>242</v>
      </c>
    </row>
    <row r="151" spans="2:20" x14ac:dyDescent="0.3">
      <c r="B151" s="38" t="s">
        <v>225</v>
      </c>
      <c r="C151" s="38"/>
      <c r="D151" s="38" t="str">
        <f t="shared" si="28"/>
        <v>FLO_EMIS</v>
      </c>
      <c r="E151" s="42">
        <f>'ACTIVITY TFR_TFM +5km'!$E$7</f>
        <v>2018</v>
      </c>
      <c r="F151" s="38" t="str">
        <f>H151</f>
        <v>TRABDL</v>
      </c>
      <c r="G151" s="38" t="str">
        <f>G$7</f>
        <v>TFL*</v>
      </c>
      <c r="H151" s="38" t="str">
        <f>'ACTIVITY TFR_TFM +5km'!P$7</f>
        <v>TRABDL</v>
      </c>
      <c r="I151" s="38" t="s">
        <v>246</v>
      </c>
      <c r="J151" s="47">
        <v>1.3277706060588383E-3</v>
      </c>
      <c r="K151" s="2"/>
      <c r="L151" s="38" t="s">
        <v>239</v>
      </c>
      <c r="M151" s="38" t="s">
        <v>293</v>
      </c>
      <c r="N151" s="38" t="s">
        <v>244</v>
      </c>
      <c r="O151" s="56"/>
    </row>
    <row r="152" spans="2:20" x14ac:dyDescent="0.3">
      <c r="B152" s="38" t="s">
        <v>225</v>
      </c>
      <c r="C152" s="38"/>
      <c r="D152" s="38" t="str">
        <f t="shared" si="28"/>
        <v>FLO_EMIS</v>
      </c>
      <c r="E152" s="42">
        <f>'ACTIVITY TFR_TFM +5km'!$E$7</f>
        <v>2018</v>
      </c>
      <c r="F152" s="38" t="str">
        <f t="shared" si="24"/>
        <v>TRABDLM</v>
      </c>
      <c r="G152" s="38" t="str">
        <f>G151</f>
        <v>TFL*</v>
      </c>
      <c r="H152" s="38" t="str">
        <f>'ACTIVITY TFR_TFM +5km'!P$8</f>
        <v>TRABDLM</v>
      </c>
      <c r="I152" s="38" t="str">
        <f>I151</f>
        <v>TRAPMN</v>
      </c>
      <c r="J152" s="47">
        <v>1.3277706060588383E-3</v>
      </c>
      <c r="K152" s="2"/>
      <c r="L152" s="38" t="s">
        <v>239</v>
      </c>
      <c r="M152" s="38" t="s">
        <v>293</v>
      </c>
      <c r="N152" s="38" t="s">
        <v>244</v>
      </c>
      <c r="O152" s="56"/>
    </row>
    <row r="153" spans="2:20" s="2" customFormat="1" ht="15" customHeight="1" x14ac:dyDescent="0.3">
      <c r="B153" s="38" t="s">
        <v>225</v>
      </c>
      <c r="C153" s="38"/>
      <c r="D153" s="38" t="str">
        <f t="shared" si="28"/>
        <v>FLO_EMIS</v>
      </c>
      <c r="E153" s="42">
        <f>'ACTIVITY TFR_TFM +5km'!$E$7</f>
        <v>2018</v>
      </c>
      <c r="F153" s="38" t="str">
        <f t="shared" si="24"/>
        <v>TRABGL</v>
      </c>
      <c r="G153" s="38" t="str">
        <f t="shared" ref="G153:G174" si="29">G152</f>
        <v>TFL*</v>
      </c>
      <c r="H153" s="38" t="str">
        <f>'ACTIVITY TFR_TFM +5km'!P$9</f>
        <v>TRABGL</v>
      </c>
      <c r="I153" s="38" t="str">
        <f t="shared" ref="I153:I174" si="30">I152</f>
        <v>TRAPMN</v>
      </c>
      <c r="J153" s="47">
        <v>5.6408932474939094E-4</v>
      </c>
      <c r="L153" s="38" t="s">
        <v>239</v>
      </c>
      <c r="M153" s="38" t="s">
        <v>293</v>
      </c>
      <c r="N153" s="38" t="s">
        <v>242</v>
      </c>
      <c r="P153" s="53"/>
      <c r="S153" s="53"/>
    </row>
    <row r="154" spans="2:20" s="2" customFormat="1" ht="15" customHeight="1" x14ac:dyDescent="0.3">
      <c r="B154" s="38" t="s">
        <v>225</v>
      </c>
      <c r="C154" s="38"/>
      <c r="D154" s="38" t="str">
        <f t="shared" si="28"/>
        <v>FLO_EMIS</v>
      </c>
      <c r="E154" s="42">
        <f>'ACTIVITY TFR_TFM +5km'!$E$7</f>
        <v>2018</v>
      </c>
      <c r="F154" s="38" t="str">
        <f t="shared" si="24"/>
        <v>TRABGS</v>
      </c>
      <c r="G154" s="38" t="str">
        <f t="shared" si="29"/>
        <v>TFL*</v>
      </c>
      <c r="H154" s="38" t="str">
        <f>'ACTIVITY TFR_TFM +5km'!P$10</f>
        <v>TRABGS</v>
      </c>
      <c r="I154" s="38" t="str">
        <f t="shared" si="30"/>
        <v>TRAPMN</v>
      </c>
      <c r="J154" s="47">
        <v>5.6408932474939094E-4</v>
      </c>
      <c r="L154" s="38" t="s">
        <v>239</v>
      </c>
      <c r="M154" s="38" t="s">
        <v>293</v>
      </c>
      <c r="N154" s="38" t="s">
        <v>242</v>
      </c>
      <c r="P154" s="53"/>
      <c r="S154" s="1"/>
      <c r="T154" s="54"/>
    </row>
    <row r="155" spans="2:20" s="2" customFormat="1" ht="15" customHeight="1" x14ac:dyDescent="0.3">
      <c r="B155" s="38" t="s">
        <v>225</v>
      </c>
      <c r="C155" s="38"/>
      <c r="D155" s="38" t="str">
        <f t="shared" si="28"/>
        <v>FLO_EMIS</v>
      </c>
      <c r="E155" s="42">
        <f>'ACTIVITY TFR_TFM +5km'!$E$7</f>
        <v>2018</v>
      </c>
      <c r="F155" s="38" t="str">
        <f t="shared" si="24"/>
        <v>TRABGSL</v>
      </c>
      <c r="G155" s="38" t="str">
        <f t="shared" si="29"/>
        <v>TFL*</v>
      </c>
      <c r="H155" s="38" t="str">
        <f>'ACTIVITY TFR_TFM +5km'!P$11</f>
        <v>TRABGSL</v>
      </c>
      <c r="I155" s="38" t="str">
        <f t="shared" si="30"/>
        <v>TRAPMN</v>
      </c>
      <c r="J155" s="47">
        <f>J164</f>
        <v>4.489972296018431E-4</v>
      </c>
      <c r="L155" s="38" t="s">
        <v>239</v>
      </c>
      <c r="M155" s="38"/>
      <c r="N155" s="38" t="s">
        <v>294</v>
      </c>
      <c r="P155" s="53"/>
      <c r="S155" s="53"/>
    </row>
    <row r="156" spans="2:20" s="2" customFormat="1" ht="15" customHeight="1" x14ac:dyDescent="0.3">
      <c r="B156" s="38" t="s">
        <v>225</v>
      </c>
      <c r="C156" s="38"/>
      <c r="D156" s="38" t="str">
        <f t="shared" si="28"/>
        <v>FLO_EMIS</v>
      </c>
      <c r="E156" s="42">
        <f>'ACTIVITY TFR_TFM +5km'!$E$7</f>
        <v>2018</v>
      </c>
      <c r="F156" s="38" t="str">
        <f t="shared" ref="F156" si="31">H156</f>
        <v>TRABGSLM</v>
      </c>
      <c r="G156" s="38" t="str">
        <f t="shared" ref="G156:I156" si="32">G155</f>
        <v>TFL*</v>
      </c>
      <c r="H156" s="38" t="str">
        <f>'ACTIVITY TFR_TFM +5km'!P$12</f>
        <v>TRABGSLM</v>
      </c>
      <c r="I156" s="38" t="str">
        <f t="shared" si="32"/>
        <v>TRAPMN</v>
      </c>
      <c r="J156" s="47">
        <f>J155</f>
        <v>4.489972296018431E-4</v>
      </c>
      <c r="L156" s="38" t="s">
        <v>239</v>
      </c>
      <c r="M156" s="38"/>
      <c r="N156" s="38" t="s">
        <v>294</v>
      </c>
      <c r="P156" s="53"/>
      <c r="S156" s="1"/>
      <c r="T156" s="62"/>
    </row>
    <row r="157" spans="2:20" s="2" customFormat="1" ht="15" customHeight="1" x14ac:dyDescent="0.3">
      <c r="B157" s="38" t="s">
        <v>225</v>
      </c>
      <c r="C157" s="38"/>
      <c r="D157" s="38" t="str">
        <f t="shared" si="28"/>
        <v>*</v>
      </c>
      <c r="E157" s="42">
        <f>'ACTIVITY TFR_TFM +5km'!$E$7</f>
        <v>2018</v>
      </c>
      <c r="F157" s="38" t="str">
        <f t="shared" si="24"/>
        <v>TRABJF</v>
      </c>
      <c r="G157" s="38" t="str">
        <f>G155</f>
        <v>TFL*</v>
      </c>
      <c r="H157" s="38" t="str">
        <f>'ACTIVITY TFR_TFM +5km'!P$13</f>
        <v>TRABJF</v>
      </c>
      <c r="I157" s="38" t="str">
        <f>I155</f>
        <v>TRAPMN</v>
      </c>
      <c r="J157" s="47">
        <v>0</v>
      </c>
      <c r="L157" s="38" t="s">
        <v>239</v>
      </c>
      <c r="M157" s="38"/>
      <c r="N157" s="38" t="s">
        <v>245</v>
      </c>
      <c r="P157" s="53"/>
      <c r="S157" s="1"/>
      <c r="T157" s="54"/>
    </row>
    <row r="158" spans="2:20" s="2" customFormat="1" ht="15" customHeight="1" x14ac:dyDescent="0.3">
      <c r="B158" s="38" t="s">
        <v>225</v>
      </c>
      <c r="C158" s="38"/>
      <c r="D158" s="38" t="str">
        <f t="shared" si="28"/>
        <v>*</v>
      </c>
      <c r="E158" s="42">
        <f>'ACTIVITY TFR_TFM +5km'!$E$7</f>
        <v>2018</v>
      </c>
      <c r="F158" s="38" t="str">
        <f t="shared" si="24"/>
        <v>TRADME</v>
      </c>
      <c r="G158" s="38" t="str">
        <f t="shared" si="29"/>
        <v>TFL*</v>
      </c>
      <c r="H158" s="38" t="str">
        <f>'ACTIVITY TFR_TFM +5km'!P$14</f>
        <v>TRADME</v>
      </c>
      <c r="I158" s="38" t="str">
        <f t="shared" si="30"/>
        <v>TRAPMN</v>
      </c>
      <c r="J158" s="47">
        <v>0</v>
      </c>
      <c r="L158" s="38" t="s">
        <v>239</v>
      </c>
      <c r="M158" s="38"/>
      <c r="N158" s="38" t="s">
        <v>245</v>
      </c>
      <c r="P158" s="53"/>
    </row>
    <row r="159" spans="2:20" x14ac:dyDescent="0.3">
      <c r="B159" s="38" t="s">
        <v>225</v>
      </c>
      <c r="C159" s="38"/>
      <c r="D159" s="38" t="str">
        <f t="shared" si="28"/>
        <v>FLO_EMIS</v>
      </c>
      <c r="E159" s="42">
        <f>'ACTIVITY TFR_TFM +5km'!$E$7</f>
        <v>2018</v>
      </c>
      <c r="F159" s="38" t="str">
        <f t="shared" si="24"/>
        <v>TRADST</v>
      </c>
      <c r="G159" s="38" t="str">
        <f t="shared" si="29"/>
        <v>TFL*</v>
      </c>
      <c r="H159" s="38" t="str">
        <f>'ACTIVITY TFR_TFM +5km'!P$15</f>
        <v>TRADST</v>
      </c>
      <c r="I159" s="38" t="str">
        <f t="shared" si="30"/>
        <v>TRAPMN</v>
      </c>
      <c r="J159" s="47">
        <v>1.3009356823822542E-3</v>
      </c>
      <c r="K159" s="2"/>
      <c r="L159" s="38" t="s">
        <v>239</v>
      </c>
      <c r="M159" s="38" t="s">
        <v>293</v>
      </c>
      <c r="N159" s="38" t="s">
        <v>242</v>
      </c>
      <c r="P159" s="53"/>
    </row>
    <row r="160" spans="2:20" x14ac:dyDescent="0.3">
      <c r="B160" s="38" t="s">
        <v>225</v>
      </c>
      <c r="C160" s="38"/>
      <c r="D160" s="38" t="str">
        <f t="shared" si="28"/>
        <v>*</v>
      </c>
      <c r="E160" s="42">
        <f>'ACTIVITY TFR_TFM +5km'!$E$7</f>
        <v>2018</v>
      </c>
      <c r="F160" s="38" t="str">
        <f t="shared" si="24"/>
        <v>TRAELC</v>
      </c>
      <c r="G160" s="38" t="str">
        <f t="shared" si="29"/>
        <v>TFL*</v>
      </c>
      <c r="H160" s="38" t="str">
        <f>'ACTIVITY TFR_TFM +5km'!P$16</f>
        <v>TRAELC</v>
      </c>
      <c r="I160" s="38" t="str">
        <f t="shared" si="30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56"/>
    </row>
    <row r="161" spans="2:16" x14ac:dyDescent="0.3">
      <c r="B161" s="38" t="s">
        <v>225</v>
      </c>
      <c r="C161" s="38"/>
      <c r="D161" s="38" t="str">
        <f t="shared" si="28"/>
        <v>FLO_EMIS</v>
      </c>
      <c r="E161" s="42">
        <f>'ACTIVITY TFR_TFM +5km'!$E$7</f>
        <v>2018</v>
      </c>
      <c r="F161" s="38" t="str">
        <f t="shared" si="24"/>
        <v>TRAETH</v>
      </c>
      <c r="G161" s="38" t="str">
        <f t="shared" si="29"/>
        <v>TFL*</v>
      </c>
      <c r="H161" s="38" t="str">
        <f>'ACTIVITY TFR_TFM +5km'!P$17</f>
        <v>TRAETH</v>
      </c>
      <c r="I161" s="38" t="str">
        <f t="shared" si="30"/>
        <v>TRAPMN</v>
      </c>
      <c r="J161" s="47">
        <v>1.9368558412680479E-4</v>
      </c>
      <c r="K161" s="2"/>
      <c r="L161" s="38" t="s">
        <v>239</v>
      </c>
      <c r="M161" s="38" t="s">
        <v>293</v>
      </c>
      <c r="N161" s="38" t="s">
        <v>242</v>
      </c>
      <c r="O161" s="56"/>
    </row>
    <row r="162" spans="2:16" x14ac:dyDescent="0.3">
      <c r="B162" s="38" t="s">
        <v>225</v>
      </c>
      <c r="C162" s="38"/>
      <c r="D162" s="38" t="str">
        <f t="shared" si="28"/>
        <v>FLO_EMIS</v>
      </c>
      <c r="E162" s="42">
        <f>'ACTIVITY TFR_TFM +5km'!$E$7</f>
        <v>2018</v>
      </c>
      <c r="F162" s="38" t="str">
        <f t="shared" si="24"/>
        <v>TRAETHM</v>
      </c>
      <c r="G162" s="38" t="str">
        <f t="shared" si="29"/>
        <v>TFL*</v>
      </c>
      <c r="H162" s="38" t="str">
        <f>'ACTIVITY TFR_TFM +5km'!P$18</f>
        <v>TRAETHM</v>
      </c>
      <c r="I162" s="38" t="str">
        <f t="shared" si="30"/>
        <v>TRAPMN</v>
      </c>
      <c r="J162" s="47">
        <v>1.9368558412680479E-4</v>
      </c>
      <c r="K162" s="2"/>
      <c r="L162" s="38" t="s">
        <v>239</v>
      </c>
      <c r="M162" s="38" t="s">
        <v>293</v>
      </c>
      <c r="N162" s="38" t="s">
        <v>242</v>
      </c>
      <c r="O162" s="56"/>
    </row>
    <row r="163" spans="2:16" x14ac:dyDescent="0.3">
      <c r="B163" s="38" t="s">
        <v>225</v>
      </c>
      <c r="C163" s="38"/>
      <c r="D163" s="38" t="str">
        <f t="shared" si="28"/>
        <v>*</v>
      </c>
      <c r="E163" s="42">
        <f>'ACTIVITY TFR_TFM +5km'!$E$7</f>
        <v>2018</v>
      </c>
      <c r="F163" s="38" t="str">
        <f t="shared" si="24"/>
        <v>TRAFTD</v>
      </c>
      <c r="G163" s="38" t="str">
        <f t="shared" si="29"/>
        <v>TFL*</v>
      </c>
      <c r="H163" s="38" t="str">
        <f>'ACTIVITY TFR_TFM +5km'!P$19</f>
        <v>TRAFTD</v>
      </c>
      <c r="I163" s="38" t="str">
        <f t="shared" si="30"/>
        <v>TRAPMN</v>
      </c>
      <c r="J163" s="47">
        <v>0</v>
      </c>
      <c r="K163" s="2"/>
      <c r="L163" s="38" t="s">
        <v>239</v>
      </c>
      <c r="M163" s="38"/>
      <c r="N163" s="38" t="s">
        <v>245</v>
      </c>
      <c r="O163" s="56"/>
    </row>
    <row r="164" spans="2:16" x14ac:dyDescent="0.3">
      <c r="B164" s="38" t="s">
        <v>225</v>
      </c>
      <c r="C164" s="38"/>
      <c r="D164" s="38" t="str">
        <f t="shared" si="28"/>
        <v>FLO_EMIS</v>
      </c>
      <c r="E164" s="42">
        <f>'ACTIVITY TFR_TFM +5km'!$E$7</f>
        <v>2018</v>
      </c>
      <c r="F164" s="38" t="str">
        <f t="shared" si="24"/>
        <v>TRAGSL</v>
      </c>
      <c r="G164" s="38" t="str">
        <f t="shared" si="29"/>
        <v>TFL*</v>
      </c>
      <c r="H164" s="38" t="str">
        <f>'ACTIVITY TFR_TFM +5km'!P$20</f>
        <v>TRAGSL</v>
      </c>
      <c r="I164" s="38" t="str">
        <f t="shared" si="30"/>
        <v>TRAPMN</v>
      </c>
      <c r="J164" s="47">
        <v>4.489972296018431E-4</v>
      </c>
      <c r="K164" s="2"/>
      <c r="L164" s="38" t="s">
        <v>239</v>
      </c>
      <c r="M164" s="38" t="s">
        <v>293</v>
      </c>
      <c r="N164" s="38" t="s">
        <v>242</v>
      </c>
      <c r="O164" s="56"/>
    </row>
    <row r="165" spans="2:16" x14ac:dyDescent="0.3">
      <c r="B165" s="38" t="s">
        <v>225</v>
      </c>
      <c r="C165" s="38"/>
      <c r="D165" s="38" t="str">
        <f t="shared" si="28"/>
        <v>*</v>
      </c>
      <c r="E165" s="42">
        <f>'ACTIVITY TFR_TFM +5km'!$E$7</f>
        <v>2018</v>
      </c>
      <c r="F165" s="38" t="str">
        <f t="shared" si="24"/>
        <v>TRAH2G</v>
      </c>
      <c r="G165" s="38" t="str">
        <f t="shared" si="29"/>
        <v>TFL*</v>
      </c>
      <c r="H165" s="38" t="str">
        <f>'ACTIVITY TFR_TFM +5km'!P$21</f>
        <v>TRAH2G</v>
      </c>
      <c r="I165" s="38" t="str">
        <f t="shared" si="30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56"/>
    </row>
    <row r="166" spans="2:16" x14ac:dyDescent="0.3">
      <c r="B166" s="38" t="s">
        <v>225</v>
      </c>
      <c r="C166" s="38"/>
      <c r="D166" s="38" t="str">
        <f t="shared" si="28"/>
        <v>*</v>
      </c>
      <c r="E166" s="42">
        <f>'ACTIVITY TFR_TFM +5km'!$E$7</f>
        <v>2018</v>
      </c>
      <c r="F166" s="38" t="str">
        <f t="shared" si="24"/>
        <v>TRAHFO</v>
      </c>
      <c r="G166" s="38" t="str">
        <f t="shared" si="29"/>
        <v>TFL*</v>
      </c>
      <c r="H166" s="38" t="str">
        <f>'ACTIVITY TFR_TFM +5km'!P$22</f>
        <v>TRAHFO</v>
      </c>
      <c r="I166" s="38" t="str">
        <f t="shared" si="30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56"/>
    </row>
    <row r="167" spans="2:16" x14ac:dyDescent="0.3">
      <c r="B167" s="38" t="s">
        <v>225</v>
      </c>
      <c r="C167" s="38"/>
      <c r="D167" s="38" t="str">
        <f t="shared" si="28"/>
        <v>*</v>
      </c>
      <c r="E167" s="42">
        <f>'ACTIVITY TFR_TFM +5km'!$E$7</f>
        <v>2018</v>
      </c>
      <c r="F167" s="38" t="str">
        <f t="shared" si="24"/>
        <v>TRAHUM</v>
      </c>
      <c r="G167" s="38" t="str">
        <f t="shared" si="29"/>
        <v>TFL*</v>
      </c>
      <c r="H167" s="38" t="str">
        <f>'ACTIVITY TFR_TFM +5km'!P$23</f>
        <v>TRAHUM</v>
      </c>
      <c r="I167" s="38" t="str">
        <f t="shared" si="30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56"/>
    </row>
    <row r="168" spans="2:16" x14ac:dyDescent="0.3">
      <c r="B168" s="38" t="s">
        <v>225</v>
      </c>
      <c r="C168" s="38"/>
      <c r="D168" s="38" t="str">
        <f t="shared" si="28"/>
        <v>*</v>
      </c>
      <c r="E168" s="42">
        <f>'ACTIVITY TFR_TFM +5km'!$E$7</f>
        <v>2018</v>
      </c>
      <c r="F168" s="38" t="str">
        <f t="shared" si="24"/>
        <v>TRAKER</v>
      </c>
      <c r="G168" s="38" t="str">
        <f t="shared" si="29"/>
        <v>TFL*</v>
      </c>
      <c r="H168" s="38" t="str">
        <f>'ACTIVITY TFR_TFM +5km'!P$24</f>
        <v>TRAKER</v>
      </c>
      <c r="I168" s="38" t="str">
        <f t="shared" si="30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56"/>
    </row>
    <row r="169" spans="2:16" x14ac:dyDescent="0.3">
      <c r="B169" s="38" t="s">
        <v>225</v>
      </c>
      <c r="C169" s="38"/>
      <c r="D169" s="38" t="str">
        <f t="shared" si="28"/>
        <v>*</v>
      </c>
      <c r="E169" s="42">
        <f>'ACTIVITY TFR_TFM +5km'!$E$7</f>
        <v>2018</v>
      </c>
      <c r="F169" s="38" t="str">
        <f t="shared" si="24"/>
        <v>TRALFO</v>
      </c>
      <c r="G169" s="38" t="str">
        <f t="shared" si="29"/>
        <v>TFL*</v>
      </c>
      <c r="H169" s="38" t="str">
        <f>'ACTIVITY TFR_TFM +5km'!P$25</f>
        <v>TRALFO</v>
      </c>
      <c r="I169" s="38" t="str">
        <f t="shared" si="30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56"/>
    </row>
    <row r="170" spans="2:16" x14ac:dyDescent="0.3">
      <c r="B170" s="38" t="s">
        <v>225</v>
      </c>
      <c r="C170" s="38"/>
      <c r="D170" s="38" t="str">
        <f t="shared" si="28"/>
        <v>FLO_EMIS</v>
      </c>
      <c r="E170" s="42">
        <f>'ACTIVITY TFR_TFM +5km'!$E$7</f>
        <v>2018</v>
      </c>
      <c r="F170" s="38" t="str">
        <f t="shared" si="24"/>
        <v>TRALPG</v>
      </c>
      <c r="G170" s="38" t="str">
        <f t="shared" si="29"/>
        <v>TFL*</v>
      </c>
      <c r="H170" s="38" t="str">
        <f>'ACTIVITY TFR_TFM +5km'!P$26</f>
        <v>TRALPG</v>
      </c>
      <c r="I170" s="38" t="str">
        <f t="shared" si="30"/>
        <v>TRAPMN</v>
      </c>
      <c r="J170" s="47">
        <v>5.9082945075331246E-4</v>
      </c>
      <c r="K170" s="2"/>
      <c r="L170" s="38" t="s">
        <v>239</v>
      </c>
      <c r="M170" s="38" t="s">
        <v>293</v>
      </c>
      <c r="N170" s="38" t="s">
        <v>242</v>
      </c>
      <c r="O170" s="56"/>
    </row>
    <row r="171" spans="2:16" x14ac:dyDescent="0.3">
      <c r="B171" s="38" t="s">
        <v>225</v>
      </c>
      <c r="C171" s="38"/>
      <c r="D171" s="38" t="str">
        <f t="shared" si="28"/>
        <v>FLO_EMIS</v>
      </c>
      <c r="E171" s="42">
        <f>'ACTIVITY TFR_TFM +5km'!$E$7</f>
        <v>2018</v>
      </c>
      <c r="F171" s="38" t="str">
        <f t="shared" si="24"/>
        <v>TRAMTH</v>
      </c>
      <c r="G171" s="38" t="str">
        <f t="shared" si="29"/>
        <v>TFL*</v>
      </c>
      <c r="H171" s="38" t="str">
        <f>'ACTIVITY TFR_TFM +5km'!P$27</f>
        <v>TRAMTH</v>
      </c>
      <c r="I171" s="38" t="str">
        <f t="shared" si="30"/>
        <v>TRAPMN</v>
      </c>
      <c r="J171" s="47">
        <v>1.2686620376690821E-3</v>
      </c>
      <c r="K171" s="2"/>
      <c r="L171" s="38" t="s">
        <v>239</v>
      </c>
      <c r="M171" s="38" t="s">
        <v>293</v>
      </c>
      <c r="N171" s="38" t="s">
        <v>242</v>
      </c>
      <c r="O171" s="56"/>
    </row>
    <row r="172" spans="2:16" s="2" customFormat="1" ht="15" customHeight="1" x14ac:dyDescent="0.3">
      <c r="B172" s="38" t="s">
        <v>225</v>
      </c>
      <c r="C172" s="38"/>
      <c r="D172" s="38" t="str">
        <f t="shared" si="28"/>
        <v>FLO_EMIS</v>
      </c>
      <c r="E172" s="42">
        <f>'ACTIVITY TFR_TFM +5km'!$E$7</f>
        <v>2018</v>
      </c>
      <c r="F172" s="38" t="str">
        <f t="shared" si="24"/>
        <v>TRAMTHM</v>
      </c>
      <c r="G172" s="38" t="str">
        <f t="shared" si="29"/>
        <v>TFL*</v>
      </c>
      <c r="H172" s="38" t="str">
        <f>'ACTIVITY TFR_TFM +5km'!P$28</f>
        <v>TRAMTHM</v>
      </c>
      <c r="I172" s="38" t="str">
        <f t="shared" si="30"/>
        <v>TRAPMN</v>
      </c>
      <c r="J172" s="47">
        <v>1.2686620376690821E-3</v>
      </c>
      <c r="L172" s="38" t="s">
        <v>239</v>
      </c>
      <c r="M172" s="38" t="s">
        <v>293</v>
      </c>
      <c r="N172" s="38" t="s">
        <v>242</v>
      </c>
      <c r="P172" s="53"/>
    </row>
    <row r="173" spans="2:16" s="2" customFormat="1" ht="15" customHeight="1" x14ac:dyDescent="0.3">
      <c r="B173" s="38" t="s">
        <v>225</v>
      </c>
      <c r="C173" s="38"/>
      <c r="D173" s="38" t="str">
        <f t="shared" si="28"/>
        <v>FLO_EMIS</v>
      </c>
      <c r="E173" s="42">
        <f>'ACTIVITY TFR_TFM +5km'!$E$7</f>
        <v>2018</v>
      </c>
      <c r="F173" s="38" t="str">
        <f t="shared" si="24"/>
        <v>TRANGL</v>
      </c>
      <c r="G173" s="38" t="str">
        <f t="shared" si="29"/>
        <v>TFL*</v>
      </c>
      <c r="H173" s="38" t="str">
        <f>'ACTIVITY TFR_TFM +5km'!P$29</f>
        <v>TRANGL</v>
      </c>
      <c r="I173" s="38" t="str">
        <f t="shared" si="30"/>
        <v>TRAPMN</v>
      </c>
      <c r="J173" s="47">
        <v>5.6408932474939094E-4</v>
      </c>
      <c r="K173"/>
      <c r="L173" s="38" t="s">
        <v>239</v>
      </c>
      <c r="M173" s="38" t="s">
        <v>293</v>
      </c>
      <c r="N173" s="38" t="s">
        <v>242</v>
      </c>
      <c r="P173" s="53"/>
    </row>
    <row r="174" spans="2:16" x14ac:dyDescent="0.3">
      <c r="B174" s="39" t="s">
        <v>225</v>
      </c>
      <c r="C174" s="39"/>
      <c r="D174" s="39" t="str">
        <f t="shared" si="28"/>
        <v>FLO_EMIS</v>
      </c>
      <c r="E174" s="42">
        <f>'ACTIVITY TFR_TFM +5km'!$E$7</f>
        <v>2018</v>
      </c>
      <c r="F174" s="39" t="str">
        <f t="shared" si="24"/>
        <v>TRANGS</v>
      </c>
      <c r="G174" s="39" t="str">
        <f t="shared" si="29"/>
        <v>TFL*</v>
      </c>
      <c r="H174" s="39" t="str">
        <f>'ACTIVITY TFR_TFM +5km'!P$30</f>
        <v>TRANGS</v>
      </c>
      <c r="I174" s="39" t="str">
        <f t="shared" si="30"/>
        <v>TRAPMN</v>
      </c>
      <c r="J174" s="48">
        <v>5.6408932474939094E-4</v>
      </c>
      <c r="L174" s="39" t="s">
        <v>239</v>
      </c>
      <c r="M174" s="39" t="s">
        <v>293</v>
      </c>
      <c r="N174" s="39" t="s">
        <v>242</v>
      </c>
      <c r="O174" s="56"/>
    </row>
    <row r="175" spans="2:16" x14ac:dyDescent="0.3">
      <c r="B175" s="38" t="s">
        <v>225</v>
      </c>
      <c r="C175" s="38"/>
      <c r="D175" s="38" t="str">
        <f t="shared" si="28"/>
        <v>FLO_EMIS</v>
      </c>
      <c r="E175" s="42">
        <f>'ACTIVITY TFR_TFM +5km'!$E$7</f>
        <v>2018</v>
      </c>
      <c r="F175" s="38" t="str">
        <f>H175</f>
        <v>TRABDL</v>
      </c>
      <c r="G175" s="38" t="str">
        <f>G$7</f>
        <v>TFL*</v>
      </c>
      <c r="H175" s="38" t="str">
        <f>'ACTIVITY TFR_TFM +5km'!P$7</f>
        <v>TRABDL</v>
      </c>
      <c r="I175" s="38" t="s">
        <v>240</v>
      </c>
      <c r="J175" s="47">
        <v>9.5030486222330901E-5</v>
      </c>
      <c r="K175" s="2"/>
      <c r="L175" s="38" t="s">
        <v>239</v>
      </c>
      <c r="M175" s="38" t="s">
        <v>293</v>
      </c>
      <c r="N175" s="38" t="s">
        <v>244</v>
      </c>
    </row>
    <row r="176" spans="2:16" x14ac:dyDescent="0.3">
      <c r="B176" s="38" t="s">
        <v>225</v>
      </c>
      <c r="C176" s="38"/>
      <c r="D176" s="38" t="str">
        <f t="shared" si="28"/>
        <v>FLO_EMIS</v>
      </c>
      <c r="E176" s="42">
        <f>'ACTIVITY TFR_TFM +5km'!$E$7</f>
        <v>2018</v>
      </c>
      <c r="F176" s="38" t="str">
        <f t="shared" ref="F176:F198" si="33">H176</f>
        <v>TRABDLM</v>
      </c>
      <c r="G176" s="38" t="str">
        <f>G175</f>
        <v>TFL*</v>
      </c>
      <c r="H176" s="38" t="str">
        <f>'ACTIVITY TFR_TFM +5km'!P$8</f>
        <v>TRABDLM</v>
      </c>
      <c r="I176" s="38" t="str">
        <f>I175</f>
        <v>TRASO2N</v>
      </c>
      <c r="J176" s="47">
        <v>9.5030486222330901E-5</v>
      </c>
      <c r="K176" s="2"/>
      <c r="L176" s="38" t="s">
        <v>239</v>
      </c>
      <c r="M176" s="38" t="s">
        <v>293</v>
      </c>
      <c r="N176" s="38" t="s">
        <v>244</v>
      </c>
    </row>
    <row r="177" spans="2:20" x14ac:dyDescent="0.3">
      <c r="B177" s="38" t="s">
        <v>225</v>
      </c>
      <c r="C177" s="38"/>
      <c r="D177" s="38" t="str">
        <f t="shared" si="28"/>
        <v>FLO_EMIS</v>
      </c>
      <c r="E177" s="42">
        <f>'ACTIVITY TFR_TFM +5km'!$E$7</f>
        <v>2018</v>
      </c>
      <c r="F177" s="38" t="str">
        <f t="shared" si="33"/>
        <v>TRABGL</v>
      </c>
      <c r="G177" s="38" t="str">
        <f t="shared" ref="G177:G198" si="34">G176</f>
        <v>TFL*</v>
      </c>
      <c r="H177" s="38" t="str">
        <f>'ACTIVITY TFR_TFM +5km'!P$9</f>
        <v>TRABGL</v>
      </c>
      <c r="I177" s="38" t="str">
        <f t="shared" ref="I177:I198" si="35">I176</f>
        <v>TRASO2N</v>
      </c>
      <c r="J177" s="47">
        <v>9.0799999443701677E-5</v>
      </c>
      <c r="K177" s="2"/>
      <c r="L177" s="38" t="s">
        <v>239</v>
      </c>
      <c r="M177" s="38" t="s">
        <v>293</v>
      </c>
      <c r="N177" s="38" t="s">
        <v>242</v>
      </c>
    </row>
    <row r="178" spans="2:20" s="2" customFormat="1" ht="15" customHeight="1" x14ac:dyDescent="0.3">
      <c r="B178" s="38" t="s">
        <v>225</v>
      </c>
      <c r="C178" s="38"/>
      <c r="D178" s="38" t="str">
        <f t="shared" si="28"/>
        <v>FLO_EMIS</v>
      </c>
      <c r="E178" s="42">
        <f>'ACTIVITY TFR_TFM +5km'!$E$7</f>
        <v>2018</v>
      </c>
      <c r="F178" s="38" t="str">
        <f t="shared" si="33"/>
        <v>TRABGS</v>
      </c>
      <c r="G178" s="38" t="str">
        <f t="shared" si="34"/>
        <v>TFL*</v>
      </c>
      <c r="H178" s="38" t="str">
        <f>'ACTIVITY TFR_TFM +5km'!P$10</f>
        <v>TRABGS</v>
      </c>
      <c r="I178" s="38" t="str">
        <f t="shared" si="35"/>
        <v>TRASO2N</v>
      </c>
      <c r="J178" s="47">
        <v>9.0799999443701677E-5</v>
      </c>
      <c r="L178" s="38" t="s">
        <v>239</v>
      </c>
      <c r="M178" s="38" t="s">
        <v>293</v>
      </c>
      <c r="N178" s="38" t="s">
        <v>242</v>
      </c>
      <c r="P178" s="53"/>
      <c r="S178" s="53"/>
    </row>
    <row r="179" spans="2:20" s="2" customFormat="1" ht="15" customHeight="1" x14ac:dyDescent="0.3">
      <c r="B179" s="38" t="s">
        <v>225</v>
      </c>
      <c r="C179" s="38"/>
      <c r="D179" s="38" t="str">
        <f t="shared" si="28"/>
        <v>FLO_EMIS</v>
      </c>
      <c r="E179" s="42">
        <f>'ACTIVITY TFR_TFM +5km'!$E$7</f>
        <v>2018</v>
      </c>
      <c r="F179" s="38" t="str">
        <f t="shared" si="33"/>
        <v>TRABGSL</v>
      </c>
      <c r="G179" s="38" t="str">
        <f t="shared" si="34"/>
        <v>TFL*</v>
      </c>
      <c r="H179" s="38" t="str">
        <f>'ACTIVITY TFR_TFM +5km'!P$11</f>
        <v>TRABGSL</v>
      </c>
      <c r="I179" s="38" t="str">
        <f t="shared" si="35"/>
        <v>TRASO2N</v>
      </c>
      <c r="J179" s="47">
        <f>J188</f>
        <v>1.8234847646380627E-4</v>
      </c>
      <c r="L179" s="38" t="s">
        <v>239</v>
      </c>
      <c r="M179" s="38"/>
      <c r="N179" s="38" t="s">
        <v>294</v>
      </c>
      <c r="P179" s="53"/>
      <c r="S179" s="1"/>
      <c r="T179" s="54"/>
    </row>
    <row r="180" spans="2:20" s="2" customFormat="1" ht="15" customHeight="1" x14ac:dyDescent="0.3">
      <c r="B180" s="38" t="s">
        <v>225</v>
      </c>
      <c r="C180" s="38"/>
      <c r="D180" s="38" t="str">
        <f t="shared" ref="D180" si="36">IF(J180&gt;0,"FLO_EMIS","*")</f>
        <v>FLO_EMIS</v>
      </c>
      <c r="E180" s="42">
        <f>'ACTIVITY TFR_TFM +5km'!$E$7</f>
        <v>2018</v>
      </c>
      <c r="F180" s="38" t="str">
        <f t="shared" si="33"/>
        <v>TRABGSLM</v>
      </c>
      <c r="G180" s="38" t="str">
        <f t="shared" ref="G180:I180" si="37">G179</f>
        <v>TFL*</v>
      </c>
      <c r="H180" s="38" t="str">
        <f>'ACTIVITY TFR_TFM +5km'!P$12</f>
        <v>TRABGSLM</v>
      </c>
      <c r="I180" s="38" t="str">
        <f t="shared" si="37"/>
        <v>TRASO2N</v>
      </c>
      <c r="J180" s="47">
        <f>J179</f>
        <v>1.8234847646380627E-4</v>
      </c>
      <c r="L180" s="38" t="s">
        <v>239</v>
      </c>
      <c r="M180" s="38"/>
      <c r="N180" s="38" t="s">
        <v>294</v>
      </c>
      <c r="P180" s="53"/>
      <c r="S180" s="1"/>
      <c r="T180" s="62"/>
    </row>
    <row r="181" spans="2:20" s="2" customFormat="1" ht="15" customHeight="1" x14ac:dyDescent="0.3">
      <c r="B181" s="38" t="s">
        <v>225</v>
      </c>
      <c r="C181" s="38"/>
      <c r="D181" s="38" t="str">
        <f t="shared" si="28"/>
        <v>*</v>
      </c>
      <c r="E181" s="42">
        <f>'ACTIVITY TFR_TFM +5km'!$E$7</f>
        <v>2018</v>
      </c>
      <c r="F181" s="38" t="str">
        <f t="shared" si="33"/>
        <v>TRABJF</v>
      </c>
      <c r="G181" s="38" t="str">
        <f>G179</f>
        <v>TFL*</v>
      </c>
      <c r="H181" s="38" t="str">
        <f>'ACTIVITY TFR_TFM +5km'!P$13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  <c r="S181" s="53"/>
    </row>
    <row r="182" spans="2:20" s="2" customFormat="1" ht="15" customHeight="1" x14ac:dyDescent="0.3">
      <c r="B182" s="38" t="s">
        <v>225</v>
      </c>
      <c r="C182" s="38"/>
      <c r="D182" s="38" t="str">
        <f t="shared" si="28"/>
        <v>*</v>
      </c>
      <c r="E182" s="42">
        <f>'ACTIVITY TFR_TFM +5km'!$E$7</f>
        <v>2018</v>
      </c>
      <c r="F182" s="38" t="str">
        <f t="shared" si="33"/>
        <v>TRADME</v>
      </c>
      <c r="G182" s="38" t="str">
        <f t="shared" si="34"/>
        <v>TFL*</v>
      </c>
      <c r="H182" s="38" t="str">
        <f>'ACTIVITY TFR_TFM +5km'!P$14</f>
        <v>TRADME</v>
      </c>
      <c r="I182" s="38" t="str">
        <f t="shared" si="35"/>
        <v>TRASO2N</v>
      </c>
      <c r="J182" s="47">
        <v>0</v>
      </c>
      <c r="L182" s="38" t="s">
        <v>239</v>
      </c>
      <c r="M182" s="38"/>
      <c r="N182" s="38" t="s">
        <v>245</v>
      </c>
      <c r="P182" s="53"/>
      <c r="S182" s="1"/>
      <c r="T182" s="54"/>
    </row>
    <row r="183" spans="2:20" s="2" customFormat="1" ht="15" customHeight="1" x14ac:dyDescent="0.3">
      <c r="B183" s="38" t="s">
        <v>225</v>
      </c>
      <c r="C183" s="38"/>
      <c r="D183" s="38" t="str">
        <f t="shared" si="28"/>
        <v>FLO_EMIS</v>
      </c>
      <c r="E183" s="42">
        <f>'ACTIVITY TFR_TFM +5km'!$E$7</f>
        <v>2018</v>
      </c>
      <c r="F183" s="38" t="str">
        <f t="shared" si="33"/>
        <v>TRADST</v>
      </c>
      <c r="G183" s="38" t="str">
        <f t="shared" si="34"/>
        <v>TFL*</v>
      </c>
      <c r="H183" s="38" t="str">
        <f>'ACTIVITY TFR_TFM +5km'!P$15</f>
        <v>TRADST</v>
      </c>
      <c r="I183" s="38" t="str">
        <f t="shared" si="35"/>
        <v>TRASO2N</v>
      </c>
      <c r="J183" s="47">
        <v>9.3109871446639818E-5</v>
      </c>
      <c r="L183" s="38" t="s">
        <v>239</v>
      </c>
      <c r="M183" s="38" t="s">
        <v>293</v>
      </c>
      <c r="N183" s="38" t="s">
        <v>242</v>
      </c>
      <c r="P183" s="53"/>
    </row>
    <row r="184" spans="2:20" x14ac:dyDescent="0.3">
      <c r="B184" s="38" t="s">
        <v>225</v>
      </c>
      <c r="C184" s="38"/>
      <c r="D184" s="38" t="str">
        <f t="shared" si="28"/>
        <v>*</v>
      </c>
      <c r="E184" s="42">
        <f>'ACTIVITY TFR_TFM +5km'!$E$7</f>
        <v>2018</v>
      </c>
      <c r="F184" s="38" t="str">
        <f t="shared" si="33"/>
        <v>TRAELC</v>
      </c>
      <c r="G184" s="38" t="str">
        <f t="shared" si="34"/>
        <v>TFL*</v>
      </c>
      <c r="H184" s="38" t="str">
        <f>'ACTIVITY TFR_TFM +5km'!P$16</f>
        <v>TRAELC</v>
      </c>
      <c r="I184" s="38" t="str">
        <f t="shared" si="35"/>
        <v>TRASO2N</v>
      </c>
      <c r="J184" s="47">
        <v>0</v>
      </c>
      <c r="K184" s="2"/>
      <c r="L184" s="38" t="s">
        <v>239</v>
      </c>
      <c r="M184" s="38"/>
      <c r="N184" s="38" t="s">
        <v>245</v>
      </c>
      <c r="P184" s="53"/>
    </row>
    <row r="185" spans="2:20" x14ac:dyDescent="0.3">
      <c r="B185" s="38" t="s">
        <v>225</v>
      </c>
      <c r="C185" s="38"/>
      <c r="D185" s="38" t="str">
        <f t="shared" si="28"/>
        <v>FLO_EMIS</v>
      </c>
      <c r="E185" s="42">
        <f>'ACTIVITY TFR_TFM +5km'!$E$7</f>
        <v>2018</v>
      </c>
      <c r="F185" s="38" t="str">
        <f t="shared" si="33"/>
        <v>TRAETH</v>
      </c>
      <c r="G185" s="38" t="str">
        <f t="shared" si="34"/>
        <v>TFL*</v>
      </c>
      <c r="H185" s="38" t="str">
        <f>'ACTIVITY TFR_TFM +5km'!P$17</f>
        <v>TRAETH</v>
      </c>
      <c r="I185" s="38" t="str">
        <f t="shared" si="35"/>
        <v>TRASO2N</v>
      </c>
      <c r="J185" s="47">
        <v>1.2054694386665417E-4</v>
      </c>
      <c r="K185" s="2"/>
      <c r="L185" s="38" t="s">
        <v>239</v>
      </c>
      <c r="M185" s="38" t="s">
        <v>293</v>
      </c>
      <c r="N185" s="38" t="s">
        <v>242</v>
      </c>
    </row>
    <row r="186" spans="2:20" x14ac:dyDescent="0.3">
      <c r="B186" s="38" t="s">
        <v>225</v>
      </c>
      <c r="C186" s="38"/>
      <c r="D186" s="38" t="str">
        <f t="shared" si="28"/>
        <v>FLO_EMIS</v>
      </c>
      <c r="E186" s="42">
        <f>'ACTIVITY TFR_TFM +5km'!$E$7</f>
        <v>2018</v>
      </c>
      <c r="F186" s="38" t="str">
        <f t="shared" si="33"/>
        <v>TRAETHM</v>
      </c>
      <c r="G186" s="38" t="str">
        <f t="shared" si="34"/>
        <v>TFL*</v>
      </c>
      <c r="H186" s="38" t="str">
        <f>'ACTIVITY TFR_TFM +5km'!P$18</f>
        <v>TRAETHM</v>
      </c>
      <c r="I186" s="38" t="str">
        <f t="shared" si="35"/>
        <v>TRASO2N</v>
      </c>
      <c r="J186" s="47">
        <v>1.2054694386665417E-4</v>
      </c>
      <c r="K186" s="2"/>
      <c r="L186" s="38" t="s">
        <v>239</v>
      </c>
      <c r="M186" s="38" t="s">
        <v>293</v>
      </c>
      <c r="N186" s="38" t="s">
        <v>242</v>
      </c>
    </row>
    <row r="187" spans="2:20" x14ac:dyDescent="0.3">
      <c r="B187" s="38" t="s">
        <v>225</v>
      </c>
      <c r="C187" s="38"/>
      <c r="D187" s="38" t="str">
        <f t="shared" si="28"/>
        <v>*</v>
      </c>
      <c r="E187" s="42">
        <f>'ACTIVITY TFR_TFM +5km'!$E$7</f>
        <v>2018</v>
      </c>
      <c r="F187" s="38" t="str">
        <f t="shared" si="33"/>
        <v>TRAFTD</v>
      </c>
      <c r="G187" s="38" t="str">
        <f t="shared" si="34"/>
        <v>TFL*</v>
      </c>
      <c r="H187" s="38" t="str">
        <f>'ACTIVITY TFR_TFM +5km'!P$19</f>
        <v>TRAFTD</v>
      </c>
      <c r="I187" s="38" t="str">
        <f t="shared" si="35"/>
        <v>TRASO2N</v>
      </c>
      <c r="J187" s="47">
        <v>0</v>
      </c>
      <c r="K187" s="2"/>
      <c r="L187" s="38" t="s">
        <v>239</v>
      </c>
      <c r="M187" s="38"/>
      <c r="N187" s="38" t="s">
        <v>245</v>
      </c>
    </row>
    <row r="188" spans="2:20" x14ac:dyDescent="0.3">
      <c r="B188" s="38" t="s">
        <v>225</v>
      </c>
      <c r="C188" s="38"/>
      <c r="D188" s="38" t="str">
        <f t="shared" si="28"/>
        <v>FLO_EMIS</v>
      </c>
      <c r="E188" s="42">
        <f>'ACTIVITY TFR_TFM +5km'!$E$7</f>
        <v>2018</v>
      </c>
      <c r="F188" s="38" t="str">
        <f t="shared" si="33"/>
        <v>TRAGSL</v>
      </c>
      <c r="G188" s="38" t="str">
        <f t="shared" si="34"/>
        <v>TFL*</v>
      </c>
      <c r="H188" s="38" t="str">
        <f>'ACTIVITY TFR_TFM +5km'!P$20</f>
        <v>TRAGSL</v>
      </c>
      <c r="I188" s="38" t="str">
        <f t="shared" si="35"/>
        <v>TRASO2N</v>
      </c>
      <c r="J188" s="47">
        <v>1.8234847646380627E-4</v>
      </c>
      <c r="K188" s="2"/>
      <c r="L188" s="38" t="s">
        <v>239</v>
      </c>
      <c r="M188" s="38" t="s">
        <v>293</v>
      </c>
      <c r="N188" s="38" t="s">
        <v>242</v>
      </c>
    </row>
    <row r="189" spans="2:20" x14ac:dyDescent="0.3">
      <c r="B189" s="38" t="s">
        <v>225</v>
      </c>
      <c r="C189" s="38"/>
      <c r="D189" s="38" t="str">
        <f t="shared" si="28"/>
        <v>*</v>
      </c>
      <c r="E189" s="42">
        <f>'ACTIVITY TFR_TFM +5km'!$E$7</f>
        <v>2018</v>
      </c>
      <c r="F189" s="38" t="str">
        <f t="shared" si="33"/>
        <v>TRAH2G</v>
      </c>
      <c r="G189" s="38" t="str">
        <f t="shared" si="34"/>
        <v>TFL*</v>
      </c>
      <c r="H189" s="38" t="str">
        <f>'ACTIVITY TFR_TFM +5km'!P$21</f>
        <v>TRAH2G</v>
      </c>
      <c r="I189" s="38" t="str">
        <f t="shared" si="35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8"/>
        <v>*</v>
      </c>
      <c r="E190" s="42">
        <f>'ACTIVITY TFR_TFM +5km'!$E$7</f>
        <v>2018</v>
      </c>
      <c r="F190" s="38" t="str">
        <f t="shared" si="33"/>
        <v>TRAHFO</v>
      </c>
      <c r="G190" s="38" t="str">
        <f t="shared" si="34"/>
        <v>TFL*</v>
      </c>
      <c r="H190" s="38" t="str">
        <f>'ACTIVITY TFR_TFM +5km'!P$22</f>
        <v>TRAHFO</v>
      </c>
      <c r="I190" s="38" t="str">
        <f t="shared" si="35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8"/>
        <v>*</v>
      </c>
      <c r="E191" s="42">
        <f>'ACTIVITY TFR_TFM +5km'!$E$7</f>
        <v>2018</v>
      </c>
      <c r="F191" s="38" t="str">
        <f t="shared" si="33"/>
        <v>TRAHUM</v>
      </c>
      <c r="G191" s="38" t="str">
        <f t="shared" si="34"/>
        <v>TFL*</v>
      </c>
      <c r="H191" s="38" t="str">
        <f>'ACTIVITY TFR_TFM +5km'!P$23</f>
        <v>TRAHUM</v>
      </c>
      <c r="I191" s="38" t="str">
        <f t="shared" si="35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8"/>
        <v>*</v>
      </c>
      <c r="E192" s="42">
        <f>'ACTIVITY TFR_TFM +5km'!$E$7</f>
        <v>2018</v>
      </c>
      <c r="F192" s="38" t="str">
        <f t="shared" si="33"/>
        <v>TRAKER</v>
      </c>
      <c r="G192" s="38" t="str">
        <f t="shared" si="34"/>
        <v>TFL*</v>
      </c>
      <c r="H192" s="38" t="str">
        <f>'ACTIVITY TFR_TFM +5km'!P$24</f>
        <v>TRAKER</v>
      </c>
      <c r="I192" s="38" t="str">
        <f t="shared" si="35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8"/>
        <v>*</v>
      </c>
      <c r="E193" s="42">
        <f>'ACTIVITY TFR_TFM +5km'!$E$7</f>
        <v>2018</v>
      </c>
      <c r="F193" s="38" t="str">
        <f t="shared" si="33"/>
        <v>TRALFO</v>
      </c>
      <c r="G193" s="38" t="str">
        <f t="shared" si="34"/>
        <v>TFL*</v>
      </c>
      <c r="H193" s="38" t="str">
        <f>'ACTIVITY TFR_TFM +5km'!P$25</f>
        <v>TRALFO</v>
      </c>
      <c r="I193" s="38" t="str">
        <f t="shared" si="35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8"/>
        <v>FLO_EMIS</v>
      </c>
      <c r="E194" s="42">
        <f>'ACTIVITY TFR_TFM +5km'!$E$7</f>
        <v>2018</v>
      </c>
      <c r="F194" s="38" t="str">
        <f t="shared" si="33"/>
        <v>TRALPG</v>
      </c>
      <c r="G194" s="38" t="str">
        <f t="shared" si="34"/>
        <v>TFL*</v>
      </c>
      <c r="H194" s="38" t="str">
        <f>'ACTIVITY TFR_TFM +5km'!P$26</f>
        <v>TRALPG</v>
      </c>
      <c r="I194" s="38" t="str">
        <f t="shared" si="35"/>
        <v>TRASO2N</v>
      </c>
      <c r="J194" s="47">
        <v>1.2054694386665417E-4</v>
      </c>
      <c r="K194" s="2"/>
      <c r="L194" s="38" t="s">
        <v>239</v>
      </c>
      <c r="M194" s="38" t="s">
        <v>293</v>
      </c>
      <c r="N194" s="38" t="s">
        <v>242</v>
      </c>
    </row>
    <row r="195" spans="2:20" x14ac:dyDescent="0.3">
      <c r="B195" s="38" t="s">
        <v>225</v>
      </c>
      <c r="C195" s="38"/>
      <c r="D195" s="38" t="str">
        <f t="shared" si="28"/>
        <v>FLO_EMIS</v>
      </c>
      <c r="E195" s="42">
        <f>'ACTIVITY TFR_TFM +5km'!$E$7</f>
        <v>2018</v>
      </c>
      <c r="F195" s="38" t="str">
        <f t="shared" si="33"/>
        <v>TRAMTH</v>
      </c>
      <c r="G195" s="38" t="str">
        <f t="shared" si="34"/>
        <v>TFL*</v>
      </c>
      <c r="H195" s="38" t="str">
        <f>'ACTIVITY TFR_TFM +5km'!P$27</f>
        <v>TRAMTH</v>
      </c>
      <c r="I195" s="38" t="str">
        <f t="shared" si="35"/>
        <v>TRASO2N</v>
      </c>
      <c r="J195" s="47">
        <v>9.0799999443701677E-5</v>
      </c>
      <c r="K195" s="2"/>
      <c r="L195" s="38" t="s">
        <v>239</v>
      </c>
      <c r="M195" s="38" t="s">
        <v>293</v>
      </c>
      <c r="N195" s="38" t="s">
        <v>242</v>
      </c>
    </row>
    <row r="196" spans="2:20" s="2" customFormat="1" ht="15" customHeight="1" x14ac:dyDescent="0.3">
      <c r="B196" s="38" t="s">
        <v>225</v>
      </c>
      <c r="C196" s="38"/>
      <c r="D196" s="38" t="str">
        <f t="shared" si="28"/>
        <v>FLO_EMIS</v>
      </c>
      <c r="E196" s="42">
        <f>'ACTIVITY TFR_TFM +5km'!$E$7</f>
        <v>2018</v>
      </c>
      <c r="F196" s="38" t="str">
        <f t="shared" si="33"/>
        <v>TRAMTHM</v>
      </c>
      <c r="G196" s="38" t="str">
        <f t="shared" si="34"/>
        <v>TFL*</v>
      </c>
      <c r="H196" s="38" t="str">
        <f>'ACTIVITY TFR_TFM +5km'!P$28</f>
        <v>TRAMTHM</v>
      </c>
      <c r="I196" s="38" t="str">
        <f t="shared" si="35"/>
        <v>TRASO2N</v>
      </c>
      <c r="J196" s="47">
        <v>9.0799999443701677E-5</v>
      </c>
      <c r="L196" s="38" t="s">
        <v>239</v>
      </c>
      <c r="M196" s="38" t="s">
        <v>293</v>
      </c>
      <c r="N196" s="38" t="s">
        <v>242</v>
      </c>
      <c r="P196" s="53"/>
    </row>
    <row r="197" spans="2:20" s="2" customFormat="1" ht="15" customHeight="1" x14ac:dyDescent="0.3">
      <c r="B197" s="38" t="s">
        <v>225</v>
      </c>
      <c r="C197" s="38"/>
      <c r="D197" s="38" t="str">
        <f t="shared" si="28"/>
        <v>FLO_EMIS</v>
      </c>
      <c r="E197" s="42">
        <f>'ACTIVITY TFR_TFM +5km'!$E$7</f>
        <v>2018</v>
      </c>
      <c r="F197" s="38" t="str">
        <f t="shared" si="33"/>
        <v>TRANGL</v>
      </c>
      <c r="G197" s="38" t="str">
        <f t="shared" si="34"/>
        <v>TFL*</v>
      </c>
      <c r="H197" s="38" t="str">
        <f>'ACTIVITY TFR_TFM +5km'!P$29</f>
        <v>TRANGL</v>
      </c>
      <c r="I197" s="38" t="str">
        <f t="shared" si="35"/>
        <v>TRASO2N</v>
      </c>
      <c r="J197" s="47">
        <v>9.0799999443701677E-5</v>
      </c>
      <c r="K197"/>
      <c r="L197" s="38" t="s">
        <v>239</v>
      </c>
      <c r="M197" s="38" t="s">
        <v>293</v>
      </c>
      <c r="N197" s="38" t="s">
        <v>242</v>
      </c>
      <c r="P197" s="53"/>
    </row>
    <row r="198" spans="2:20" x14ac:dyDescent="0.3">
      <c r="B198" s="39" t="s">
        <v>225</v>
      </c>
      <c r="C198" s="39"/>
      <c r="D198" s="39" t="str">
        <f t="shared" si="28"/>
        <v>FLO_EMIS</v>
      </c>
      <c r="E198" s="42">
        <f>'ACTIVITY TFR_TFM +5km'!$E$7</f>
        <v>2018</v>
      </c>
      <c r="F198" s="39" t="str">
        <f t="shared" si="33"/>
        <v>TRANGS</v>
      </c>
      <c r="G198" s="39" t="str">
        <f t="shared" si="34"/>
        <v>TFL*</v>
      </c>
      <c r="H198" s="39" t="str">
        <f>'ACTIVITY TFR_TFM +5km'!P$30</f>
        <v>TRANGS</v>
      </c>
      <c r="I198" s="39" t="str">
        <f t="shared" si="35"/>
        <v>TRASO2N</v>
      </c>
      <c r="J198" s="48">
        <v>9.0799999443701677E-5</v>
      </c>
      <c r="L198" s="39" t="s">
        <v>239</v>
      </c>
      <c r="M198" s="39" t="s">
        <v>293</v>
      </c>
      <c r="N198" s="39" t="s">
        <v>242</v>
      </c>
    </row>
    <row r="199" spans="2:20" x14ac:dyDescent="0.3">
      <c r="B199" s="38" t="s">
        <v>225</v>
      </c>
      <c r="C199" s="38"/>
      <c r="D199" s="38" t="str">
        <f t="shared" si="28"/>
        <v>FLO_EMIS</v>
      </c>
      <c r="E199" s="42">
        <f>'ACTIVITY TFR_TFM +5km'!$E$7</f>
        <v>2018</v>
      </c>
      <c r="F199" s="38" t="str">
        <f>H199</f>
        <v>TRABDL</v>
      </c>
      <c r="G199" s="38" t="str">
        <f>G$7</f>
        <v>TFL*</v>
      </c>
      <c r="H199" s="38" t="str">
        <f>'ACTIVITY TFR_TFM +5km'!P$7</f>
        <v>TRABDL</v>
      </c>
      <c r="I199" s="38" t="s">
        <v>230</v>
      </c>
      <c r="J199" s="47">
        <v>1.2652036005845814E-2</v>
      </c>
      <c r="K199" s="2"/>
      <c r="L199" s="38" t="s">
        <v>239</v>
      </c>
      <c r="M199" s="38" t="s">
        <v>293</v>
      </c>
      <c r="N199" s="38" t="s">
        <v>244</v>
      </c>
    </row>
    <row r="200" spans="2:20" s="2" customFormat="1" ht="15" customHeight="1" x14ac:dyDescent="0.3">
      <c r="B200" s="38" t="s">
        <v>225</v>
      </c>
      <c r="C200" s="38"/>
      <c r="D200" s="38" t="str">
        <f t="shared" si="28"/>
        <v>FLO_EMIS</v>
      </c>
      <c r="E200" s="42">
        <f>'ACTIVITY TFR_TFM +5km'!$E$7</f>
        <v>2018</v>
      </c>
      <c r="F200" s="38" t="str">
        <f t="shared" ref="F200:F222" si="38">H200</f>
        <v>TRABDLM</v>
      </c>
      <c r="G200" s="38" t="str">
        <f>G199</f>
        <v>TFL*</v>
      </c>
      <c r="H200" s="38" t="str">
        <f>'ACTIVITY TFR_TFM +5km'!P$8</f>
        <v>TRABDLM</v>
      </c>
      <c r="I200" s="38" t="str">
        <f>I199</f>
        <v>TRAVOCN</v>
      </c>
      <c r="J200" s="47">
        <v>1.2652036005845814E-2</v>
      </c>
      <c r="L200" s="38" t="s">
        <v>239</v>
      </c>
      <c r="M200" s="38" t="s">
        <v>293</v>
      </c>
      <c r="N200" s="38" t="s">
        <v>244</v>
      </c>
      <c r="P200" s="53"/>
      <c r="S200" s="53"/>
    </row>
    <row r="201" spans="2:20" s="2" customFormat="1" ht="15" customHeight="1" x14ac:dyDescent="0.3">
      <c r="B201" s="38" t="s">
        <v>225</v>
      </c>
      <c r="C201" s="38"/>
      <c r="D201" s="38" t="str">
        <f t="shared" si="28"/>
        <v>FLO_EMIS</v>
      </c>
      <c r="E201" s="42">
        <f>'ACTIVITY TFR_TFM +5km'!$E$7</f>
        <v>2018</v>
      </c>
      <c r="F201" s="38" t="str">
        <f t="shared" si="38"/>
        <v>TRABGL</v>
      </c>
      <c r="G201" s="38" t="str">
        <f t="shared" ref="G201:G222" si="39">G200</f>
        <v>TFL*</v>
      </c>
      <c r="H201" s="38" t="str">
        <f>'ACTIVITY TFR_TFM +5km'!P$9</f>
        <v>TRABGL</v>
      </c>
      <c r="I201" s="38" t="str">
        <f t="shared" ref="I201:I222" si="40">I200</f>
        <v>TRAVOCN</v>
      </c>
      <c r="J201" s="47">
        <v>3.850645166560354E-4</v>
      </c>
      <c r="L201" s="38" t="s">
        <v>239</v>
      </c>
      <c r="M201" s="38" t="s">
        <v>293</v>
      </c>
      <c r="N201" s="38" t="s">
        <v>242</v>
      </c>
      <c r="P201" s="53"/>
      <c r="S201" s="1"/>
      <c r="T201" s="54"/>
    </row>
    <row r="202" spans="2:20" s="2" customFormat="1" ht="15" customHeight="1" x14ac:dyDescent="0.3">
      <c r="B202" s="38" t="s">
        <v>225</v>
      </c>
      <c r="C202" s="38"/>
      <c r="D202" s="38" t="str">
        <f t="shared" si="28"/>
        <v>FLO_EMIS</v>
      </c>
      <c r="E202" s="42">
        <f>'ACTIVITY TFR_TFM +5km'!$E$7</f>
        <v>2018</v>
      </c>
      <c r="F202" s="38" t="str">
        <f t="shared" si="38"/>
        <v>TRABGS</v>
      </c>
      <c r="G202" s="38" t="str">
        <f t="shared" si="39"/>
        <v>TFL*</v>
      </c>
      <c r="H202" s="38" t="str">
        <f>'ACTIVITY TFR_TFM +5km'!P$10</f>
        <v>TRABGS</v>
      </c>
      <c r="I202" s="38" t="str">
        <f t="shared" si="40"/>
        <v>TRAVOCN</v>
      </c>
      <c r="J202" s="47">
        <v>3.850645166560354E-4</v>
      </c>
      <c r="L202" s="38" t="s">
        <v>239</v>
      </c>
      <c r="M202" s="38" t="s">
        <v>293</v>
      </c>
      <c r="N202" s="38" t="s">
        <v>242</v>
      </c>
      <c r="P202" s="53"/>
      <c r="S202" s="53"/>
    </row>
    <row r="203" spans="2:20" s="2" customFormat="1" ht="15" customHeight="1" x14ac:dyDescent="0.3">
      <c r="B203" s="38" t="s">
        <v>225</v>
      </c>
      <c r="C203" s="38"/>
      <c r="D203" s="38" t="str">
        <f t="shared" si="28"/>
        <v>FLO_EMIS</v>
      </c>
      <c r="E203" s="42">
        <f>'ACTIVITY TFR_TFM +5km'!$E$7</f>
        <v>2018</v>
      </c>
      <c r="F203" s="38" t="str">
        <f t="shared" si="38"/>
        <v>TRABGSL</v>
      </c>
      <c r="G203" s="38" t="str">
        <f t="shared" si="39"/>
        <v>TFL*</v>
      </c>
      <c r="H203" s="38" t="str">
        <f>'ACTIVITY TFR_TFM +5km'!P$11</f>
        <v>TRABGSL</v>
      </c>
      <c r="I203" s="38" t="str">
        <f t="shared" si="40"/>
        <v>TRAVOCN</v>
      </c>
      <c r="J203" s="47">
        <f>J212</f>
        <v>0.25937460167016019</v>
      </c>
      <c r="L203" s="38" t="s">
        <v>239</v>
      </c>
      <c r="M203" s="38"/>
      <c r="N203" s="38" t="s">
        <v>294</v>
      </c>
      <c r="P203" s="53"/>
      <c r="S203" s="1"/>
      <c r="T203" s="54"/>
    </row>
    <row r="204" spans="2:20" s="2" customFormat="1" ht="15" customHeight="1" x14ac:dyDescent="0.3">
      <c r="B204" s="38" t="s">
        <v>225</v>
      </c>
      <c r="C204" s="38"/>
      <c r="D204" s="38" t="str">
        <f t="shared" si="28"/>
        <v>FLO_EMIS</v>
      </c>
      <c r="E204" s="42">
        <f>'ACTIVITY TFR_TFM +5km'!$E$7</f>
        <v>2018</v>
      </c>
      <c r="F204" s="38" t="str">
        <f t="shared" si="38"/>
        <v>TRABGSLM</v>
      </c>
      <c r="G204" s="38" t="str">
        <f t="shared" ref="G204:I204" si="41">G203</f>
        <v>TFL*</v>
      </c>
      <c r="H204" s="38" t="str">
        <f>'ACTIVITY TFR_TFM +5km'!P$12</f>
        <v>TRABGSLM</v>
      </c>
      <c r="I204" s="38" t="str">
        <f t="shared" si="41"/>
        <v>TRAVOCN</v>
      </c>
      <c r="J204" s="47">
        <f>J203</f>
        <v>0.25937460167016019</v>
      </c>
      <c r="L204" s="38" t="s">
        <v>239</v>
      </c>
      <c r="M204" s="38"/>
      <c r="N204" s="38" t="s">
        <v>294</v>
      </c>
      <c r="P204" s="53"/>
      <c r="S204" s="1"/>
      <c r="T204" s="62"/>
    </row>
    <row r="205" spans="2:20" s="2" customFormat="1" ht="15" customHeight="1" x14ac:dyDescent="0.3">
      <c r="B205" s="38" t="s">
        <v>225</v>
      </c>
      <c r="C205" s="38"/>
      <c r="D205" s="38" t="str">
        <f t="shared" si="28"/>
        <v>*</v>
      </c>
      <c r="E205" s="42">
        <f>'ACTIVITY TFR_TFM +5km'!$E$7</f>
        <v>2018</v>
      </c>
      <c r="F205" s="38" t="str">
        <f t="shared" si="38"/>
        <v>TRABJF</v>
      </c>
      <c r="G205" s="38" t="str">
        <f>G203</f>
        <v>TFL*</v>
      </c>
      <c r="H205" s="38" t="str">
        <f>'ACTIVITY TFR_TFM +5km'!P$13</f>
        <v>TRABJF</v>
      </c>
      <c r="I205" s="38" t="str">
        <f>I203</f>
        <v>TRAVOCN</v>
      </c>
      <c r="J205" s="47">
        <v>0</v>
      </c>
      <c r="L205" s="38" t="s">
        <v>239</v>
      </c>
      <c r="M205" s="38"/>
      <c r="N205" s="38" t="s">
        <v>245</v>
      </c>
      <c r="P205" s="53"/>
    </row>
    <row r="206" spans="2:20" x14ac:dyDescent="0.3">
      <c r="B206" s="38" t="s">
        <v>225</v>
      </c>
      <c r="C206" s="38"/>
      <c r="D206" s="38" t="str">
        <f t="shared" si="28"/>
        <v>*</v>
      </c>
      <c r="E206" s="42">
        <f>'ACTIVITY TFR_TFM +5km'!$E$7</f>
        <v>2018</v>
      </c>
      <c r="F206" s="38" t="str">
        <f t="shared" si="38"/>
        <v>TRADME</v>
      </c>
      <c r="G206" s="38" t="str">
        <f t="shared" si="39"/>
        <v>TFL*</v>
      </c>
      <c r="H206" s="38" t="str">
        <f>'ACTIVITY TFR_TFM +5km'!P$14</f>
        <v>TRADME</v>
      </c>
      <c r="I206" s="38" t="str">
        <f t="shared" si="40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53"/>
    </row>
    <row r="207" spans="2:20" x14ac:dyDescent="0.3">
      <c r="B207" s="38" t="s">
        <v>225</v>
      </c>
      <c r="C207" s="38"/>
      <c r="D207" s="38" t="str">
        <f t="shared" si="28"/>
        <v>FLO_EMIS</v>
      </c>
      <c r="E207" s="42">
        <f>'ACTIVITY TFR_TFM +5km'!$E$7</f>
        <v>2018</v>
      </c>
      <c r="F207" s="38" t="str">
        <f t="shared" si="38"/>
        <v>TRADST</v>
      </c>
      <c r="G207" s="38" t="str">
        <f t="shared" si="39"/>
        <v>TFL*</v>
      </c>
      <c r="H207" s="38" t="str">
        <f>'ACTIVITY TFR_TFM +5km'!P$15</f>
        <v>TRADST</v>
      </c>
      <c r="I207" s="38" t="str">
        <f t="shared" si="40"/>
        <v>TRAVOCN</v>
      </c>
      <c r="J207" s="47">
        <v>1.2396331881186783E-2</v>
      </c>
      <c r="K207" s="2"/>
      <c r="L207" s="38" t="s">
        <v>239</v>
      </c>
      <c r="M207" s="38" t="s">
        <v>293</v>
      </c>
      <c r="N207" s="38" t="s">
        <v>242</v>
      </c>
    </row>
    <row r="208" spans="2:20" x14ac:dyDescent="0.3">
      <c r="B208" s="38" t="s">
        <v>225</v>
      </c>
      <c r="C208" s="38"/>
      <c r="D208" s="38" t="str">
        <f t="shared" ref="D208:D222" si="42">IF(J208&gt;0,"FLO_EMIS","*")</f>
        <v>*</v>
      </c>
      <c r="E208" s="42">
        <f>'ACTIVITY TFR_TFM +5km'!$E$7</f>
        <v>2018</v>
      </c>
      <c r="F208" s="38" t="str">
        <f t="shared" si="38"/>
        <v>TRAELC</v>
      </c>
      <c r="G208" s="38" t="str">
        <f t="shared" si="39"/>
        <v>TFL*</v>
      </c>
      <c r="H208" s="38" t="str">
        <f>'ACTIVITY TFR_TFM +5km'!P$16</f>
        <v>TRAELC</v>
      </c>
      <c r="I208" s="38" t="str">
        <f t="shared" si="40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14" x14ac:dyDescent="0.3">
      <c r="B209" s="38" t="s">
        <v>225</v>
      </c>
      <c r="C209" s="38"/>
      <c r="D209" s="38" t="str">
        <f t="shared" si="42"/>
        <v>FLO_EMIS</v>
      </c>
      <c r="E209" s="42">
        <f>'ACTIVITY TFR_TFM +5km'!$E$7</f>
        <v>2018</v>
      </c>
      <c r="F209" s="38" t="str">
        <f t="shared" si="38"/>
        <v>TRAETH</v>
      </c>
      <c r="G209" s="38" t="str">
        <f t="shared" si="39"/>
        <v>TFL*</v>
      </c>
      <c r="H209" s="38" t="str">
        <f>'ACTIVITY TFR_TFM +5km'!P$17</f>
        <v>TRAETH</v>
      </c>
      <c r="I209" s="38" t="str">
        <f t="shared" si="40"/>
        <v>TRAVOCN</v>
      </c>
      <c r="J209" s="47">
        <v>8.1289088680071633E-2</v>
      </c>
      <c r="K209" s="2"/>
      <c r="L209" s="38" t="s">
        <v>239</v>
      </c>
      <c r="M209" s="38" t="s">
        <v>293</v>
      </c>
      <c r="N209" s="38" t="s">
        <v>242</v>
      </c>
    </row>
    <row r="210" spans="2:14" x14ac:dyDescent="0.3">
      <c r="B210" s="38" t="s">
        <v>225</v>
      </c>
      <c r="C210" s="38"/>
      <c r="D210" s="38" t="str">
        <f t="shared" si="42"/>
        <v>FLO_EMIS</v>
      </c>
      <c r="E210" s="42">
        <f>'ACTIVITY TFR_TFM +5km'!$E$7</f>
        <v>2018</v>
      </c>
      <c r="F210" s="38" t="str">
        <f t="shared" si="38"/>
        <v>TRAETHM</v>
      </c>
      <c r="G210" s="38" t="str">
        <f t="shared" si="39"/>
        <v>TFL*</v>
      </c>
      <c r="H210" s="38" t="str">
        <f>'ACTIVITY TFR_TFM +5km'!P$18</f>
        <v>TRAETHM</v>
      </c>
      <c r="I210" s="38" t="str">
        <f t="shared" si="40"/>
        <v>TRAVOCN</v>
      </c>
      <c r="J210" s="47">
        <v>8.1289088680071633E-2</v>
      </c>
      <c r="K210" s="2"/>
      <c r="L210" s="38" t="s">
        <v>239</v>
      </c>
      <c r="M210" s="38" t="s">
        <v>293</v>
      </c>
      <c r="N210" s="38" t="s">
        <v>242</v>
      </c>
    </row>
    <row r="211" spans="2:14" x14ac:dyDescent="0.3">
      <c r="B211" s="38" t="s">
        <v>225</v>
      </c>
      <c r="C211" s="38"/>
      <c r="D211" s="38" t="str">
        <f t="shared" si="42"/>
        <v>*</v>
      </c>
      <c r="E211" s="42">
        <f>'ACTIVITY TFR_TFM +5km'!$E$7</f>
        <v>2018</v>
      </c>
      <c r="F211" s="38" t="str">
        <f t="shared" si="38"/>
        <v>TRAFTD</v>
      </c>
      <c r="G211" s="38" t="str">
        <f t="shared" si="39"/>
        <v>TFL*</v>
      </c>
      <c r="H211" s="38" t="str">
        <f>'ACTIVITY TFR_TFM +5km'!P$19</f>
        <v>TRAFTD</v>
      </c>
      <c r="I211" s="38" t="str">
        <f t="shared" si="40"/>
        <v>TRAVOCN</v>
      </c>
      <c r="J211" s="47">
        <v>0</v>
      </c>
      <c r="K211" s="2"/>
      <c r="L211" s="38" t="s">
        <v>239</v>
      </c>
      <c r="M211" s="38"/>
      <c r="N211" s="38" t="s">
        <v>245</v>
      </c>
    </row>
    <row r="212" spans="2:14" x14ac:dyDescent="0.3">
      <c r="B212" s="38" t="s">
        <v>225</v>
      </c>
      <c r="C212" s="38"/>
      <c r="D212" s="38" t="str">
        <f t="shared" si="42"/>
        <v>FLO_EMIS</v>
      </c>
      <c r="E212" s="42">
        <f>'ACTIVITY TFR_TFM +5km'!$E$7</f>
        <v>2018</v>
      </c>
      <c r="F212" s="38" t="str">
        <f t="shared" si="38"/>
        <v>TRAGSL</v>
      </c>
      <c r="G212" s="38" t="str">
        <f t="shared" si="39"/>
        <v>TFL*</v>
      </c>
      <c r="H212" s="38" t="str">
        <f>'ACTIVITY TFR_TFM +5km'!P$20</f>
        <v>TRAGSL</v>
      </c>
      <c r="I212" s="38" t="str">
        <f t="shared" si="40"/>
        <v>TRAVOCN</v>
      </c>
      <c r="J212" s="47">
        <v>0.25937460167016019</v>
      </c>
      <c r="K212" s="2"/>
      <c r="L212" s="38" t="s">
        <v>239</v>
      </c>
      <c r="M212" s="38" t="s">
        <v>293</v>
      </c>
      <c r="N212" s="38" t="s">
        <v>242</v>
      </c>
    </row>
    <row r="213" spans="2:14" x14ac:dyDescent="0.3">
      <c r="B213" s="38" t="s">
        <v>225</v>
      </c>
      <c r="C213" s="38"/>
      <c r="D213" s="38" t="str">
        <f t="shared" si="42"/>
        <v>*</v>
      </c>
      <c r="E213" s="42">
        <f>'ACTIVITY TFR_TFM +5km'!$E$7</f>
        <v>2018</v>
      </c>
      <c r="F213" s="38" t="str">
        <f t="shared" si="38"/>
        <v>TRAH2G</v>
      </c>
      <c r="G213" s="38" t="str">
        <f t="shared" si="39"/>
        <v>TFL*</v>
      </c>
      <c r="H213" s="38" t="str">
        <f>'ACTIVITY TFR_TFM +5km'!P$21</f>
        <v>TRAH2G</v>
      </c>
      <c r="I213" s="38" t="str">
        <f t="shared" si="40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4" x14ac:dyDescent="0.3">
      <c r="B214" s="38" t="s">
        <v>225</v>
      </c>
      <c r="C214" s="38"/>
      <c r="D214" s="38" t="str">
        <f t="shared" si="42"/>
        <v>*</v>
      </c>
      <c r="E214" s="42">
        <f>'ACTIVITY TFR_TFM +5km'!$E$7</f>
        <v>2018</v>
      </c>
      <c r="F214" s="38" t="str">
        <f t="shared" si="38"/>
        <v>TRAHFO</v>
      </c>
      <c r="G214" s="38" t="str">
        <f t="shared" si="39"/>
        <v>TFL*</v>
      </c>
      <c r="H214" s="38" t="str">
        <f>'ACTIVITY TFR_TFM +5km'!P$22</f>
        <v>TRAHFO</v>
      </c>
      <c r="I214" s="38" t="str">
        <f t="shared" si="40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4" x14ac:dyDescent="0.3">
      <c r="B215" s="38" t="s">
        <v>225</v>
      </c>
      <c r="C215" s="38"/>
      <c r="D215" s="38" t="str">
        <f t="shared" si="42"/>
        <v>*</v>
      </c>
      <c r="E215" s="42">
        <f>'ACTIVITY TFR_TFM +5km'!$E$7</f>
        <v>2018</v>
      </c>
      <c r="F215" s="38" t="str">
        <f t="shared" si="38"/>
        <v>TRAHUM</v>
      </c>
      <c r="G215" s="38" t="str">
        <f t="shared" si="39"/>
        <v>TFL*</v>
      </c>
      <c r="H215" s="38" t="str">
        <f>'ACTIVITY TFR_TFM +5km'!P$23</f>
        <v>TRAHUM</v>
      </c>
      <c r="I215" s="38" t="str">
        <f t="shared" si="40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4" x14ac:dyDescent="0.3">
      <c r="B216" s="38" t="s">
        <v>225</v>
      </c>
      <c r="C216" s="38"/>
      <c r="D216" s="38" t="str">
        <f t="shared" si="42"/>
        <v>*</v>
      </c>
      <c r="E216" s="42">
        <f>'ACTIVITY TFR_TFM +5km'!$E$7</f>
        <v>2018</v>
      </c>
      <c r="F216" s="38" t="str">
        <f t="shared" si="38"/>
        <v>TRAKER</v>
      </c>
      <c r="G216" s="38" t="str">
        <f t="shared" si="39"/>
        <v>TFL*</v>
      </c>
      <c r="H216" s="38" t="str">
        <f>'ACTIVITY TFR_TFM +5km'!P$24</f>
        <v>TRAKER</v>
      </c>
      <c r="I216" s="38" t="str">
        <f t="shared" si="40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4" x14ac:dyDescent="0.3">
      <c r="B217" s="38" t="s">
        <v>225</v>
      </c>
      <c r="C217" s="38"/>
      <c r="D217" s="38" t="str">
        <f t="shared" si="42"/>
        <v>*</v>
      </c>
      <c r="E217" s="42">
        <f>'ACTIVITY TFR_TFM +5km'!$E$7</f>
        <v>2018</v>
      </c>
      <c r="F217" s="38" t="str">
        <f t="shared" si="38"/>
        <v>TRALFO</v>
      </c>
      <c r="G217" s="38" t="str">
        <f t="shared" si="39"/>
        <v>TFL*</v>
      </c>
      <c r="H217" s="38" t="str">
        <f>'ACTIVITY TFR_TFM +5km'!P$25</f>
        <v>TRALFO</v>
      </c>
      <c r="I217" s="38" t="str">
        <f t="shared" si="40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4" x14ac:dyDescent="0.3">
      <c r="B218" s="38" t="s">
        <v>225</v>
      </c>
      <c r="C218" s="38"/>
      <c r="D218" s="38" t="str">
        <f t="shared" si="42"/>
        <v>FLO_EMIS</v>
      </c>
      <c r="E218" s="42">
        <f>'ACTIVITY TFR_TFM +5km'!$E$7</f>
        <v>2018</v>
      </c>
      <c r="F218" s="38" t="str">
        <f t="shared" si="38"/>
        <v>TRALPG</v>
      </c>
      <c r="G218" s="38" t="str">
        <f t="shared" si="39"/>
        <v>TFL*</v>
      </c>
      <c r="H218" s="38" t="str">
        <f>'ACTIVITY TFR_TFM +5km'!P$26</f>
        <v>TRALPG</v>
      </c>
      <c r="I218" s="38" t="str">
        <f t="shared" si="40"/>
        <v>TRAVOCN</v>
      </c>
      <c r="J218" s="47">
        <v>4.0331813934176177E-4</v>
      </c>
      <c r="K218" s="2"/>
      <c r="L218" s="38" t="s">
        <v>239</v>
      </c>
      <c r="M218" s="38" t="s">
        <v>293</v>
      </c>
      <c r="N218" s="38" t="s">
        <v>242</v>
      </c>
    </row>
    <row r="219" spans="2:14" x14ac:dyDescent="0.3">
      <c r="B219" s="38" t="s">
        <v>225</v>
      </c>
      <c r="C219" s="38"/>
      <c r="D219" s="38" t="str">
        <f t="shared" si="42"/>
        <v>FLO_EMIS</v>
      </c>
      <c r="E219" s="42">
        <f>'ACTIVITY TFR_TFM +5km'!$E$7</f>
        <v>2018</v>
      </c>
      <c r="F219" s="38" t="str">
        <f t="shared" si="38"/>
        <v>TRAMTH</v>
      </c>
      <c r="G219" s="38" t="str">
        <f t="shared" si="39"/>
        <v>TFL*</v>
      </c>
      <c r="H219" s="38" t="str">
        <f>'ACTIVITY TFR_TFM +5km'!P$27</f>
        <v>TRAMTH</v>
      </c>
      <c r="I219" s="38" t="str">
        <f t="shared" si="40"/>
        <v>TRAVOCN</v>
      </c>
      <c r="J219" s="47">
        <v>1.2088803372054511E-2</v>
      </c>
      <c r="K219" s="2"/>
      <c r="L219" s="38" t="s">
        <v>239</v>
      </c>
      <c r="M219" s="38" t="s">
        <v>293</v>
      </c>
      <c r="N219" s="38" t="s">
        <v>242</v>
      </c>
    </row>
    <row r="220" spans="2:14" x14ac:dyDescent="0.3">
      <c r="B220" s="38" t="s">
        <v>225</v>
      </c>
      <c r="C220" s="38"/>
      <c r="D220" s="38" t="str">
        <f t="shared" si="42"/>
        <v>FLO_EMIS</v>
      </c>
      <c r="E220" s="42">
        <f>'ACTIVITY TFR_TFM +5km'!$E$7</f>
        <v>2018</v>
      </c>
      <c r="F220" s="38" t="str">
        <f t="shared" si="38"/>
        <v>TRAMTHM</v>
      </c>
      <c r="G220" s="38" t="str">
        <f t="shared" si="39"/>
        <v>TFL*</v>
      </c>
      <c r="H220" s="38" t="str">
        <f>'ACTIVITY TFR_TFM +5km'!P$28</f>
        <v>TRAMTHM</v>
      </c>
      <c r="I220" s="38" t="str">
        <f t="shared" si="40"/>
        <v>TRAVOCN</v>
      </c>
      <c r="J220" s="47">
        <v>1.2088803372054511E-2</v>
      </c>
      <c r="K220" s="2"/>
      <c r="L220" s="38" t="s">
        <v>239</v>
      </c>
      <c r="M220" s="38" t="s">
        <v>293</v>
      </c>
      <c r="N220" s="38" t="s">
        <v>242</v>
      </c>
    </row>
    <row r="221" spans="2:14" x14ac:dyDescent="0.3">
      <c r="B221" s="38" t="s">
        <v>225</v>
      </c>
      <c r="C221" s="38"/>
      <c r="D221" s="38" t="str">
        <f t="shared" si="42"/>
        <v>FLO_EMIS</v>
      </c>
      <c r="E221" s="42">
        <f>'ACTIVITY TFR_TFM +5km'!$E$7</f>
        <v>2018</v>
      </c>
      <c r="F221" s="38" t="str">
        <f t="shared" si="38"/>
        <v>TRANGL</v>
      </c>
      <c r="G221" s="38" t="str">
        <f t="shared" si="39"/>
        <v>TFL*</v>
      </c>
      <c r="H221" s="38" t="str">
        <f>'ACTIVITY TFR_TFM +5km'!P$29</f>
        <v>TRANGL</v>
      </c>
      <c r="I221" s="38" t="str">
        <f t="shared" si="40"/>
        <v>TRAVOCN</v>
      </c>
      <c r="J221" s="47">
        <v>3.850645166560354E-4</v>
      </c>
      <c r="L221" s="38" t="s">
        <v>239</v>
      </c>
      <c r="M221" s="38" t="s">
        <v>293</v>
      </c>
      <c r="N221" s="38" t="s">
        <v>242</v>
      </c>
    </row>
    <row r="222" spans="2:14" x14ac:dyDescent="0.3">
      <c r="B222" s="39" t="s">
        <v>225</v>
      </c>
      <c r="C222" s="39"/>
      <c r="D222" s="39" t="str">
        <f t="shared" si="42"/>
        <v>FLO_EMIS</v>
      </c>
      <c r="E222" s="42">
        <f>'ACTIVITY TFR_TFM +5km'!$E$7</f>
        <v>2018</v>
      </c>
      <c r="F222" s="39" t="str">
        <f t="shared" si="38"/>
        <v>TRANGS</v>
      </c>
      <c r="G222" s="39" t="str">
        <f t="shared" si="39"/>
        <v>TFL*</v>
      </c>
      <c r="H222" s="39" t="str">
        <f>'ACTIVITY TFR_TFM +5km'!P$30</f>
        <v>TRANGS</v>
      </c>
      <c r="I222" s="39" t="str">
        <f t="shared" si="40"/>
        <v>TRAVOCN</v>
      </c>
      <c r="J222" s="48">
        <v>3.850645166560354E-4</v>
      </c>
      <c r="L222" s="39" t="s">
        <v>239</v>
      </c>
      <c r="M222" s="39" t="s">
        <v>293</v>
      </c>
      <c r="N222" s="39" t="s">
        <v>242</v>
      </c>
    </row>
    <row r="225" spans="2:20" ht="19.8" x14ac:dyDescent="0.3">
      <c r="B225" s="50" t="s">
        <v>334</v>
      </c>
      <c r="C225" s="50"/>
      <c r="D225" s="50"/>
      <c r="E225" s="50"/>
      <c r="F225" s="50"/>
      <c r="G225" s="2"/>
      <c r="H225" s="2"/>
      <c r="I225" s="2"/>
      <c r="J225" s="2"/>
      <c r="K225" s="2"/>
      <c r="L225" s="41"/>
      <c r="M225" s="2"/>
      <c r="N225" s="2"/>
      <c r="O225" s="2"/>
      <c r="P225" s="2"/>
      <c r="Q225" s="2"/>
      <c r="R225" s="2"/>
      <c r="S225" s="2"/>
      <c r="T225" s="2"/>
    </row>
    <row r="226" spans="2:20" x14ac:dyDescent="0.3">
      <c r="B226" s="40"/>
      <c r="K226" s="2"/>
      <c r="L226" s="41"/>
      <c r="M226" s="2"/>
      <c r="N226" s="2"/>
      <c r="O226" s="2"/>
      <c r="P226" s="2"/>
      <c r="Q226" s="2"/>
      <c r="R226" s="2"/>
      <c r="S226" s="2"/>
      <c r="T226" s="2"/>
    </row>
    <row r="227" spans="2:20" x14ac:dyDescent="0.3">
      <c r="B227" s="35" t="s">
        <v>216</v>
      </c>
      <c r="C227" s="35" t="s">
        <v>217</v>
      </c>
      <c r="D227" s="35" t="s">
        <v>218</v>
      </c>
      <c r="E227" s="3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K227" s="2"/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R227" s="2"/>
      <c r="S227" s="35" t="s">
        <v>303</v>
      </c>
      <c r="T227" s="35" t="s">
        <v>302</v>
      </c>
    </row>
    <row r="228" spans="2:20" s="2" customFormat="1" ht="15" customHeight="1" x14ac:dyDescent="0.3">
      <c r="B228" s="38" t="s">
        <v>225</v>
      </c>
      <c r="C228" s="38"/>
      <c r="D228" s="38" t="str">
        <f t="shared" ref="D228:D294" si="43">IF(J228&gt;0,"FLO_EMIS","*")</f>
        <v>FLO_EMIS</v>
      </c>
      <c r="E228" s="42">
        <v>2025</v>
      </c>
      <c r="F228" s="38" t="str">
        <f>H228</f>
        <v>TRABDL</v>
      </c>
      <c r="G228" s="38" t="s">
        <v>345</v>
      </c>
      <c r="H228" s="38" t="str">
        <f>'ACTIVITY TFR_TFM +5km'!P$7</f>
        <v>TRABDL</v>
      </c>
      <c r="I228" s="38" t="s">
        <v>226</v>
      </c>
      <c r="J228" s="47">
        <v>3.6012323984758858E-4</v>
      </c>
      <c r="L228" s="38" t="s">
        <v>239</v>
      </c>
      <c r="M228" s="38" t="s">
        <v>293</v>
      </c>
      <c r="N228" s="38" t="s">
        <v>310</v>
      </c>
      <c r="P228" s="38" t="s">
        <v>185</v>
      </c>
      <c r="Q228" s="44" t="s">
        <v>186</v>
      </c>
      <c r="S228" s="38" t="s">
        <v>226</v>
      </c>
      <c r="T228" s="44" t="s">
        <v>250</v>
      </c>
    </row>
    <row r="229" spans="2:20" s="2" customFormat="1" ht="15" customHeight="1" x14ac:dyDescent="0.3">
      <c r="B229" s="38" t="s">
        <v>225</v>
      </c>
      <c r="C229" s="38"/>
      <c r="D229" s="38" t="str">
        <f t="shared" si="43"/>
        <v>FLO_EMIS</v>
      </c>
      <c r="E229" s="42">
        <f>E228</f>
        <v>2025</v>
      </c>
      <c r="F229" s="38" t="str">
        <f t="shared" ref="F229:F251" si="44">H229</f>
        <v>TRABDLM</v>
      </c>
      <c r="G229" s="38" t="str">
        <f>G228</f>
        <v>TFL*01*</v>
      </c>
      <c r="H229" s="38" t="str">
        <f>'ACTIVITY TFR_TFM +5km'!P$8</f>
        <v>TRABDLM</v>
      </c>
      <c r="I229" s="38" t="str">
        <f>I228</f>
        <v>TRACH4N</v>
      </c>
      <c r="J229" s="47">
        <v>3.6012323984758858E-4</v>
      </c>
      <c r="L229" s="38" t="s">
        <v>239</v>
      </c>
      <c r="M229" s="38" t="s">
        <v>293</v>
      </c>
      <c r="N229" s="38" t="s">
        <v>310</v>
      </c>
      <c r="P229" s="38" t="s">
        <v>187</v>
      </c>
      <c r="Q229" s="44" t="s">
        <v>188</v>
      </c>
      <c r="S229" s="38" t="s">
        <v>227</v>
      </c>
      <c r="T229" s="44" t="s">
        <v>251</v>
      </c>
    </row>
    <row r="230" spans="2:20" s="2" customFormat="1" ht="15" customHeight="1" x14ac:dyDescent="0.3">
      <c r="B230" s="38" t="s">
        <v>225</v>
      </c>
      <c r="C230" s="38"/>
      <c r="D230" s="38" t="str">
        <f t="shared" si="43"/>
        <v>FLO_EMIS</v>
      </c>
      <c r="E230" s="42">
        <f t="shared" ref="E230:I251" si="45">E229</f>
        <v>2025</v>
      </c>
      <c r="F230" s="38" t="str">
        <f t="shared" si="44"/>
        <v>TRABGL</v>
      </c>
      <c r="G230" s="38" t="str">
        <f t="shared" ref="G230:G251" si="46">G229</f>
        <v>TFL*01*</v>
      </c>
      <c r="H230" s="38" t="str">
        <f>'ACTIVITY TFR_TFM +5km'!P$9</f>
        <v>TRABGL</v>
      </c>
      <c r="I230" s="38" t="str">
        <f t="shared" ref="I230:I251" si="47">I229</f>
        <v>TRACH4N</v>
      </c>
      <c r="J230" s="47">
        <v>5.7009269760683063E-3</v>
      </c>
      <c r="L230" s="38" t="s">
        <v>239</v>
      </c>
      <c r="M230" s="38" t="s">
        <v>293</v>
      </c>
      <c r="N230" s="38" t="s">
        <v>311</v>
      </c>
      <c r="P230" s="38" t="s">
        <v>278</v>
      </c>
      <c r="Q230" s="44" t="s">
        <v>279</v>
      </c>
      <c r="S230" s="38" t="s">
        <v>249</v>
      </c>
      <c r="T230" s="44" t="s">
        <v>252</v>
      </c>
    </row>
    <row r="231" spans="2:20" s="2" customFormat="1" ht="15" customHeight="1" x14ac:dyDescent="0.3">
      <c r="B231" s="38" t="s">
        <v>225</v>
      </c>
      <c r="C231" s="38"/>
      <c r="D231" s="38" t="str">
        <f t="shared" si="43"/>
        <v>FLO_EMIS</v>
      </c>
      <c r="E231" s="42">
        <f t="shared" si="45"/>
        <v>2025</v>
      </c>
      <c r="F231" s="38" t="str">
        <f t="shared" si="44"/>
        <v>TRABGS</v>
      </c>
      <c r="G231" s="38" t="str">
        <f t="shared" si="46"/>
        <v>TFL*01*</v>
      </c>
      <c r="H231" s="38" t="str">
        <f>'ACTIVITY TFR_TFM +5km'!P$10</f>
        <v>TRABGS</v>
      </c>
      <c r="I231" s="38" t="str">
        <f t="shared" si="47"/>
        <v>TRACH4N</v>
      </c>
      <c r="J231" s="47">
        <v>5.7009269760683063E-3</v>
      </c>
      <c r="L231" s="38" t="s">
        <v>239</v>
      </c>
      <c r="M231" s="38" t="s">
        <v>293</v>
      </c>
      <c r="N231" s="38" t="s">
        <v>311</v>
      </c>
      <c r="P231" s="38" t="s">
        <v>189</v>
      </c>
      <c r="Q231" s="44" t="s">
        <v>190</v>
      </c>
      <c r="S231" s="38" t="s">
        <v>228</v>
      </c>
      <c r="T231" s="44" t="s">
        <v>253</v>
      </c>
    </row>
    <row r="232" spans="2:20" s="2" customFormat="1" ht="15" customHeight="1" x14ac:dyDescent="0.3">
      <c r="B232" s="38" t="s">
        <v>225</v>
      </c>
      <c r="C232" s="38"/>
      <c r="D232" s="38" t="str">
        <f t="shared" si="43"/>
        <v>FLO_EMIS</v>
      </c>
      <c r="E232" s="42">
        <f t="shared" si="45"/>
        <v>2025</v>
      </c>
      <c r="F232" s="38" t="str">
        <f t="shared" si="44"/>
        <v>TRABGSL</v>
      </c>
      <c r="G232" s="38" t="str">
        <f t="shared" si="46"/>
        <v>TFL*01*</v>
      </c>
      <c r="H232" s="38" t="str">
        <f>'ACTIVITY TFR_TFM +5km'!P$11</f>
        <v>TRABGSL</v>
      </c>
      <c r="I232" s="38" t="str">
        <f t="shared" si="47"/>
        <v>TRACH4N</v>
      </c>
      <c r="J232" s="47">
        <f>J241</f>
        <v>1.5928116406495076E-2</v>
      </c>
      <c r="L232" s="38" t="s">
        <v>239</v>
      </c>
      <c r="M232" s="38"/>
      <c r="N232" s="38" t="s">
        <v>294</v>
      </c>
      <c r="P232" s="38" t="s">
        <v>282</v>
      </c>
      <c r="Q232" s="44" t="s">
        <v>283</v>
      </c>
      <c r="S232" s="38" t="s">
        <v>247</v>
      </c>
      <c r="T232" s="44" t="s">
        <v>254</v>
      </c>
    </row>
    <row r="233" spans="2:20" s="2" customFormat="1" ht="15" customHeight="1" x14ac:dyDescent="0.3">
      <c r="B233" s="38" t="s">
        <v>225</v>
      </c>
      <c r="C233" s="38"/>
      <c r="D233" s="38" t="str">
        <f t="shared" si="43"/>
        <v>FLO_EMIS</v>
      </c>
      <c r="E233" s="42">
        <f t="shared" si="45"/>
        <v>2025</v>
      </c>
      <c r="F233" s="38" t="str">
        <f t="shared" si="44"/>
        <v>TRABGSLM</v>
      </c>
      <c r="G233" s="38" t="str">
        <f t="shared" si="45"/>
        <v>TFL*01*</v>
      </c>
      <c r="H233" s="38" t="str">
        <f>'ACTIVITY TFR_TFM +5km'!P$12</f>
        <v>TRABGSLM</v>
      </c>
      <c r="I233" s="38" t="str">
        <f t="shared" si="45"/>
        <v>TRACH4N</v>
      </c>
      <c r="J233" s="47">
        <f>J232</f>
        <v>1.5928116406495076E-2</v>
      </c>
      <c r="L233" s="38" t="s">
        <v>239</v>
      </c>
      <c r="M233" s="38"/>
      <c r="N233" s="38" t="s">
        <v>294</v>
      </c>
      <c r="P233" s="38" t="s">
        <v>317</v>
      </c>
      <c r="Q233" s="44" t="s">
        <v>318</v>
      </c>
      <c r="S233" s="38"/>
      <c r="T233" s="44"/>
    </row>
    <row r="234" spans="2:20" s="2" customFormat="1" ht="15" customHeight="1" x14ac:dyDescent="0.3">
      <c r="B234" s="38" t="s">
        <v>225</v>
      </c>
      <c r="C234" s="38"/>
      <c r="D234" s="38" t="str">
        <f t="shared" si="43"/>
        <v>*</v>
      </c>
      <c r="E234" s="42">
        <f t="shared" si="45"/>
        <v>2025</v>
      </c>
      <c r="F234" s="38" t="str">
        <f t="shared" si="44"/>
        <v>TRABJF</v>
      </c>
      <c r="G234" s="38" t="str">
        <f t="shared" si="45"/>
        <v>TFL*01*</v>
      </c>
      <c r="H234" s="38" t="str">
        <f>'ACTIVITY TFR_TFM +5km'!P$13</f>
        <v>TRABJF</v>
      </c>
      <c r="I234" s="38" t="str">
        <f t="shared" si="45"/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231</v>
      </c>
      <c r="T234" s="44" t="s">
        <v>255</v>
      </c>
    </row>
    <row r="235" spans="2:20" s="2" customFormat="1" ht="15" customHeight="1" x14ac:dyDescent="0.3">
      <c r="B235" s="38" t="s">
        <v>225</v>
      </c>
      <c r="C235" s="38"/>
      <c r="D235" s="38" t="str">
        <f t="shared" si="43"/>
        <v>*</v>
      </c>
      <c r="E235" s="42">
        <f t="shared" si="45"/>
        <v>2025</v>
      </c>
      <c r="F235" s="38" t="str">
        <f t="shared" si="44"/>
        <v>TRADME</v>
      </c>
      <c r="G235" s="38" t="str">
        <f t="shared" si="46"/>
        <v>TFL*01*</v>
      </c>
      <c r="H235" s="38" t="str">
        <f>'ACTIVITY TFR_TFM +5km'!P$14</f>
        <v>TRADME</v>
      </c>
      <c r="I235" s="38" t="str">
        <f t="shared" si="47"/>
        <v>TRACH4N</v>
      </c>
      <c r="J235" s="47">
        <v>0</v>
      </c>
      <c r="L235" s="38" t="s">
        <v>239</v>
      </c>
      <c r="M235" s="38"/>
      <c r="N235" s="38" t="s">
        <v>245</v>
      </c>
      <c r="P235" s="38" t="s">
        <v>286</v>
      </c>
      <c r="Q235" s="44" t="s">
        <v>287</v>
      </c>
      <c r="S235" s="38" t="s">
        <v>246</v>
      </c>
      <c r="T235" s="44" t="s">
        <v>257</v>
      </c>
    </row>
    <row r="236" spans="2:20" s="2" customFormat="1" ht="15" customHeight="1" x14ac:dyDescent="0.3">
      <c r="B236" s="38" t="s">
        <v>225</v>
      </c>
      <c r="C236" s="38"/>
      <c r="D236" s="38" t="str">
        <f t="shared" si="43"/>
        <v>FLO_EMIS</v>
      </c>
      <c r="E236" s="42">
        <f t="shared" si="45"/>
        <v>2025</v>
      </c>
      <c r="F236" s="38" t="str">
        <f t="shared" si="44"/>
        <v>TRADST</v>
      </c>
      <c r="G236" s="38" t="str">
        <f t="shared" si="46"/>
        <v>TFL*01*</v>
      </c>
      <c r="H236" s="38" t="str">
        <f>'ACTIVITY TFR_TFM +5km'!P$15</f>
        <v>TRADST</v>
      </c>
      <c r="I236" s="38" t="str">
        <f t="shared" si="47"/>
        <v>TRACH4N</v>
      </c>
      <c r="J236" s="47">
        <v>3.5284496118694335E-4</v>
      </c>
      <c r="L236" s="38" t="s">
        <v>239</v>
      </c>
      <c r="M236" s="38" t="s">
        <v>293</v>
      </c>
      <c r="N236" s="38" t="s">
        <v>311</v>
      </c>
      <c r="P236" s="38" t="s">
        <v>191</v>
      </c>
      <c r="Q236" s="44" t="s">
        <v>192</v>
      </c>
      <c r="S236" s="38" t="s">
        <v>233</v>
      </c>
      <c r="T236" s="44" t="s">
        <v>258</v>
      </c>
    </row>
    <row r="237" spans="2:20" s="2" customFormat="1" ht="15" customHeight="1" x14ac:dyDescent="0.3">
      <c r="B237" s="38" t="s">
        <v>225</v>
      </c>
      <c r="C237" s="38"/>
      <c r="D237" s="38" t="str">
        <f t="shared" si="43"/>
        <v>*</v>
      </c>
      <c r="E237" s="42">
        <f t="shared" si="45"/>
        <v>2025</v>
      </c>
      <c r="F237" s="38" t="str">
        <f t="shared" si="44"/>
        <v>TRAELC</v>
      </c>
      <c r="G237" s="38" t="str">
        <f t="shared" si="46"/>
        <v>TFL*01*</v>
      </c>
      <c r="H237" s="38" t="str">
        <f>'ACTIVITY TFR_TFM +5km'!P$16</f>
        <v>TRAELC</v>
      </c>
      <c r="I237" s="38" t="str">
        <f t="shared" si="47"/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232</v>
      </c>
      <c r="T237" s="44" t="s">
        <v>256</v>
      </c>
    </row>
    <row r="238" spans="2:20" s="2" customFormat="1" ht="15" customHeight="1" x14ac:dyDescent="0.3">
      <c r="B238" s="38" t="s">
        <v>225</v>
      </c>
      <c r="C238" s="38"/>
      <c r="D238" s="38" t="str">
        <f t="shared" si="43"/>
        <v>FLO_EMIS</v>
      </c>
      <c r="E238" s="42">
        <f t="shared" si="45"/>
        <v>2025</v>
      </c>
      <c r="F238" s="38" t="str">
        <f t="shared" si="44"/>
        <v>TRAETH</v>
      </c>
      <c r="G238" s="38" t="str">
        <f t="shared" si="46"/>
        <v>TFL*01*</v>
      </c>
      <c r="H238" s="38" t="str">
        <f>'ACTIVITY TFR_TFM +5km'!P$17</f>
        <v>TRAETH</v>
      </c>
      <c r="I238" s="38" t="str">
        <f t="shared" si="47"/>
        <v>TRACH4N</v>
      </c>
      <c r="J238" s="47">
        <v>5.1854533020539465E-3</v>
      </c>
      <c r="L238" s="38" t="s">
        <v>239</v>
      </c>
      <c r="M238" s="38" t="s">
        <v>293</v>
      </c>
      <c r="N238" s="38" t="s">
        <v>311</v>
      </c>
      <c r="P238" s="38" t="s">
        <v>195</v>
      </c>
      <c r="Q238" s="44" t="s">
        <v>196</v>
      </c>
      <c r="S238" s="38" t="s">
        <v>240</v>
      </c>
      <c r="T238" s="44" t="s">
        <v>259</v>
      </c>
    </row>
    <row r="239" spans="2:20" s="2" customFormat="1" ht="15" customHeight="1" x14ac:dyDescent="0.3">
      <c r="B239" s="38" t="s">
        <v>225</v>
      </c>
      <c r="C239" s="38"/>
      <c r="D239" s="38" t="str">
        <f t="shared" si="43"/>
        <v>FLO_EMIS</v>
      </c>
      <c r="E239" s="42">
        <f t="shared" si="45"/>
        <v>2025</v>
      </c>
      <c r="F239" s="38" t="str">
        <f t="shared" si="44"/>
        <v>TRAETHM</v>
      </c>
      <c r="G239" s="38" t="str">
        <f t="shared" si="46"/>
        <v>TFL*01*</v>
      </c>
      <c r="H239" s="38" t="str">
        <f>'ACTIVITY TFR_TFM +5km'!P$18</f>
        <v>TRAETHM</v>
      </c>
      <c r="I239" s="38" t="str">
        <f t="shared" si="47"/>
        <v>TRACH4N</v>
      </c>
      <c r="J239" s="47">
        <v>5.1854533020539465E-3</v>
      </c>
      <c r="L239" s="38" t="s">
        <v>239</v>
      </c>
      <c r="M239" s="38" t="s">
        <v>293</v>
      </c>
      <c r="N239" s="38" t="s">
        <v>311</v>
      </c>
      <c r="P239" s="38" t="s">
        <v>197</v>
      </c>
      <c r="Q239" s="44" t="s">
        <v>198</v>
      </c>
      <c r="S239" s="2" t="s">
        <v>230</v>
      </c>
      <c r="T239" s="2" t="s">
        <v>300</v>
      </c>
    </row>
    <row r="240" spans="2:20" x14ac:dyDescent="0.3">
      <c r="B240" s="38" t="s">
        <v>225</v>
      </c>
      <c r="C240" s="38"/>
      <c r="D240" s="38" t="str">
        <f t="shared" si="43"/>
        <v>*</v>
      </c>
      <c r="E240" s="42">
        <f t="shared" si="45"/>
        <v>2025</v>
      </c>
      <c r="F240" s="38" t="str">
        <f t="shared" si="44"/>
        <v>TRAFTD</v>
      </c>
      <c r="G240" s="38" t="str">
        <f t="shared" si="46"/>
        <v>TFL*01*</v>
      </c>
      <c r="H240" s="38" t="str">
        <f>'ACTIVITY TFR_TFM +5km'!P$19</f>
        <v>TRAFTD</v>
      </c>
      <c r="I240" s="38" t="str">
        <f t="shared" si="47"/>
        <v>TRACH4N</v>
      </c>
      <c r="J240" s="47">
        <v>0</v>
      </c>
      <c r="K240" s="2"/>
      <c r="L240" s="38" t="s">
        <v>239</v>
      </c>
      <c r="M240" s="38"/>
      <c r="N240" s="38" t="s">
        <v>245</v>
      </c>
      <c r="O240" s="2"/>
      <c r="P240" s="38" t="s">
        <v>276</v>
      </c>
      <c r="Q240" s="44" t="s">
        <v>277</v>
      </c>
      <c r="R240" s="2"/>
      <c r="S240" s="2"/>
      <c r="T240" s="2"/>
    </row>
    <row r="241" spans="2:20" s="2" customFormat="1" ht="15" customHeight="1" x14ac:dyDescent="0.3">
      <c r="B241" s="38" t="s">
        <v>225</v>
      </c>
      <c r="C241" s="38"/>
      <c r="D241" s="38" t="str">
        <f t="shared" si="43"/>
        <v>FLO_EMIS</v>
      </c>
      <c r="E241" s="42">
        <f t="shared" si="45"/>
        <v>2025</v>
      </c>
      <c r="F241" s="38" t="str">
        <f t="shared" si="44"/>
        <v>TRAGSL</v>
      </c>
      <c r="G241" s="38" t="str">
        <f t="shared" si="46"/>
        <v>TFL*01*</v>
      </c>
      <c r="H241" s="38" t="str">
        <f>'ACTIVITY TFR_TFM +5km'!P$20</f>
        <v>TRAGSL</v>
      </c>
      <c r="I241" s="38" t="str">
        <f t="shared" si="47"/>
        <v>TRACH4N</v>
      </c>
      <c r="J241" s="47">
        <v>1.5928116406495076E-2</v>
      </c>
      <c r="L241" s="38" t="s">
        <v>239</v>
      </c>
      <c r="M241" s="38" t="s">
        <v>293</v>
      </c>
      <c r="N241" s="38" t="s">
        <v>311</v>
      </c>
      <c r="P241" s="38" t="s">
        <v>199</v>
      </c>
      <c r="Q241" s="44" t="s">
        <v>200</v>
      </c>
    </row>
    <row r="242" spans="2:20" s="2" customFormat="1" ht="15" customHeight="1" x14ac:dyDescent="0.3">
      <c r="B242" s="38" t="s">
        <v>225</v>
      </c>
      <c r="C242" s="38"/>
      <c r="D242" s="38" t="str">
        <f t="shared" si="43"/>
        <v>*</v>
      </c>
      <c r="E242" s="42">
        <f t="shared" si="45"/>
        <v>2025</v>
      </c>
      <c r="F242" s="38" t="str">
        <f t="shared" si="44"/>
        <v>TRAH2G</v>
      </c>
      <c r="G242" s="38" t="str">
        <f t="shared" si="46"/>
        <v>TFL*01*</v>
      </c>
      <c r="H242" s="38" t="str">
        <f>'ACTIVITY TFR_TFM +5km'!P$21</f>
        <v>TRAH2G</v>
      </c>
      <c r="I242" s="38" t="str">
        <f t="shared" si="47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</row>
    <row r="243" spans="2:20" s="2" customFormat="1" ht="15" customHeight="1" x14ac:dyDescent="0.3">
      <c r="B243" s="38" t="s">
        <v>225</v>
      </c>
      <c r="C243" s="38"/>
      <c r="D243" s="38" t="str">
        <f t="shared" si="43"/>
        <v>*</v>
      </c>
      <c r="E243" s="42">
        <f t="shared" si="45"/>
        <v>2025</v>
      </c>
      <c r="F243" s="38" t="str">
        <f t="shared" si="44"/>
        <v>TRAHFO</v>
      </c>
      <c r="G243" s="38" t="str">
        <f t="shared" si="46"/>
        <v>TFL*01*</v>
      </c>
      <c r="H243" s="38" t="str">
        <f>'ACTIVITY TFR_TFM +5km'!P$22</f>
        <v>TRAHFO</v>
      </c>
      <c r="I243" s="38" t="str">
        <f t="shared" si="47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</row>
    <row r="244" spans="2:20" s="2" customFormat="1" ht="15" customHeight="1" x14ac:dyDescent="0.3">
      <c r="B244" s="38" t="s">
        <v>225</v>
      </c>
      <c r="C244" s="38"/>
      <c r="D244" s="38" t="str">
        <f t="shared" si="43"/>
        <v>*</v>
      </c>
      <c r="E244" s="42">
        <f t="shared" si="45"/>
        <v>2025</v>
      </c>
      <c r="F244" s="38" t="str">
        <f t="shared" si="44"/>
        <v>TRAHUM</v>
      </c>
      <c r="G244" s="38" t="str">
        <f t="shared" si="46"/>
        <v>TFL*01*</v>
      </c>
      <c r="H244" s="38" t="str">
        <f>'ACTIVITY TFR_TFM +5km'!P$23</f>
        <v>TRAHUM</v>
      </c>
      <c r="I244" s="38" t="str">
        <f t="shared" si="47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</row>
    <row r="245" spans="2:20" s="2" customFormat="1" ht="15" customHeight="1" x14ac:dyDescent="0.3">
      <c r="B245" s="38" t="s">
        <v>225</v>
      </c>
      <c r="C245" s="38"/>
      <c r="D245" s="38" t="str">
        <f t="shared" si="43"/>
        <v>*</v>
      </c>
      <c r="E245" s="42">
        <f t="shared" si="45"/>
        <v>2025</v>
      </c>
      <c r="F245" s="38" t="str">
        <f t="shared" si="44"/>
        <v>TRAKER</v>
      </c>
      <c r="G245" s="38" t="str">
        <f t="shared" si="46"/>
        <v>TFL*01*</v>
      </c>
      <c r="H245" s="38" t="str">
        <f>'ACTIVITY TFR_TFM +5km'!P$24</f>
        <v>TRAKER</v>
      </c>
      <c r="I245" s="38" t="str">
        <f t="shared" si="47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</row>
    <row r="246" spans="2:20" s="2" customFormat="1" ht="15" customHeight="1" x14ac:dyDescent="0.3">
      <c r="B246" s="38" t="s">
        <v>225</v>
      </c>
      <c r="C246" s="38"/>
      <c r="D246" s="38" t="str">
        <f t="shared" si="43"/>
        <v>*</v>
      </c>
      <c r="E246" s="42">
        <f t="shared" si="45"/>
        <v>2025</v>
      </c>
      <c r="F246" s="38" t="str">
        <f t="shared" si="44"/>
        <v>TRALFO</v>
      </c>
      <c r="G246" s="38" t="str">
        <f t="shared" si="46"/>
        <v>TFL*01*</v>
      </c>
      <c r="H246" s="38" t="str">
        <f>'ACTIVITY TFR_TFM +5km'!P$25</f>
        <v>TRALFO</v>
      </c>
      <c r="I246" s="38" t="str">
        <f t="shared" si="47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</row>
    <row r="247" spans="2:20" s="2" customFormat="1" ht="15" customHeight="1" x14ac:dyDescent="0.3">
      <c r="B247" s="38" t="s">
        <v>225</v>
      </c>
      <c r="C247" s="38"/>
      <c r="D247" s="38" t="str">
        <f t="shared" si="43"/>
        <v>FLO_EMIS</v>
      </c>
      <c r="E247" s="42">
        <f t="shared" si="45"/>
        <v>2025</v>
      </c>
      <c r="F247" s="38" t="str">
        <f t="shared" si="44"/>
        <v>TRALPG</v>
      </c>
      <c r="G247" s="38" t="str">
        <f t="shared" si="46"/>
        <v>TFL*01*</v>
      </c>
      <c r="H247" s="38" t="str">
        <f>'ACTIVITY TFR_TFM +5km'!P$26</f>
        <v>TRALPG</v>
      </c>
      <c r="I247" s="38" t="str">
        <f t="shared" si="47"/>
        <v>TRACH4N</v>
      </c>
      <c r="J247" s="47">
        <v>5.9711740787713194E-3</v>
      </c>
      <c r="L247" s="38" t="s">
        <v>239</v>
      </c>
      <c r="M247" s="38" t="s">
        <v>293</v>
      </c>
      <c r="N247" s="38" t="s">
        <v>311</v>
      </c>
      <c r="P247" s="38" t="s">
        <v>211</v>
      </c>
      <c r="Q247" s="44" t="s">
        <v>212</v>
      </c>
    </row>
    <row r="248" spans="2:20" s="2" customFormat="1" ht="15" customHeight="1" x14ac:dyDescent="0.3">
      <c r="B248" s="38" t="s">
        <v>225</v>
      </c>
      <c r="C248" s="38"/>
      <c r="D248" s="38" t="str">
        <f t="shared" si="43"/>
        <v>FLO_EMIS</v>
      </c>
      <c r="E248" s="42">
        <f t="shared" si="45"/>
        <v>2025</v>
      </c>
      <c r="F248" s="38" t="str">
        <f t="shared" si="44"/>
        <v>TRAMTH</v>
      </c>
      <c r="G248" s="38" t="str">
        <f t="shared" si="46"/>
        <v>TFL*01*</v>
      </c>
      <c r="H248" s="38" t="str">
        <f>'ACTIVITY TFR_TFM +5km'!P$27</f>
        <v>TRAMTH</v>
      </c>
      <c r="I248" s="38" t="str">
        <f t="shared" si="47"/>
        <v>TRACH4N</v>
      </c>
      <c r="J248" s="47">
        <v>3.4409157662219041E-4</v>
      </c>
      <c r="L248" s="38" t="s">
        <v>239</v>
      </c>
      <c r="M248" s="38" t="s">
        <v>293</v>
      </c>
      <c r="N248" s="38" t="s">
        <v>311</v>
      </c>
      <c r="P248" s="38" t="s">
        <v>265</v>
      </c>
      <c r="Q248" s="44" t="s">
        <v>268</v>
      </c>
    </row>
    <row r="249" spans="2:20" s="2" customFormat="1" ht="15" customHeight="1" x14ac:dyDescent="0.3">
      <c r="B249" s="38" t="s">
        <v>225</v>
      </c>
      <c r="C249" s="38"/>
      <c r="D249" s="38" t="str">
        <f t="shared" si="43"/>
        <v>FLO_EMIS</v>
      </c>
      <c r="E249" s="42">
        <f t="shared" si="45"/>
        <v>2025</v>
      </c>
      <c r="F249" s="38" t="str">
        <f t="shared" si="44"/>
        <v>TRAMTHM</v>
      </c>
      <c r="G249" s="38" t="str">
        <f t="shared" si="46"/>
        <v>TFL*01*</v>
      </c>
      <c r="H249" s="38" t="str">
        <f>'ACTIVITY TFR_TFM +5km'!P$28</f>
        <v>TRAMTHM</v>
      </c>
      <c r="I249" s="38" t="str">
        <f t="shared" si="47"/>
        <v>TRACH4N</v>
      </c>
      <c r="J249" s="47">
        <v>3.4409157662219041E-4</v>
      </c>
      <c r="L249" s="38" t="s">
        <v>239</v>
      </c>
      <c r="M249" s="38" t="s">
        <v>293</v>
      </c>
      <c r="N249" s="38" t="s">
        <v>311</v>
      </c>
      <c r="P249" s="38" t="s">
        <v>266</v>
      </c>
      <c r="Q249" s="44" t="s">
        <v>267</v>
      </c>
      <c r="R249"/>
      <c r="S249"/>
      <c r="T249"/>
    </row>
    <row r="250" spans="2:20" s="2" customFormat="1" ht="15" customHeight="1" x14ac:dyDescent="0.3">
      <c r="B250" s="38" t="s">
        <v>225</v>
      </c>
      <c r="C250" s="38"/>
      <c r="D250" s="38" t="str">
        <f t="shared" si="43"/>
        <v>FLO_EMIS</v>
      </c>
      <c r="E250" s="42">
        <f t="shared" si="45"/>
        <v>2025</v>
      </c>
      <c r="F250" s="38" t="str">
        <f t="shared" si="44"/>
        <v>TRANGL</v>
      </c>
      <c r="G250" s="38" t="str">
        <f t="shared" si="46"/>
        <v>TFL*01*</v>
      </c>
      <c r="H250" s="38" t="str">
        <f>'ACTIVITY TFR_TFM +5km'!P$29</f>
        <v>TRANGL</v>
      </c>
      <c r="I250" s="38" t="str">
        <f t="shared" si="47"/>
        <v>TRACH4N</v>
      </c>
      <c r="J250" s="47">
        <v>5.7009269760683063E-3</v>
      </c>
      <c r="K250"/>
      <c r="L250" s="38" t="s">
        <v>239</v>
      </c>
      <c r="M250" s="38" t="s">
        <v>293</v>
      </c>
      <c r="N250" s="38" t="s">
        <v>311</v>
      </c>
      <c r="O250"/>
      <c r="P250" s="38" t="s">
        <v>280</v>
      </c>
      <c r="Q250" s="45" t="s">
        <v>281</v>
      </c>
      <c r="R250"/>
      <c r="S250"/>
      <c r="T250"/>
    </row>
    <row r="251" spans="2:20" x14ac:dyDescent="0.3">
      <c r="B251" s="39" t="s">
        <v>225</v>
      </c>
      <c r="C251" s="39"/>
      <c r="D251" s="39" t="str">
        <f t="shared" si="43"/>
        <v>FLO_EMIS</v>
      </c>
      <c r="E251" s="43">
        <f t="shared" si="45"/>
        <v>2025</v>
      </c>
      <c r="F251" s="39" t="str">
        <f t="shared" si="44"/>
        <v>TRANGS</v>
      </c>
      <c r="G251" s="39" t="str">
        <f t="shared" si="46"/>
        <v>TFL*01*</v>
      </c>
      <c r="H251" s="39" t="str">
        <f>'ACTIVITY TFR_TFM +5km'!P$30</f>
        <v>TRANGS</v>
      </c>
      <c r="I251" s="39" t="str">
        <f t="shared" si="47"/>
        <v>TRACH4N</v>
      </c>
      <c r="J251" s="48">
        <v>5.7009269760683063E-3</v>
      </c>
      <c r="L251" s="39" t="s">
        <v>239</v>
      </c>
      <c r="M251" s="39" t="s">
        <v>293</v>
      </c>
      <c r="N251" s="39" t="s">
        <v>311</v>
      </c>
      <c r="P251" s="39" t="s">
        <v>213</v>
      </c>
      <c r="Q251" s="46" t="s">
        <v>214</v>
      </c>
    </row>
    <row r="252" spans="2:20" x14ac:dyDescent="0.3">
      <c r="B252" s="38" t="s">
        <v>225</v>
      </c>
      <c r="C252" s="38"/>
      <c r="D252" s="38" t="str">
        <f t="shared" si="43"/>
        <v>FLO_EMIS</v>
      </c>
      <c r="E252" s="42">
        <v>2025</v>
      </c>
      <c r="F252" s="38" t="str">
        <f>H252</f>
        <v>TRABDL</v>
      </c>
      <c r="G252" s="38" t="s">
        <v>345</v>
      </c>
      <c r="H252" s="38" t="str">
        <f>'ACTIVITY TFR_TFM +5km'!P$7</f>
        <v>TRABDL</v>
      </c>
      <c r="I252" s="38" t="s">
        <v>227</v>
      </c>
      <c r="J252" s="47">
        <v>0.12711236554585781</v>
      </c>
      <c r="K252" s="2"/>
      <c r="L252" s="38" t="s">
        <v>239</v>
      </c>
      <c r="M252" s="38" t="s">
        <v>293</v>
      </c>
      <c r="N252" s="38" t="s">
        <v>310</v>
      </c>
    </row>
    <row r="253" spans="2:20" x14ac:dyDescent="0.3">
      <c r="B253" s="38" t="s">
        <v>225</v>
      </c>
      <c r="C253" s="38"/>
      <c r="D253" s="38" t="str">
        <f t="shared" si="43"/>
        <v>FLO_EMIS</v>
      </c>
      <c r="E253" s="42">
        <f>E252</f>
        <v>2025</v>
      </c>
      <c r="F253" s="38" t="str">
        <f t="shared" ref="F253:F275" si="48">H253</f>
        <v>TRABDLM</v>
      </c>
      <c r="G253" s="38" t="str">
        <f>G252</f>
        <v>TFL*01*</v>
      </c>
      <c r="H253" s="38" t="str">
        <f>'ACTIVITY TFR_TFM +5km'!P$8</f>
        <v>TRABDLM</v>
      </c>
      <c r="I253" s="38" t="str">
        <f>I252</f>
        <v>TRACOXN</v>
      </c>
      <c r="J253" s="47">
        <v>0.12711236554585781</v>
      </c>
      <c r="K253" s="2"/>
      <c r="L253" s="38" t="s">
        <v>239</v>
      </c>
      <c r="M253" s="38" t="s">
        <v>293</v>
      </c>
      <c r="N253" s="38" t="s">
        <v>310</v>
      </c>
    </row>
    <row r="254" spans="2:20" s="2" customFormat="1" ht="15" customHeight="1" x14ac:dyDescent="0.3">
      <c r="B254" s="38" t="s">
        <v>225</v>
      </c>
      <c r="C254" s="38"/>
      <c r="D254" s="38" t="str">
        <f t="shared" si="43"/>
        <v>FLO_EMIS</v>
      </c>
      <c r="E254" s="42">
        <f t="shared" ref="E254:I275" si="49">E253</f>
        <v>2025</v>
      </c>
      <c r="F254" s="38" t="str">
        <f t="shared" si="48"/>
        <v>TRABGL</v>
      </c>
      <c r="G254" s="38" t="str">
        <f t="shared" ref="G254:G275" si="50">G253</f>
        <v>TFL*01*</v>
      </c>
      <c r="H254" s="38" t="str">
        <f>'ACTIVITY TFR_TFM +5km'!P$9</f>
        <v>TRABGL</v>
      </c>
      <c r="I254" s="38" t="str">
        <f t="shared" ref="I254:I275" si="51">I253</f>
        <v>TRACOXN</v>
      </c>
      <c r="J254" s="47">
        <v>0.12640561968732417</v>
      </c>
      <c r="L254" s="38" t="s">
        <v>239</v>
      </c>
      <c r="M254" s="38" t="s">
        <v>293</v>
      </c>
      <c r="N254" s="38" t="s">
        <v>311</v>
      </c>
      <c r="P254" s="53"/>
      <c r="S254" s="53"/>
    </row>
    <row r="255" spans="2:20" s="2" customFormat="1" ht="15" customHeight="1" x14ac:dyDescent="0.3">
      <c r="B255" s="38" t="s">
        <v>225</v>
      </c>
      <c r="C255" s="38"/>
      <c r="D255" s="38" t="str">
        <f t="shared" si="43"/>
        <v>FLO_EMIS</v>
      </c>
      <c r="E255" s="42">
        <f t="shared" si="49"/>
        <v>2025</v>
      </c>
      <c r="F255" s="38" t="str">
        <f t="shared" si="48"/>
        <v>TRABGS</v>
      </c>
      <c r="G255" s="38" t="str">
        <f t="shared" si="50"/>
        <v>TFL*01*</v>
      </c>
      <c r="H255" s="38" t="str">
        <f>'ACTIVITY TFR_TFM +5km'!P$10</f>
        <v>TRABGS</v>
      </c>
      <c r="I255" s="38" t="str">
        <f t="shared" si="51"/>
        <v>TRACOXN</v>
      </c>
      <c r="J255" s="47">
        <v>0.12640561968732417</v>
      </c>
      <c r="L255" s="38" t="s">
        <v>239</v>
      </c>
      <c r="M255" s="38" t="s">
        <v>293</v>
      </c>
      <c r="N255" s="38" t="s">
        <v>311</v>
      </c>
      <c r="P255" s="53"/>
      <c r="S255" s="1"/>
      <c r="T255" s="54"/>
    </row>
    <row r="256" spans="2:20" s="2" customFormat="1" ht="15" customHeight="1" x14ac:dyDescent="0.3">
      <c r="B256" s="38" t="s">
        <v>225</v>
      </c>
      <c r="C256" s="38"/>
      <c r="D256" s="38" t="str">
        <f t="shared" si="43"/>
        <v>FLO_EMIS</v>
      </c>
      <c r="E256" s="42">
        <f t="shared" si="49"/>
        <v>2025</v>
      </c>
      <c r="F256" s="38" t="str">
        <f t="shared" si="48"/>
        <v>TRABGSL</v>
      </c>
      <c r="G256" s="38" t="str">
        <f t="shared" si="50"/>
        <v>TFL*01*</v>
      </c>
      <c r="H256" s="38" t="str">
        <f>'ACTIVITY TFR_TFM +5km'!P$11</f>
        <v>TRABGSL</v>
      </c>
      <c r="I256" s="38" t="str">
        <f t="shared" si="51"/>
        <v>TRACOXN</v>
      </c>
      <c r="J256" s="47">
        <f>J265</f>
        <v>2.0131919154304914</v>
      </c>
      <c r="L256" s="38" t="s">
        <v>239</v>
      </c>
      <c r="M256" s="38"/>
      <c r="N256" s="38" t="s">
        <v>294</v>
      </c>
      <c r="P256" s="53"/>
      <c r="S256" s="53"/>
    </row>
    <row r="257" spans="2:20" s="2" customFormat="1" ht="15" customHeight="1" x14ac:dyDescent="0.3">
      <c r="B257" s="38" t="s">
        <v>225</v>
      </c>
      <c r="C257" s="38"/>
      <c r="D257" s="38" t="str">
        <f t="shared" ref="D257" si="52">IF(J257&gt;0,"FLO_EMIS","*")</f>
        <v>FLO_EMIS</v>
      </c>
      <c r="E257" s="42">
        <f t="shared" si="49"/>
        <v>2025</v>
      </c>
      <c r="F257" s="38" t="str">
        <f t="shared" si="48"/>
        <v>TRABGSLM</v>
      </c>
      <c r="G257" s="38" t="str">
        <f t="shared" si="49"/>
        <v>TFL*01*</v>
      </c>
      <c r="H257" s="38" t="str">
        <f>'ACTIVITY TFR_TFM +5km'!P$12</f>
        <v>TRABGSLM</v>
      </c>
      <c r="I257" s="38" t="str">
        <f t="shared" si="49"/>
        <v>TRACOXN</v>
      </c>
      <c r="J257" s="47">
        <f>J256</f>
        <v>2.0131919154304914</v>
      </c>
      <c r="L257" s="38" t="s">
        <v>239</v>
      </c>
      <c r="M257" s="38"/>
      <c r="N257" s="38" t="s">
        <v>294</v>
      </c>
      <c r="P257" s="53"/>
      <c r="S257" s="1"/>
      <c r="T257" s="62"/>
    </row>
    <row r="258" spans="2:20" s="2" customFormat="1" ht="15" customHeight="1" x14ac:dyDescent="0.3">
      <c r="B258" s="38" t="s">
        <v>225</v>
      </c>
      <c r="C258" s="38"/>
      <c r="D258" s="38" t="str">
        <f t="shared" si="43"/>
        <v>*</v>
      </c>
      <c r="E258" s="42">
        <f>E256</f>
        <v>2025</v>
      </c>
      <c r="F258" s="38" t="str">
        <f t="shared" si="48"/>
        <v>TRABJF</v>
      </c>
      <c r="G258" s="38" t="str">
        <f>G256</f>
        <v>TFL*01*</v>
      </c>
      <c r="H258" s="38" t="str">
        <f>'ACTIVITY TFR_TFM +5km'!P$13</f>
        <v>TRABJF</v>
      </c>
      <c r="I258" s="38" t="str">
        <f>I256</f>
        <v>TRACOXN</v>
      </c>
      <c r="J258" s="47">
        <v>0</v>
      </c>
      <c r="L258" s="38" t="s">
        <v>239</v>
      </c>
      <c r="M258" s="38"/>
      <c r="N258" s="38" t="s">
        <v>245</v>
      </c>
      <c r="P258" s="53"/>
      <c r="S258" s="1"/>
      <c r="T258" s="54"/>
    </row>
    <row r="259" spans="2:20" s="2" customFormat="1" ht="15" customHeight="1" x14ac:dyDescent="0.3">
      <c r="B259" s="38" t="s">
        <v>225</v>
      </c>
      <c r="C259" s="38"/>
      <c r="D259" s="38" t="str">
        <f t="shared" si="43"/>
        <v>*</v>
      </c>
      <c r="E259" s="42">
        <f t="shared" si="49"/>
        <v>2025</v>
      </c>
      <c r="F259" s="38" t="str">
        <f t="shared" si="48"/>
        <v>TRADME</v>
      </c>
      <c r="G259" s="38" t="str">
        <f t="shared" si="50"/>
        <v>TFL*01*</v>
      </c>
      <c r="H259" s="38" t="str">
        <f>'ACTIVITY TFR_TFM +5km'!P$14</f>
        <v>TRADME</v>
      </c>
      <c r="I259" s="38" t="str">
        <f t="shared" si="51"/>
        <v>TRACOXN</v>
      </c>
      <c r="J259" s="47">
        <v>0</v>
      </c>
      <c r="L259" s="38" t="s">
        <v>239</v>
      </c>
      <c r="M259" s="38"/>
      <c r="N259" s="38" t="s">
        <v>245</v>
      </c>
      <c r="P259" s="53"/>
    </row>
    <row r="260" spans="2:20" x14ac:dyDescent="0.3">
      <c r="B260" s="38" t="s">
        <v>225</v>
      </c>
      <c r="C260" s="38"/>
      <c r="D260" s="38" t="str">
        <f t="shared" si="43"/>
        <v>FLO_EMIS</v>
      </c>
      <c r="E260" s="42">
        <f t="shared" si="49"/>
        <v>2025</v>
      </c>
      <c r="F260" s="38" t="str">
        <f t="shared" si="48"/>
        <v>TRADST</v>
      </c>
      <c r="G260" s="38" t="str">
        <f t="shared" si="50"/>
        <v>TFL*01*</v>
      </c>
      <c r="H260" s="38" t="str">
        <f>'ACTIVITY TFR_TFM +5km'!P$15</f>
        <v>TRADST</v>
      </c>
      <c r="I260" s="38" t="str">
        <f t="shared" si="51"/>
        <v>TRACOXN</v>
      </c>
      <c r="J260" s="47">
        <v>0.12454335828587622</v>
      </c>
      <c r="K260" s="2"/>
      <c r="L260" s="38" t="s">
        <v>239</v>
      </c>
      <c r="M260" s="38" t="s">
        <v>293</v>
      </c>
      <c r="N260" s="38" t="s">
        <v>311</v>
      </c>
      <c r="P260" s="53"/>
    </row>
    <row r="261" spans="2:20" x14ac:dyDescent="0.3">
      <c r="B261" s="38" t="s">
        <v>225</v>
      </c>
      <c r="C261" s="38"/>
      <c r="D261" s="38" t="str">
        <f t="shared" si="43"/>
        <v>*</v>
      </c>
      <c r="E261" s="42">
        <f t="shared" si="49"/>
        <v>2025</v>
      </c>
      <c r="F261" s="38" t="str">
        <f t="shared" si="48"/>
        <v>TRAELC</v>
      </c>
      <c r="G261" s="38" t="str">
        <f t="shared" si="50"/>
        <v>TFL*01*</v>
      </c>
      <c r="H261" s="38" t="str">
        <f>'ACTIVITY TFR_TFM +5km'!P$16</f>
        <v>TRAELC</v>
      </c>
      <c r="I261" s="38" t="str">
        <f t="shared" si="51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43"/>
        <v>FLO_EMIS</v>
      </c>
      <c r="E262" s="42">
        <f t="shared" si="49"/>
        <v>2025</v>
      </c>
      <c r="F262" s="38" t="str">
        <f t="shared" si="48"/>
        <v>TRAETH</v>
      </c>
      <c r="G262" s="38" t="str">
        <f t="shared" si="50"/>
        <v>TFL*01*</v>
      </c>
      <c r="H262" s="38" t="str">
        <f>'ACTIVITY TFR_TFM +5km'!P$17</f>
        <v>TRAETH</v>
      </c>
      <c r="I262" s="38" t="str">
        <f t="shared" si="51"/>
        <v>TRACOXN</v>
      </c>
      <c r="J262" s="47">
        <v>2.1718459873521341E-2</v>
      </c>
      <c r="K262" s="2"/>
      <c r="L262" s="38" t="s">
        <v>239</v>
      </c>
      <c r="M262" s="38" t="s">
        <v>293</v>
      </c>
      <c r="N262" s="38" t="s">
        <v>311</v>
      </c>
    </row>
    <row r="263" spans="2:20" x14ac:dyDescent="0.3">
      <c r="B263" s="38" t="s">
        <v>225</v>
      </c>
      <c r="C263" s="38"/>
      <c r="D263" s="38" t="str">
        <f t="shared" si="43"/>
        <v>FLO_EMIS</v>
      </c>
      <c r="E263" s="42">
        <f t="shared" si="49"/>
        <v>2025</v>
      </c>
      <c r="F263" s="38" t="str">
        <f t="shared" si="48"/>
        <v>TRAETHM</v>
      </c>
      <c r="G263" s="38" t="str">
        <f t="shared" si="50"/>
        <v>TFL*01*</v>
      </c>
      <c r="H263" s="38" t="str">
        <f>'ACTIVITY TFR_TFM +5km'!P$18</f>
        <v>TRAETHM</v>
      </c>
      <c r="I263" s="38" t="str">
        <f t="shared" si="51"/>
        <v>TRACOXN</v>
      </c>
      <c r="J263" s="47">
        <v>2.1718459873521341E-2</v>
      </c>
      <c r="K263" s="2"/>
      <c r="L263" s="38" t="s">
        <v>239</v>
      </c>
      <c r="M263" s="38" t="s">
        <v>293</v>
      </c>
      <c r="N263" s="38" t="s">
        <v>311</v>
      </c>
    </row>
    <row r="264" spans="2:20" x14ac:dyDescent="0.3">
      <c r="B264" s="38" t="s">
        <v>225</v>
      </c>
      <c r="C264" s="38"/>
      <c r="D264" s="38" t="str">
        <f t="shared" si="43"/>
        <v>*</v>
      </c>
      <c r="E264" s="42">
        <f t="shared" si="49"/>
        <v>2025</v>
      </c>
      <c r="F264" s="38" t="str">
        <f t="shared" si="48"/>
        <v>TRAFTD</v>
      </c>
      <c r="G264" s="38" t="str">
        <f t="shared" si="50"/>
        <v>TFL*01*</v>
      </c>
      <c r="H264" s="38" t="str">
        <f>'ACTIVITY TFR_TFM +5km'!P$19</f>
        <v>TRAFTD</v>
      </c>
      <c r="I264" s="38" t="str">
        <f t="shared" si="51"/>
        <v>TRACOXN</v>
      </c>
      <c r="J264" s="47">
        <v>0</v>
      </c>
      <c r="K264" s="2"/>
      <c r="L264" s="38" t="s">
        <v>239</v>
      </c>
      <c r="M264" s="38"/>
      <c r="N264" s="38" t="s">
        <v>245</v>
      </c>
    </row>
    <row r="265" spans="2:20" x14ac:dyDescent="0.3">
      <c r="B265" s="38" t="s">
        <v>225</v>
      </c>
      <c r="C265" s="38"/>
      <c r="D265" s="38" t="str">
        <f t="shared" si="43"/>
        <v>FLO_EMIS</v>
      </c>
      <c r="E265" s="42">
        <f t="shared" si="49"/>
        <v>2025</v>
      </c>
      <c r="F265" s="38" t="str">
        <f t="shared" si="48"/>
        <v>TRAGSL</v>
      </c>
      <c r="G265" s="38" t="str">
        <f t="shared" si="50"/>
        <v>TFL*01*</v>
      </c>
      <c r="H265" s="38" t="str">
        <f>'ACTIVITY TFR_TFM +5km'!P$20</f>
        <v>TRAGSL</v>
      </c>
      <c r="I265" s="38" t="str">
        <f t="shared" si="51"/>
        <v>TRACOXN</v>
      </c>
      <c r="J265" s="47">
        <v>2.0131919154304914</v>
      </c>
      <c r="K265" s="2"/>
      <c r="L265" s="38" t="s">
        <v>239</v>
      </c>
      <c r="M265" s="38" t="s">
        <v>293</v>
      </c>
      <c r="N265" s="38" t="s">
        <v>311</v>
      </c>
    </row>
    <row r="266" spans="2:20" x14ac:dyDescent="0.3">
      <c r="B266" s="38" t="s">
        <v>225</v>
      </c>
      <c r="C266" s="38"/>
      <c r="D266" s="38" t="str">
        <f t="shared" si="43"/>
        <v>*</v>
      </c>
      <c r="E266" s="42">
        <f t="shared" si="49"/>
        <v>2025</v>
      </c>
      <c r="F266" s="38" t="str">
        <f t="shared" si="48"/>
        <v>TRAH2G</v>
      </c>
      <c r="G266" s="38" t="str">
        <f t="shared" si="50"/>
        <v>TFL*01*</v>
      </c>
      <c r="H266" s="38" t="str">
        <f>'ACTIVITY TFR_TFM +5km'!P$21</f>
        <v>TRAH2G</v>
      </c>
      <c r="I266" s="38" t="str">
        <f t="shared" si="51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43"/>
        <v>*</v>
      </c>
      <c r="E267" s="42">
        <f t="shared" si="49"/>
        <v>2025</v>
      </c>
      <c r="F267" s="38" t="str">
        <f t="shared" si="48"/>
        <v>TRAHFO</v>
      </c>
      <c r="G267" s="38" t="str">
        <f t="shared" si="50"/>
        <v>TFL*01*</v>
      </c>
      <c r="H267" s="38" t="str">
        <f>'ACTIVITY TFR_TFM +5km'!P$22</f>
        <v>TRAHFO</v>
      </c>
      <c r="I267" s="38" t="str">
        <f t="shared" si="51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43"/>
        <v>*</v>
      </c>
      <c r="E268" s="42">
        <f t="shared" si="49"/>
        <v>2025</v>
      </c>
      <c r="F268" s="38" t="str">
        <f t="shared" si="48"/>
        <v>TRAHUM</v>
      </c>
      <c r="G268" s="38" t="str">
        <f t="shared" si="50"/>
        <v>TFL*01*</v>
      </c>
      <c r="H268" s="38" t="str">
        <f>'ACTIVITY TFR_TFM +5km'!P$23</f>
        <v>TRAHUM</v>
      </c>
      <c r="I268" s="38" t="str">
        <f t="shared" si="51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43"/>
        <v>*</v>
      </c>
      <c r="E269" s="42">
        <f t="shared" si="49"/>
        <v>2025</v>
      </c>
      <c r="F269" s="38" t="str">
        <f t="shared" si="48"/>
        <v>TRAKER</v>
      </c>
      <c r="G269" s="38" t="str">
        <f t="shared" si="50"/>
        <v>TFL*01*</v>
      </c>
      <c r="H269" s="38" t="str">
        <f>'ACTIVITY TFR_TFM +5km'!P$24</f>
        <v>TRAKER</v>
      </c>
      <c r="I269" s="38" t="str">
        <f t="shared" si="51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43"/>
        <v>*</v>
      </c>
      <c r="E270" s="42">
        <f t="shared" si="49"/>
        <v>2025</v>
      </c>
      <c r="F270" s="38" t="str">
        <f t="shared" si="48"/>
        <v>TRALFO</v>
      </c>
      <c r="G270" s="38" t="str">
        <f t="shared" si="50"/>
        <v>TFL*01*</v>
      </c>
      <c r="H270" s="38" t="str">
        <f>'ACTIVITY TFR_TFM +5km'!P$25</f>
        <v>TRALFO</v>
      </c>
      <c r="I270" s="38" t="str">
        <f t="shared" si="51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43"/>
        <v>FLO_EMIS</v>
      </c>
      <c r="E271" s="42">
        <f t="shared" si="49"/>
        <v>2025</v>
      </c>
      <c r="F271" s="38" t="str">
        <f t="shared" si="48"/>
        <v>TRALPG</v>
      </c>
      <c r="G271" s="38" t="str">
        <f t="shared" si="50"/>
        <v>TFL*01*</v>
      </c>
      <c r="H271" s="38" t="str">
        <f>'ACTIVITY TFR_TFM +5km'!P$26</f>
        <v>TRALPG</v>
      </c>
      <c r="I271" s="38" t="str">
        <f t="shared" si="51"/>
        <v>TRACOXN</v>
      </c>
      <c r="J271" s="47">
        <v>0.13239775967250206</v>
      </c>
      <c r="K271" s="2"/>
      <c r="L271" s="38" t="s">
        <v>239</v>
      </c>
      <c r="M271" s="38" t="s">
        <v>293</v>
      </c>
      <c r="N271" s="38" t="s">
        <v>311</v>
      </c>
    </row>
    <row r="272" spans="2:20" x14ac:dyDescent="0.3">
      <c r="B272" s="38" t="s">
        <v>225</v>
      </c>
      <c r="C272" s="38"/>
      <c r="D272" s="38" t="str">
        <f t="shared" si="43"/>
        <v>FLO_EMIS</v>
      </c>
      <c r="E272" s="42">
        <f t="shared" si="49"/>
        <v>2025</v>
      </c>
      <c r="F272" s="38" t="str">
        <f t="shared" si="48"/>
        <v>TRAMTH</v>
      </c>
      <c r="G272" s="38" t="str">
        <f t="shared" si="50"/>
        <v>TFL*01*</v>
      </c>
      <c r="H272" s="38" t="str">
        <f>'ACTIVITY TFR_TFM +5km'!P$27</f>
        <v>TRAMTH</v>
      </c>
      <c r="I272" s="38" t="str">
        <f t="shared" si="51"/>
        <v>TRACOXN</v>
      </c>
      <c r="J272" s="47">
        <v>0.12145368426475707</v>
      </c>
      <c r="K272" s="2"/>
      <c r="L272" s="38" t="s">
        <v>239</v>
      </c>
      <c r="M272" s="38" t="s">
        <v>293</v>
      </c>
      <c r="N272" s="38" t="s">
        <v>311</v>
      </c>
    </row>
    <row r="273" spans="2:20" s="2" customFormat="1" ht="15" customHeight="1" x14ac:dyDescent="0.3">
      <c r="B273" s="38" t="s">
        <v>225</v>
      </c>
      <c r="C273" s="38"/>
      <c r="D273" s="38" t="str">
        <f t="shared" si="43"/>
        <v>FLO_EMIS</v>
      </c>
      <c r="E273" s="42">
        <f t="shared" si="49"/>
        <v>2025</v>
      </c>
      <c r="F273" s="38" t="str">
        <f t="shared" si="48"/>
        <v>TRAMTHM</v>
      </c>
      <c r="G273" s="38" t="str">
        <f t="shared" si="50"/>
        <v>TFL*01*</v>
      </c>
      <c r="H273" s="38" t="str">
        <f>'ACTIVITY TFR_TFM +5km'!P$28</f>
        <v>TRAMTHM</v>
      </c>
      <c r="I273" s="38" t="str">
        <f t="shared" si="51"/>
        <v>TRACOXN</v>
      </c>
      <c r="J273" s="47">
        <v>0.12145368426475707</v>
      </c>
      <c r="L273" s="38" t="s">
        <v>239</v>
      </c>
      <c r="M273" s="38" t="s">
        <v>293</v>
      </c>
      <c r="N273" s="38" t="s">
        <v>311</v>
      </c>
      <c r="P273" s="53"/>
    </row>
    <row r="274" spans="2:20" s="2" customFormat="1" ht="15" customHeight="1" x14ac:dyDescent="0.3">
      <c r="B274" s="38" t="s">
        <v>225</v>
      </c>
      <c r="C274" s="38"/>
      <c r="D274" s="38" t="str">
        <f t="shared" si="43"/>
        <v>FLO_EMIS</v>
      </c>
      <c r="E274" s="42">
        <f t="shared" si="49"/>
        <v>2025</v>
      </c>
      <c r="F274" s="38" t="str">
        <f t="shared" si="48"/>
        <v>TRANGL</v>
      </c>
      <c r="G274" s="38" t="str">
        <f t="shared" si="50"/>
        <v>TFL*01*</v>
      </c>
      <c r="H274" s="38" t="str">
        <f>'ACTIVITY TFR_TFM +5km'!P$29</f>
        <v>TRANGL</v>
      </c>
      <c r="I274" s="38" t="str">
        <f t="shared" si="51"/>
        <v>TRACOXN</v>
      </c>
      <c r="J274" s="47">
        <v>0.12640561968732417</v>
      </c>
      <c r="K274"/>
      <c r="L274" s="38" t="s">
        <v>239</v>
      </c>
      <c r="M274" s="38" t="s">
        <v>293</v>
      </c>
      <c r="N274" s="38" t="s">
        <v>311</v>
      </c>
      <c r="P274" s="53"/>
    </row>
    <row r="275" spans="2:20" x14ac:dyDescent="0.3">
      <c r="B275" s="39" t="s">
        <v>225</v>
      </c>
      <c r="C275" s="39"/>
      <c r="D275" s="39" t="str">
        <f t="shared" si="43"/>
        <v>FLO_EMIS</v>
      </c>
      <c r="E275" s="43">
        <f t="shared" si="49"/>
        <v>2025</v>
      </c>
      <c r="F275" s="39" t="str">
        <f t="shared" si="48"/>
        <v>TRANGS</v>
      </c>
      <c r="G275" s="39" t="str">
        <f t="shared" si="50"/>
        <v>TFL*01*</v>
      </c>
      <c r="H275" s="39" t="str">
        <f>'ACTIVITY TFR_TFM +5km'!P$30</f>
        <v>TRANGS</v>
      </c>
      <c r="I275" s="39" t="str">
        <f t="shared" si="51"/>
        <v>TRACOXN</v>
      </c>
      <c r="J275" s="48">
        <v>0.12640561968732417</v>
      </c>
      <c r="L275" s="39" t="s">
        <v>239</v>
      </c>
      <c r="M275" s="39" t="s">
        <v>293</v>
      </c>
      <c r="N275" s="39" t="s">
        <v>311</v>
      </c>
    </row>
    <row r="276" spans="2:20" x14ac:dyDescent="0.3">
      <c r="B276" s="38" t="s">
        <v>225</v>
      </c>
      <c r="C276" s="38"/>
      <c r="D276" s="38" t="str">
        <f t="shared" si="43"/>
        <v>FLO_EMIS</v>
      </c>
      <c r="E276" s="42">
        <v>2025</v>
      </c>
      <c r="F276" s="38" t="str">
        <f>H276</f>
        <v>TRABDL</v>
      </c>
      <c r="G276" s="38" t="s">
        <v>345</v>
      </c>
      <c r="H276" s="38" t="str">
        <f>'ACTIVITY TFR_TFM +5km'!P$7</f>
        <v>TRABDL</v>
      </c>
      <c r="I276" s="38" t="s">
        <v>249</v>
      </c>
      <c r="J276" s="47">
        <v>23.757621775096254</v>
      </c>
      <c r="K276" s="2"/>
      <c r="L276" s="38" t="s">
        <v>239</v>
      </c>
      <c r="M276" s="38" t="s">
        <v>293</v>
      </c>
      <c r="N276" s="38" t="s">
        <v>310</v>
      </c>
    </row>
    <row r="277" spans="2:20" x14ac:dyDescent="0.3">
      <c r="B277" s="38" t="s">
        <v>225</v>
      </c>
      <c r="C277" s="38"/>
      <c r="D277" s="38" t="str">
        <f t="shared" si="43"/>
        <v>FLO_EMIS</v>
      </c>
      <c r="E277" s="42">
        <f>E276</f>
        <v>2025</v>
      </c>
      <c r="F277" s="38" t="str">
        <f t="shared" ref="F277:F299" si="53">H277</f>
        <v>TRABDLM</v>
      </c>
      <c r="G277" s="38" t="str">
        <f>G276</f>
        <v>TFL*01*</v>
      </c>
      <c r="H277" s="38" t="str">
        <f>'ACTIVITY TFR_TFM +5km'!P$8</f>
        <v>TRABDLM</v>
      </c>
      <c r="I277" s="38" t="str">
        <f>I276</f>
        <v>TRACXFN</v>
      </c>
      <c r="J277" s="47">
        <v>23.757621775096254</v>
      </c>
      <c r="K277" s="2"/>
      <c r="L277" s="38" t="s">
        <v>239</v>
      </c>
      <c r="M277" s="38" t="s">
        <v>293</v>
      </c>
      <c r="N277" s="38" t="s">
        <v>310</v>
      </c>
    </row>
    <row r="278" spans="2:20" x14ac:dyDescent="0.3">
      <c r="B278" s="38" t="s">
        <v>225</v>
      </c>
      <c r="C278" s="38"/>
      <c r="D278" s="38" t="str">
        <f t="shared" si="43"/>
        <v>FLO_EMIS</v>
      </c>
      <c r="E278" s="42">
        <f t="shared" ref="E278:I299" si="54">E277</f>
        <v>2025</v>
      </c>
      <c r="F278" s="38" t="str">
        <f t="shared" si="53"/>
        <v>TRABGL</v>
      </c>
      <c r="G278" s="38" t="str">
        <f t="shared" ref="G278:G299" si="55">G277</f>
        <v>TFL*01*</v>
      </c>
      <c r="H278" s="38" t="str">
        <f>'ACTIVITY TFR_TFM +5km'!P$9</f>
        <v>TRABGL</v>
      </c>
      <c r="I278" s="38" t="str">
        <f t="shared" ref="I278:I299" si="56">I277</f>
        <v>TRACXFN</v>
      </c>
      <c r="J278" s="47">
        <v>23.682148796471139</v>
      </c>
      <c r="K278" s="2"/>
      <c r="L278" s="38" t="s">
        <v>239</v>
      </c>
      <c r="M278" s="38" t="s">
        <v>293</v>
      </c>
      <c r="N278" s="38" t="s">
        <v>311</v>
      </c>
    </row>
    <row r="279" spans="2:20" s="2" customFormat="1" ht="15" customHeight="1" x14ac:dyDescent="0.3">
      <c r="B279" s="38" t="s">
        <v>225</v>
      </c>
      <c r="C279" s="38"/>
      <c r="D279" s="38" t="str">
        <f t="shared" si="43"/>
        <v>FLO_EMIS</v>
      </c>
      <c r="E279" s="42">
        <f t="shared" si="54"/>
        <v>2025</v>
      </c>
      <c r="F279" s="38" t="str">
        <f t="shared" si="53"/>
        <v>TRABGS</v>
      </c>
      <c r="G279" s="38" t="str">
        <f t="shared" si="55"/>
        <v>TFL*01*</v>
      </c>
      <c r="H279" s="38" t="str">
        <f>'ACTIVITY TFR_TFM +5km'!P$10</f>
        <v>TRABGS</v>
      </c>
      <c r="I279" s="38" t="str">
        <f t="shared" si="56"/>
        <v>TRACXFN</v>
      </c>
      <c r="J279" s="47">
        <v>23.682148796471139</v>
      </c>
      <c r="L279" s="38" t="s">
        <v>239</v>
      </c>
      <c r="M279" s="38" t="s">
        <v>293</v>
      </c>
      <c r="N279" s="38" t="s">
        <v>311</v>
      </c>
      <c r="P279" s="53"/>
      <c r="S279" s="53"/>
    </row>
    <row r="280" spans="2:20" s="2" customFormat="1" ht="15" customHeight="1" x14ac:dyDescent="0.3">
      <c r="B280" s="38" t="s">
        <v>225</v>
      </c>
      <c r="C280" s="38"/>
      <c r="D280" s="38" t="str">
        <f t="shared" si="43"/>
        <v>FLO_EMIS</v>
      </c>
      <c r="E280" s="42">
        <f t="shared" si="54"/>
        <v>2025</v>
      </c>
      <c r="F280" s="38" t="str">
        <f t="shared" si="53"/>
        <v>TRABGSL</v>
      </c>
      <c r="G280" s="38" t="str">
        <f t="shared" si="55"/>
        <v>TFL*01*</v>
      </c>
      <c r="H280" s="38" t="str">
        <f>'ACTIVITY TFR_TFM +5km'!P$11</f>
        <v>TRABGSL</v>
      </c>
      <c r="I280" s="38" t="str">
        <f t="shared" si="56"/>
        <v>TRACXFN</v>
      </c>
      <c r="J280" s="47">
        <f>J289</f>
        <v>22.965804171381993</v>
      </c>
      <c r="L280" s="38" t="s">
        <v>239</v>
      </c>
      <c r="M280" s="38"/>
      <c r="N280" s="38" t="s">
        <v>294</v>
      </c>
      <c r="P280" s="53"/>
      <c r="S280" s="1"/>
      <c r="T280" s="54"/>
    </row>
    <row r="281" spans="2:20" s="2" customFormat="1" ht="15" customHeight="1" x14ac:dyDescent="0.3">
      <c r="B281" s="38" t="s">
        <v>225</v>
      </c>
      <c r="C281" s="38"/>
      <c r="D281" s="38" t="str">
        <f t="shared" si="43"/>
        <v>FLO_EMIS</v>
      </c>
      <c r="E281" s="42">
        <f t="shared" si="54"/>
        <v>2025</v>
      </c>
      <c r="F281" s="38" t="str">
        <f t="shared" si="53"/>
        <v>TRABGSLM</v>
      </c>
      <c r="G281" s="38" t="str">
        <f t="shared" si="54"/>
        <v>TFL*01*</v>
      </c>
      <c r="H281" s="38" t="str">
        <f>'ACTIVITY TFR_TFM +5km'!P$12</f>
        <v>TRABGSLM</v>
      </c>
      <c r="I281" s="38" t="str">
        <f t="shared" si="54"/>
        <v>TRACXFN</v>
      </c>
      <c r="J281" s="47">
        <f>J280</f>
        <v>22.965804171381993</v>
      </c>
      <c r="L281" s="38" t="s">
        <v>239</v>
      </c>
      <c r="M281" s="38"/>
      <c r="N281" s="38" t="s">
        <v>294</v>
      </c>
      <c r="P281" s="53"/>
      <c r="S281" s="1"/>
      <c r="T281" s="62"/>
    </row>
    <row r="282" spans="2:20" s="2" customFormat="1" ht="15" customHeight="1" x14ac:dyDescent="0.3">
      <c r="B282" s="38" t="s">
        <v>225</v>
      </c>
      <c r="C282" s="38"/>
      <c r="D282" s="38" t="str">
        <f t="shared" si="43"/>
        <v>*</v>
      </c>
      <c r="E282" s="42">
        <f>E280</f>
        <v>2025</v>
      </c>
      <c r="F282" s="38" t="str">
        <f t="shared" si="53"/>
        <v>TRABJF</v>
      </c>
      <c r="G282" s="38" t="str">
        <f>G280</f>
        <v>TFL*01*</v>
      </c>
      <c r="H282" s="38" t="str">
        <f>'ACTIVITY TFR_TFM +5km'!P$13</f>
        <v>TRABJF</v>
      </c>
      <c r="I282" s="38" t="str">
        <f>I280</f>
        <v>TRACXFN</v>
      </c>
      <c r="J282" s="47">
        <v>0</v>
      </c>
      <c r="L282" s="38" t="s">
        <v>239</v>
      </c>
      <c r="M282" s="38"/>
      <c r="N282" s="38" t="s">
        <v>245</v>
      </c>
      <c r="P282" s="53"/>
      <c r="S282" s="53"/>
    </row>
    <row r="283" spans="2:20" s="2" customFormat="1" ht="15" customHeight="1" x14ac:dyDescent="0.3">
      <c r="B283" s="38" t="s">
        <v>225</v>
      </c>
      <c r="C283" s="38"/>
      <c r="D283" s="38" t="str">
        <f t="shared" si="43"/>
        <v>*</v>
      </c>
      <c r="E283" s="42">
        <f t="shared" si="54"/>
        <v>2025</v>
      </c>
      <c r="F283" s="38" t="str">
        <f t="shared" si="53"/>
        <v>TRADME</v>
      </c>
      <c r="G283" s="38" t="str">
        <f t="shared" si="55"/>
        <v>TFL*01*</v>
      </c>
      <c r="H283" s="38" t="str">
        <f>'ACTIVITY TFR_TFM +5km'!P$14</f>
        <v>TRADME</v>
      </c>
      <c r="I283" s="38" t="str">
        <f t="shared" si="56"/>
        <v>TRACXFN</v>
      </c>
      <c r="J283" s="47">
        <v>0</v>
      </c>
      <c r="L283" s="38" t="s">
        <v>239</v>
      </c>
      <c r="M283" s="38"/>
      <c r="N283" s="38" t="s">
        <v>245</v>
      </c>
      <c r="P283" s="53"/>
      <c r="S283" s="1"/>
      <c r="T283" s="54"/>
    </row>
    <row r="284" spans="2:20" s="2" customFormat="1" ht="15" customHeight="1" x14ac:dyDescent="0.3">
      <c r="B284" s="38" t="s">
        <v>225</v>
      </c>
      <c r="C284" s="38"/>
      <c r="D284" s="38" t="str">
        <f t="shared" si="43"/>
        <v>FLO_EMIS</v>
      </c>
      <c r="E284" s="42">
        <f t="shared" si="54"/>
        <v>2025</v>
      </c>
      <c r="F284" s="38" t="str">
        <f t="shared" si="53"/>
        <v>TRADST</v>
      </c>
      <c r="G284" s="38" t="str">
        <f t="shared" si="55"/>
        <v>TFL*01*</v>
      </c>
      <c r="H284" s="38" t="str">
        <f>'ACTIVITY TFR_TFM +5km'!P$15</f>
        <v>TRADST</v>
      </c>
      <c r="I284" s="38" t="str">
        <f t="shared" si="56"/>
        <v>TRACXFN</v>
      </c>
      <c r="J284" s="47">
        <v>23.277467837609347</v>
      </c>
      <c r="L284" s="38" t="s">
        <v>239</v>
      </c>
      <c r="M284" s="38" t="s">
        <v>293</v>
      </c>
      <c r="N284" s="38" t="s">
        <v>311</v>
      </c>
      <c r="P284" s="53"/>
    </row>
    <row r="285" spans="2:20" x14ac:dyDescent="0.3">
      <c r="B285" s="38" t="s">
        <v>225</v>
      </c>
      <c r="C285" s="38"/>
      <c r="D285" s="38" t="str">
        <f t="shared" si="43"/>
        <v>*</v>
      </c>
      <c r="E285" s="42">
        <f t="shared" si="54"/>
        <v>2025</v>
      </c>
      <c r="F285" s="38" t="str">
        <f t="shared" si="53"/>
        <v>TRAELC</v>
      </c>
      <c r="G285" s="38" t="str">
        <f t="shared" si="55"/>
        <v>TFL*01*</v>
      </c>
      <c r="H285" s="38" t="str">
        <f>'ACTIVITY TFR_TFM +5km'!P$16</f>
        <v>TRAELC</v>
      </c>
      <c r="I285" s="38" t="str">
        <f t="shared" si="56"/>
        <v>TRACXFN</v>
      </c>
      <c r="J285" s="47">
        <v>0</v>
      </c>
      <c r="K285" s="2"/>
      <c r="L285" s="38" t="s">
        <v>239</v>
      </c>
      <c r="M285" s="38"/>
      <c r="N285" s="38" t="s">
        <v>245</v>
      </c>
      <c r="P285" s="53"/>
    </row>
    <row r="286" spans="2:20" x14ac:dyDescent="0.3">
      <c r="B286" s="38" t="s">
        <v>225</v>
      </c>
      <c r="C286" s="38"/>
      <c r="D286" s="38" t="str">
        <f t="shared" si="43"/>
        <v>FLO_EMIS</v>
      </c>
      <c r="E286" s="42">
        <f t="shared" si="54"/>
        <v>2025</v>
      </c>
      <c r="F286" s="38" t="str">
        <f t="shared" si="53"/>
        <v>TRAETH</v>
      </c>
      <c r="G286" s="38" t="str">
        <f t="shared" si="55"/>
        <v>TFL*01*</v>
      </c>
      <c r="H286" s="38" t="str">
        <f>'ACTIVITY TFR_TFM +5km'!P$17</f>
        <v>TRAETH</v>
      </c>
      <c r="I286" s="38" t="str">
        <f t="shared" si="56"/>
        <v>TRACXFN</v>
      </c>
      <c r="J286" s="47">
        <v>15.182235288890084</v>
      </c>
      <c r="K286" s="2"/>
      <c r="L286" s="38" t="s">
        <v>239</v>
      </c>
      <c r="M286" s="38" t="s">
        <v>293</v>
      </c>
      <c r="N286" s="38" t="s">
        <v>311</v>
      </c>
    </row>
    <row r="287" spans="2:20" x14ac:dyDescent="0.3">
      <c r="B287" s="38" t="s">
        <v>225</v>
      </c>
      <c r="C287" s="38"/>
      <c r="D287" s="38" t="str">
        <f t="shared" si="43"/>
        <v>FLO_EMIS</v>
      </c>
      <c r="E287" s="42">
        <f t="shared" si="54"/>
        <v>2025</v>
      </c>
      <c r="F287" s="38" t="str">
        <f t="shared" si="53"/>
        <v>TRAETHM</v>
      </c>
      <c r="G287" s="38" t="str">
        <f t="shared" si="55"/>
        <v>TFL*01*</v>
      </c>
      <c r="H287" s="38" t="str">
        <f>'ACTIVITY TFR_TFM +5km'!P$18</f>
        <v>TRAETHM</v>
      </c>
      <c r="I287" s="38" t="str">
        <f t="shared" si="56"/>
        <v>TRACXFN</v>
      </c>
      <c r="J287" s="47">
        <v>15.182235288890084</v>
      </c>
      <c r="K287" s="2"/>
      <c r="L287" s="38" t="s">
        <v>239</v>
      </c>
      <c r="M287" s="38" t="s">
        <v>293</v>
      </c>
      <c r="N287" s="38" t="s">
        <v>311</v>
      </c>
    </row>
    <row r="288" spans="2:20" x14ac:dyDescent="0.3">
      <c r="B288" s="38" t="s">
        <v>225</v>
      </c>
      <c r="C288" s="38"/>
      <c r="D288" s="38" t="str">
        <f t="shared" si="43"/>
        <v>*</v>
      </c>
      <c r="E288" s="42">
        <f t="shared" si="54"/>
        <v>2025</v>
      </c>
      <c r="F288" s="38" t="str">
        <f t="shared" si="53"/>
        <v>TRAFTD</v>
      </c>
      <c r="G288" s="38" t="str">
        <f t="shared" si="55"/>
        <v>TFL*01*</v>
      </c>
      <c r="H288" s="38" t="str">
        <f>'ACTIVITY TFR_TFM +5km'!P$19</f>
        <v>TRAFTD</v>
      </c>
      <c r="I288" s="38" t="str">
        <f t="shared" si="56"/>
        <v>TRACXFN</v>
      </c>
      <c r="J288" s="47">
        <v>0</v>
      </c>
      <c r="K288" s="2"/>
      <c r="L288" s="38" t="s">
        <v>239</v>
      </c>
      <c r="M288" s="38"/>
      <c r="N288" s="38" t="s">
        <v>245</v>
      </c>
    </row>
    <row r="289" spans="2:20" x14ac:dyDescent="0.3">
      <c r="B289" s="38" t="s">
        <v>225</v>
      </c>
      <c r="C289" s="38"/>
      <c r="D289" s="38" t="str">
        <f t="shared" si="43"/>
        <v>FLO_EMIS</v>
      </c>
      <c r="E289" s="42">
        <f t="shared" si="54"/>
        <v>2025</v>
      </c>
      <c r="F289" s="38" t="str">
        <f t="shared" si="53"/>
        <v>TRAGSL</v>
      </c>
      <c r="G289" s="38" t="str">
        <f t="shared" si="55"/>
        <v>TFL*01*</v>
      </c>
      <c r="H289" s="38" t="str">
        <f>'ACTIVITY TFR_TFM +5km'!P$20</f>
        <v>TRAGSL</v>
      </c>
      <c r="I289" s="38" t="str">
        <f t="shared" si="56"/>
        <v>TRACXFN</v>
      </c>
      <c r="J289" s="47">
        <v>22.965804171381993</v>
      </c>
      <c r="K289" s="2"/>
      <c r="L289" s="38" t="s">
        <v>239</v>
      </c>
      <c r="M289" s="38" t="s">
        <v>293</v>
      </c>
      <c r="N289" s="38" t="s">
        <v>311</v>
      </c>
    </row>
    <row r="290" spans="2:20" x14ac:dyDescent="0.3">
      <c r="B290" s="38" t="s">
        <v>225</v>
      </c>
      <c r="C290" s="38"/>
      <c r="D290" s="38" t="str">
        <f t="shared" si="43"/>
        <v>*</v>
      </c>
      <c r="E290" s="42">
        <f t="shared" si="54"/>
        <v>2025</v>
      </c>
      <c r="F290" s="38" t="str">
        <f t="shared" si="53"/>
        <v>TRAH2G</v>
      </c>
      <c r="G290" s="38" t="str">
        <f t="shared" si="55"/>
        <v>TFL*01*</v>
      </c>
      <c r="H290" s="38" t="str">
        <f>'ACTIVITY TFR_TFM +5km'!P$21</f>
        <v>TRAH2G</v>
      </c>
      <c r="I290" s="38" t="str">
        <f t="shared" si="56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43"/>
        <v>*</v>
      </c>
      <c r="E291" s="42">
        <f t="shared" si="54"/>
        <v>2025</v>
      </c>
      <c r="F291" s="38" t="str">
        <f t="shared" si="53"/>
        <v>TRAHFO</v>
      </c>
      <c r="G291" s="38" t="str">
        <f t="shared" si="55"/>
        <v>TFL*01*</v>
      </c>
      <c r="H291" s="38" t="str">
        <f>'ACTIVITY TFR_TFM +5km'!P$22</f>
        <v>TRAHFO</v>
      </c>
      <c r="I291" s="38" t="str">
        <f t="shared" si="56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43"/>
        <v>*</v>
      </c>
      <c r="E292" s="42">
        <f t="shared" si="54"/>
        <v>2025</v>
      </c>
      <c r="F292" s="38" t="str">
        <f t="shared" si="53"/>
        <v>TRAHUM</v>
      </c>
      <c r="G292" s="38" t="str">
        <f t="shared" si="55"/>
        <v>TFL*01*</v>
      </c>
      <c r="H292" s="38" t="str">
        <f>'ACTIVITY TFR_TFM +5km'!P$23</f>
        <v>TRAHUM</v>
      </c>
      <c r="I292" s="38" t="str">
        <f t="shared" si="56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43"/>
        <v>*</v>
      </c>
      <c r="E293" s="42">
        <f t="shared" si="54"/>
        <v>2025</v>
      </c>
      <c r="F293" s="38" t="str">
        <f t="shared" si="53"/>
        <v>TRAKER</v>
      </c>
      <c r="G293" s="38" t="str">
        <f t="shared" si="55"/>
        <v>TFL*01*</v>
      </c>
      <c r="H293" s="38" t="str">
        <f>'ACTIVITY TFR_TFM +5km'!P$24</f>
        <v>TRAKER</v>
      </c>
      <c r="I293" s="38" t="str">
        <f t="shared" si="56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43"/>
        <v>*</v>
      </c>
      <c r="E294" s="42">
        <f t="shared" si="54"/>
        <v>2025</v>
      </c>
      <c r="F294" s="38" t="str">
        <f t="shared" si="53"/>
        <v>TRALFO</v>
      </c>
      <c r="G294" s="38" t="str">
        <f t="shared" si="55"/>
        <v>TFL*01*</v>
      </c>
      <c r="H294" s="38" t="str">
        <f>'ACTIVITY TFR_TFM +5km'!P$25</f>
        <v>TRALFO</v>
      </c>
      <c r="I294" s="38" t="str">
        <f t="shared" si="56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ref="D295:D361" si="57">IF(J295&gt;0,"FLO_EMIS","*")</f>
        <v>FLO_EMIS</v>
      </c>
      <c r="E295" s="42">
        <f t="shared" si="54"/>
        <v>2025</v>
      </c>
      <c r="F295" s="38" t="str">
        <f t="shared" si="53"/>
        <v>TRALPG</v>
      </c>
      <c r="G295" s="38" t="str">
        <f t="shared" si="55"/>
        <v>TFL*01*</v>
      </c>
      <c r="H295" s="38" t="str">
        <f>'ACTIVITY TFR_TFM +5km'!P$26</f>
        <v>TRALPG</v>
      </c>
      <c r="I295" s="38" t="str">
        <f t="shared" si="56"/>
        <v>TRACXFN</v>
      </c>
      <c r="J295" s="47">
        <v>24.804778874859164</v>
      </c>
      <c r="K295" s="2"/>
      <c r="L295" s="38" t="s">
        <v>239</v>
      </c>
      <c r="M295" s="38" t="s">
        <v>293</v>
      </c>
      <c r="N295" s="38" t="s">
        <v>311</v>
      </c>
    </row>
    <row r="296" spans="2:20" x14ac:dyDescent="0.3">
      <c r="B296" s="38" t="s">
        <v>225</v>
      </c>
      <c r="C296" s="38"/>
      <c r="D296" s="38" t="str">
        <f t="shared" si="57"/>
        <v>FLO_EMIS</v>
      </c>
      <c r="E296" s="42">
        <f t="shared" si="54"/>
        <v>2025</v>
      </c>
      <c r="F296" s="38" t="str">
        <f t="shared" si="53"/>
        <v>TRAMTH</v>
      </c>
      <c r="G296" s="38" t="str">
        <f t="shared" si="55"/>
        <v>TFL*01*</v>
      </c>
      <c r="H296" s="38" t="str">
        <f>'ACTIVITY TFR_TFM +5km'!P$27</f>
        <v>TRAMTH</v>
      </c>
      <c r="I296" s="38" t="str">
        <f t="shared" si="56"/>
        <v>TRACXFN</v>
      </c>
      <c r="J296" s="47">
        <v>22.699999969028077</v>
      </c>
      <c r="K296" s="2"/>
      <c r="L296" s="38" t="s">
        <v>239</v>
      </c>
      <c r="M296" s="38" t="s">
        <v>293</v>
      </c>
      <c r="N296" s="38" t="s">
        <v>311</v>
      </c>
    </row>
    <row r="297" spans="2:20" s="2" customFormat="1" ht="15" customHeight="1" x14ac:dyDescent="0.3">
      <c r="B297" s="38" t="s">
        <v>225</v>
      </c>
      <c r="C297" s="38"/>
      <c r="D297" s="38" t="str">
        <f t="shared" si="57"/>
        <v>FLO_EMIS</v>
      </c>
      <c r="E297" s="42">
        <f t="shared" si="54"/>
        <v>2025</v>
      </c>
      <c r="F297" s="38" t="str">
        <f t="shared" si="53"/>
        <v>TRAMTHM</v>
      </c>
      <c r="G297" s="38" t="str">
        <f t="shared" si="55"/>
        <v>TFL*01*</v>
      </c>
      <c r="H297" s="38" t="str">
        <f>'ACTIVITY TFR_TFM +5km'!P$28</f>
        <v>TRAMTHM</v>
      </c>
      <c r="I297" s="38" t="str">
        <f t="shared" si="56"/>
        <v>TRACXFN</v>
      </c>
      <c r="J297" s="47">
        <v>22.699999969028077</v>
      </c>
      <c r="L297" s="38" t="s">
        <v>239</v>
      </c>
      <c r="M297" s="38" t="s">
        <v>293</v>
      </c>
      <c r="N297" s="38" t="s">
        <v>311</v>
      </c>
      <c r="P297" s="53"/>
    </row>
    <row r="298" spans="2:20" s="2" customFormat="1" ht="15" customHeight="1" x14ac:dyDescent="0.3">
      <c r="B298" s="38" t="s">
        <v>225</v>
      </c>
      <c r="C298" s="38"/>
      <c r="D298" s="38" t="str">
        <f t="shared" si="57"/>
        <v>FLO_EMIS</v>
      </c>
      <c r="E298" s="42">
        <f t="shared" si="54"/>
        <v>2025</v>
      </c>
      <c r="F298" s="38" t="str">
        <f t="shared" si="53"/>
        <v>TRANGL</v>
      </c>
      <c r="G298" s="38" t="str">
        <f t="shared" si="55"/>
        <v>TFL*01*</v>
      </c>
      <c r="H298" s="38" t="str">
        <f>'ACTIVITY TFR_TFM +5km'!P$29</f>
        <v>TRANGL</v>
      </c>
      <c r="I298" s="38" t="str">
        <f t="shared" si="56"/>
        <v>TRACXFN</v>
      </c>
      <c r="J298" s="47">
        <v>23.682148796471139</v>
      </c>
      <c r="K298"/>
      <c r="L298" s="38" t="s">
        <v>239</v>
      </c>
      <c r="M298" s="38" t="s">
        <v>293</v>
      </c>
      <c r="N298" s="38" t="s">
        <v>311</v>
      </c>
      <c r="P298" s="53"/>
    </row>
    <row r="299" spans="2:20" x14ac:dyDescent="0.3">
      <c r="B299" s="39" t="s">
        <v>225</v>
      </c>
      <c r="C299" s="39"/>
      <c r="D299" s="39" t="str">
        <f t="shared" si="57"/>
        <v>FLO_EMIS</v>
      </c>
      <c r="E299" s="43">
        <f t="shared" si="54"/>
        <v>2025</v>
      </c>
      <c r="F299" s="39" t="str">
        <f t="shared" si="53"/>
        <v>TRANGS</v>
      </c>
      <c r="G299" s="39" t="str">
        <f t="shared" si="55"/>
        <v>TFL*01*</v>
      </c>
      <c r="H299" s="39" t="str">
        <f>'ACTIVITY TFR_TFM +5km'!P$30</f>
        <v>TRANGS</v>
      </c>
      <c r="I299" s="39" t="str">
        <f t="shared" si="56"/>
        <v>TRACXFN</v>
      </c>
      <c r="J299" s="48">
        <v>23.682148796471139</v>
      </c>
      <c r="L299" s="39" t="s">
        <v>239</v>
      </c>
      <c r="M299" s="39" t="s">
        <v>293</v>
      </c>
      <c r="N299" s="39" t="s">
        <v>311</v>
      </c>
    </row>
    <row r="300" spans="2:20" x14ac:dyDescent="0.3">
      <c r="B300" s="38" t="s">
        <v>225</v>
      </c>
      <c r="C300" s="38"/>
      <c r="D300" s="38" t="str">
        <f t="shared" si="57"/>
        <v>FLO_EMIS</v>
      </c>
      <c r="E300" s="42">
        <v>2025</v>
      </c>
      <c r="F300" s="38" t="str">
        <f>H300</f>
        <v>TRABDL</v>
      </c>
      <c r="G300" s="38" t="s">
        <v>345</v>
      </c>
      <c r="H300" s="38" t="str">
        <f>'ACTIVITY TFR_TFM +5km'!P$7</f>
        <v>TRABDL</v>
      </c>
      <c r="I300" s="38" t="s">
        <v>228</v>
      </c>
      <c r="J300" s="47">
        <v>2.2022097965991587E-3</v>
      </c>
      <c r="K300" s="2"/>
      <c r="L300" s="38" t="s">
        <v>239</v>
      </c>
      <c r="M300" s="38" t="s">
        <v>293</v>
      </c>
      <c r="N300" s="38" t="s">
        <v>310</v>
      </c>
    </row>
    <row r="301" spans="2:20" x14ac:dyDescent="0.3">
      <c r="B301" s="38" t="s">
        <v>225</v>
      </c>
      <c r="C301" s="38"/>
      <c r="D301" s="38" t="str">
        <f t="shared" si="57"/>
        <v>FLO_EMIS</v>
      </c>
      <c r="E301" s="42">
        <f>E300</f>
        <v>2025</v>
      </c>
      <c r="F301" s="38" t="str">
        <f t="shared" ref="F301:F323" si="58">H301</f>
        <v>TRABDLM</v>
      </c>
      <c r="G301" s="38" t="str">
        <f>G300</f>
        <v>TFL*01*</v>
      </c>
      <c r="H301" s="38" t="str">
        <f>'ACTIVITY TFR_TFM +5km'!P$8</f>
        <v>TRABDLM</v>
      </c>
      <c r="I301" s="38" t="str">
        <f>I300</f>
        <v>TRAN2ON</v>
      </c>
      <c r="J301" s="47">
        <v>2.2022097965991587E-3</v>
      </c>
      <c r="K301" s="2"/>
      <c r="L301" s="38" t="s">
        <v>239</v>
      </c>
      <c r="M301" s="38" t="s">
        <v>293</v>
      </c>
      <c r="N301" s="38" t="s">
        <v>310</v>
      </c>
    </row>
    <row r="302" spans="2:20" s="2" customFormat="1" ht="15" customHeight="1" x14ac:dyDescent="0.3">
      <c r="B302" s="38" t="s">
        <v>225</v>
      </c>
      <c r="C302" s="38"/>
      <c r="D302" s="38" t="str">
        <f t="shared" si="57"/>
        <v>FLO_EMIS</v>
      </c>
      <c r="E302" s="42">
        <f t="shared" ref="E302:I323" si="59">E301</f>
        <v>2025</v>
      </c>
      <c r="F302" s="38" t="str">
        <f t="shared" si="58"/>
        <v>TRABGL</v>
      </c>
      <c r="G302" s="38" t="str">
        <f t="shared" ref="G302:G323" si="60">G301</f>
        <v>TFL*01*</v>
      </c>
      <c r="H302" s="38" t="str">
        <f>'ACTIVITY TFR_TFM +5km'!P$9</f>
        <v>TRABGL</v>
      </c>
      <c r="I302" s="38" t="str">
        <f t="shared" ref="I302:I323" si="61">I301</f>
        <v>TRAN2ON</v>
      </c>
      <c r="J302" s="47">
        <v>4.5965378781173504E-4</v>
      </c>
      <c r="L302" s="38" t="s">
        <v>239</v>
      </c>
      <c r="M302" s="38" t="s">
        <v>293</v>
      </c>
      <c r="N302" s="38" t="s">
        <v>311</v>
      </c>
      <c r="P302" s="53"/>
      <c r="S302" s="53"/>
    </row>
    <row r="303" spans="2:20" s="2" customFormat="1" ht="15" customHeight="1" x14ac:dyDescent="0.3">
      <c r="B303" s="38" t="s">
        <v>225</v>
      </c>
      <c r="C303" s="38"/>
      <c r="D303" s="38" t="str">
        <f t="shared" si="57"/>
        <v>FLO_EMIS</v>
      </c>
      <c r="E303" s="42">
        <f t="shared" si="59"/>
        <v>2025</v>
      </c>
      <c r="F303" s="38" t="str">
        <f t="shared" si="58"/>
        <v>TRABGS</v>
      </c>
      <c r="G303" s="38" t="str">
        <f t="shared" si="60"/>
        <v>TFL*01*</v>
      </c>
      <c r="H303" s="38" t="str">
        <f>'ACTIVITY TFR_TFM +5km'!P$10</f>
        <v>TRABGS</v>
      </c>
      <c r="I303" s="38" t="str">
        <f t="shared" si="61"/>
        <v>TRAN2ON</v>
      </c>
      <c r="J303" s="47">
        <v>4.5965378781173504E-4</v>
      </c>
      <c r="L303" s="38" t="s">
        <v>239</v>
      </c>
      <c r="M303" s="38" t="s">
        <v>293</v>
      </c>
      <c r="N303" s="38" t="s">
        <v>311</v>
      </c>
      <c r="P303" s="53"/>
      <c r="S303" s="1"/>
      <c r="T303" s="54"/>
    </row>
    <row r="304" spans="2:20" s="2" customFormat="1" ht="15" customHeight="1" x14ac:dyDescent="0.3">
      <c r="B304" s="38" t="s">
        <v>225</v>
      </c>
      <c r="C304" s="38"/>
      <c r="D304" s="38" t="str">
        <f t="shared" si="57"/>
        <v>FLO_EMIS</v>
      </c>
      <c r="E304" s="42">
        <f t="shared" si="59"/>
        <v>2025</v>
      </c>
      <c r="F304" s="38" t="str">
        <f t="shared" si="58"/>
        <v>TRABGSL</v>
      </c>
      <c r="G304" s="38" t="str">
        <f t="shared" si="60"/>
        <v>TFL*01*</v>
      </c>
      <c r="H304" s="38" t="str">
        <f>'ACTIVITY TFR_TFM +5km'!P$11</f>
        <v>TRABGSL</v>
      </c>
      <c r="I304" s="38" t="str">
        <f t="shared" si="61"/>
        <v>TRAN2ON</v>
      </c>
      <c r="J304" s="47">
        <f>J313</f>
        <v>1.9974103165983114E-4</v>
      </c>
      <c r="L304" s="38" t="s">
        <v>239</v>
      </c>
      <c r="M304" s="38"/>
      <c r="N304" s="38" t="s">
        <v>294</v>
      </c>
      <c r="P304" s="53"/>
      <c r="S304" s="53"/>
    </row>
    <row r="305" spans="2:20" s="2" customFormat="1" ht="15" customHeight="1" x14ac:dyDescent="0.3">
      <c r="B305" s="38" t="s">
        <v>225</v>
      </c>
      <c r="C305" s="38"/>
      <c r="D305" s="38" t="str">
        <f t="shared" si="57"/>
        <v>FLO_EMIS</v>
      </c>
      <c r="E305" s="42">
        <f t="shared" si="59"/>
        <v>2025</v>
      </c>
      <c r="F305" s="38" t="str">
        <f t="shared" si="58"/>
        <v>TRABGSLM</v>
      </c>
      <c r="G305" s="38" t="str">
        <f t="shared" si="59"/>
        <v>TFL*01*</v>
      </c>
      <c r="H305" s="38" t="str">
        <f>'ACTIVITY TFR_TFM +5km'!P$12</f>
        <v>TRABGSLM</v>
      </c>
      <c r="I305" s="38" t="str">
        <f t="shared" si="59"/>
        <v>TRAN2ON</v>
      </c>
      <c r="J305" s="47">
        <f>J304</f>
        <v>1.9974103165983114E-4</v>
      </c>
      <c r="L305" s="38" t="s">
        <v>239</v>
      </c>
      <c r="M305" s="38"/>
      <c r="N305" s="38" t="s">
        <v>294</v>
      </c>
      <c r="P305" s="53"/>
      <c r="S305" s="1"/>
      <c r="T305" s="62"/>
    </row>
    <row r="306" spans="2:20" s="2" customFormat="1" ht="15" customHeight="1" x14ac:dyDescent="0.3">
      <c r="B306" s="38" t="s">
        <v>225</v>
      </c>
      <c r="C306" s="38"/>
      <c r="D306" s="38" t="str">
        <f t="shared" si="57"/>
        <v>*</v>
      </c>
      <c r="E306" s="42">
        <f>E304</f>
        <v>2025</v>
      </c>
      <c r="F306" s="38" t="str">
        <f t="shared" si="58"/>
        <v>TRABJF</v>
      </c>
      <c r="G306" s="38" t="str">
        <f>G304</f>
        <v>TFL*01*</v>
      </c>
      <c r="H306" s="38" t="str">
        <f>'ACTIVITY TFR_TFM +5km'!P$13</f>
        <v>TRABJF</v>
      </c>
      <c r="I306" s="38" t="str">
        <f>I304</f>
        <v>TRAN2ON</v>
      </c>
      <c r="J306" s="47">
        <v>0</v>
      </c>
      <c r="L306" s="38" t="s">
        <v>239</v>
      </c>
      <c r="M306" s="38"/>
      <c r="N306" s="38" t="s">
        <v>245</v>
      </c>
      <c r="P306" s="53"/>
      <c r="S306" s="1"/>
      <c r="T306" s="54"/>
    </row>
    <row r="307" spans="2:20" s="2" customFormat="1" ht="15" customHeight="1" x14ac:dyDescent="0.3">
      <c r="B307" s="38" t="s">
        <v>225</v>
      </c>
      <c r="C307" s="38"/>
      <c r="D307" s="38" t="str">
        <f t="shared" si="57"/>
        <v>*</v>
      </c>
      <c r="E307" s="42">
        <f t="shared" si="59"/>
        <v>2025</v>
      </c>
      <c r="F307" s="38" t="str">
        <f t="shared" si="58"/>
        <v>TRADME</v>
      </c>
      <c r="G307" s="38" t="str">
        <f t="shared" si="60"/>
        <v>TFL*01*</v>
      </c>
      <c r="H307" s="38" t="str">
        <f>'ACTIVITY TFR_TFM +5km'!P$14</f>
        <v>TRADME</v>
      </c>
      <c r="I307" s="38" t="str">
        <f t="shared" si="61"/>
        <v>TRAN2ON</v>
      </c>
      <c r="J307" s="47">
        <v>0</v>
      </c>
      <c r="L307" s="38" t="s">
        <v>239</v>
      </c>
      <c r="M307" s="38"/>
      <c r="N307" s="38" t="s">
        <v>245</v>
      </c>
      <c r="P307" s="53"/>
    </row>
    <row r="308" spans="2:20" x14ac:dyDescent="0.3">
      <c r="B308" s="38" t="s">
        <v>225</v>
      </c>
      <c r="C308" s="38"/>
      <c r="D308" s="38" t="str">
        <f t="shared" si="57"/>
        <v>FLO_EMIS</v>
      </c>
      <c r="E308" s="42">
        <f t="shared" si="59"/>
        <v>2025</v>
      </c>
      <c r="F308" s="38" t="str">
        <f t="shared" si="58"/>
        <v>TRADST</v>
      </c>
      <c r="G308" s="38" t="str">
        <f t="shared" si="60"/>
        <v>TFL*01*</v>
      </c>
      <c r="H308" s="38" t="str">
        <f>'ACTIVITY TFR_TFM +5km'!P$15</f>
        <v>TRADST</v>
      </c>
      <c r="I308" s="38" t="str">
        <f t="shared" si="61"/>
        <v>TRAN2ON</v>
      </c>
      <c r="J308" s="47">
        <v>2.1577019870625265E-3</v>
      </c>
      <c r="K308" s="2"/>
      <c r="L308" s="38" t="s">
        <v>239</v>
      </c>
      <c r="M308" s="38" t="s">
        <v>293</v>
      </c>
      <c r="N308" s="38" t="s">
        <v>311</v>
      </c>
      <c r="P308" s="53"/>
    </row>
    <row r="309" spans="2:20" x14ac:dyDescent="0.3">
      <c r="B309" s="38" t="s">
        <v>225</v>
      </c>
      <c r="C309" s="38"/>
      <c r="D309" s="38" t="str">
        <f t="shared" si="57"/>
        <v>*</v>
      </c>
      <c r="E309" s="42">
        <f t="shared" si="59"/>
        <v>2025</v>
      </c>
      <c r="F309" s="38" t="str">
        <f t="shared" si="58"/>
        <v>TRAELC</v>
      </c>
      <c r="G309" s="38" t="str">
        <f t="shared" si="60"/>
        <v>TFL*01*</v>
      </c>
      <c r="H309" s="38" t="str">
        <f>'ACTIVITY TFR_TFM +5km'!P$16</f>
        <v>TRAELC</v>
      </c>
      <c r="I309" s="38" t="str">
        <f t="shared" si="61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57"/>
        <v>FLO_EMIS</v>
      </c>
      <c r="E310" s="42">
        <f t="shared" si="59"/>
        <v>2025</v>
      </c>
      <c r="F310" s="38" t="str">
        <f t="shared" si="58"/>
        <v>TRAETH</v>
      </c>
      <c r="G310" s="38" t="str">
        <f t="shared" si="60"/>
        <v>TFL*01*</v>
      </c>
      <c r="H310" s="38" t="str">
        <f>'ACTIVITY TFR_TFM +5km'!P$17</f>
        <v>TRAETH</v>
      </c>
      <c r="I310" s="38" t="str">
        <f t="shared" si="61"/>
        <v>TRAN2ON</v>
      </c>
      <c r="J310" s="47">
        <v>3.1590280150503016E-4</v>
      </c>
      <c r="K310" s="2"/>
      <c r="L310" s="38" t="s">
        <v>239</v>
      </c>
      <c r="M310" s="38" t="s">
        <v>293</v>
      </c>
      <c r="N310" s="38" t="s">
        <v>311</v>
      </c>
    </row>
    <row r="311" spans="2:20" x14ac:dyDescent="0.3">
      <c r="B311" s="38" t="s">
        <v>225</v>
      </c>
      <c r="C311" s="38"/>
      <c r="D311" s="38" t="str">
        <f t="shared" si="57"/>
        <v>FLO_EMIS</v>
      </c>
      <c r="E311" s="42">
        <f t="shared" si="59"/>
        <v>2025</v>
      </c>
      <c r="F311" s="38" t="str">
        <f t="shared" si="58"/>
        <v>TRAETHM</v>
      </c>
      <c r="G311" s="38" t="str">
        <f t="shared" si="60"/>
        <v>TFL*01*</v>
      </c>
      <c r="H311" s="38" t="str">
        <f>'ACTIVITY TFR_TFM +5km'!P$18</f>
        <v>TRAETHM</v>
      </c>
      <c r="I311" s="38" t="str">
        <f t="shared" si="61"/>
        <v>TRAN2ON</v>
      </c>
      <c r="J311" s="47">
        <v>3.1590280150503016E-4</v>
      </c>
      <c r="K311" s="2"/>
      <c r="L311" s="38" t="s">
        <v>239</v>
      </c>
      <c r="M311" s="38" t="s">
        <v>293</v>
      </c>
      <c r="N311" s="38" t="s">
        <v>311</v>
      </c>
    </row>
    <row r="312" spans="2:20" x14ac:dyDescent="0.3">
      <c r="B312" s="38" t="s">
        <v>225</v>
      </c>
      <c r="C312" s="38"/>
      <c r="D312" s="38" t="str">
        <f t="shared" si="57"/>
        <v>*</v>
      </c>
      <c r="E312" s="42">
        <f t="shared" si="59"/>
        <v>2025</v>
      </c>
      <c r="F312" s="38" t="str">
        <f t="shared" si="58"/>
        <v>TRAFTD</v>
      </c>
      <c r="G312" s="38" t="str">
        <f t="shared" si="60"/>
        <v>TFL*01*</v>
      </c>
      <c r="H312" s="38" t="str">
        <f>'ACTIVITY TFR_TFM +5km'!P$19</f>
        <v>TRAFTD</v>
      </c>
      <c r="I312" s="38" t="str">
        <f t="shared" si="61"/>
        <v>TRAN2ON</v>
      </c>
      <c r="J312" s="47">
        <v>0</v>
      </c>
      <c r="K312" s="2"/>
      <c r="L312" s="38" t="s">
        <v>239</v>
      </c>
      <c r="M312" s="38"/>
      <c r="N312" s="38" t="s">
        <v>245</v>
      </c>
    </row>
    <row r="313" spans="2:20" x14ac:dyDescent="0.3">
      <c r="B313" s="38" t="s">
        <v>225</v>
      </c>
      <c r="C313" s="38"/>
      <c r="D313" s="38" t="str">
        <f t="shared" si="57"/>
        <v>FLO_EMIS</v>
      </c>
      <c r="E313" s="42">
        <f t="shared" si="59"/>
        <v>2025</v>
      </c>
      <c r="F313" s="38" t="str">
        <f t="shared" si="58"/>
        <v>TRAGSL</v>
      </c>
      <c r="G313" s="38" t="str">
        <f t="shared" si="60"/>
        <v>TFL*01*</v>
      </c>
      <c r="H313" s="38" t="str">
        <f>'ACTIVITY TFR_TFM +5km'!P$20</f>
        <v>TRAGSL</v>
      </c>
      <c r="I313" s="38" t="str">
        <f t="shared" si="61"/>
        <v>TRAN2ON</v>
      </c>
      <c r="J313" s="47">
        <v>1.9974103165983114E-4</v>
      </c>
      <c r="K313" s="2"/>
      <c r="L313" s="38" t="s">
        <v>239</v>
      </c>
      <c r="M313" s="38" t="s">
        <v>293</v>
      </c>
      <c r="N313" s="38" t="s">
        <v>311</v>
      </c>
    </row>
    <row r="314" spans="2:20" x14ac:dyDescent="0.3">
      <c r="B314" s="38" t="s">
        <v>225</v>
      </c>
      <c r="C314" s="38"/>
      <c r="D314" s="38" t="str">
        <f t="shared" si="57"/>
        <v>*</v>
      </c>
      <c r="E314" s="42">
        <f t="shared" si="59"/>
        <v>2025</v>
      </c>
      <c r="F314" s="38" t="str">
        <f t="shared" si="58"/>
        <v>TRAH2G</v>
      </c>
      <c r="G314" s="38" t="str">
        <f t="shared" si="60"/>
        <v>TFL*01*</v>
      </c>
      <c r="H314" s="38" t="str">
        <f>'ACTIVITY TFR_TFM +5km'!P$21</f>
        <v>TRAH2G</v>
      </c>
      <c r="I314" s="38" t="str">
        <f t="shared" si="61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57"/>
        <v>*</v>
      </c>
      <c r="E315" s="42">
        <f t="shared" si="59"/>
        <v>2025</v>
      </c>
      <c r="F315" s="38" t="str">
        <f t="shared" si="58"/>
        <v>TRAHFO</v>
      </c>
      <c r="G315" s="38" t="str">
        <f t="shared" si="60"/>
        <v>TFL*01*</v>
      </c>
      <c r="H315" s="38" t="str">
        <f>'ACTIVITY TFR_TFM +5km'!P$22</f>
        <v>TRAHFO</v>
      </c>
      <c r="I315" s="38" t="str">
        <f t="shared" si="61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57"/>
        <v>*</v>
      </c>
      <c r="E316" s="42">
        <f t="shared" si="59"/>
        <v>2025</v>
      </c>
      <c r="F316" s="38" t="str">
        <f t="shared" si="58"/>
        <v>TRAHUM</v>
      </c>
      <c r="G316" s="38" t="str">
        <f t="shared" si="60"/>
        <v>TFL*01*</v>
      </c>
      <c r="H316" s="38" t="str">
        <f>'ACTIVITY TFR_TFM +5km'!P$23</f>
        <v>TRAHUM</v>
      </c>
      <c r="I316" s="38" t="str">
        <f t="shared" si="61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57"/>
        <v>*</v>
      </c>
      <c r="E317" s="42">
        <f t="shared" si="59"/>
        <v>2025</v>
      </c>
      <c r="F317" s="38" t="str">
        <f t="shared" si="58"/>
        <v>TRAKER</v>
      </c>
      <c r="G317" s="38" t="str">
        <f t="shared" si="60"/>
        <v>TFL*01*</v>
      </c>
      <c r="H317" s="38" t="str">
        <f>'ACTIVITY TFR_TFM +5km'!P$24</f>
        <v>TRAKER</v>
      </c>
      <c r="I317" s="38" t="str">
        <f t="shared" si="61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57"/>
        <v>*</v>
      </c>
      <c r="E318" s="42">
        <f t="shared" si="59"/>
        <v>2025</v>
      </c>
      <c r="F318" s="38" t="str">
        <f t="shared" si="58"/>
        <v>TRALFO</v>
      </c>
      <c r="G318" s="38" t="str">
        <f t="shared" si="60"/>
        <v>TFL*01*</v>
      </c>
      <c r="H318" s="38" t="str">
        <f>'ACTIVITY TFR_TFM +5km'!P$25</f>
        <v>TRALFO</v>
      </c>
      <c r="I318" s="38" t="str">
        <f t="shared" si="61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57"/>
        <v>FLO_EMIS</v>
      </c>
      <c r="E319" s="42">
        <f t="shared" si="59"/>
        <v>2025</v>
      </c>
      <c r="F319" s="38" t="str">
        <f t="shared" si="58"/>
        <v>TRALPG</v>
      </c>
      <c r="G319" s="38" t="str">
        <f t="shared" si="60"/>
        <v>TFL*01*</v>
      </c>
      <c r="H319" s="38" t="str">
        <f>'ACTIVITY TFR_TFM +5km'!P$26</f>
        <v>TRALPG</v>
      </c>
      <c r="I319" s="38" t="str">
        <f t="shared" si="61"/>
        <v>TRAN2ON</v>
      </c>
      <c r="J319" s="47">
        <v>4.8144324502177215E-4</v>
      </c>
      <c r="K319" s="2"/>
      <c r="L319" s="38" t="s">
        <v>239</v>
      </c>
      <c r="M319" s="38" t="s">
        <v>293</v>
      </c>
      <c r="N319" s="38" t="s">
        <v>311</v>
      </c>
    </row>
    <row r="320" spans="2:20" x14ac:dyDescent="0.3">
      <c r="B320" s="38" t="s">
        <v>225</v>
      </c>
      <c r="C320" s="38"/>
      <c r="D320" s="38" t="str">
        <f t="shared" si="57"/>
        <v>FLO_EMIS</v>
      </c>
      <c r="E320" s="42">
        <f t="shared" si="59"/>
        <v>2025</v>
      </c>
      <c r="F320" s="38" t="str">
        <f t="shared" si="58"/>
        <v>TRAMTH</v>
      </c>
      <c r="G320" s="38" t="str">
        <f t="shared" si="60"/>
        <v>TFL*01*</v>
      </c>
      <c r="H320" s="38" t="str">
        <f>'ACTIVITY TFR_TFM +5km'!P$27</f>
        <v>TRAMTH</v>
      </c>
      <c r="I320" s="38" t="str">
        <f t="shared" si="61"/>
        <v>TRAN2ON</v>
      </c>
      <c r="J320" s="47">
        <v>2.1041736747823827E-3</v>
      </c>
      <c r="K320" s="2"/>
      <c r="L320" s="38" t="s">
        <v>239</v>
      </c>
      <c r="M320" s="38" t="s">
        <v>293</v>
      </c>
      <c r="N320" s="38" t="s">
        <v>311</v>
      </c>
    </row>
    <row r="321" spans="2:20" s="2" customFormat="1" ht="15" customHeight="1" x14ac:dyDescent="0.3">
      <c r="B321" s="38" t="s">
        <v>225</v>
      </c>
      <c r="C321" s="38"/>
      <c r="D321" s="38" t="str">
        <f t="shared" si="57"/>
        <v>FLO_EMIS</v>
      </c>
      <c r="E321" s="42">
        <f t="shared" si="59"/>
        <v>2025</v>
      </c>
      <c r="F321" s="38" t="str">
        <f t="shared" si="58"/>
        <v>TRAMTHM</v>
      </c>
      <c r="G321" s="38" t="str">
        <f t="shared" si="60"/>
        <v>TFL*01*</v>
      </c>
      <c r="H321" s="38" t="str">
        <f>'ACTIVITY TFR_TFM +5km'!P$28</f>
        <v>TRAMTHM</v>
      </c>
      <c r="I321" s="38" t="str">
        <f t="shared" si="61"/>
        <v>TRAN2ON</v>
      </c>
      <c r="J321" s="47">
        <v>2.1041736747823827E-3</v>
      </c>
      <c r="L321" s="38" t="s">
        <v>239</v>
      </c>
      <c r="M321" s="38" t="s">
        <v>293</v>
      </c>
      <c r="N321" s="38" t="s">
        <v>311</v>
      </c>
      <c r="P321" s="53"/>
    </row>
    <row r="322" spans="2:20" s="2" customFormat="1" ht="15" customHeight="1" x14ac:dyDescent="0.3">
      <c r="B322" s="38" t="s">
        <v>225</v>
      </c>
      <c r="C322" s="38"/>
      <c r="D322" s="38" t="str">
        <f t="shared" si="57"/>
        <v>FLO_EMIS</v>
      </c>
      <c r="E322" s="42">
        <f t="shared" si="59"/>
        <v>2025</v>
      </c>
      <c r="F322" s="38" t="str">
        <f t="shared" si="58"/>
        <v>TRANGL</v>
      </c>
      <c r="G322" s="38" t="str">
        <f t="shared" si="60"/>
        <v>TFL*01*</v>
      </c>
      <c r="H322" s="38" t="str">
        <f>'ACTIVITY TFR_TFM +5km'!P$29</f>
        <v>TRANGL</v>
      </c>
      <c r="I322" s="38" t="str">
        <f t="shared" si="61"/>
        <v>TRAN2ON</v>
      </c>
      <c r="J322" s="47">
        <v>4.5965378781173504E-4</v>
      </c>
      <c r="K322"/>
      <c r="L322" s="38" t="s">
        <v>239</v>
      </c>
      <c r="M322" s="38" t="s">
        <v>293</v>
      </c>
      <c r="N322" s="38" t="s">
        <v>311</v>
      </c>
      <c r="P322" s="53"/>
    </row>
    <row r="323" spans="2:20" x14ac:dyDescent="0.3">
      <c r="B323" s="39" t="s">
        <v>225</v>
      </c>
      <c r="C323" s="39"/>
      <c r="D323" s="39" t="str">
        <f t="shared" si="57"/>
        <v>FLO_EMIS</v>
      </c>
      <c r="E323" s="43">
        <f t="shared" si="59"/>
        <v>2025</v>
      </c>
      <c r="F323" s="39" t="str">
        <f t="shared" si="58"/>
        <v>TRANGS</v>
      </c>
      <c r="G323" s="39" t="str">
        <f t="shared" si="60"/>
        <v>TFL*01*</v>
      </c>
      <c r="H323" s="39" t="str">
        <f>'ACTIVITY TFR_TFM +5km'!P$30</f>
        <v>TRANGS</v>
      </c>
      <c r="I323" s="39" t="str">
        <f t="shared" si="61"/>
        <v>TRAN2ON</v>
      </c>
      <c r="J323" s="48">
        <v>4.5965378781173504E-4</v>
      </c>
      <c r="L323" s="39" t="s">
        <v>239</v>
      </c>
      <c r="M323" s="39" t="s">
        <v>293</v>
      </c>
      <c r="N323" s="39" t="s">
        <v>311</v>
      </c>
    </row>
    <row r="324" spans="2:20" x14ac:dyDescent="0.3">
      <c r="B324" s="38" t="s">
        <v>225</v>
      </c>
      <c r="C324" s="38"/>
      <c r="D324" s="38" t="str">
        <f t="shared" si="57"/>
        <v>FLO_EMIS</v>
      </c>
      <c r="E324" s="42">
        <v>2025</v>
      </c>
      <c r="F324" s="38" t="str">
        <f>H324</f>
        <v>TRABDL</v>
      </c>
      <c r="G324" s="38" t="s">
        <v>345</v>
      </c>
      <c r="H324" s="38" t="str">
        <f>'ACTIVITY TFR_TFM +5km'!P$7</f>
        <v>TRABDL</v>
      </c>
      <c r="I324" s="38" t="s">
        <v>247</v>
      </c>
      <c r="J324" s="47">
        <v>3.7720472003378505E-4</v>
      </c>
      <c r="K324" s="2"/>
      <c r="L324" s="38" t="s">
        <v>239</v>
      </c>
      <c r="M324" s="38" t="s">
        <v>293</v>
      </c>
      <c r="N324" s="38" t="s">
        <v>310</v>
      </c>
    </row>
    <row r="325" spans="2:20" x14ac:dyDescent="0.3">
      <c r="B325" s="38" t="s">
        <v>225</v>
      </c>
      <c r="C325" s="38"/>
      <c r="D325" s="38" t="str">
        <f t="shared" si="57"/>
        <v>FLO_EMIS</v>
      </c>
      <c r="E325" s="42">
        <f>E324</f>
        <v>2025</v>
      </c>
      <c r="F325" s="38" t="str">
        <f t="shared" ref="F325:F347" si="62">H325</f>
        <v>TRABDLM</v>
      </c>
      <c r="G325" s="38" t="str">
        <f>G324</f>
        <v>TFL*01*</v>
      </c>
      <c r="H325" s="38" t="str">
        <f>'ACTIVITY TFR_TFM +5km'!P$8</f>
        <v>TRABDLM</v>
      </c>
      <c r="I325" s="38" t="str">
        <f>I324</f>
        <v>TRANH3N</v>
      </c>
      <c r="J325" s="47">
        <v>3.7720472003378505E-4</v>
      </c>
      <c r="K325" s="2"/>
      <c r="L325" s="38" t="s">
        <v>239</v>
      </c>
      <c r="M325" s="38" t="s">
        <v>293</v>
      </c>
      <c r="N325" s="38" t="s">
        <v>310</v>
      </c>
    </row>
    <row r="326" spans="2:20" x14ac:dyDescent="0.3">
      <c r="B326" s="38" t="s">
        <v>225</v>
      </c>
      <c r="C326" s="38"/>
      <c r="D326" s="38" t="str">
        <f t="shared" si="57"/>
        <v>FLO_EMIS</v>
      </c>
      <c r="E326" s="42">
        <f t="shared" ref="E326:I347" si="63">E325</f>
        <v>2025</v>
      </c>
      <c r="F326" s="38" t="str">
        <f t="shared" si="62"/>
        <v>TRABGL</v>
      </c>
      <c r="G326" s="38" t="str">
        <f t="shared" ref="G326:G347" si="64">G325</f>
        <v>TFL*01*</v>
      </c>
      <c r="H326" s="38" t="str">
        <f>'ACTIVITY TFR_TFM +5km'!P$9</f>
        <v>TRABGL</v>
      </c>
      <c r="I326" s="38" t="str">
        <f t="shared" ref="I326:I347" si="65">I325</f>
        <v>TRANH3N</v>
      </c>
      <c r="J326" s="47">
        <v>1.5536298028036643E-2</v>
      </c>
      <c r="K326" s="2"/>
      <c r="L326" s="38" t="s">
        <v>239</v>
      </c>
      <c r="M326" s="38" t="s">
        <v>293</v>
      </c>
      <c r="N326" s="38" t="s">
        <v>311</v>
      </c>
    </row>
    <row r="327" spans="2:20" s="2" customFormat="1" ht="15" customHeight="1" x14ac:dyDescent="0.3">
      <c r="B327" s="38" t="s">
        <v>225</v>
      </c>
      <c r="C327" s="38"/>
      <c r="D327" s="38" t="str">
        <f t="shared" si="57"/>
        <v>FLO_EMIS</v>
      </c>
      <c r="E327" s="42">
        <f t="shared" si="63"/>
        <v>2025</v>
      </c>
      <c r="F327" s="38" t="str">
        <f t="shared" si="62"/>
        <v>TRABGS</v>
      </c>
      <c r="G327" s="38" t="str">
        <f t="shared" si="64"/>
        <v>TFL*01*</v>
      </c>
      <c r="H327" s="38" t="str">
        <f>'ACTIVITY TFR_TFM +5km'!P$10</f>
        <v>TRABGS</v>
      </c>
      <c r="I327" s="38" t="str">
        <f t="shared" si="65"/>
        <v>TRANH3N</v>
      </c>
      <c r="J327" s="47">
        <v>1.5536298028036643E-2</v>
      </c>
      <c r="L327" s="38" t="s">
        <v>239</v>
      </c>
      <c r="M327" s="38" t="s">
        <v>293</v>
      </c>
      <c r="N327" s="38" t="s">
        <v>311</v>
      </c>
      <c r="P327" s="53"/>
      <c r="S327" s="53"/>
    </row>
    <row r="328" spans="2:20" s="2" customFormat="1" ht="15" customHeight="1" x14ac:dyDescent="0.3">
      <c r="B328" s="38" t="s">
        <v>225</v>
      </c>
      <c r="C328" s="38"/>
      <c r="D328" s="38" t="str">
        <f t="shared" si="57"/>
        <v>FLO_EMIS</v>
      </c>
      <c r="E328" s="42">
        <f t="shared" si="63"/>
        <v>2025</v>
      </c>
      <c r="F328" s="38" t="str">
        <f t="shared" si="62"/>
        <v>TRABGSL</v>
      </c>
      <c r="G328" s="38" t="str">
        <f t="shared" si="64"/>
        <v>TFL*01*</v>
      </c>
      <c r="H328" s="38" t="str">
        <f>'ACTIVITY TFR_TFM +5km'!P$11</f>
        <v>TRABGSL</v>
      </c>
      <c r="I328" s="38" t="str">
        <f t="shared" si="65"/>
        <v>TRANH3N</v>
      </c>
      <c r="J328" s="47">
        <f>J337</f>
        <v>7.7098508796637454E-3</v>
      </c>
      <c r="L328" s="38" t="s">
        <v>239</v>
      </c>
      <c r="M328" s="38"/>
      <c r="N328" s="38" t="s">
        <v>294</v>
      </c>
      <c r="P328" s="53"/>
      <c r="S328" s="1"/>
      <c r="T328" s="54"/>
    </row>
    <row r="329" spans="2:20" s="2" customFormat="1" ht="15" customHeight="1" x14ac:dyDescent="0.3">
      <c r="B329" s="38" t="s">
        <v>225</v>
      </c>
      <c r="C329" s="38"/>
      <c r="D329" s="38" t="str">
        <f t="shared" ref="D329" si="66">IF(J329&gt;0,"FLO_EMIS","*")</f>
        <v>FLO_EMIS</v>
      </c>
      <c r="E329" s="42">
        <f t="shared" si="63"/>
        <v>2025</v>
      </c>
      <c r="F329" s="38" t="str">
        <f t="shared" si="62"/>
        <v>TRABGSLM</v>
      </c>
      <c r="G329" s="38" t="str">
        <f t="shared" si="63"/>
        <v>TFL*01*</v>
      </c>
      <c r="H329" s="38" t="str">
        <f>'ACTIVITY TFR_TFM +5km'!P$12</f>
        <v>TRABGSLM</v>
      </c>
      <c r="I329" s="38" t="str">
        <f t="shared" si="63"/>
        <v>TRANH3N</v>
      </c>
      <c r="J329" s="47">
        <f>J328</f>
        <v>7.7098508796637454E-3</v>
      </c>
      <c r="L329" s="38" t="s">
        <v>239</v>
      </c>
      <c r="M329" s="38"/>
      <c r="N329" s="38" t="s">
        <v>294</v>
      </c>
      <c r="P329" s="53"/>
      <c r="S329" s="1"/>
      <c r="T329" s="62"/>
    </row>
    <row r="330" spans="2:20" s="2" customFormat="1" ht="15" customHeight="1" x14ac:dyDescent="0.3">
      <c r="B330" s="38" t="s">
        <v>225</v>
      </c>
      <c r="C330" s="38"/>
      <c r="D330" s="38" t="str">
        <f t="shared" si="57"/>
        <v>*</v>
      </c>
      <c r="E330" s="42">
        <f>E328</f>
        <v>2025</v>
      </c>
      <c r="F330" s="38" t="str">
        <f t="shared" si="62"/>
        <v>TRABJF</v>
      </c>
      <c r="G330" s="38" t="str">
        <f>G328</f>
        <v>TFL*01*</v>
      </c>
      <c r="H330" s="38" t="str">
        <f>'ACTIVITY TFR_TFM +5km'!P$13</f>
        <v>TRABJF</v>
      </c>
      <c r="I330" s="38" t="str">
        <f>I328</f>
        <v>TRANH3N</v>
      </c>
      <c r="J330" s="47">
        <v>0</v>
      </c>
      <c r="L330" s="38" t="s">
        <v>239</v>
      </c>
      <c r="M330" s="38"/>
      <c r="N330" s="38" t="s">
        <v>245</v>
      </c>
      <c r="P330" s="53"/>
      <c r="S330" s="53"/>
    </row>
    <row r="331" spans="2:20" s="2" customFormat="1" ht="15" customHeight="1" x14ac:dyDescent="0.3">
      <c r="B331" s="38" t="s">
        <v>225</v>
      </c>
      <c r="C331" s="38"/>
      <c r="D331" s="38" t="str">
        <f t="shared" si="57"/>
        <v>*</v>
      </c>
      <c r="E331" s="42">
        <f t="shared" si="63"/>
        <v>2025</v>
      </c>
      <c r="F331" s="38" t="str">
        <f t="shared" si="62"/>
        <v>TRADME</v>
      </c>
      <c r="G331" s="38" t="str">
        <f t="shared" si="64"/>
        <v>TFL*01*</v>
      </c>
      <c r="H331" s="38" t="str">
        <f>'ACTIVITY TFR_TFM +5km'!P$14</f>
        <v>TRADME</v>
      </c>
      <c r="I331" s="38" t="str">
        <f t="shared" si="65"/>
        <v>TRANH3N</v>
      </c>
      <c r="J331" s="47">
        <v>0</v>
      </c>
      <c r="L331" s="38" t="s">
        <v>239</v>
      </c>
      <c r="M331" s="38"/>
      <c r="N331" s="38" t="s">
        <v>245</v>
      </c>
      <c r="P331" s="53"/>
      <c r="S331" s="1"/>
      <c r="T331" s="54"/>
    </row>
    <row r="332" spans="2:20" s="2" customFormat="1" ht="15" customHeight="1" x14ac:dyDescent="0.3">
      <c r="B332" s="38" t="s">
        <v>225</v>
      </c>
      <c r="C332" s="38"/>
      <c r="D332" s="38" t="str">
        <f t="shared" si="57"/>
        <v>FLO_EMIS</v>
      </c>
      <c r="E332" s="42">
        <f t="shared" si="63"/>
        <v>2025</v>
      </c>
      <c r="F332" s="38" t="str">
        <f t="shared" si="62"/>
        <v>TRADST</v>
      </c>
      <c r="G332" s="38" t="str">
        <f t="shared" si="64"/>
        <v>TFL*01*</v>
      </c>
      <c r="H332" s="38" t="str">
        <f>'ACTIVITY TFR_TFM +5km'!P$15</f>
        <v>TRADST</v>
      </c>
      <c r="I332" s="38" t="str">
        <f t="shared" si="65"/>
        <v>TRANH3N</v>
      </c>
      <c r="J332" s="47">
        <v>3.695812157420919E-4</v>
      </c>
      <c r="L332" s="38" t="s">
        <v>239</v>
      </c>
      <c r="M332" s="38" t="s">
        <v>293</v>
      </c>
      <c r="N332" s="38" t="s">
        <v>311</v>
      </c>
      <c r="P332" s="53"/>
    </row>
    <row r="333" spans="2:20" x14ac:dyDescent="0.3">
      <c r="B333" s="38" t="s">
        <v>225</v>
      </c>
      <c r="C333" s="38"/>
      <c r="D333" s="38" t="str">
        <f t="shared" si="57"/>
        <v>*</v>
      </c>
      <c r="E333" s="42">
        <f t="shared" si="63"/>
        <v>2025</v>
      </c>
      <c r="F333" s="38" t="str">
        <f t="shared" si="62"/>
        <v>TRAELC</v>
      </c>
      <c r="G333" s="38" t="str">
        <f t="shared" si="64"/>
        <v>TFL*01*</v>
      </c>
      <c r="H333" s="38" t="str">
        <f>'ACTIVITY TFR_TFM +5km'!P$16</f>
        <v>TRAELC</v>
      </c>
      <c r="I333" s="38" t="str">
        <f t="shared" si="65"/>
        <v>TRANH3N</v>
      </c>
      <c r="J333" s="47">
        <v>0</v>
      </c>
      <c r="K333" s="2"/>
      <c r="L333" s="38" t="s">
        <v>239</v>
      </c>
      <c r="M333" s="38"/>
      <c r="N333" s="38" t="s">
        <v>245</v>
      </c>
      <c r="P333" s="53"/>
    </row>
    <row r="334" spans="2:20" x14ac:dyDescent="0.3">
      <c r="B334" s="38" t="s">
        <v>225</v>
      </c>
      <c r="C334" s="38"/>
      <c r="D334" s="38" t="str">
        <f t="shared" si="57"/>
        <v>FLO_EMIS</v>
      </c>
      <c r="E334" s="42">
        <f t="shared" si="63"/>
        <v>2025</v>
      </c>
      <c r="F334" s="38" t="str">
        <f t="shared" si="62"/>
        <v>TRAETH</v>
      </c>
      <c r="G334" s="38" t="str">
        <f t="shared" si="64"/>
        <v>TFL*01*</v>
      </c>
      <c r="H334" s="38" t="str">
        <f>'ACTIVITY TFR_TFM +5km'!P$17</f>
        <v>TRAETH</v>
      </c>
      <c r="I334" s="38" t="str">
        <f t="shared" si="65"/>
        <v>TRANH3N</v>
      </c>
      <c r="J334" s="47">
        <v>5.3545524855102607E-3</v>
      </c>
      <c r="K334" s="2"/>
      <c r="L334" s="38" t="s">
        <v>239</v>
      </c>
      <c r="M334" s="38" t="s">
        <v>293</v>
      </c>
      <c r="N334" s="38" t="s">
        <v>311</v>
      </c>
    </row>
    <row r="335" spans="2:20" x14ac:dyDescent="0.3">
      <c r="B335" s="38" t="s">
        <v>225</v>
      </c>
      <c r="C335" s="38"/>
      <c r="D335" s="38" t="str">
        <f t="shared" si="57"/>
        <v>FLO_EMIS</v>
      </c>
      <c r="E335" s="42">
        <f t="shared" si="63"/>
        <v>2025</v>
      </c>
      <c r="F335" s="38" t="str">
        <f t="shared" si="62"/>
        <v>TRAETHM</v>
      </c>
      <c r="G335" s="38" t="str">
        <f t="shared" si="64"/>
        <v>TFL*01*</v>
      </c>
      <c r="H335" s="38" t="str">
        <f>'ACTIVITY TFR_TFM +5km'!P$18</f>
        <v>TRAETHM</v>
      </c>
      <c r="I335" s="38" t="str">
        <f t="shared" si="65"/>
        <v>TRANH3N</v>
      </c>
      <c r="J335" s="47">
        <v>5.3545524855102607E-3</v>
      </c>
      <c r="K335" s="2"/>
      <c r="L335" s="38" t="s">
        <v>239</v>
      </c>
      <c r="M335" s="38" t="s">
        <v>293</v>
      </c>
      <c r="N335" s="38" t="s">
        <v>311</v>
      </c>
    </row>
    <row r="336" spans="2:20" x14ac:dyDescent="0.3">
      <c r="B336" s="38" t="s">
        <v>225</v>
      </c>
      <c r="C336" s="38"/>
      <c r="D336" s="38" t="str">
        <f t="shared" si="57"/>
        <v>*</v>
      </c>
      <c r="E336" s="42">
        <f t="shared" si="63"/>
        <v>2025</v>
      </c>
      <c r="F336" s="38" t="str">
        <f t="shared" si="62"/>
        <v>TRAFTD</v>
      </c>
      <c r="G336" s="38" t="str">
        <f t="shared" si="64"/>
        <v>TFL*01*</v>
      </c>
      <c r="H336" s="38" t="str">
        <f>'ACTIVITY TFR_TFM +5km'!P$19</f>
        <v>TRAFTD</v>
      </c>
      <c r="I336" s="38" t="str">
        <f t="shared" si="65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57"/>
        <v>FLO_EMIS</v>
      </c>
      <c r="E337" s="42">
        <f t="shared" si="63"/>
        <v>2025</v>
      </c>
      <c r="F337" s="38" t="str">
        <f t="shared" si="62"/>
        <v>TRAGSL</v>
      </c>
      <c r="G337" s="38" t="str">
        <f t="shared" si="64"/>
        <v>TFL*01*</v>
      </c>
      <c r="H337" s="38" t="str">
        <f>'ACTIVITY TFR_TFM +5km'!P$20</f>
        <v>TRAGSL</v>
      </c>
      <c r="I337" s="38" t="str">
        <f t="shared" si="65"/>
        <v>TRANH3N</v>
      </c>
      <c r="J337" s="47">
        <v>7.7098508796637454E-3</v>
      </c>
      <c r="K337" s="2"/>
      <c r="L337" s="38" t="s">
        <v>239</v>
      </c>
      <c r="M337" s="38" t="s">
        <v>293</v>
      </c>
      <c r="N337" s="38" t="s">
        <v>311</v>
      </c>
    </row>
    <row r="338" spans="2:20" x14ac:dyDescent="0.3">
      <c r="B338" s="38" t="s">
        <v>225</v>
      </c>
      <c r="C338" s="38"/>
      <c r="D338" s="38" t="str">
        <f t="shared" si="57"/>
        <v>*</v>
      </c>
      <c r="E338" s="42">
        <f t="shared" si="63"/>
        <v>2025</v>
      </c>
      <c r="F338" s="38" t="str">
        <f t="shared" si="62"/>
        <v>TRAH2G</v>
      </c>
      <c r="G338" s="38" t="str">
        <f t="shared" si="64"/>
        <v>TFL*01*</v>
      </c>
      <c r="H338" s="38" t="str">
        <f>'ACTIVITY TFR_TFM +5km'!P$21</f>
        <v>TRAH2G</v>
      </c>
      <c r="I338" s="38" t="str">
        <f t="shared" si="65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57"/>
        <v>*</v>
      </c>
      <c r="E339" s="42">
        <f t="shared" si="63"/>
        <v>2025</v>
      </c>
      <c r="F339" s="38" t="str">
        <f t="shared" si="62"/>
        <v>TRAHFO</v>
      </c>
      <c r="G339" s="38" t="str">
        <f t="shared" si="64"/>
        <v>TFL*01*</v>
      </c>
      <c r="H339" s="38" t="str">
        <f>'ACTIVITY TFR_TFM +5km'!P$22</f>
        <v>TRAHFO</v>
      </c>
      <c r="I339" s="38" t="str">
        <f t="shared" si="65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57"/>
        <v>*</v>
      </c>
      <c r="E340" s="42">
        <f t="shared" si="63"/>
        <v>2025</v>
      </c>
      <c r="F340" s="38" t="str">
        <f t="shared" si="62"/>
        <v>TRAHUM</v>
      </c>
      <c r="G340" s="38" t="str">
        <f t="shared" si="64"/>
        <v>TFL*01*</v>
      </c>
      <c r="H340" s="38" t="str">
        <f>'ACTIVITY TFR_TFM +5km'!P$23</f>
        <v>TRAHUM</v>
      </c>
      <c r="I340" s="38" t="str">
        <f t="shared" si="65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57"/>
        <v>*</v>
      </c>
      <c r="E341" s="42">
        <f t="shared" si="63"/>
        <v>2025</v>
      </c>
      <c r="F341" s="38" t="str">
        <f t="shared" si="62"/>
        <v>TRAKER</v>
      </c>
      <c r="G341" s="38" t="str">
        <f t="shared" si="64"/>
        <v>TFL*01*</v>
      </c>
      <c r="H341" s="38" t="str">
        <f>'ACTIVITY TFR_TFM +5km'!P$24</f>
        <v>TRAKER</v>
      </c>
      <c r="I341" s="38" t="str">
        <f t="shared" si="65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57"/>
        <v>*</v>
      </c>
      <c r="E342" s="42">
        <f t="shared" si="63"/>
        <v>2025</v>
      </c>
      <c r="F342" s="38" t="str">
        <f t="shared" si="62"/>
        <v>TRALFO</v>
      </c>
      <c r="G342" s="38" t="str">
        <f t="shared" si="64"/>
        <v>TFL*01*</v>
      </c>
      <c r="H342" s="38" t="str">
        <f>'ACTIVITY TFR_TFM +5km'!P$25</f>
        <v>TRALFO</v>
      </c>
      <c r="I342" s="38" t="str">
        <f t="shared" si="65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57"/>
        <v>FLO_EMIS</v>
      </c>
      <c r="E343" s="42">
        <f t="shared" si="63"/>
        <v>2025</v>
      </c>
      <c r="F343" s="38" t="str">
        <f t="shared" si="62"/>
        <v>TRALPG</v>
      </c>
      <c r="G343" s="38" t="str">
        <f t="shared" si="64"/>
        <v>TFL*01*</v>
      </c>
      <c r="H343" s="38" t="str">
        <f>'ACTIVITY TFR_TFM +5km'!P$26</f>
        <v>TRALPG</v>
      </c>
      <c r="I343" s="38" t="str">
        <f t="shared" si="65"/>
        <v>TRANH3N</v>
      </c>
      <c r="J343" s="47">
        <v>1.6272781681735897E-2</v>
      </c>
      <c r="K343" s="2"/>
      <c r="L343" s="38" t="s">
        <v>239</v>
      </c>
      <c r="M343" s="38" t="s">
        <v>293</v>
      </c>
      <c r="N343" s="38" t="s">
        <v>311</v>
      </c>
    </row>
    <row r="344" spans="2:20" x14ac:dyDescent="0.3">
      <c r="B344" s="38" t="s">
        <v>225</v>
      </c>
      <c r="C344" s="38"/>
      <c r="D344" s="38" t="str">
        <f t="shared" si="57"/>
        <v>FLO_EMIS</v>
      </c>
      <c r="E344" s="42">
        <f t="shared" si="63"/>
        <v>2025</v>
      </c>
      <c r="F344" s="38" t="str">
        <f t="shared" si="62"/>
        <v>TRAMTH</v>
      </c>
      <c r="G344" s="38" t="str">
        <f t="shared" si="64"/>
        <v>TFL*01*</v>
      </c>
      <c r="H344" s="38" t="str">
        <f>'ACTIVITY TFR_TFM +5km'!P$27</f>
        <v>TRAMTH</v>
      </c>
      <c r="I344" s="38" t="str">
        <f t="shared" si="65"/>
        <v>TRANH3N</v>
      </c>
      <c r="J344" s="47">
        <v>3.6041263785333054E-4</v>
      </c>
      <c r="K344" s="2"/>
      <c r="L344" s="38" t="s">
        <v>239</v>
      </c>
      <c r="M344" s="38" t="s">
        <v>293</v>
      </c>
      <c r="N344" s="38" t="s">
        <v>311</v>
      </c>
    </row>
    <row r="345" spans="2:20" s="2" customFormat="1" ht="15" customHeight="1" x14ac:dyDescent="0.3">
      <c r="B345" s="38" t="s">
        <v>225</v>
      </c>
      <c r="C345" s="38"/>
      <c r="D345" s="38" t="str">
        <f t="shared" si="57"/>
        <v>FLO_EMIS</v>
      </c>
      <c r="E345" s="42">
        <f t="shared" si="63"/>
        <v>2025</v>
      </c>
      <c r="F345" s="38" t="str">
        <f t="shared" si="62"/>
        <v>TRAMTHM</v>
      </c>
      <c r="G345" s="38" t="str">
        <f t="shared" si="64"/>
        <v>TFL*01*</v>
      </c>
      <c r="H345" s="38" t="str">
        <f>'ACTIVITY TFR_TFM +5km'!P$28</f>
        <v>TRAMTHM</v>
      </c>
      <c r="I345" s="38" t="str">
        <f t="shared" si="65"/>
        <v>TRANH3N</v>
      </c>
      <c r="J345" s="47">
        <v>3.6041263785333054E-4</v>
      </c>
      <c r="L345" s="38" t="s">
        <v>239</v>
      </c>
      <c r="M345" s="38" t="s">
        <v>293</v>
      </c>
      <c r="N345" s="38" t="s">
        <v>311</v>
      </c>
      <c r="P345" s="53"/>
    </row>
    <row r="346" spans="2:20" s="2" customFormat="1" ht="15" customHeight="1" x14ac:dyDescent="0.3">
      <c r="B346" s="38" t="s">
        <v>225</v>
      </c>
      <c r="C346" s="38"/>
      <c r="D346" s="38" t="str">
        <f t="shared" si="57"/>
        <v>FLO_EMIS</v>
      </c>
      <c r="E346" s="42">
        <f t="shared" si="63"/>
        <v>2025</v>
      </c>
      <c r="F346" s="38" t="str">
        <f t="shared" si="62"/>
        <v>TRANGL</v>
      </c>
      <c r="G346" s="38" t="str">
        <f t="shared" si="64"/>
        <v>TFL*01*</v>
      </c>
      <c r="H346" s="38" t="str">
        <f>'ACTIVITY TFR_TFM +5km'!P$29</f>
        <v>TRANGL</v>
      </c>
      <c r="I346" s="38" t="str">
        <f t="shared" si="65"/>
        <v>TRANH3N</v>
      </c>
      <c r="J346" s="47">
        <v>1.5536298028036643E-2</v>
      </c>
      <c r="K346"/>
      <c r="L346" s="38" t="s">
        <v>239</v>
      </c>
      <c r="M346" s="38" t="s">
        <v>293</v>
      </c>
      <c r="N346" s="38" t="s">
        <v>311</v>
      </c>
      <c r="P346" s="53"/>
    </row>
    <row r="347" spans="2:20" x14ac:dyDescent="0.3">
      <c r="B347" s="39" t="s">
        <v>225</v>
      </c>
      <c r="C347" s="39"/>
      <c r="D347" s="39" t="str">
        <f t="shared" si="57"/>
        <v>FLO_EMIS</v>
      </c>
      <c r="E347" s="43">
        <f t="shared" si="63"/>
        <v>2025</v>
      </c>
      <c r="F347" s="39" t="str">
        <f t="shared" si="62"/>
        <v>TRANGS</v>
      </c>
      <c r="G347" s="39" t="str">
        <f t="shared" si="64"/>
        <v>TFL*01*</v>
      </c>
      <c r="H347" s="39" t="str">
        <f>'ACTIVITY TFR_TFM +5km'!P$30</f>
        <v>TRANGS</v>
      </c>
      <c r="I347" s="39" t="str">
        <f t="shared" si="65"/>
        <v>TRANH3N</v>
      </c>
      <c r="J347" s="48">
        <v>1.5536298028036643E-2</v>
      </c>
      <c r="L347" s="39" t="s">
        <v>239</v>
      </c>
      <c r="M347" s="39" t="s">
        <v>293</v>
      </c>
      <c r="N347" s="39" t="s">
        <v>311</v>
      </c>
    </row>
    <row r="348" spans="2:20" x14ac:dyDescent="0.3">
      <c r="B348" s="38" t="s">
        <v>225</v>
      </c>
      <c r="C348" s="38"/>
      <c r="D348" s="38" t="str">
        <f t="shared" si="57"/>
        <v>FLO_EMIS</v>
      </c>
      <c r="E348" s="42">
        <v>2025</v>
      </c>
      <c r="F348" s="38" t="str">
        <f>H348</f>
        <v>TRABDL</v>
      </c>
      <c r="G348" s="38" t="s">
        <v>345</v>
      </c>
      <c r="H348" s="38" t="str">
        <f>'ACTIVITY TFR_TFM +5km'!P$7</f>
        <v>TRABDL</v>
      </c>
      <c r="I348" s="38" t="s">
        <v>231</v>
      </c>
      <c r="J348" s="47">
        <v>4.7670423801591942E-2</v>
      </c>
      <c r="K348" s="2"/>
      <c r="L348" s="38" t="s">
        <v>239</v>
      </c>
      <c r="M348" s="38" t="s">
        <v>293</v>
      </c>
      <c r="N348" s="38" t="s">
        <v>310</v>
      </c>
    </row>
    <row r="349" spans="2:20" x14ac:dyDescent="0.3">
      <c r="B349" s="38" t="s">
        <v>225</v>
      </c>
      <c r="C349" s="38"/>
      <c r="D349" s="38" t="str">
        <f t="shared" si="57"/>
        <v>FLO_EMIS</v>
      </c>
      <c r="E349" s="42">
        <f>E348</f>
        <v>2025</v>
      </c>
      <c r="F349" s="38" t="str">
        <f t="shared" ref="F349:F395" si="67">H349</f>
        <v>TRABDLM</v>
      </c>
      <c r="G349" s="38" t="str">
        <f>G348</f>
        <v>TFL*01*</v>
      </c>
      <c r="H349" s="38" t="str">
        <f>'ACTIVITY TFR_TFM +5km'!P$8</f>
        <v>TRABDLM</v>
      </c>
      <c r="I349" s="38" t="str">
        <f>I348</f>
        <v>TRANOXN</v>
      </c>
      <c r="J349" s="47">
        <v>4.7670423801591942E-2</v>
      </c>
      <c r="K349" s="2"/>
      <c r="L349" s="38" t="s">
        <v>239</v>
      </c>
      <c r="M349" s="38" t="s">
        <v>293</v>
      </c>
      <c r="N349" s="38" t="s">
        <v>310</v>
      </c>
    </row>
    <row r="350" spans="2:20" x14ac:dyDescent="0.3">
      <c r="B350" s="38" t="s">
        <v>225</v>
      </c>
      <c r="C350" s="38"/>
      <c r="D350" s="38" t="str">
        <f t="shared" si="57"/>
        <v>FLO_EMIS</v>
      </c>
      <c r="E350" s="42">
        <f t="shared" ref="E350:I371" si="68">E349</f>
        <v>2025</v>
      </c>
      <c r="F350" s="38" t="str">
        <f t="shared" si="67"/>
        <v>TRABGL</v>
      </c>
      <c r="G350" s="38" t="str">
        <f t="shared" ref="G350:G371" si="69">G349</f>
        <v>TFL*01*</v>
      </c>
      <c r="H350" s="38" t="str">
        <f>'ACTIVITY TFR_TFM +5km'!P$9</f>
        <v>TRABGL</v>
      </c>
      <c r="I350" s="38" t="str">
        <f t="shared" ref="I350:I371" si="70">I349</f>
        <v>TRANOXN</v>
      </c>
      <c r="J350" s="47">
        <v>2.7605149850175342E-2</v>
      </c>
      <c r="K350" s="2"/>
      <c r="L350" s="38" t="s">
        <v>239</v>
      </c>
      <c r="M350" s="38" t="s">
        <v>293</v>
      </c>
      <c r="N350" s="38" t="s">
        <v>311</v>
      </c>
    </row>
    <row r="351" spans="2:20" s="2" customFormat="1" ht="15" customHeight="1" x14ac:dyDescent="0.3">
      <c r="B351" s="38" t="s">
        <v>225</v>
      </c>
      <c r="C351" s="38"/>
      <c r="D351" s="38" t="str">
        <f t="shared" si="57"/>
        <v>FLO_EMIS</v>
      </c>
      <c r="E351" s="42">
        <f t="shared" si="68"/>
        <v>2025</v>
      </c>
      <c r="F351" s="38" t="str">
        <f t="shared" si="67"/>
        <v>TRABGS</v>
      </c>
      <c r="G351" s="38" t="str">
        <f t="shared" si="69"/>
        <v>TFL*01*</v>
      </c>
      <c r="H351" s="38" t="str">
        <f>'ACTIVITY TFR_TFM +5km'!P$10</f>
        <v>TRABGS</v>
      </c>
      <c r="I351" s="38" t="str">
        <f t="shared" si="70"/>
        <v>TRANOXN</v>
      </c>
      <c r="J351" s="47">
        <v>2.7605149850175342E-2</v>
      </c>
      <c r="L351" s="38" t="s">
        <v>239</v>
      </c>
      <c r="M351" s="38" t="s">
        <v>293</v>
      </c>
      <c r="N351" s="38" t="s">
        <v>311</v>
      </c>
      <c r="P351" s="53"/>
      <c r="S351" s="53"/>
    </row>
    <row r="352" spans="2:20" s="2" customFormat="1" ht="15" customHeight="1" x14ac:dyDescent="0.3">
      <c r="B352" s="38" t="s">
        <v>225</v>
      </c>
      <c r="C352" s="38"/>
      <c r="D352" s="38" t="str">
        <f t="shared" si="57"/>
        <v>FLO_EMIS</v>
      </c>
      <c r="E352" s="42">
        <f t="shared" si="68"/>
        <v>2025</v>
      </c>
      <c r="F352" s="38" t="str">
        <f t="shared" si="67"/>
        <v>TRABGSL</v>
      </c>
      <c r="G352" s="38" t="str">
        <f t="shared" si="69"/>
        <v>TFL*01*</v>
      </c>
      <c r="H352" s="38" t="str">
        <f>'ACTIVITY TFR_TFM +5km'!P$11</f>
        <v>TRABGSL</v>
      </c>
      <c r="I352" s="38" t="str">
        <f t="shared" si="70"/>
        <v>TRANOXN</v>
      </c>
      <c r="J352" s="47">
        <f>J361</f>
        <v>4.5803550534458989E-2</v>
      </c>
      <c r="L352" s="38" t="s">
        <v>239</v>
      </c>
      <c r="M352" s="38"/>
      <c r="N352" s="38" t="s">
        <v>294</v>
      </c>
      <c r="P352" s="53"/>
      <c r="S352" s="1"/>
      <c r="T352" s="54"/>
    </row>
    <row r="353" spans="2:20" s="2" customFormat="1" ht="15" customHeight="1" x14ac:dyDescent="0.3">
      <c r="B353" s="38" t="s">
        <v>225</v>
      </c>
      <c r="C353" s="38"/>
      <c r="D353" s="38" t="str">
        <f t="shared" si="57"/>
        <v>FLO_EMIS</v>
      </c>
      <c r="E353" s="42">
        <f t="shared" si="68"/>
        <v>2025</v>
      </c>
      <c r="F353" s="38" t="str">
        <f t="shared" si="67"/>
        <v>TRABGSLM</v>
      </c>
      <c r="G353" s="38" t="str">
        <f t="shared" si="68"/>
        <v>TFL*01*</v>
      </c>
      <c r="H353" s="38" t="str">
        <f>'ACTIVITY TFR_TFM +5km'!P$12</f>
        <v>TRABGSLM</v>
      </c>
      <c r="I353" s="38" t="str">
        <f t="shared" si="68"/>
        <v>TRANOXN</v>
      </c>
      <c r="J353" s="47">
        <f>J352</f>
        <v>4.5803550534458989E-2</v>
      </c>
      <c r="L353" s="38" t="s">
        <v>239</v>
      </c>
      <c r="M353" s="38"/>
      <c r="N353" s="38" t="s">
        <v>294</v>
      </c>
      <c r="P353" s="53"/>
      <c r="S353" s="1"/>
      <c r="T353" s="62"/>
    </row>
    <row r="354" spans="2:20" s="2" customFormat="1" ht="15" customHeight="1" x14ac:dyDescent="0.3">
      <c r="B354" s="38" t="s">
        <v>225</v>
      </c>
      <c r="C354" s="38"/>
      <c r="D354" s="38" t="str">
        <f t="shared" si="57"/>
        <v>*</v>
      </c>
      <c r="E354" s="42">
        <f>E352</f>
        <v>2025</v>
      </c>
      <c r="F354" s="38" t="str">
        <f t="shared" si="67"/>
        <v>TRABJF</v>
      </c>
      <c r="G354" s="38" t="str">
        <f>G352</f>
        <v>TFL*01*</v>
      </c>
      <c r="H354" s="38" t="str">
        <f>'ACTIVITY TFR_TFM +5km'!P$13</f>
        <v>TRABJF</v>
      </c>
      <c r="I354" s="38" t="str">
        <f>I352</f>
        <v>TRANOXN</v>
      </c>
      <c r="J354" s="47">
        <v>0</v>
      </c>
      <c r="L354" s="38" t="s">
        <v>239</v>
      </c>
      <c r="M354" s="38"/>
      <c r="N354" s="38" t="s">
        <v>245</v>
      </c>
      <c r="P354" s="53"/>
      <c r="S354" s="53"/>
    </row>
    <row r="355" spans="2:20" s="2" customFormat="1" ht="15" customHeight="1" x14ac:dyDescent="0.3">
      <c r="B355" s="38" t="s">
        <v>225</v>
      </c>
      <c r="C355" s="38"/>
      <c r="D355" s="38" t="str">
        <f t="shared" si="57"/>
        <v>*</v>
      </c>
      <c r="E355" s="42">
        <f t="shared" si="68"/>
        <v>2025</v>
      </c>
      <c r="F355" s="38" t="str">
        <f t="shared" si="67"/>
        <v>TRADME</v>
      </c>
      <c r="G355" s="38" t="str">
        <f t="shared" si="69"/>
        <v>TFL*01*</v>
      </c>
      <c r="H355" s="38" t="str">
        <f>'ACTIVITY TFR_TFM +5km'!P$14</f>
        <v>TRADME</v>
      </c>
      <c r="I355" s="38" t="str">
        <f t="shared" si="70"/>
        <v>TRANOXN</v>
      </c>
      <c r="J355" s="47">
        <v>0</v>
      </c>
      <c r="L355" s="38" t="s">
        <v>239</v>
      </c>
      <c r="M355" s="38"/>
      <c r="N355" s="38" t="s">
        <v>245</v>
      </c>
      <c r="P355" s="53"/>
      <c r="S355" s="1"/>
      <c r="T355" s="54"/>
    </row>
    <row r="356" spans="2:20" s="2" customFormat="1" ht="15" customHeight="1" x14ac:dyDescent="0.3">
      <c r="B356" s="38" t="s">
        <v>225</v>
      </c>
      <c r="C356" s="38"/>
      <c r="D356" s="38" t="str">
        <f t="shared" si="57"/>
        <v>FLO_EMIS</v>
      </c>
      <c r="E356" s="42">
        <f t="shared" si="68"/>
        <v>2025</v>
      </c>
      <c r="F356" s="38" t="str">
        <f t="shared" si="67"/>
        <v>TRADST</v>
      </c>
      <c r="G356" s="38" t="str">
        <f t="shared" si="69"/>
        <v>TFL*01*</v>
      </c>
      <c r="H356" s="38" t="str">
        <f>'ACTIVITY TFR_TFM +5km'!P$15</f>
        <v>TRADST</v>
      </c>
      <c r="I356" s="38" t="str">
        <f t="shared" si="70"/>
        <v>TRANOXN</v>
      </c>
      <c r="J356" s="47">
        <v>4.6706979652733682E-2</v>
      </c>
      <c r="L356" s="38" t="s">
        <v>239</v>
      </c>
      <c r="M356" s="38" t="s">
        <v>293</v>
      </c>
      <c r="N356" s="38" t="s">
        <v>311</v>
      </c>
      <c r="P356" s="53"/>
    </row>
    <row r="357" spans="2:20" x14ac:dyDescent="0.3">
      <c r="B357" s="38" t="s">
        <v>225</v>
      </c>
      <c r="C357" s="38"/>
      <c r="D357" s="38" t="str">
        <f t="shared" si="57"/>
        <v>*</v>
      </c>
      <c r="E357" s="42">
        <f t="shared" si="68"/>
        <v>2025</v>
      </c>
      <c r="F357" s="38" t="str">
        <f t="shared" si="67"/>
        <v>TRAELC</v>
      </c>
      <c r="G357" s="38" t="str">
        <f t="shared" si="69"/>
        <v>TFL*01*</v>
      </c>
      <c r="H357" s="38" t="str">
        <f>'ACTIVITY TFR_TFM +5km'!P$16</f>
        <v>TRAELC</v>
      </c>
      <c r="I357" s="38" t="str">
        <f t="shared" si="70"/>
        <v>TRANOXN</v>
      </c>
      <c r="J357" s="47">
        <v>0</v>
      </c>
      <c r="K357" s="2"/>
      <c r="L357" s="38" t="s">
        <v>239</v>
      </c>
      <c r="M357" s="38"/>
      <c r="N357" s="38" t="s">
        <v>245</v>
      </c>
      <c r="P357" s="53"/>
    </row>
    <row r="358" spans="2:20" x14ac:dyDescent="0.3">
      <c r="B358" s="38" t="s">
        <v>225</v>
      </c>
      <c r="C358" s="38"/>
      <c r="D358" s="38" t="str">
        <f t="shared" si="57"/>
        <v>FLO_EMIS</v>
      </c>
      <c r="E358" s="42">
        <f t="shared" si="68"/>
        <v>2025</v>
      </c>
      <c r="F358" s="38" t="str">
        <f t="shared" si="67"/>
        <v>TRAETH</v>
      </c>
      <c r="G358" s="38" t="str">
        <f t="shared" si="69"/>
        <v>TFL*01*</v>
      </c>
      <c r="H358" s="38" t="str">
        <f>'ACTIVITY TFR_TFM +5km'!P$17</f>
        <v>TRAETH</v>
      </c>
      <c r="I358" s="38" t="str">
        <f t="shared" si="70"/>
        <v>TRANOXN</v>
      </c>
      <c r="J358" s="47">
        <v>4.7429959269738023E-3</v>
      </c>
      <c r="K358" s="2"/>
      <c r="L358" s="38" t="s">
        <v>239</v>
      </c>
      <c r="M358" s="38" t="s">
        <v>293</v>
      </c>
      <c r="N358" s="38" t="s">
        <v>311</v>
      </c>
    </row>
    <row r="359" spans="2:20" x14ac:dyDescent="0.3">
      <c r="B359" s="38" t="s">
        <v>225</v>
      </c>
      <c r="C359" s="38"/>
      <c r="D359" s="38" t="str">
        <f t="shared" si="57"/>
        <v>FLO_EMIS</v>
      </c>
      <c r="E359" s="42">
        <f t="shared" si="68"/>
        <v>2025</v>
      </c>
      <c r="F359" s="38" t="str">
        <f t="shared" si="67"/>
        <v>TRAETHM</v>
      </c>
      <c r="G359" s="38" t="str">
        <f t="shared" si="69"/>
        <v>TFL*01*</v>
      </c>
      <c r="H359" s="38" t="str">
        <f>'ACTIVITY TFR_TFM +5km'!P$18</f>
        <v>TRAETHM</v>
      </c>
      <c r="I359" s="38" t="str">
        <f t="shared" si="70"/>
        <v>TRANOXN</v>
      </c>
      <c r="J359" s="47">
        <v>4.7429959269738023E-3</v>
      </c>
      <c r="K359" s="2"/>
      <c r="L359" s="38" t="s">
        <v>239</v>
      </c>
      <c r="M359" s="38" t="s">
        <v>293</v>
      </c>
      <c r="N359" s="38" t="s">
        <v>311</v>
      </c>
    </row>
    <row r="360" spans="2:20" x14ac:dyDescent="0.3">
      <c r="B360" s="38" t="s">
        <v>225</v>
      </c>
      <c r="C360" s="38"/>
      <c r="D360" s="38" t="str">
        <f t="shared" si="57"/>
        <v>*</v>
      </c>
      <c r="E360" s="42">
        <f t="shared" si="68"/>
        <v>2025</v>
      </c>
      <c r="F360" s="38" t="str">
        <f t="shared" si="67"/>
        <v>TRAFTD</v>
      </c>
      <c r="G360" s="38" t="str">
        <f t="shared" si="69"/>
        <v>TFL*01*</v>
      </c>
      <c r="H360" s="38" t="str">
        <f>'ACTIVITY TFR_TFM +5km'!P$19</f>
        <v>TRAFTD</v>
      </c>
      <c r="I360" s="38" t="str">
        <f t="shared" si="70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si="57"/>
        <v>FLO_EMIS</v>
      </c>
      <c r="E361" s="42">
        <f t="shared" si="68"/>
        <v>2025</v>
      </c>
      <c r="F361" s="38" t="str">
        <f t="shared" si="67"/>
        <v>TRAGSL</v>
      </c>
      <c r="G361" s="38" t="str">
        <f t="shared" si="69"/>
        <v>TFL*01*</v>
      </c>
      <c r="H361" s="38" t="str">
        <f>'ACTIVITY TFR_TFM +5km'!P$20</f>
        <v>TRAGSL</v>
      </c>
      <c r="I361" s="38" t="str">
        <f t="shared" si="70"/>
        <v>TRANOXN</v>
      </c>
      <c r="J361" s="47">
        <v>4.5803550534458989E-2</v>
      </c>
      <c r="K361" s="2"/>
      <c r="L361" s="38" t="s">
        <v>239</v>
      </c>
      <c r="M361" s="38" t="s">
        <v>293</v>
      </c>
      <c r="N361" s="38" t="s">
        <v>311</v>
      </c>
    </row>
    <row r="362" spans="2:20" x14ac:dyDescent="0.3">
      <c r="B362" s="38" t="s">
        <v>225</v>
      </c>
      <c r="C362" s="38"/>
      <c r="D362" s="38" t="str">
        <f t="shared" ref="D362:D428" si="71">IF(J362&gt;0,"FLO_EMIS","*")</f>
        <v>*</v>
      </c>
      <c r="E362" s="42">
        <f t="shared" si="68"/>
        <v>2025</v>
      </c>
      <c r="F362" s="38" t="str">
        <f t="shared" si="67"/>
        <v>TRAH2G</v>
      </c>
      <c r="G362" s="38" t="str">
        <f t="shared" si="69"/>
        <v>TFL*01*</v>
      </c>
      <c r="H362" s="38" t="str">
        <f>'ACTIVITY TFR_TFM +5km'!P$21</f>
        <v>TRAH2G</v>
      </c>
      <c r="I362" s="38" t="str">
        <f t="shared" si="70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71"/>
        <v>*</v>
      </c>
      <c r="E363" s="42">
        <f t="shared" si="68"/>
        <v>2025</v>
      </c>
      <c r="F363" s="38" t="str">
        <f t="shared" si="67"/>
        <v>TRAHFO</v>
      </c>
      <c r="G363" s="38" t="str">
        <f t="shared" si="69"/>
        <v>TFL*01*</v>
      </c>
      <c r="H363" s="38" t="str">
        <f>'ACTIVITY TFR_TFM +5km'!P$22</f>
        <v>TRAHFO</v>
      </c>
      <c r="I363" s="38" t="str">
        <f t="shared" si="70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71"/>
        <v>*</v>
      </c>
      <c r="E364" s="42">
        <f t="shared" si="68"/>
        <v>2025</v>
      </c>
      <c r="F364" s="38" t="str">
        <f t="shared" si="67"/>
        <v>TRAHUM</v>
      </c>
      <c r="G364" s="38" t="str">
        <f t="shared" si="69"/>
        <v>TFL*01*</v>
      </c>
      <c r="H364" s="38" t="str">
        <f>'ACTIVITY TFR_TFM +5km'!P$23</f>
        <v>TRAHUM</v>
      </c>
      <c r="I364" s="38" t="str">
        <f t="shared" si="70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71"/>
        <v>*</v>
      </c>
      <c r="E365" s="42">
        <f t="shared" si="68"/>
        <v>2025</v>
      </c>
      <c r="F365" s="38" t="str">
        <f t="shared" si="67"/>
        <v>TRAKER</v>
      </c>
      <c r="G365" s="38" t="str">
        <f t="shared" si="69"/>
        <v>TFL*01*</v>
      </c>
      <c r="H365" s="38" t="str">
        <f>'ACTIVITY TFR_TFM +5km'!P$24</f>
        <v>TRAKER</v>
      </c>
      <c r="I365" s="38" t="str">
        <f t="shared" si="70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71"/>
        <v>*</v>
      </c>
      <c r="E366" s="42">
        <f t="shared" si="68"/>
        <v>2025</v>
      </c>
      <c r="F366" s="38" t="str">
        <f t="shared" si="67"/>
        <v>TRALFO</v>
      </c>
      <c r="G366" s="38" t="str">
        <f t="shared" si="69"/>
        <v>TFL*01*</v>
      </c>
      <c r="H366" s="38" t="str">
        <f>'ACTIVITY TFR_TFM +5km'!P$25</f>
        <v>TRALFO</v>
      </c>
      <c r="I366" s="38" t="str">
        <f t="shared" si="70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71"/>
        <v>FLO_EMIS</v>
      </c>
      <c r="E367" s="42">
        <f t="shared" si="68"/>
        <v>2025</v>
      </c>
      <c r="F367" s="38" t="str">
        <f t="shared" si="67"/>
        <v>TRALPG</v>
      </c>
      <c r="G367" s="38" t="str">
        <f t="shared" si="69"/>
        <v>TFL*01*</v>
      </c>
      <c r="H367" s="38" t="str">
        <f>'ACTIVITY TFR_TFM +5km'!P$26</f>
        <v>TRALPG</v>
      </c>
      <c r="I367" s="38" t="str">
        <f t="shared" si="70"/>
        <v>TRANOXN</v>
      </c>
      <c r="J367" s="47">
        <v>2.891374611846808E-2</v>
      </c>
      <c r="K367" s="2"/>
      <c r="L367" s="38" t="s">
        <v>239</v>
      </c>
      <c r="M367" s="38" t="s">
        <v>293</v>
      </c>
      <c r="N367" s="38" t="s">
        <v>311</v>
      </c>
    </row>
    <row r="368" spans="2:20" x14ac:dyDescent="0.3">
      <c r="B368" s="38" t="s">
        <v>225</v>
      </c>
      <c r="C368" s="38"/>
      <c r="D368" s="38" t="str">
        <f t="shared" si="71"/>
        <v>FLO_EMIS</v>
      </c>
      <c r="E368" s="42">
        <f t="shared" si="68"/>
        <v>2025</v>
      </c>
      <c r="F368" s="38" t="str">
        <f t="shared" si="67"/>
        <v>TRAMTH</v>
      </c>
      <c r="G368" s="38" t="str">
        <f t="shared" si="69"/>
        <v>TFL*01*</v>
      </c>
      <c r="H368" s="38" t="str">
        <f>'ACTIVITY TFR_TFM +5km'!P$27</f>
        <v>TRAMTH</v>
      </c>
      <c r="I368" s="38" t="str">
        <f t="shared" si="70"/>
        <v>TRANOXN</v>
      </c>
      <c r="J368" s="47">
        <v>4.5548272005660723E-2</v>
      </c>
      <c r="K368" s="2"/>
      <c r="L368" s="38" t="s">
        <v>239</v>
      </c>
      <c r="M368" s="38" t="s">
        <v>293</v>
      </c>
      <c r="N368" s="38" t="s">
        <v>311</v>
      </c>
    </row>
    <row r="369" spans="2:20" s="2" customFormat="1" ht="15" customHeight="1" x14ac:dyDescent="0.3">
      <c r="B369" s="38" t="s">
        <v>225</v>
      </c>
      <c r="C369" s="38"/>
      <c r="D369" s="38" t="str">
        <f t="shared" si="71"/>
        <v>FLO_EMIS</v>
      </c>
      <c r="E369" s="42">
        <f t="shared" si="68"/>
        <v>2025</v>
      </c>
      <c r="F369" s="38" t="str">
        <f t="shared" si="67"/>
        <v>TRAMTHM</v>
      </c>
      <c r="G369" s="38" t="str">
        <f t="shared" si="69"/>
        <v>TFL*01*</v>
      </c>
      <c r="H369" s="38" t="str">
        <f>'ACTIVITY TFR_TFM +5km'!P$28</f>
        <v>TRAMTHM</v>
      </c>
      <c r="I369" s="38" t="str">
        <f t="shared" si="70"/>
        <v>TRANOXN</v>
      </c>
      <c r="J369" s="47">
        <v>4.5548272005660723E-2</v>
      </c>
      <c r="L369" s="38" t="s">
        <v>239</v>
      </c>
      <c r="M369" s="38" t="s">
        <v>293</v>
      </c>
      <c r="N369" s="38" t="s">
        <v>311</v>
      </c>
      <c r="P369" s="53"/>
    </row>
    <row r="370" spans="2:20" s="2" customFormat="1" ht="15" customHeight="1" x14ac:dyDescent="0.3">
      <c r="B370" s="38" t="s">
        <v>225</v>
      </c>
      <c r="C370" s="38"/>
      <c r="D370" s="38" t="str">
        <f t="shared" si="71"/>
        <v>FLO_EMIS</v>
      </c>
      <c r="E370" s="42">
        <f t="shared" si="68"/>
        <v>2025</v>
      </c>
      <c r="F370" s="38" t="str">
        <f t="shared" si="67"/>
        <v>TRANGL</v>
      </c>
      <c r="G370" s="38" t="str">
        <f t="shared" si="69"/>
        <v>TFL*01*</v>
      </c>
      <c r="H370" s="38" t="str">
        <f>'ACTIVITY TFR_TFM +5km'!P$29</f>
        <v>TRANGL</v>
      </c>
      <c r="I370" s="38" t="str">
        <f t="shared" si="70"/>
        <v>TRANOXN</v>
      </c>
      <c r="J370" s="47">
        <v>2.7605149850175342E-2</v>
      </c>
      <c r="K370"/>
      <c r="L370" s="38" t="s">
        <v>239</v>
      </c>
      <c r="M370" s="38" t="s">
        <v>293</v>
      </c>
      <c r="N370" s="38" t="s">
        <v>311</v>
      </c>
      <c r="P370" s="53"/>
    </row>
    <row r="371" spans="2:20" x14ac:dyDescent="0.3">
      <c r="B371" s="39" t="s">
        <v>225</v>
      </c>
      <c r="C371" s="39"/>
      <c r="D371" s="39" t="str">
        <f t="shared" si="71"/>
        <v>FLO_EMIS</v>
      </c>
      <c r="E371" s="43">
        <f t="shared" si="68"/>
        <v>2025</v>
      </c>
      <c r="F371" s="39" t="str">
        <f t="shared" si="67"/>
        <v>TRANGS</v>
      </c>
      <c r="G371" s="39" t="str">
        <f t="shared" si="69"/>
        <v>TFL*01*</v>
      </c>
      <c r="H371" s="39" t="str">
        <f>'ACTIVITY TFR_TFM +5km'!P$30</f>
        <v>TRANGS</v>
      </c>
      <c r="I371" s="39" t="str">
        <f t="shared" si="70"/>
        <v>TRANOXN</v>
      </c>
      <c r="J371" s="48">
        <v>2.7605149850175342E-2</v>
      </c>
      <c r="L371" s="39" t="s">
        <v>239</v>
      </c>
      <c r="M371" s="39" t="s">
        <v>293</v>
      </c>
      <c r="N371" s="39" t="s">
        <v>311</v>
      </c>
    </row>
    <row r="372" spans="2:20" x14ac:dyDescent="0.3">
      <c r="B372" s="38" t="s">
        <v>225</v>
      </c>
      <c r="C372" s="38"/>
      <c r="D372" s="38" t="str">
        <f t="shared" si="71"/>
        <v>FLO_EMIS</v>
      </c>
      <c r="E372" s="42">
        <v>2025</v>
      </c>
      <c r="F372" s="38" t="str">
        <f>H372</f>
        <v>TRABDL</v>
      </c>
      <c r="G372" s="38" t="s">
        <v>345</v>
      </c>
      <c r="H372" s="38" t="str">
        <f>'ACTIVITY TFR_TFM +5km'!P$7</f>
        <v>TRABDL</v>
      </c>
      <c r="I372" s="38" t="s">
        <v>246</v>
      </c>
      <c r="J372" s="47">
        <v>1.5325457136785045E-3</v>
      </c>
      <c r="K372" s="2"/>
      <c r="L372" s="38" t="s">
        <v>239</v>
      </c>
      <c r="M372" s="38" t="s">
        <v>293</v>
      </c>
      <c r="N372" s="38" t="s">
        <v>310</v>
      </c>
      <c r="O372" s="56"/>
    </row>
    <row r="373" spans="2:20" x14ac:dyDescent="0.3">
      <c r="B373" s="38" t="s">
        <v>225</v>
      </c>
      <c r="C373" s="38"/>
      <c r="D373" s="38" t="str">
        <f t="shared" si="71"/>
        <v>FLO_EMIS</v>
      </c>
      <c r="E373" s="42">
        <f>E372</f>
        <v>2025</v>
      </c>
      <c r="F373" s="38" t="str">
        <f t="shared" si="67"/>
        <v>TRABDLM</v>
      </c>
      <c r="G373" s="38" t="str">
        <f>G372</f>
        <v>TFL*01*</v>
      </c>
      <c r="H373" s="38" t="str">
        <f>'ACTIVITY TFR_TFM +5km'!P$8</f>
        <v>TRABDLM</v>
      </c>
      <c r="I373" s="38" t="str">
        <f>I372</f>
        <v>TRAPMN</v>
      </c>
      <c r="J373" s="47">
        <v>1.5325457136785045E-3</v>
      </c>
      <c r="K373" s="2"/>
      <c r="L373" s="38" t="s">
        <v>239</v>
      </c>
      <c r="M373" s="38" t="s">
        <v>293</v>
      </c>
      <c r="N373" s="38" t="s">
        <v>310</v>
      </c>
      <c r="O373" s="56"/>
    </row>
    <row r="374" spans="2:20" s="2" customFormat="1" ht="15" customHeight="1" x14ac:dyDescent="0.3">
      <c r="B374" s="38" t="s">
        <v>225</v>
      </c>
      <c r="C374" s="38"/>
      <c r="D374" s="38" t="str">
        <f t="shared" si="71"/>
        <v>FLO_EMIS</v>
      </c>
      <c r="E374" s="42">
        <f t="shared" ref="E374:I395" si="72">E373</f>
        <v>2025</v>
      </c>
      <c r="F374" s="38" t="str">
        <f t="shared" si="67"/>
        <v>TRABGL</v>
      </c>
      <c r="G374" s="38" t="str">
        <f t="shared" ref="G374:G395" si="73">G373</f>
        <v>TFL*01*</v>
      </c>
      <c r="H374" s="38" t="str">
        <f>'ACTIVITY TFR_TFM +5km'!P$9</f>
        <v>TRABGL</v>
      </c>
      <c r="I374" s="38" t="str">
        <f t="shared" ref="I374:I395" si="74">I373</f>
        <v>TRAPMN</v>
      </c>
      <c r="J374" s="47">
        <v>7.2620962289023322E-4</v>
      </c>
      <c r="L374" s="38" t="s">
        <v>239</v>
      </c>
      <c r="M374" s="38" t="s">
        <v>293</v>
      </c>
      <c r="N374" s="38" t="s">
        <v>311</v>
      </c>
      <c r="P374" s="53"/>
      <c r="S374" s="53"/>
    </row>
    <row r="375" spans="2:20" s="2" customFormat="1" ht="15" customHeight="1" x14ac:dyDescent="0.3">
      <c r="B375" s="38" t="s">
        <v>225</v>
      </c>
      <c r="C375" s="38"/>
      <c r="D375" s="38" t="str">
        <f t="shared" si="71"/>
        <v>FLO_EMIS</v>
      </c>
      <c r="E375" s="42">
        <f t="shared" si="72"/>
        <v>2025</v>
      </c>
      <c r="F375" s="38" t="str">
        <f t="shared" si="67"/>
        <v>TRABGS</v>
      </c>
      <c r="G375" s="38" t="str">
        <f t="shared" si="73"/>
        <v>TFL*01*</v>
      </c>
      <c r="H375" s="38" t="str">
        <f>'ACTIVITY TFR_TFM +5km'!P$10</f>
        <v>TRABGS</v>
      </c>
      <c r="I375" s="38" t="str">
        <f t="shared" si="74"/>
        <v>TRAPMN</v>
      </c>
      <c r="J375" s="47">
        <v>7.2620962289023322E-4</v>
      </c>
      <c r="L375" s="38" t="s">
        <v>239</v>
      </c>
      <c r="M375" s="38" t="s">
        <v>293</v>
      </c>
      <c r="N375" s="38" t="s">
        <v>311</v>
      </c>
      <c r="P375" s="53"/>
      <c r="S375" s="1"/>
      <c r="T375" s="54"/>
    </row>
    <row r="376" spans="2:20" s="2" customFormat="1" ht="15" customHeight="1" x14ac:dyDescent="0.3">
      <c r="B376" s="38" t="s">
        <v>225</v>
      </c>
      <c r="C376" s="38"/>
      <c r="D376" s="38" t="str">
        <f t="shared" si="71"/>
        <v>FLO_EMIS</v>
      </c>
      <c r="E376" s="42">
        <f t="shared" si="72"/>
        <v>2025</v>
      </c>
      <c r="F376" s="38" t="str">
        <f t="shared" si="67"/>
        <v>TRABGSL</v>
      </c>
      <c r="G376" s="38" t="str">
        <f t="shared" si="73"/>
        <v>TFL*01*</v>
      </c>
      <c r="H376" s="38" t="str">
        <f>'ACTIVITY TFR_TFM +5km'!P$11</f>
        <v>TRABGSL</v>
      </c>
      <c r="I376" s="38" t="str">
        <f t="shared" si="74"/>
        <v>TRAPMN</v>
      </c>
      <c r="J376" s="47">
        <f>J385</f>
        <v>5.5226213434456106E-4</v>
      </c>
      <c r="L376" s="38" t="s">
        <v>239</v>
      </c>
      <c r="M376" s="38"/>
      <c r="N376" s="38" t="s">
        <v>294</v>
      </c>
      <c r="P376" s="53"/>
      <c r="S376" s="53"/>
    </row>
    <row r="377" spans="2:20" s="2" customFormat="1" ht="15" customHeight="1" x14ac:dyDescent="0.3">
      <c r="B377" s="38" t="s">
        <v>225</v>
      </c>
      <c r="C377" s="38"/>
      <c r="D377" s="38" t="str">
        <f t="shared" si="71"/>
        <v>FLO_EMIS</v>
      </c>
      <c r="E377" s="42">
        <f t="shared" si="72"/>
        <v>2025</v>
      </c>
      <c r="F377" s="38" t="str">
        <f t="shared" ref="F377" si="75">H377</f>
        <v>TRABGSLM</v>
      </c>
      <c r="G377" s="38" t="str">
        <f t="shared" si="72"/>
        <v>TFL*01*</v>
      </c>
      <c r="H377" s="38" t="str">
        <f>'ACTIVITY TFR_TFM +5km'!P$12</f>
        <v>TRABGSLM</v>
      </c>
      <c r="I377" s="38" t="str">
        <f t="shared" si="72"/>
        <v>TRAPMN</v>
      </c>
      <c r="J377" s="47">
        <f>J376</f>
        <v>5.5226213434456106E-4</v>
      </c>
      <c r="L377" s="38" t="s">
        <v>239</v>
      </c>
      <c r="M377" s="38"/>
      <c r="N377" s="38" t="s">
        <v>294</v>
      </c>
      <c r="P377" s="53"/>
      <c r="S377" s="1"/>
      <c r="T377" s="62"/>
    </row>
    <row r="378" spans="2:20" s="2" customFormat="1" ht="15" customHeight="1" x14ac:dyDescent="0.3">
      <c r="B378" s="38" t="s">
        <v>225</v>
      </c>
      <c r="C378" s="38"/>
      <c r="D378" s="38" t="str">
        <f t="shared" si="71"/>
        <v>*</v>
      </c>
      <c r="E378" s="42">
        <f>E376</f>
        <v>2025</v>
      </c>
      <c r="F378" s="38" t="str">
        <f t="shared" si="67"/>
        <v>TRABJF</v>
      </c>
      <c r="G378" s="38" t="str">
        <f>G376</f>
        <v>TFL*01*</v>
      </c>
      <c r="H378" s="38" t="str">
        <f>'ACTIVITY TFR_TFM +5km'!P$13</f>
        <v>TRABJF</v>
      </c>
      <c r="I378" s="38" t="str">
        <f>I376</f>
        <v>TRAPMN</v>
      </c>
      <c r="J378" s="47">
        <v>0</v>
      </c>
      <c r="L378" s="38" t="s">
        <v>239</v>
      </c>
      <c r="M378" s="38"/>
      <c r="N378" s="38" t="s">
        <v>245</v>
      </c>
      <c r="P378" s="53"/>
      <c r="S378" s="1"/>
      <c r="T378" s="54"/>
    </row>
    <row r="379" spans="2:20" s="2" customFormat="1" ht="15" customHeight="1" x14ac:dyDescent="0.3">
      <c r="B379" s="38" t="s">
        <v>225</v>
      </c>
      <c r="C379" s="38"/>
      <c r="D379" s="38" t="str">
        <f t="shared" si="71"/>
        <v>*</v>
      </c>
      <c r="E379" s="42">
        <f t="shared" si="72"/>
        <v>2025</v>
      </c>
      <c r="F379" s="38" t="str">
        <f t="shared" si="67"/>
        <v>TRADME</v>
      </c>
      <c r="G379" s="38" t="str">
        <f t="shared" si="73"/>
        <v>TFL*01*</v>
      </c>
      <c r="H379" s="38" t="str">
        <f>'ACTIVITY TFR_TFM +5km'!P$14</f>
        <v>TRADME</v>
      </c>
      <c r="I379" s="38" t="str">
        <f t="shared" si="74"/>
        <v>TRAPMN</v>
      </c>
      <c r="J379" s="47">
        <v>0</v>
      </c>
      <c r="L379" s="38" t="s">
        <v>239</v>
      </c>
      <c r="M379" s="38"/>
      <c r="N379" s="38" t="s">
        <v>245</v>
      </c>
      <c r="P379" s="53"/>
    </row>
    <row r="380" spans="2:20" x14ac:dyDescent="0.3">
      <c r="B380" s="38" t="s">
        <v>225</v>
      </c>
      <c r="C380" s="38"/>
      <c r="D380" s="38" t="str">
        <f t="shared" si="71"/>
        <v>FLO_EMIS</v>
      </c>
      <c r="E380" s="42">
        <f t="shared" si="72"/>
        <v>2025</v>
      </c>
      <c r="F380" s="38" t="str">
        <f t="shared" si="67"/>
        <v>TRADST</v>
      </c>
      <c r="G380" s="38" t="str">
        <f t="shared" si="73"/>
        <v>TFL*01*</v>
      </c>
      <c r="H380" s="38" t="str">
        <f>'ACTIVITY TFR_TFM +5km'!P$15</f>
        <v>TRADST</v>
      </c>
      <c r="I380" s="38" t="str">
        <f t="shared" si="74"/>
        <v>TRAPMN</v>
      </c>
      <c r="J380" s="47">
        <v>1.5015721648204796E-3</v>
      </c>
      <c r="K380" s="2"/>
      <c r="L380" s="38" t="s">
        <v>239</v>
      </c>
      <c r="M380" s="38" t="s">
        <v>293</v>
      </c>
      <c r="N380" s="38" t="s">
        <v>311</v>
      </c>
      <c r="P380" s="53"/>
    </row>
    <row r="381" spans="2:20" x14ac:dyDescent="0.3">
      <c r="B381" s="38" t="s">
        <v>225</v>
      </c>
      <c r="C381" s="38"/>
      <c r="D381" s="38" t="str">
        <f t="shared" si="71"/>
        <v>*</v>
      </c>
      <c r="E381" s="42">
        <f t="shared" si="72"/>
        <v>2025</v>
      </c>
      <c r="F381" s="38" t="str">
        <f t="shared" si="67"/>
        <v>TRAELC</v>
      </c>
      <c r="G381" s="38" t="str">
        <f t="shared" si="73"/>
        <v>TFL*01*</v>
      </c>
      <c r="H381" s="38" t="str">
        <f>'ACTIVITY TFR_TFM +5km'!P$16</f>
        <v>TRAELC</v>
      </c>
      <c r="I381" s="38" t="str">
        <f t="shared" si="74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56"/>
    </row>
    <row r="382" spans="2:20" x14ac:dyDescent="0.3">
      <c r="B382" s="38" t="s">
        <v>225</v>
      </c>
      <c r="C382" s="38"/>
      <c r="D382" s="38" t="str">
        <f t="shared" si="71"/>
        <v>FLO_EMIS</v>
      </c>
      <c r="E382" s="42">
        <f t="shared" si="72"/>
        <v>2025</v>
      </c>
      <c r="F382" s="38" t="str">
        <f t="shared" si="67"/>
        <v>TRAETH</v>
      </c>
      <c r="G382" s="38" t="str">
        <f t="shared" si="73"/>
        <v>TFL*01*</v>
      </c>
      <c r="H382" s="38" t="str">
        <f>'ACTIVITY TFR_TFM +5km'!P$17</f>
        <v>TRAETH</v>
      </c>
      <c r="I382" s="38" t="str">
        <f t="shared" si="74"/>
        <v>TRAPMN</v>
      </c>
      <c r="J382" s="47">
        <v>2.4954831270192684E-4</v>
      </c>
      <c r="K382" s="2"/>
      <c r="L382" s="38" t="s">
        <v>239</v>
      </c>
      <c r="M382" s="38" t="s">
        <v>293</v>
      </c>
      <c r="N382" s="38" t="s">
        <v>311</v>
      </c>
      <c r="O382" s="56"/>
    </row>
    <row r="383" spans="2:20" x14ac:dyDescent="0.3">
      <c r="B383" s="38" t="s">
        <v>225</v>
      </c>
      <c r="C383" s="38"/>
      <c r="D383" s="38" t="str">
        <f t="shared" si="71"/>
        <v>FLO_EMIS</v>
      </c>
      <c r="E383" s="42">
        <f t="shared" si="72"/>
        <v>2025</v>
      </c>
      <c r="F383" s="38" t="str">
        <f t="shared" si="67"/>
        <v>TRAETHM</v>
      </c>
      <c r="G383" s="38" t="str">
        <f t="shared" si="73"/>
        <v>TFL*01*</v>
      </c>
      <c r="H383" s="38" t="str">
        <f>'ACTIVITY TFR_TFM +5km'!P$18</f>
        <v>TRAETHM</v>
      </c>
      <c r="I383" s="38" t="str">
        <f t="shared" si="74"/>
        <v>TRAPMN</v>
      </c>
      <c r="J383" s="47">
        <v>2.4954831270192684E-4</v>
      </c>
      <c r="K383" s="2"/>
      <c r="L383" s="38" t="s">
        <v>239</v>
      </c>
      <c r="M383" s="38" t="s">
        <v>293</v>
      </c>
      <c r="N383" s="38" t="s">
        <v>311</v>
      </c>
      <c r="O383" s="56"/>
    </row>
    <row r="384" spans="2:20" x14ac:dyDescent="0.3">
      <c r="B384" s="38" t="s">
        <v>225</v>
      </c>
      <c r="C384" s="38"/>
      <c r="D384" s="38" t="str">
        <f t="shared" si="71"/>
        <v>*</v>
      </c>
      <c r="E384" s="42">
        <f t="shared" si="72"/>
        <v>2025</v>
      </c>
      <c r="F384" s="38" t="str">
        <f t="shared" si="67"/>
        <v>TRAFTD</v>
      </c>
      <c r="G384" s="38" t="str">
        <f t="shared" si="73"/>
        <v>TFL*01*</v>
      </c>
      <c r="H384" s="38" t="str">
        <f>'ACTIVITY TFR_TFM +5km'!P$19</f>
        <v>TRAFTD</v>
      </c>
      <c r="I384" s="38" t="str">
        <f t="shared" si="74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O384" s="56"/>
    </row>
    <row r="385" spans="2:20" x14ac:dyDescent="0.3">
      <c r="B385" s="38" t="s">
        <v>225</v>
      </c>
      <c r="C385" s="38"/>
      <c r="D385" s="38" t="str">
        <f t="shared" si="71"/>
        <v>FLO_EMIS</v>
      </c>
      <c r="E385" s="42">
        <f t="shared" si="72"/>
        <v>2025</v>
      </c>
      <c r="F385" s="38" t="str">
        <f t="shared" si="67"/>
        <v>TRAGSL</v>
      </c>
      <c r="G385" s="38" t="str">
        <f t="shared" si="73"/>
        <v>TFL*01*</v>
      </c>
      <c r="H385" s="38" t="str">
        <f>'ACTIVITY TFR_TFM +5km'!P$20</f>
        <v>TRAGSL</v>
      </c>
      <c r="I385" s="38" t="str">
        <f t="shared" si="74"/>
        <v>TRAPMN</v>
      </c>
      <c r="J385" s="47">
        <v>5.5226213434456106E-4</v>
      </c>
      <c r="K385" s="2"/>
      <c r="L385" s="38" t="s">
        <v>239</v>
      </c>
      <c r="M385" s="38" t="s">
        <v>293</v>
      </c>
      <c r="N385" s="38" t="s">
        <v>311</v>
      </c>
      <c r="O385" s="56"/>
    </row>
    <row r="386" spans="2:20" x14ac:dyDescent="0.3">
      <c r="B386" s="38" t="s">
        <v>225</v>
      </c>
      <c r="C386" s="38"/>
      <c r="D386" s="38" t="str">
        <f t="shared" si="71"/>
        <v>*</v>
      </c>
      <c r="E386" s="42">
        <f t="shared" si="72"/>
        <v>2025</v>
      </c>
      <c r="F386" s="38" t="str">
        <f t="shared" si="67"/>
        <v>TRAH2G</v>
      </c>
      <c r="G386" s="38" t="str">
        <f t="shared" si="73"/>
        <v>TFL*01*</v>
      </c>
      <c r="H386" s="38" t="str">
        <f>'ACTIVITY TFR_TFM +5km'!P$21</f>
        <v>TRAH2G</v>
      </c>
      <c r="I386" s="38" t="str">
        <f t="shared" si="74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56"/>
    </row>
    <row r="387" spans="2:20" x14ac:dyDescent="0.3">
      <c r="B387" s="38" t="s">
        <v>225</v>
      </c>
      <c r="C387" s="38"/>
      <c r="D387" s="38" t="str">
        <f t="shared" si="71"/>
        <v>*</v>
      </c>
      <c r="E387" s="42">
        <f t="shared" si="72"/>
        <v>2025</v>
      </c>
      <c r="F387" s="38" t="str">
        <f t="shared" si="67"/>
        <v>TRAHFO</v>
      </c>
      <c r="G387" s="38" t="str">
        <f t="shared" si="73"/>
        <v>TFL*01*</v>
      </c>
      <c r="H387" s="38" t="str">
        <f>'ACTIVITY TFR_TFM +5km'!P$22</f>
        <v>TRAHFO</v>
      </c>
      <c r="I387" s="38" t="str">
        <f t="shared" si="74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56"/>
    </row>
    <row r="388" spans="2:20" x14ac:dyDescent="0.3">
      <c r="B388" s="38" t="s">
        <v>225</v>
      </c>
      <c r="C388" s="38"/>
      <c r="D388" s="38" t="str">
        <f t="shared" si="71"/>
        <v>*</v>
      </c>
      <c r="E388" s="42">
        <f t="shared" si="72"/>
        <v>2025</v>
      </c>
      <c r="F388" s="38" t="str">
        <f t="shared" si="67"/>
        <v>TRAHUM</v>
      </c>
      <c r="G388" s="38" t="str">
        <f t="shared" si="73"/>
        <v>TFL*01*</v>
      </c>
      <c r="H388" s="38" t="str">
        <f>'ACTIVITY TFR_TFM +5km'!P$23</f>
        <v>TRAHUM</v>
      </c>
      <c r="I388" s="38" t="str">
        <f t="shared" si="74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56"/>
    </row>
    <row r="389" spans="2:20" x14ac:dyDescent="0.3">
      <c r="B389" s="38" t="s">
        <v>225</v>
      </c>
      <c r="C389" s="38"/>
      <c r="D389" s="38" t="str">
        <f t="shared" si="71"/>
        <v>*</v>
      </c>
      <c r="E389" s="42">
        <f t="shared" si="72"/>
        <v>2025</v>
      </c>
      <c r="F389" s="38" t="str">
        <f t="shared" si="67"/>
        <v>TRAKER</v>
      </c>
      <c r="G389" s="38" t="str">
        <f t="shared" si="73"/>
        <v>TFL*01*</v>
      </c>
      <c r="H389" s="38" t="str">
        <f>'ACTIVITY TFR_TFM +5km'!P$24</f>
        <v>TRAKER</v>
      </c>
      <c r="I389" s="38" t="str">
        <f t="shared" si="74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56"/>
    </row>
    <row r="390" spans="2:20" x14ac:dyDescent="0.3">
      <c r="B390" s="38" t="s">
        <v>225</v>
      </c>
      <c r="C390" s="38"/>
      <c r="D390" s="38" t="str">
        <f t="shared" si="71"/>
        <v>*</v>
      </c>
      <c r="E390" s="42">
        <f t="shared" si="72"/>
        <v>2025</v>
      </c>
      <c r="F390" s="38" t="str">
        <f t="shared" si="67"/>
        <v>TRALFO</v>
      </c>
      <c r="G390" s="38" t="str">
        <f t="shared" si="73"/>
        <v>TFL*01*</v>
      </c>
      <c r="H390" s="38" t="str">
        <f>'ACTIVITY TFR_TFM +5km'!P$25</f>
        <v>TRALFO</v>
      </c>
      <c r="I390" s="38" t="str">
        <f t="shared" si="74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56"/>
    </row>
    <row r="391" spans="2:20" x14ac:dyDescent="0.3">
      <c r="B391" s="38" t="s">
        <v>225</v>
      </c>
      <c r="C391" s="38"/>
      <c r="D391" s="38" t="str">
        <f t="shared" si="71"/>
        <v>FLO_EMIS</v>
      </c>
      <c r="E391" s="42">
        <f t="shared" si="72"/>
        <v>2025</v>
      </c>
      <c r="F391" s="38" t="str">
        <f t="shared" si="67"/>
        <v>TRALPG</v>
      </c>
      <c r="G391" s="38" t="str">
        <f t="shared" si="73"/>
        <v>TFL*01*</v>
      </c>
      <c r="H391" s="38" t="str">
        <f>'ACTIVITY TFR_TFM +5km'!P$26</f>
        <v>TRALPG</v>
      </c>
      <c r="I391" s="38" t="str">
        <f t="shared" si="74"/>
        <v>TRAPMN</v>
      </c>
      <c r="J391" s="47">
        <v>7.6063490975410435E-4</v>
      </c>
      <c r="K391" s="2"/>
      <c r="L391" s="38" t="s">
        <v>239</v>
      </c>
      <c r="M391" s="38" t="s">
        <v>293</v>
      </c>
      <c r="N391" s="38" t="s">
        <v>311</v>
      </c>
      <c r="O391" s="56"/>
    </row>
    <row r="392" spans="2:20" x14ac:dyDescent="0.3">
      <c r="B392" s="38" t="s">
        <v>225</v>
      </c>
      <c r="C392" s="38"/>
      <c r="D392" s="38" t="str">
        <f t="shared" si="71"/>
        <v>FLO_EMIS</v>
      </c>
      <c r="E392" s="42">
        <f t="shared" si="72"/>
        <v>2025</v>
      </c>
      <c r="F392" s="38" t="str">
        <f t="shared" si="67"/>
        <v>TRAMTH</v>
      </c>
      <c r="G392" s="38" t="str">
        <f t="shared" si="73"/>
        <v>TFL*01*</v>
      </c>
      <c r="H392" s="38" t="str">
        <f>'ACTIVITY TFR_TFM +5km'!P$27</f>
        <v>TRAMTH</v>
      </c>
      <c r="I392" s="38" t="str">
        <f t="shared" si="74"/>
        <v>TRAPMN</v>
      </c>
      <c r="J392" s="47">
        <v>1.4643211337551998E-3</v>
      </c>
      <c r="K392" s="2"/>
      <c r="L392" s="38" t="s">
        <v>239</v>
      </c>
      <c r="M392" s="38" t="s">
        <v>293</v>
      </c>
      <c r="N392" s="38" t="s">
        <v>311</v>
      </c>
      <c r="O392" s="56"/>
    </row>
    <row r="393" spans="2:20" s="2" customFormat="1" ht="15" customHeight="1" x14ac:dyDescent="0.3">
      <c r="B393" s="38" t="s">
        <v>225</v>
      </c>
      <c r="C393" s="38"/>
      <c r="D393" s="38" t="str">
        <f t="shared" si="71"/>
        <v>FLO_EMIS</v>
      </c>
      <c r="E393" s="42">
        <f t="shared" si="72"/>
        <v>2025</v>
      </c>
      <c r="F393" s="38" t="str">
        <f t="shared" si="67"/>
        <v>TRAMTHM</v>
      </c>
      <c r="G393" s="38" t="str">
        <f t="shared" si="73"/>
        <v>TFL*01*</v>
      </c>
      <c r="H393" s="38" t="str">
        <f>'ACTIVITY TFR_TFM +5km'!P$28</f>
        <v>TRAMTHM</v>
      </c>
      <c r="I393" s="38" t="str">
        <f t="shared" si="74"/>
        <v>TRAPMN</v>
      </c>
      <c r="J393" s="47">
        <v>1.4643211337551998E-3</v>
      </c>
      <c r="L393" s="38" t="s">
        <v>239</v>
      </c>
      <c r="M393" s="38" t="s">
        <v>293</v>
      </c>
      <c r="N393" s="38" t="s">
        <v>311</v>
      </c>
      <c r="P393" s="53"/>
    </row>
    <row r="394" spans="2:20" s="2" customFormat="1" ht="15" customHeight="1" x14ac:dyDescent="0.3">
      <c r="B394" s="38" t="s">
        <v>225</v>
      </c>
      <c r="C394" s="38"/>
      <c r="D394" s="38" t="str">
        <f t="shared" si="71"/>
        <v>FLO_EMIS</v>
      </c>
      <c r="E394" s="42">
        <f t="shared" si="72"/>
        <v>2025</v>
      </c>
      <c r="F394" s="38" t="str">
        <f t="shared" si="67"/>
        <v>TRANGL</v>
      </c>
      <c r="G394" s="38" t="str">
        <f t="shared" si="73"/>
        <v>TFL*01*</v>
      </c>
      <c r="H394" s="38" t="str">
        <f>'ACTIVITY TFR_TFM +5km'!P$29</f>
        <v>TRANGL</v>
      </c>
      <c r="I394" s="38" t="str">
        <f t="shared" si="74"/>
        <v>TRAPMN</v>
      </c>
      <c r="J394" s="47">
        <v>7.2620962289023322E-4</v>
      </c>
      <c r="K394"/>
      <c r="L394" s="38" t="s">
        <v>239</v>
      </c>
      <c r="M394" s="38" t="s">
        <v>293</v>
      </c>
      <c r="N394" s="38" t="s">
        <v>311</v>
      </c>
      <c r="P394" s="53"/>
    </row>
    <row r="395" spans="2:20" x14ac:dyDescent="0.3">
      <c r="B395" s="39" t="s">
        <v>225</v>
      </c>
      <c r="C395" s="39"/>
      <c r="D395" s="39" t="str">
        <f t="shared" si="71"/>
        <v>FLO_EMIS</v>
      </c>
      <c r="E395" s="43">
        <f t="shared" si="72"/>
        <v>2025</v>
      </c>
      <c r="F395" s="39" t="str">
        <f t="shared" si="67"/>
        <v>TRANGS</v>
      </c>
      <c r="G395" s="39" t="str">
        <f t="shared" si="73"/>
        <v>TFL*01*</v>
      </c>
      <c r="H395" s="39" t="str">
        <f>'ACTIVITY TFR_TFM +5km'!P$30</f>
        <v>TRANGS</v>
      </c>
      <c r="I395" s="39" t="str">
        <f t="shared" si="74"/>
        <v>TRAPMN</v>
      </c>
      <c r="J395" s="48">
        <v>7.2620962289023322E-4</v>
      </c>
      <c r="L395" s="39" t="s">
        <v>239</v>
      </c>
      <c r="M395" s="39" t="s">
        <v>293</v>
      </c>
      <c r="N395" s="39" t="s">
        <v>311</v>
      </c>
      <c r="O395" s="56"/>
    </row>
    <row r="396" spans="2:20" x14ac:dyDescent="0.3">
      <c r="B396" s="38" t="s">
        <v>225</v>
      </c>
      <c r="C396" s="38"/>
      <c r="D396" s="38" t="str">
        <f t="shared" si="71"/>
        <v>FLO_EMIS</v>
      </c>
      <c r="E396" s="42">
        <v>2025</v>
      </c>
      <c r="F396" s="38" t="str">
        <f>H396</f>
        <v>TRABDL</v>
      </c>
      <c r="G396" s="38" t="s">
        <v>345</v>
      </c>
      <c r="H396" s="38" t="str">
        <f>'ACTIVITY TFR_TFM +5km'!P$7</f>
        <v>TRABDL</v>
      </c>
      <c r="I396" s="38" t="s">
        <v>240</v>
      </c>
      <c r="J396" s="47">
        <v>9.5030486525894066E-5</v>
      </c>
      <c r="K396" s="2"/>
      <c r="L396" s="38" t="s">
        <v>239</v>
      </c>
      <c r="M396" s="38" t="s">
        <v>293</v>
      </c>
      <c r="N396" s="38" t="s">
        <v>310</v>
      </c>
    </row>
    <row r="397" spans="2:20" x14ac:dyDescent="0.3">
      <c r="B397" s="38" t="s">
        <v>225</v>
      </c>
      <c r="C397" s="38"/>
      <c r="D397" s="38" t="str">
        <f t="shared" si="71"/>
        <v>FLO_EMIS</v>
      </c>
      <c r="E397" s="42">
        <f>E396</f>
        <v>2025</v>
      </c>
      <c r="F397" s="38" t="str">
        <f t="shared" ref="F397:F419" si="76">H397</f>
        <v>TRABDLM</v>
      </c>
      <c r="G397" s="38" t="str">
        <f>G396</f>
        <v>TFL*01*</v>
      </c>
      <c r="H397" s="38" t="str">
        <f>'ACTIVITY TFR_TFM +5km'!P$8</f>
        <v>TRABDLM</v>
      </c>
      <c r="I397" s="38" t="str">
        <f>I396</f>
        <v>TRASO2N</v>
      </c>
      <c r="J397" s="47">
        <v>9.5030486525894066E-5</v>
      </c>
      <c r="K397" s="2"/>
      <c r="L397" s="38" t="s">
        <v>239</v>
      </c>
      <c r="M397" s="38" t="s">
        <v>293</v>
      </c>
      <c r="N397" s="38" t="s">
        <v>310</v>
      </c>
    </row>
    <row r="398" spans="2:20" x14ac:dyDescent="0.3">
      <c r="B398" s="38" t="s">
        <v>225</v>
      </c>
      <c r="C398" s="38"/>
      <c r="D398" s="38" t="str">
        <f t="shared" si="71"/>
        <v>FLO_EMIS</v>
      </c>
      <c r="E398" s="42">
        <f t="shared" ref="E398:I419" si="77">E397</f>
        <v>2025</v>
      </c>
      <c r="F398" s="38" t="str">
        <f t="shared" si="76"/>
        <v>TRABGL</v>
      </c>
      <c r="G398" s="38" t="str">
        <f t="shared" ref="G398:G419" si="78">G397</f>
        <v>TFL*01*</v>
      </c>
      <c r="H398" s="38" t="str">
        <f>'ACTIVITY TFR_TFM +5km'!P$9</f>
        <v>TRABGL</v>
      </c>
      <c r="I398" s="38" t="str">
        <f t="shared" ref="I398:I419" si="79">I397</f>
        <v>TRASO2N</v>
      </c>
      <c r="J398" s="47">
        <v>9.3285255878598311E-5</v>
      </c>
      <c r="K398" s="2"/>
      <c r="L398" s="38" t="s">
        <v>239</v>
      </c>
      <c r="M398" s="38" t="s">
        <v>293</v>
      </c>
      <c r="N398" s="38" t="s">
        <v>311</v>
      </c>
    </row>
    <row r="399" spans="2:20" s="2" customFormat="1" ht="15" customHeight="1" x14ac:dyDescent="0.3">
      <c r="B399" s="38" t="s">
        <v>225</v>
      </c>
      <c r="C399" s="38"/>
      <c r="D399" s="38" t="str">
        <f t="shared" si="71"/>
        <v>FLO_EMIS</v>
      </c>
      <c r="E399" s="42">
        <f t="shared" si="77"/>
        <v>2025</v>
      </c>
      <c r="F399" s="38" t="str">
        <f t="shared" si="76"/>
        <v>TRABGS</v>
      </c>
      <c r="G399" s="38" t="str">
        <f t="shared" si="78"/>
        <v>TFL*01*</v>
      </c>
      <c r="H399" s="38" t="str">
        <f>'ACTIVITY TFR_TFM +5km'!P$10</f>
        <v>TRABGS</v>
      </c>
      <c r="I399" s="38" t="str">
        <f t="shared" si="79"/>
        <v>TRASO2N</v>
      </c>
      <c r="J399" s="47">
        <v>9.3285255878598311E-5</v>
      </c>
      <c r="L399" s="38" t="s">
        <v>239</v>
      </c>
      <c r="M399" s="38" t="s">
        <v>293</v>
      </c>
      <c r="N399" s="38" t="s">
        <v>311</v>
      </c>
      <c r="P399" s="53"/>
      <c r="S399" s="53"/>
    </row>
    <row r="400" spans="2:20" s="2" customFormat="1" ht="15" customHeight="1" x14ac:dyDescent="0.3">
      <c r="B400" s="38" t="s">
        <v>225</v>
      </c>
      <c r="C400" s="38"/>
      <c r="D400" s="38" t="str">
        <f t="shared" si="71"/>
        <v>FLO_EMIS</v>
      </c>
      <c r="E400" s="42">
        <f t="shared" si="77"/>
        <v>2025</v>
      </c>
      <c r="F400" s="38" t="str">
        <f t="shared" si="76"/>
        <v>TRABGSL</v>
      </c>
      <c r="G400" s="38" t="str">
        <f t="shared" si="78"/>
        <v>TFL*01*</v>
      </c>
      <c r="H400" s="38" t="str">
        <f>'ACTIVITY TFR_TFM +5km'!P$11</f>
        <v>TRABGSL</v>
      </c>
      <c r="I400" s="38" t="str">
        <f t="shared" si="79"/>
        <v>TRASO2N</v>
      </c>
      <c r="J400" s="47">
        <f>J409</f>
        <v>1.8234847749675466E-4</v>
      </c>
      <c r="L400" s="38" t="s">
        <v>239</v>
      </c>
      <c r="M400" s="38"/>
      <c r="N400" s="38" t="s">
        <v>294</v>
      </c>
      <c r="P400" s="53"/>
      <c r="S400" s="1"/>
      <c r="T400" s="54"/>
    </row>
    <row r="401" spans="2:20" s="2" customFormat="1" ht="15" customHeight="1" x14ac:dyDescent="0.3">
      <c r="B401" s="38" t="s">
        <v>225</v>
      </c>
      <c r="C401" s="38"/>
      <c r="D401" s="38" t="str">
        <f t="shared" ref="D401" si="80">IF(J401&gt;0,"FLO_EMIS","*")</f>
        <v>FLO_EMIS</v>
      </c>
      <c r="E401" s="42">
        <f t="shared" si="77"/>
        <v>2025</v>
      </c>
      <c r="F401" s="38" t="str">
        <f t="shared" si="76"/>
        <v>TRABGSLM</v>
      </c>
      <c r="G401" s="38" t="str">
        <f t="shared" si="77"/>
        <v>TFL*01*</v>
      </c>
      <c r="H401" s="38" t="str">
        <f>'ACTIVITY TFR_TFM +5km'!P$12</f>
        <v>TRABGSLM</v>
      </c>
      <c r="I401" s="38" t="str">
        <f t="shared" si="77"/>
        <v>TRASO2N</v>
      </c>
      <c r="J401" s="47">
        <f>J400</f>
        <v>1.8234847749675466E-4</v>
      </c>
      <c r="L401" s="38" t="s">
        <v>239</v>
      </c>
      <c r="M401" s="38"/>
      <c r="N401" s="38" t="s">
        <v>294</v>
      </c>
      <c r="P401" s="53"/>
      <c r="S401" s="1"/>
      <c r="T401" s="62"/>
    </row>
    <row r="402" spans="2:20" s="2" customFormat="1" ht="15" customHeight="1" x14ac:dyDescent="0.3">
      <c r="B402" s="38" t="s">
        <v>225</v>
      </c>
      <c r="C402" s="38"/>
      <c r="D402" s="38" t="str">
        <f t="shared" si="71"/>
        <v>*</v>
      </c>
      <c r="E402" s="42">
        <f>E400</f>
        <v>2025</v>
      </c>
      <c r="F402" s="38" t="str">
        <f t="shared" si="76"/>
        <v>TRABJF</v>
      </c>
      <c r="G402" s="38" t="str">
        <f>G400</f>
        <v>TFL*01*</v>
      </c>
      <c r="H402" s="38" t="str">
        <f>'ACTIVITY TFR_TFM +5km'!P$13</f>
        <v>TRABJF</v>
      </c>
      <c r="I402" s="38" t="str">
        <f>I400</f>
        <v>TRASO2N</v>
      </c>
      <c r="J402" s="47">
        <v>0</v>
      </c>
      <c r="L402" s="38" t="s">
        <v>239</v>
      </c>
      <c r="M402" s="38"/>
      <c r="N402" s="38" t="s">
        <v>245</v>
      </c>
      <c r="P402" s="53"/>
      <c r="S402" s="53"/>
    </row>
    <row r="403" spans="2:20" s="2" customFormat="1" ht="15" customHeight="1" x14ac:dyDescent="0.3">
      <c r="B403" s="38" t="s">
        <v>225</v>
      </c>
      <c r="C403" s="38"/>
      <c r="D403" s="38" t="str">
        <f t="shared" si="71"/>
        <v>*</v>
      </c>
      <c r="E403" s="42">
        <f t="shared" si="77"/>
        <v>2025</v>
      </c>
      <c r="F403" s="38" t="str">
        <f t="shared" si="76"/>
        <v>TRADME</v>
      </c>
      <c r="G403" s="38" t="str">
        <f t="shared" si="78"/>
        <v>TFL*01*</v>
      </c>
      <c r="H403" s="38" t="str">
        <f>'ACTIVITY TFR_TFM +5km'!P$14</f>
        <v>TRADME</v>
      </c>
      <c r="I403" s="38" t="str">
        <f t="shared" si="79"/>
        <v>TRASO2N</v>
      </c>
      <c r="J403" s="47">
        <v>0</v>
      </c>
      <c r="L403" s="38" t="s">
        <v>239</v>
      </c>
      <c r="M403" s="38"/>
      <c r="N403" s="38" t="s">
        <v>245</v>
      </c>
      <c r="P403" s="53"/>
      <c r="S403" s="1"/>
      <c r="T403" s="54"/>
    </row>
    <row r="404" spans="2:20" s="2" customFormat="1" ht="15" customHeight="1" x14ac:dyDescent="0.3">
      <c r="B404" s="38" t="s">
        <v>225</v>
      </c>
      <c r="C404" s="38"/>
      <c r="D404" s="38" t="str">
        <f t="shared" si="71"/>
        <v>FLO_EMIS</v>
      </c>
      <c r="E404" s="42">
        <f t="shared" si="77"/>
        <v>2025</v>
      </c>
      <c r="F404" s="38" t="str">
        <f t="shared" si="76"/>
        <v>TRADST</v>
      </c>
      <c r="G404" s="38" t="str">
        <f t="shared" si="78"/>
        <v>TFL*01*</v>
      </c>
      <c r="H404" s="38" t="str">
        <f>'ACTIVITY TFR_TFM +5km'!P$15</f>
        <v>TRADST</v>
      </c>
      <c r="I404" s="38" t="str">
        <f t="shared" si="79"/>
        <v>TRASO2N</v>
      </c>
      <c r="J404" s="47">
        <v>9.3109870787557179E-5</v>
      </c>
      <c r="L404" s="38" t="s">
        <v>239</v>
      </c>
      <c r="M404" s="38" t="s">
        <v>293</v>
      </c>
      <c r="N404" s="38" t="s">
        <v>311</v>
      </c>
      <c r="P404" s="53"/>
    </row>
    <row r="405" spans="2:20" x14ac:dyDescent="0.3">
      <c r="B405" s="38" t="s">
        <v>225</v>
      </c>
      <c r="C405" s="38"/>
      <c r="D405" s="38" t="str">
        <f t="shared" si="71"/>
        <v>*</v>
      </c>
      <c r="E405" s="42">
        <f t="shared" si="77"/>
        <v>2025</v>
      </c>
      <c r="F405" s="38" t="str">
        <f t="shared" si="76"/>
        <v>TRAELC</v>
      </c>
      <c r="G405" s="38" t="str">
        <f t="shared" si="78"/>
        <v>TFL*01*</v>
      </c>
      <c r="H405" s="38" t="str">
        <f>'ACTIVITY TFR_TFM +5km'!P$16</f>
        <v>TRAELC</v>
      </c>
      <c r="I405" s="38" t="str">
        <f t="shared" si="79"/>
        <v>TRASO2N</v>
      </c>
      <c r="J405" s="47">
        <v>0</v>
      </c>
      <c r="K405" s="2"/>
      <c r="L405" s="38" t="s">
        <v>239</v>
      </c>
      <c r="M405" s="38"/>
      <c r="N405" s="38" t="s">
        <v>245</v>
      </c>
      <c r="P405" s="53"/>
    </row>
    <row r="406" spans="2:20" x14ac:dyDescent="0.3">
      <c r="B406" s="38" t="s">
        <v>225</v>
      </c>
      <c r="C406" s="38"/>
      <c r="D406" s="38" t="str">
        <f t="shared" si="71"/>
        <v>FLO_EMIS</v>
      </c>
      <c r="E406" s="42">
        <f t="shared" si="77"/>
        <v>2025</v>
      </c>
      <c r="F406" s="38" t="str">
        <f t="shared" si="76"/>
        <v>TRAETH</v>
      </c>
      <c r="G406" s="38" t="str">
        <f t="shared" si="78"/>
        <v>TFL*01*</v>
      </c>
      <c r="H406" s="38" t="str">
        <f>'ACTIVITY TFR_TFM +5km'!P$17</f>
        <v>TRAETH</v>
      </c>
      <c r="I406" s="38" t="str">
        <f t="shared" si="79"/>
        <v>TRASO2N</v>
      </c>
      <c r="J406" s="47">
        <v>1.2054694445991153E-4</v>
      </c>
      <c r="K406" s="2"/>
      <c r="L406" s="38" t="s">
        <v>239</v>
      </c>
      <c r="M406" s="38" t="s">
        <v>293</v>
      </c>
      <c r="N406" s="38" t="s">
        <v>311</v>
      </c>
    </row>
    <row r="407" spans="2:20" x14ac:dyDescent="0.3">
      <c r="B407" s="38" t="s">
        <v>225</v>
      </c>
      <c r="C407" s="38"/>
      <c r="D407" s="38" t="str">
        <f t="shared" si="71"/>
        <v>FLO_EMIS</v>
      </c>
      <c r="E407" s="42">
        <f t="shared" si="77"/>
        <v>2025</v>
      </c>
      <c r="F407" s="38" t="str">
        <f t="shared" si="76"/>
        <v>TRAETHM</v>
      </c>
      <c r="G407" s="38" t="str">
        <f t="shared" si="78"/>
        <v>TFL*01*</v>
      </c>
      <c r="H407" s="38" t="str">
        <f>'ACTIVITY TFR_TFM +5km'!P$18</f>
        <v>TRAETHM</v>
      </c>
      <c r="I407" s="38" t="str">
        <f t="shared" si="79"/>
        <v>TRASO2N</v>
      </c>
      <c r="J407" s="47">
        <v>1.2054694445991153E-4</v>
      </c>
      <c r="K407" s="2"/>
      <c r="L407" s="38" t="s">
        <v>239</v>
      </c>
      <c r="M407" s="38" t="s">
        <v>293</v>
      </c>
      <c r="N407" s="38" t="s">
        <v>311</v>
      </c>
    </row>
    <row r="408" spans="2:20" x14ac:dyDescent="0.3">
      <c r="B408" s="38" t="s">
        <v>225</v>
      </c>
      <c r="C408" s="38"/>
      <c r="D408" s="38" t="str">
        <f t="shared" si="71"/>
        <v>*</v>
      </c>
      <c r="E408" s="42">
        <f t="shared" si="77"/>
        <v>2025</v>
      </c>
      <c r="F408" s="38" t="str">
        <f t="shared" si="76"/>
        <v>TRAFTD</v>
      </c>
      <c r="G408" s="38" t="str">
        <f t="shared" si="78"/>
        <v>TFL*01*</v>
      </c>
      <c r="H408" s="38" t="str">
        <f>'ACTIVITY TFR_TFM +5km'!P$19</f>
        <v>TRAFTD</v>
      </c>
      <c r="I408" s="38" t="str">
        <f t="shared" si="79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71"/>
        <v>FLO_EMIS</v>
      </c>
      <c r="E409" s="42">
        <f t="shared" si="77"/>
        <v>2025</v>
      </c>
      <c r="F409" s="38" t="str">
        <f t="shared" si="76"/>
        <v>TRAGSL</v>
      </c>
      <c r="G409" s="38" t="str">
        <f t="shared" si="78"/>
        <v>TFL*01*</v>
      </c>
      <c r="H409" s="38" t="str">
        <f>'ACTIVITY TFR_TFM +5km'!P$20</f>
        <v>TRAGSL</v>
      </c>
      <c r="I409" s="38" t="str">
        <f t="shared" si="79"/>
        <v>TRASO2N</v>
      </c>
      <c r="J409" s="47">
        <v>1.8234847749675466E-4</v>
      </c>
      <c r="K409" s="2"/>
      <c r="L409" s="38" t="s">
        <v>239</v>
      </c>
      <c r="M409" s="38" t="s">
        <v>293</v>
      </c>
      <c r="N409" s="38" t="s">
        <v>311</v>
      </c>
    </row>
    <row r="410" spans="2:20" x14ac:dyDescent="0.3">
      <c r="B410" s="38" t="s">
        <v>225</v>
      </c>
      <c r="C410" s="38"/>
      <c r="D410" s="38" t="str">
        <f t="shared" si="71"/>
        <v>*</v>
      </c>
      <c r="E410" s="42">
        <f t="shared" si="77"/>
        <v>2025</v>
      </c>
      <c r="F410" s="38" t="str">
        <f t="shared" si="76"/>
        <v>TRAH2G</v>
      </c>
      <c r="G410" s="38" t="str">
        <f t="shared" si="78"/>
        <v>TFL*01*</v>
      </c>
      <c r="H410" s="38" t="str">
        <f>'ACTIVITY TFR_TFM +5km'!P$21</f>
        <v>TRAH2G</v>
      </c>
      <c r="I410" s="38" t="str">
        <f t="shared" si="79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71"/>
        <v>*</v>
      </c>
      <c r="E411" s="42">
        <f t="shared" si="77"/>
        <v>2025</v>
      </c>
      <c r="F411" s="38" t="str">
        <f t="shared" si="76"/>
        <v>TRAHFO</v>
      </c>
      <c r="G411" s="38" t="str">
        <f t="shared" si="78"/>
        <v>TFL*01*</v>
      </c>
      <c r="H411" s="38" t="str">
        <f>'ACTIVITY TFR_TFM +5km'!P$22</f>
        <v>TRAHFO</v>
      </c>
      <c r="I411" s="38" t="str">
        <f t="shared" si="79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71"/>
        <v>*</v>
      </c>
      <c r="E412" s="42">
        <f t="shared" si="77"/>
        <v>2025</v>
      </c>
      <c r="F412" s="38" t="str">
        <f t="shared" si="76"/>
        <v>TRAHUM</v>
      </c>
      <c r="G412" s="38" t="str">
        <f t="shared" si="78"/>
        <v>TFL*01*</v>
      </c>
      <c r="H412" s="38" t="str">
        <f>'ACTIVITY TFR_TFM +5km'!P$23</f>
        <v>TRAHUM</v>
      </c>
      <c r="I412" s="38" t="str">
        <f t="shared" si="79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71"/>
        <v>*</v>
      </c>
      <c r="E413" s="42">
        <f t="shared" si="77"/>
        <v>2025</v>
      </c>
      <c r="F413" s="38" t="str">
        <f t="shared" si="76"/>
        <v>TRAKER</v>
      </c>
      <c r="G413" s="38" t="str">
        <f t="shared" si="78"/>
        <v>TFL*01*</v>
      </c>
      <c r="H413" s="38" t="str">
        <f>'ACTIVITY TFR_TFM +5km'!P$24</f>
        <v>TRAKER</v>
      </c>
      <c r="I413" s="38" t="str">
        <f t="shared" si="79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71"/>
        <v>*</v>
      </c>
      <c r="E414" s="42">
        <f t="shared" si="77"/>
        <v>2025</v>
      </c>
      <c r="F414" s="38" t="str">
        <f t="shared" si="76"/>
        <v>TRALFO</v>
      </c>
      <c r="G414" s="38" t="str">
        <f t="shared" si="78"/>
        <v>TFL*01*</v>
      </c>
      <c r="H414" s="38" t="str">
        <f>'ACTIVITY TFR_TFM +5km'!P$25</f>
        <v>TRALFO</v>
      </c>
      <c r="I414" s="38" t="str">
        <f t="shared" si="79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71"/>
        <v>FLO_EMIS</v>
      </c>
      <c r="E415" s="42">
        <f t="shared" si="77"/>
        <v>2025</v>
      </c>
      <c r="F415" s="38" t="str">
        <f t="shared" si="76"/>
        <v>TRALPG</v>
      </c>
      <c r="G415" s="38" t="str">
        <f t="shared" si="78"/>
        <v>TFL*01*</v>
      </c>
      <c r="H415" s="38" t="str">
        <f>'ACTIVITY TFR_TFM +5km'!P$26</f>
        <v>TRALPG</v>
      </c>
      <c r="I415" s="38" t="str">
        <f t="shared" si="79"/>
        <v>TRASO2N</v>
      </c>
      <c r="J415" s="47">
        <v>1.2384639394619925E-4</v>
      </c>
      <c r="K415" s="2"/>
      <c r="L415" s="38" t="s">
        <v>239</v>
      </c>
      <c r="M415" s="38" t="s">
        <v>293</v>
      </c>
      <c r="N415" s="38" t="s">
        <v>311</v>
      </c>
    </row>
    <row r="416" spans="2:20" x14ac:dyDescent="0.3">
      <c r="B416" s="38" t="s">
        <v>225</v>
      </c>
      <c r="C416" s="38"/>
      <c r="D416" s="38" t="str">
        <f t="shared" si="71"/>
        <v>FLO_EMIS</v>
      </c>
      <c r="E416" s="42">
        <f t="shared" si="77"/>
        <v>2025</v>
      </c>
      <c r="F416" s="38" t="str">
        <f t="shared" si="76"/>
        <v>TRAMTH</v>
      </c>
      <c r="G416" s="38" t="str">
        <f t="shared" si="78"/>
        <v>TFL*01*</v>
      </c>
      <c r="H416" s="38" t="str">
        <f>'ACTIVITY TFR_TFM +5km'!P$27</f>
        <v>TRAMTH</v>
      </c>
      <c r="I416" s="38" t="str">
        <f t="shared" si="79"/>
        <v>TRASO2N</v>
      </c>
      <c r="J416" s="47">
        <v>9.0799999327196063E-5</v>
      </c>
      <c r="K416" s="2"/>
      <c r="L416" s="38" t="s">
        <v>239</v>
      </c>
      <c r="M416" s="38" t="s">
        <v>293</v>
      </c>
      <c r="N416" s="38" t="s">
        <v>311</v>
      </c>
    </row>
    <row r="417" spans="2:20" s="2" customFormat="1" ht="15" customHeight="1" x14ac:dyDescent="0.3">
      <c r="B417" s="38" t="s">
        <v>225</v>
      </c>
      <c r="C417" s="38"/>
      <c r="D417" s="38" t="str">
        <f t="shared" si="71"/>
        <v>FLO_EMIS</v>
      </c>
      <c r="E417" s="42">
        <f t="shared" si="77"/>
        <v>2025</v>
      </c>
      <c r="F417" s="38" t="str">
        <f t="shared" si="76"/>
        <v>TRAMTHM</v>
      </c>
      <c r="G417" s="38" t="str">
        <f t="shared" si="78"/>
        <v>TFL*01*</v>
      </c>
      <c r="H417" s="38" t="str">
        <f>'ACTIVITY TFR_TFM +5km'!P$28</f>
        <v>TRAMTHM</v>
      </c>
      <c r="I417" s="38" t="str">
        <f t="shared" si="79"/>
        <v>TRASO2N</v>
      </c>
      <c r="J417" s="47">
        <v>9.0799999327196063E-5</v>
      </c>
      <c r="L417" s="38" t="s">
        <v>239</v>
      </c>
      <c r="M417" s="38" t="s">
        <v>293</v>
      </c>
      <c r="N417" s="38" t="s">
        <v>311</v>
      </c>
      <c r="P417" s="53"/>
    </row>
    <row r="418" spans="2:20" s="2" customFormat="1" ht="15" customHeight="1" x14ac:dyDescent="0.3">
      <c r="B418" s="38" t="s">
        <v>225</v>
      </c>
      <c r="C418" s="38"/>
      <c r="D418" s="38" t="str">
        <f t="shared" si="71"/>
        <v>FLO_EMIS</v>
      </c>
      <c r="E418" s="42">
        <f t="shared" si="77"/>
        <v>2025</v>
      </c>
      <c r="F418" s="38" t="str">
        <f t="shared" si="76"/>
        <v>TRANGL</v>
      </c>
      <c r="G418" s="38" t="str">
        <f t="shared" si="78"/>
        <v>TFL*01*</v>
      </c>
      <c r="H418" s="38" t="str">
        <f>'ACTIVITY TFR_TFM +5km'!P$29</f>
        <v>TRANGL</v>
      </c>
      <c r="I418" s="38" t="str">
        <f t="shared" si="79"/>
        <v>TRASO2N</v>
      </c>
      <c r="J418" s="47">
        <v>9.3285255878598311E-5</v>
      </c>
      <c r="K418"/>
      <c r="L418" s="38" t="s">
        <v>239</v>
      </c>
      <c r="M418" s="38" t="s">
        <v>293</v>
      </c>
      <c r="N418" s="38" t="s">
        <v>311</v>
      </c>
      <c r="P418" s="53"/>
    </row>
    <row r="419" spans="2:20" x14ac:dyDescent="0.3">
      <c r="B419" s="39" t="s">
        <v>225</v>
      </c>
      <c r="C419" s="39"/>
      <c r="D419" s="39" t="str">
        <f t="shared" si="71"/>
        <v>FLO_EMIS</v>
      </c>
      <c r="E419" s="43">
        <f t="shared" si="77"/>
        <v>2025</v>
      </c>
      <c r="F419" s="39" t="str">
        <f t="shared" si="76"/>
        <v>TRANGS</v>
      </c>
      <c r="G419" s="39" t="str">
        <f t="shared" si="78"/>
        <v>TFL*01*</v>
      </c>
      <c r="H419" s="39" t="str">
        <f>'ACTIVITY TFR_TFM +5km'!P$30</f>
        <v>TRANGS</v>
      </c>
      <c r="I419" s="39" t="str">
        <f t="shared" si="79"/>
        <v>TRASO2N</v>
      </c>
      <c r="J419" s="48">
        <v>9.3285255878598311E-5</v>
      </c>
      <c r="L419" s="39" t="s">
        <v>239</v>
      </c>
      <c r="M419" s="39" t="s">
        <v>293</v>
      </c>
      <c r="N419" s="39" t="s">
        <v>311</v>
      </c>
    </row>
    <row r="420" spans="2:20" x14ac:dyDescent="0.3">
      <c r="B420" s="38" t="s">
        <v>225</v>
      </c>
      <c r="C420" s="38"/>
      <c r="D420" s="38" t="str">
        <f t="shared" si="71"/>
        <v>FLO_EMIS</v>
      </c>
      <c r="E420" s="42">
        <v>2025</v>
      </c>
      <c r="F420" s="38" t="str">
        <f>H420</f>
        <v>TRABDL</v>
      </c>
      <c r="G420" s="38" t="s">
        <v>345</v>
      </c>
      <c r="H420" s="38" t="str">
        <f>'ACTIVITY TFR_TFM +5km'!P$7</f>
        <v>TRABDL</v>
      </c>
      <c r="I420" s="38" t="s">
        <v>230</v>
      </c>
      <c r="J420" s="47">
        <v>1.4645013105171511E-2</v>
      </c>
      <c r="K420" s="2"/>
      <c r="L420" s="38" t="s">
        <v>239</v>
      </c>
      <c r="M420" s="38" t="s">
        <v>293</v>
      </c>
      <c r="N420" s="38" t="s">
        <v>310</v>
      </c>
    </row>
    <row r="421" spans="2:20" s="2" customFormat="1" ht="15" customHeight="1" x14ac:dyDescent="0.3">
      <c r="B421" s="38" t="s">
        <v>225</v>
      </c>
      <c r="C421" s="38"/>
      <c r="D421" s="38" t="str">
        <f t="shared" si="71"/>
        <v>FLO_EMIS</v>
      </c>
      <c r="E421" s="42">
        <f>E420</f>
        <v>2025</v>
      </c>
      <c r="F421" s="38" t="str">
        <f t="shared" ref="F421:F443" si="81">H421</f>
        <v>TRABDLM</v>
      </c>
      <c r="G421" s="38" t="str">
        <f>G420</f>
        <v>TFL*01*</v>
      </c>
      <c r="H421" s="38" t="str">
        <f>'ACTIVITY TFR_TFM +5km'!P$8</f>
        <v>TRABDLM</v>
      </c>
      <c r="I421" s="38" t="str">
        <f>I420</f>
        <v>TRAVOCN</v>
      </c>
      <c r="J421" s="47">
        <v>1.4645013105171511E-2</v>
      </c>
      <c r="L421" s="38" t="s">
        <v>239</v>
      </c>
      <c r="M421" s="38" t="s">
        <v>293</v>
      </c>
      <c r="N421" s="38" t="s">
        <v>310</v>
      </c>
      <c r="P421" s="53"/>
      <c r="S421" s="53"/>
    </row>
    <row r="422" spans="2:20" s="2" customFormat="1" ht="15" customHeight="1" x14ac:dyDescent="0.3">
      <c r="B422" s="38" t="s">
        <v>225</v>
      </c>
      <c r="C422" s="38"/>
      <c r="D422" s="38" t="str">
        <f t="shared" si="71"/>
        <v>FLO_EMIS</v>
      </c>
      <c r="E422" s="42">
        <f t="shared" ref="E422:I443" si="82">E421</f>
        <v>2025</v>
      </c>
      <c r="F422" s="38" t="str">
        <f t="shared" si="81"/>
        <v>TRABGL</v>
      </c>
      <c r="G422" s="38" t="str">
        <f t="shared" ref="G422:G443" si="83">G421</f>
        <v>TFL*01*</v>
      </c>
      <c r="H422" s="38" t="str">
        <f>'ACTIVITY TFR_TFM +5km'!P$9</f>
        <v>TRABGL</v>
      </c>
      <c r="I422" s="38" t="str">
        <f t="shared" ref="I422:I443" si="84">I421</f>
        <v>TRAVOCN</v>
      </c>
      <c r="J422" s="47">
        <v>4.9573275926365827E-4</v>
      </c>
      <c r="L422" s="38" t="s">
        <v>239</v>
      </c>
      <c r="M422" s="38" t="s">
        <v>293</v>
      </c>
      <c r="N422" s="38" t="s">
        <v>311</v>
      </c>
      <c r="P422" s="53"/>
      <c r="S422" s="1"/>
      <c r="T422" s="54"/>
    </row>
    <row r="423" spans="2:20" s="2" customFormat="1" ht="15" customHeight="1" x14ac:dyDescent="0.3">
      <c r="B423" s="38" t="s">
        <v>225</v>
      </c>
      <c r="C423" s="38"/>
      <c r="D423" s="38" t="str">
        <f t="shared" si="71"/>
        <v>FLO_EMIS</v>
      </c>
      <c r="E423" s="42">
        <f t="shared" si="82"/>
        <v>2025</v>
      </c>
      <c r="F423" s="38" t="str">
        <f t="shared" si="81"/>
        <v>TRABGS</v>
      </c>
      <c r="G423" s="38" t="str">
        <f t="shared" si="83"/>
        <v>TFL*01*</v>
      </c>
      <c r="H423" s="38" t="str">
        <f>'ACTIVITY TFR_TFM +5km'!P$10</f>
        <v>TRABGS</v>
      </c>
      <c r="I423" s="38" t="str">
        <f t="shared" si="84"/>
        <v>TRAVOCN</v>
      </c>
      <c r="J423" s="47">
        <v>4.9573275926365827E-4</v>
      </c>
      <c r="L423" s="38" t="s">
        <v>239</v>
      </c>
      <c r="M423" s="38" t="s">
        <v>293</v>
      </c>
      <c r="N423" s="38" t="s">
        <v>311</v>
      </c>
      <c r="P423" s="53"/>
      <c r="S423" s="53"/>
    </row>
    <row r="424" spans="2:20" s="2" customFormat="1" ht="15" customHeight="1" x14ac:dyDescent="0.3">
      <c r="B424" s="38" t="s">
        <v>225</v>
      </c>
      <c r="C424" s="38"/>
      <c r="D424" s="38" t="str">
        <f t="shared" si="71"/>
        <v>FLO_EMIS</v>
      </c>
      <c r="E424" s="42">
        <f t="shared" si="82"/>
        <v>2025</v>
      </c>
      <c r="F424" s="38" t="str">
        <f t="shared" si="81"/>
        <v>TRABGSL</v>
      </c>
      <c r="G424" s="38" t="str">
        <f t="shared" si="83"/>
        <v>TFL*01*</v>
      </c>
      <c r="H424" s="38" t="str">
        <f>'ACTIVITY TFR_TFM +5km'!P$11</f>
        <v>TRABGSL</v>
      </c>
      <c r="I424" s="38" t="str">
        <f t="shared" si="84"/>
        <v>TRAVOCN</v>
      </c>
      <c r="J424" s="47">
        <f>J433</f>
        <v>0.28448595444968494</v>
      </c>
      <c r="L424" s="38" t="s">
        <v>239</v>
      </c>
      <c r="M424" s="38"/>
      <c r="N424" s="38" t="s">
        <v>294</v>
      </c>
      <c r="P424" s="53"/>
      <c r="S424" s="1"/>
      <c r="T424" s="54"/>
    </row>
    <row r="425" spans="2:20" s="2" customFormat="1" ht="15" customHeight="1" x14ac:dyDescent="0.3">
      <c r="B425" s="38" t="s">
        <v>225</v>
      </c>
      <c r="C425" s="38"/>
      <c r="D425" s="38" t="str">
        <f t="shared" si="71"/>
        <v>FLO_EMIS</v>
      </c>
      <c r="E425" s="42">
        <f t="shared" si="82"/>
        <v>2025</v>
      </c>
      <c r="F425" s="38" t="str">
        <f t="shared" si="81"/>
        <v>TRABGSLM</v>
      </c>
      <c r="G425" s="38" t="str">
        <f t="shared" si="82"/>
        <v>TFL*01*</v>
      </c>
      <c r="H425" s="38" t="str">
        <f>'ACTIVITY TFR_TFM +5km'!P$12</f>
        <v>TRABGSLM</v>
      </c>
      <c r="I425" s="38" t="str">
        <f t="shared" si="82"/>
        <v>TRAVOCN</v>
      </c>
      <c r="J425" s="47">
        <f>J424</f>
        <v>0.28448595444968494</v>
      </c>
      <c r="L425" s="38" t="s">
        <v>239</v>
      </c>
      <c r="M425" s="38"/>
      <c r="N425" s="38" t="s">
        <v>294</v>
      </c>
      <c r="P425" s="53"/>
      <c r="S425" s="1"/>
      <c r="T425" s="62"/>
    </row>
    <row r="426" spans="2:20" s="2" customFormat="1" ht="15" customHeight="1" x14ac:dyDescent="0.3">
      <c r="B426" s="38" t="s">
        <v>225</v>
      </c>
      <c r="C426" s="38"/>
      <c r="D426" s="38" t="str">
        <f t="shared" si="71"/>
        <v>*</v>
      </c>
      <c r="E426" s="42">
        <f>E424</f>
        <v>2025</v>
      </c>
      <c r="F426" s="38" t="str">
        <f t="shared" si="81"/>
        <v>TRABJF</v>
      </c>
      <c r="G426" s="38" t="str">
        <f>G424</f>
        <v>TFL*01*</v>
      </c>
      <c r="H426" s="38" t="str">
        <f>'ACTIVITY TFR_TFM +5km'!P$13</f>
        <v>TRABJF</v>
      </c>
      <c r="I426" s="38" t="str">
        <f>I424</f>
        <v>TRAVOCN</v>
      </c>
      <c r="J426" s="47">
        <v>0</v>
      </c>
      <c r="L426" s="38" t="s">
        <v>239</v>
      </c>
      <c r="M426" s="38"/>
      <c r="N426" s="38" t="s">
        <v>245</v>
      </c>
      <c r="P426" s="53"/>
    </row>
    <row r="427" spans="2:20" x14ac:dyDescent="0.3">
      <c r="B427" s="38" t="s">
        <v>225</v>
      </c>
      <c r="C427" s="38"/>
      <c r="D427" s="38" t="str">
        <f t="shared" si="71"/>
        <v>*</v>
      </c>
      <c r="E427" s="42">
        <f t="shared" si="82"/>
        <v>2025</v>
      </c>
      <c r="F427" s="38" t="str">
        <f t="shared" si="81"/>
        <v>TRADME</v>
      </c>
      <c r="G427" s="38" t="str">
        <f t="shared" si="83"/>
        <v>TFL*01*</v>
      </c>
      <c r="H427" s="38" t="str">
        <f>'ACTIVITY TFR_TFM +5km'!P$14</f>
        <v>TRADME</v>
      </c>
      <c r="I427" s="38" t="str">
        <f t="shared" si="84"/>
        <v>TRAVOCN</v>
      </c>
      <c r="J427" s="47">
        <v>0</v>
      </c>
      <c r="K427" s="2"/>
      <c r="L427" s="38" t="s">
        <v>239</v>
      </c>
      <c r="M427" s="38"/>
      <c r="N427" s="38" t="s">
        <v>245</v>
      </c>
      <c r="P427" s="53"/>
    </row>
    <row r="428" spans="2:20" x14ac:dyDescent="0.3">
      <c r="B428" s="38" t="s">
        <v>225</v>
      </c>
      <c r="C428" s="38"/>
      <c r="D428" s="38" t="str">
        <f t="shared" si="71"/>
        <v>FLO_EMIS</v>
      </c>
      <c r="E428" s="42">
        <f t="shared" si="82"/>
        <v>2025</v>
      </c>
      <c r="F428" s="38" t="str">
        <f t="shared" si="81"/>
        <v>TRADST</v>
      </c>
      <c r="G428" s="38" t="str">
        <f t="shared" si="83"/>
        <v>TFL*01*</v>
      </c>
      <c r="H428" s="38" t="str">
        <f>'ACTIVITY TFR_TFM +5km'!P$15</f>
        <v>TRADST</v>
      </c>
      <c r="I428" s="38" t="str">
        <f t="shared" si="84"/>
        <v>TRAVOCN</v>
      </c>
      <c r="J428" s="47">
        <v>1.4349029745660054E-2</v>
      </c>
      <c r="K428" s="2"/>
      <c r="L428" s="38" t="s">
        <v>239</v>
      </c>
      <c r="M428" s="38" t="s">
        <v>293</v>
      </c>
      <c r="N428" s="38" t="s">
        <v>311</v>
      </c>
    </row>
    <row r="429" spans="2:20" x14ac:dyDescent="0.3">
      <c r="B429" s="38" t="s">
        <v>225</v>
      </c>
      <c r="C429" s="38"/>
      <c r="D429" s="38" t="str">
        <f t="shared" ref="D429:D443" si="85">IF(J429&gt;0,"FLO_EMIS","*")</f>
        <v>*</v>
      </c>
      <c r="E429" s="42">
        <f t="shared" si="82"/>
        <v>2025</v>
      </c>
      <c r="F429" s="38" t="str">
        <f t="shared" si="81"/>
        <v>TRAELC</v>
      </c>
      <c r="G429" s="38" t="str">
        <f t="shared" si="83"/>
        <v>TFL*01*</v>
      </c>
      <c r="H429" s="38" t="str">
        <f>'ACTIVITY TFR_TFM +5km'!P$16</f>
        <v>TRAELC</v>
      </c>
      <c r="I429" s="38" t="str">
        <f t="shared" si="84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85"/>
        <v>FLO_EMIS</v>
      </c>
      <c r="E430" s="42">
        <f t="shared" si="82"/>
        <v>2025</v>
      </c>
      <c r="F430" s="38" t="str">
        <f t="shared" si="81"/>
        <v>TRAETH</v>
      </c>
      <c r="G430" s="38" t="str">
        <f t="shared" si="83"/>
        <v>TFL*01*</v>
      </c>
      <c r="H430" s="38" t="str">
        <f>'ACTIVITY TFR_TFM +5km'!P$17</f>
        <v>TRAETH</v>
      </c>
      <c r="I430" s="38" t="str">
        <f t="shared" si="84"/>
        <v>TRAVOCN</v>
      </c>
      <c r="J430" s="47">
        <v>9.398932368516022E-2</v>
      </c>
      <c r="K430" s="2"/>
      <c r="L430" s="38" t="s">
        <v>239</v>
      </c>
      <c r="M430" s="38" t="s">
        <v>293</v>
      </c>
      <c r="N430" s="38" t="s">
        <v>311</v>
      </c>
    </row>
    <row r="431" spans="2:20" x14ac:dyDescent="0.3">
      <c r="B431" s="38" t="s">
        <v>225</v>
      </c>
      <c r="C431" s="38"/>
      <c r="D431" s="38" t="str">
        <f t="shared" si="85"/>
        <v>FLO_EMIS</v>
      </c>
      <c r="E431" s="42">
        <f t="shared" si="82"/>
        <v>2025</v>
      </c>
      <c r="F431" s="38" t="str">
        <f t="shared" si="81"/>
        <v>TRAETHM</v>
      </c>
      <c r="G431" s="38" t="str">
        <f t="shared" si="83"/>
        <v>TFL*01*</v>
      </c>
      <c r="H431" s="38" t="str">
        <f>'ACTIVITY TFR_TFM +5km'!P$18</f>
        <v>TRAETHM</v>
      </c>
      <c r="I431" s="38" t="str">
        <f t="shared" si="84"/>
        <v>TRAVOCN</v>
      </c>
      <c r="J431" s="47">
        <v>9.398932368516022E-2</v>
      </c>
      <c r="K431" s="2"/>
      <c r="L431" s="38" t="s">
        <v>239</v>
      </c>
      <c r="M431" s="38" t="s">
        <v>293</v>
      </c>
      <c r="N431" s="38" t="s">
        <v>311</v>
      </c>
    </row>
    <row r="432" spans="2:20" x14ac:dyDescent="0.3">
      <c r="B432" s="38" t="s">
        <v>225</v>
      </c>
      <c r="C432" s="38"/>
      <c r="D432" s="38" t="str">
        <f t="shared" si="85"/>
        <v>*</v>
      </c>
      <c r="E432" s="42">
        <f t="shared" si="82"/>
        <v>2025</v>
      </c>
      <c r="F432" s="38" t="str">
        <f t="shared" si="81"/>
        <v>TRAFTD</v>
      </c>
      <c r="G432" s="38" t="str">
        <f t="shared" si="83"/>
        <v>TFL*01*</v>
      </c>
      <c r="H432" s="38" t="str">
        <f>'ACTIVITY TFR_TFM +5km'!P$19</f>
        <v>TRAFTD</v>
      </c>
      <c r="I432" s="38" t="str">
        <f t="shared" si="84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14" x14ac:dyDescent="0.3">
      <c r="B433" s="38" t="s">
        <v>225</v>
      </c>
      <c r="C433" s="38"/>
      <c r="D433" s="38" t="str">
        <f t="shared" si="85"/>
        <v>FLO_EMIS</v>
      </c>
      <c r="E433" s="42">
        <f t="shared" si="82"/>
        <v>2025</v>
      </c>
      <c r="F433" s="38" t="str">
        <f t="shared" si="81"/>
        <v>TRAGSL</v>
      </c>
      <c r="G433" s="38" t="str">
        <f t="shared" si="83"/>
        <v>TFL*01*</v>
      </c>
      <c r="H433" s="38" t="str">
        <f>'ACTIVITY TFR_TFM +5km'!P$20</f>
        <v>TRAGSL</v>
      </c>
      <c r="I433" s="38" t="str">
        <f t="shared" si="84"/>
        <v>TRAVOCN</v>
      </c>
      <c r="J433" s="47">
        <v>0.28448595444968494</v>
      </c>
      <c r="K433" s="2"/>
      <c r="L433" s="38" t="s">
        <v>239</v>
      </c>
      <c r="M433" s="38" t="s">
        <v>293</v>
      </c>
      <c r="N433" s="38" t="s">
        <v>311</v>
      </c>
    </row>
    <row r="434" spans="2:14" x14ac:dyDescent="0.3">
      <c r="B434" s="38" t="s">
        <v>225</v>
      </c>
      <c r="C434" s="38"/>
      <c r="D434" s="38" t="str">
        <f t="shared" si="85"/>
        <v>*</v>
      </c>
      <c r="E434" s="42">
        <f t="shared" si="82"/>
        <v>2025</v>
      </c>
      <c r="F434" s="38" t="str">
        <f t="shared" si="81"/>
        <v>TRAH2G</v>
      </c>
      <c r="G434" s="38" t="str">
        <f t="shared" si="83"/>
        <v>TFL*01*</v>
      </c>
      <c r="H434" s="38" t="str">
        <f>'ACTIVITY TFR_TFM +5km'!P$21</f>
        <v>TRAH2G</v>
      </c>
      <c r="I434" s="38" t="str">
        <f t="shared" si="84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14" x14ac:dyDescent="0.3">
      <c r="B435" s="38" t="s">
        <v>225</v>
      </c>
      <c r="C435" s="38"/>
      <c r="D435" s="38" t="str">
        <f t="shared" si="85"/>
        <v>*</v>
      </c>
      <c r="E435" s="42">
        <f t="shared" si="82"/>
        <v>2025</v>
      </c>
      <c r="F435" s="38" t="str">
        <f t="shared" si="81"/>
        <v>TRAHFO</v>
      </c>
      <c r="G435" s="38" t="str">
        <f t="shared" si="83"/>
        <v>TFL*01*</v>
      </c>
      <c r="H435" s="38" t="str">
        <f>'ACTIVITY TFR_TFM +5km'!P$22</f>
        <v>TRAHFO</v>
      </c>
      <c r="I435" s="38" t="str">
        <f t="shared" si="84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14" x14ac:dyDescent="0.3">
      <c r="B436" s="38" t="s">
        <v>225</v>
      </c>
      <c r="C436" s="38"/>
      <c r="D436" s="38" t="str">
        <f t="shared" si="85"/>
        <v>*</v>
      </c>
      <c r="E436" s="42">
        <f t="shared" si="82"/>
        <v>2025</v>
      </c>
      <c r="F436" s="38" t="str">
        <f t="shared" si="81"/>
        <v>TRAHUM</v>
      </c>
      <c r="G436" s="38" t="str">
        <f t="shared" si="83"/>
        <v>TFL*01*</v>
      </c>
      <c r="H436" s="38" t="str">
        <f>'ACTIVITY TFR_TFM +5km'!P$23</f>
        <v>TRAHUM</v>
      </c>
      <c r="I436" s="38" t="str">
        <f t="shared" si="84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14" x14ac:dyDescent="0.3">
      <c r="B437" s="38" t="s">
        <v>225</v>
      </c>
      <c r="C437" s="38"/>
      <c r="D437" s="38" t="str">
        <f t="shared" si="85"/>
        <v>*</v>
      </c>
      <c r="E437" s="42">
        <f t="shared" si="82"/>
        <v>2025</v>
      </c>
      <c r="F437" s="38" t="str">
        <f t="shared" si="81"/>
        <v>TRAKER</v>
      </c>
      <c r="G437" s="38" t="str">
        <f t="shared" si="83"/>
        <v>TFL*01*</v>
      </c>
      <c r="H437" s="38" t="str">
        <f>'ACTIVITY TFR_TFM +5km'!P$24</f>
        <v>TRAKER</v>
      </c>
      <c r="I437" s="38" t="str">
        <f t="shared" si="84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14" x14ac:dyDescent="0.3">
      <c r="B438" s="38" t="s">
        <v>225</v>
      </c>
      <c r="C438" s="38"/>
      <c r="D438" s="38" t="str">
        <f t="shared" si="85"/>
        <v>*</v>
      </c>
      <c r="E438" s="42">
        <f t="shared" si="82"/>
        <v>2025</v>
      </c>
      <c r="F438" s="38" t="str">
        <f t="shared" si="81"/>
        <v>TRALFO</v>
      </c>
      <c r="G438" s="38" t="str">
        <f t="shared" si="83"/>
        <v>TFL*01*</v>
      </c>
      <c r="H438" s="38" t="str">
        <f>'ACTIVITY TFR_TFM +5km'!P$25</f>
        <v>TRALFO</v>
      </c>
      <c r="I438" s="38" t="str">
        <f t="shared" si="84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14" x14ac:dyDescent="0.3">
      <c r="B439" s="38" t="s">
        <v>225</v>
      </c>
      <c r="C439" s="38"/>
      <c r="D439" s="38" t="str">
        <f t="shared" si="85"/>
        <v>FLO_EMIS</v>
      </c>
      <c r="E439" s="42">
        <f t="shared" si="82"/>
        <v>2025</v>
      </c>
      <c r="F439" s="38" t="str">
        <f t="shared" si="81"/>
        <v>TRALPG</v>
      </c>
      <c r="G439" s="38" t="str">
        <f t="shared" si="83"/>
        <v>TFL*01*</v>
      </c>
      <c r="H439" s="38" t="str">
        <f>'ACTIVITY TFR_TFM +5km'!P$26</f>
        <v>TRALPG</v>
      </c>
      <c r="I439" s="38" t="str">
        <f t="shared" si="84"/>
        <v>TRAVOCN</v>
      </c>
      <c r="J439" s="47">
        <v>5.1923250631678874E-4</v>
      </c>
      <c r="K439" s="2"/>
      <c r="L439" s="38" t="s">
        <v>239</v>
      </c>
      <c r="M439" s="38" t="s">
        <v>293</v>
      </c>
      <c r="N439" s="38" t="s">
        <v>311</v>
      </c>
    </row>
    <row r="440" spans="2:14" x14ac:dyDescent="0.3">
      <c r="B440" s="38" t="s">
        <v>225</v>
      </c>
      <c r="C440" s="38"/>
      <c r="D440" s="38" t="str">
        <f t="shared" si="85"/>
        <v>FLO_EMIS</v>
      </c>
      <c r="E440" s="42">
        <f t="shared" si="82"/>
        <v>2025</v>
      </c>
      <c r="F440" s="38" t="str">
        <f t="shared" si="81"/>
        <v>TRAMTH</v>
      </c>
      <c r="G440" s="38" t="str">
        <f t="shared" si="83"/>
        <v>TFL*01*</v>
      </c>
      <c r="H440" s="38" t="str">
        <f>'ACTIVITY TFR_TFM +5km'!P$27</f>
        <v>TRAMTH</v>
      </c>
      <c r="I440" s="38" t="str">
        <f t="shared" si="84"/>
        <v>TRAVOCN</v>
      </c>
      <c r="J440" s="47">
        <v>1.399305874051285E-2</v>
      </c>
      <c r="K440" s="2"/>
      <c r="L440" s="38" t="s">
        <v>239</v>
      </c>
      <c r="M440" s="38" t="s">
        <v>293</v>
      </c>
      <c r="N440" s="38" t="s">
        <v>311</v>
      </c>
    </row>
    <row r="441" spans="2:14" x14ac:dyDescent="0.3">
      <c r="B441" s="38" t="s">
        <v>225</v>
      </c>
      <c r="C441" s="38"/>
      <c r="D441" s="38" t="str">
        <f t="shared" si="85"/>
        <v>FLO_EMIS</v>
      </c>
      <c r="E441" s="42">
        <f t="shared" si="82"/>
        <v>2025</v>
      </c>
      <c r="F441" s="38" t="str">
        <f t="shared" si="81"/>
        <v>TRAMTHM</v>
      </c>
      <c r="G441" s="38" t="str">
        <f t="shared" si="83"/>
        <v>TFL*01*</v>
      </c>
      <c r="H441" s="38" t="str">
        <f>'ACTIVITY TFR_TFM +5km'!P$28</f>
        <v>TRAMTHM</v>
      </c>
      <c r="I441" s="38" t="str">
        <f t="shared" si="84"/>
        <v>TRAVOCN</v>
      </c>
      <c r="J441" s="47">
        <v>1.399305874051285E-2</v>
      </c>
      <c r="K441" s="2"/>
      <c r="L441" s="38" t="s">
        <v>239</v>
      </c>
      <c r="M441" s="38" t="s">
        <v>293</v>
      </c>
      <c r="N441" s="38" t="s">
        <v>311</v>
      </c>
    </row>
    <row r="442" spans="2:14" x14ac:dyDescent="0.3">
      <c r="B442" s="38" t="s">
        <v>225</v>
      </c>
      <c r="C442" s="38"/>
      <c r="D442" s="38" t="str">
        <f t="shared" si="85"/>
        <v>FLO_EMIS</v>
      </c>
      <c r="E442" s="42">
        <f t="shared" si="82"/>
        <v>2025</v>
      </c>
      <c r="F442" s="38" t="str">
        <f t="shared" si="81"/>
        <v>TRANGL</v>
      </c>
      <c r="G442" s="38" t="str">
        <f t="shared" si="83"/>
        <v>TFL*01*</v>
      </c>
      <c r="H442" s="38" t="str">
        <f>'ACTIVITY TFR_TFM +5km'!P$29</f>
        <v>TRANGL</v>
      </c>
      <c r="I442" s="38" t="str">
        <f t="shared" si="84"/>
        <v>TRAVOCN</v>
      </c>
      <c r="J442" s="47">
        <v>4.9573275926365827E-4</v>
      </c>
      <c r="L442" s="38" t="s">
        <v>239</v>
      </c>
      <c r="M442" s="38" t="s">
        <v>293</v>
      </c>
      <c r="N442" s="38" t="s">
        <v>311</v>
      </c>
    </row>
    <row r="443" spans="2:14" x14ac:dyDescent="0.3">
      <c r="B443" s="39" t="s">
        <v>225</v>
      </c>
      <c r="C443" s="39"/>
      <c r="D443" s="39" t="str">
        <f t="shared" si="85"/>
        <v>FLO_EMIS</v>
      </c>
      <c r="E443" s="43">
        <f t="shared" si="82"/>
        <v>2025</v>
      </c>
      <c r="F443" s="39" t="str">
        <f t="shared" si="81"/>
        <v>TRANGS</v>
      </c>
      <c r="G443" s="39" t="str">
        <f t="shared" si="83"/>
        <v>TFL*01*</v>
      </c>
      <c r="H443" s="39" t="str">
        <f>'ACTIVITY TFR_TFM +5km'!P$30</f>
        <v>TRANGS</v>
      </c>
      <c r="I443" s="39" t="str">
        <f t="shared" si="84"/>
        <v>TRAVOCN</v>
      </c>
      <c r="J443" s="48">
        <v>4.9573275926365827E-4</v>
      </c>
      <c r="L443" s="39" t="s">
        <v>239</v>
      </c>
      <c r="M443" s="39" t="s">
        <v>293</v>
      </c>
      <c r="N443" s="39" t="s">
        <v>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72C4"/>
  </sheetPr>
  <dimension ref="B1:T223"/>
  <sheetViews>
    <sheetView zoomScale="80" zoomScaleNormal="80" workbookViewId="0">
      <selection activeCell="A4" sqref="A4:XFD4"/>
    </sheetView>
  </sheetViews>
  <sheetFormatPr defaultColWidth="9.109375" defaultRowHeight="14.4" x14ac:dyDescent="0.3"/>
  <cols>
    <col min="1" max="1" width="9.109375" style="20"/>
    <col min="2" max="2" width="10.33203125" style="20" bestFit="1" customWidth="1"/>
    <col min="3" max="3" width="8.6640625" style="20" bestFit="1" customWidth="1"/>
    <col min="4" max="4" width="10.33203125" style="20" bestFit="1" customWidth="1"/>
    <col min="5" max="5" width="5.5546875" style="20" bestFit="1" customWidth="1"/>
    <col min="6" max="6" width="14.33203125" style="20" bestFit="1" customWidth="1"/>
    <col min="7" max="7" width="8.5546875" style="20" bestFit="1" customWidth="1"/>
    <col min="8" max="8" width="10.109375" style="20" bestFit="1" customWidth="1"/>
    <col min="9" max="9" width="10.33203125" style="20" bestFit="1" customWidth="1"/>
    <col min="10" max="10" width="16.33203125" style="20" bestFit="1" customWidth="1"/>
    <col min="11" max="11" width="9.109375" style="20"/>
    <col min="12" max="12" width="6.44140625" style="28" bestFit="1" customWidth="1"/>
    <col min="13" max="13" width="11.6640625" style="20" bestFit="1" customWidth="1"/>
    <col min="14" max="14" width="27.109375" style="20" customWidth="1"/>
    <col min="15" max="15" width="9.109375" style="20"/>
    <col min="16" max="16" width="10.109375" style="20" bestFit="1" customWidth="1"/>
    <col min="17" max="17" width="38.6640625" style="20" bestFit="1" customWidth="1"/>
    <col min="18" max="18" width="9.109375" style="20"/>
    <col min="19" max="19" width="10.33203125" style="20" bestFit="1" customWidth="1"/>
    <col min="20" max="20" width="29.33203125" style="20" bestFit="1" customWidth="1"/>
    <col min="21" max="16384" width="9.109375" style="20"/>
  </cols>
  <sheetData>
    <row r="1" spans="2:20" s="19" customFormat="1" x14ac:dyDescent="0.3">
      <c r="L1" s="27"/>
    </row>
    <row r="2" spans="2:20" s="19" customFormat="1" x14ac:dyDescent="0.3">
      <c r="L2" s="27"/>
    </row>
    <row r="3" spans="2:20" s="19" customFormat="1" ht="19.8" x14ac:dyDescent="0.3">
      <c r="B3" s="50" t="s">
        <v>236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79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19" customFormat="1" ht="21" customHeight="1" x14ac:dyDescent="0.3">
      <c r="B5" s="40" t="s">
        <v>215</v>
      </c>
      <c r="C5"/>
      <c r="D5"/>
      <c r="E5"/>
      <c r="F5"/>
      <c r="G5"/>
      <c r="H5"/>
      <c r="I5"/>
      <c r="J5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s="19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19" customFormat="1" ht="15" customHeight="1" x14ac:dyDescent="0.3">
      <c r="B7" s="38" t="s">
        <v>225</v>
      </c>
      <c r="C7" s="38"/>
      <c r="D7" s="38" t="str">
        <f>IF(J7&gt;0,"FLO_EMIS","*")</f>
        <v>FLO_EMIS</v>
      </c>
      <c r="E7" s="42">
        <f>'ACTIVITY TFL +5km'!$E$7</f>
        <v>2018</v>
      </c>
      <c r="F7" s="38" t="str">
        <f>H7</f>
        <v>TRABDL</v>
      </c>
      <c r="G7" s="38" t="s">
        <v>248</v>
      </c>
      <c r="H7" s="38" t="str">
        <f>P$7</f>
        <v>TRABDL</v>
      </c>
      <c r="I7" s="38" t="s">
        <v>226</v>
      </c>
      <c r="J7" s="47">
        <v>2.8999999999999998E-3</v>
      </c>
      <c r="K7" s="2"/>
      <c r="L7" s="38" t="s">
        <v>239</v>
      </c>
      <c r="M7" s="38" t="s">
        <v>293</v>
      </c>
      <c r="N7" s="38"/>
      <c r="O7" s="2"/>
      <c r="P7" s="38" t="s">
        <v>185</v>
      </c>
      <c r="Q7" s="44" t="s">
        <v>186</v>
      </c>
      <c r="R7" s="2"/>
      <c r="S7" s="38" t="s">
        <v>226</v>
      </c>
      <c r="T7" s="44" t="s">
        <v>250</v>
      </c>
    </row>
    <row r="8" spans="2:20" s="19" customFormat="1" ht="15" customHeight="1" x14ac:dyDescent="0.3">
      <c r="B8" s="38" t="s">
        <v>225</v>
      </c>
      <c r="C8" s="38"/>
      <c r="D8" s="38" t="str">
        <f t="shared" ref="D8:D54" si="0">IF(J8&gt;0,"FLO_EMIS","*")</f>
        <v>FLO_EMIS</v>
      </c>
      <c r="E8" s="42">
        <f>'ACTIVITY TFL +5km'!$E$7</f>
        <v>2018</v>
      </c>
      <c r="F8" s="38" t="str">
        <f t="shared" ref="F8:F30" si="1">H8</f>
        <v>TRABDLM</v>
      </c>
      <c r="G8" s="38" t="str">
        <f>G7</f>
        <v>TT*</v>
      </c>
      <c r="H8" s="38" t="str">
        <f>P$8</f>
        <v>TRABDLM</v>
      </c>
      <c r="I8" s="38" t="str">
        <f>I7</f>
        <v>TRACH4N</v>
      </c>
      <c r="J8" s="47">
        <v>2.8999999999999998E-3</v>
      </c>
      <c r="K8" s="2"/>
      <c r="L8" s="38" t="s">
        <v>239</v>
      </c>
      <c r="M8" s="38" t="s">
        <v>293</v>
      </c>
      <c r="N8" s="38"/>
      <c r="O8" s="2"/>
      <c r="P8" s="38" t="s">
        <v>187</v>
      </c>
      <c r="Q8" s="44" t="s">
        <v>188</v>
      </c>
      <c r="R8" s="2"/>
      <c r="S8" s="38" t="s">
        <v>227</v>
      </c>
      <c r="T8" s="44" t="s">
        <v>251</v>
      </c>
    </row>
    <row r="9" spans="2:20" s="19" customFormat="1" ht="15" customHeight="1" x14ac:dyDescent="0.3">
      <c r="B9" s="38" t="s">
        <v>225</v>
      </c>
      <c r="C9" s="38"/>
      <c r="D9" s="38" t="str">
        <f t="shared" ref="D9" si="2">IF(J9&gt;0,"FLO_EMIS","*")</f>
        <v>FLO_EMIS</v>
      </c>
      <c r="E9" s="42">
        <f>'ACTIVITY TFL +5km'!$E$7</f>
        <v>2018</v>
      </c>
      <c r="F9" s="38" t="str">
        <f t="shared" si="1"/>
        <v>TRABGL</v>
      </c>
      <c r="G9" s="38" t="str">
        <f t="shared" ref="G9:G30" si="3">G8</f>
        <v>TT*</v>
      </c>
      <c r="H9" s="38" t="str">
        <f>P$9</f>
        <v>TRABGL</v>
      </c>
      <c r="I9" s="38" t="str">
        <f t="shared" ref="I9:I30" si="4">I8</f>
        <v>TRACH4N</v>
      </c>
      <c r="J9" s="47">
        <v>1.2999999999999999E-4</v>
      </c>
      <c r="K9" s="2"/>
      <c r="L9" s="38" t="s">
        <v>239</v>
      </c>
      <c r="M9" s="38" t="s">
        <v>293</v>
      </c>
      <c r="N9" s="38"/>
      <c r="O9" s="2"/>
      <c r="P9" s="38" t="s">
        <v>278</v>
      </c>
      <c r="Q9" s="44" t="s">
        <v>279</v>
      </c>
      <c r="R9" s="2"/>
      <c r="S9" s="38" t="s">
        <v>249</v>
      </c>
      <c r="T9" s="44" t="s">
        <v>252</v>
      </c>
    </row>
    <row r="10" spans="2:20" s="19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TFL +5km'!$E$7</f>
        <v>2018</v>
      </c>
      <c r="F10" s="38" t="str">
        <f t="shared" si="1"/>
        <v>TRABGS</v>
      </c>
      <c r="G10" s="38" t="str">
        <f t="shared" si="3"/>
        <v>TT*</v>
      </c>
      <c r="H10" s="38" t="str">
        <f>P$10</f>
        <v>TRABGS</v>
      </c>
      <c r="I10" s="38" t="str">
        <f t="shared" si="4"/>
        <v>TRACH4N</v>
      </c>
      <c r="J10" s="47">
        <v>1.2999999999999999E-4</v>
      </c>
      <c r="K10" s="2"/>
      <c r="L10" s="38" t="s">
        <v>239</v>
      </c>
      <c r="M10" s="38" t="s">
        <v>293</v>
      </c>
      <c r="N10" s="38"/>
      <c r="O10" s="2"/>
      <c r="P10" s="38" t="s">
        <v>189</v>
      </c>
      <c r="Q10" s="44" t="s">
        <v>190</v>
      </c>
      <c r="R10" s="2"/>
      <c r="S10" s="38" t="s">
        <v>228</v>
      </c>
      <c r="T10" s="44" t="s">
        <v>253</v>
      </c>
    </row>
    <row r="11" spans="2:20" s="19" customFormat="1" ht="15" customHeight="1" x14ac:dyDescent="0.3">
      <c r="B11" s="38" t="s">
        <v>225</v>
      </c>
      <c r="C11" s="38"/>
      <c r="D11" s="38" t="str">
        <f t="shared" ref="D11" si="5">IF(J11&gt;0,"FLO_EMIS","*")</f>
        <v>*</v>
      </c>
      <c r="E11" s="42">
        <f>'ACTIVITY TFL +5km'!$E$7</f>
        <v>2018</v>
      </c>
      <c r="F11" s="38" t="str">
        <f t="shared" si="1"/>
        <v>TRABGSL</v>
      </c>
      <c r="G11" s="38" t="str">
        <f t="shared" si="3"/>
        <v>TT*</v>
      </c>
      <c r="H11" s="38" t="str">
        <f>P$11</f>
        <v>TRABGSL</v>
      </c>
      <c r="I11" s="38" t="str">
        <f t="shared" si="4"/>
        <v>TRACH4N</v>
      </c>
      <c r="J11" s="47">
        <v>0</v>
      </c>
      <c r="K11" s="2"/>
      <c r="L11" s="38" t="s">
        <v>239</v>
      </c>
      <c r="M11" s="38"/>
      <c r="N11" s="38" t="s">
        <v>245</v>
      </c>
      <c r="O11" s="2"/>
      <c r="P11" s="38" t="s">
        <v>282</v>
      </c>
      <c r="Q11" s="44" t="s">
        <v>283</v>
      </c>
      <c r="R11" s="2"/>
      <c r="S11" s="38" t="s">
        <v>247</v>
      </c>
      <c r="T11" s="44" t="s">
        <v>254</v>
      </c>
    </row>
    <row r="12" spans="2:20" s="19" customFormat="1" ht="15" customHeight="1" x14ac:dyDescent="0.3">
      <c r="B12" s="38" t="s">
        <v>225</v>
      </c>
      <c r="C12" s="38"/>
      <c r="D12" s="38" t="str">
        <f t="shared" ref="D12" si="6">IF(J12&gt;0,"FLO_EMIS","*")</f>
        <v>*</v>
      </c>
      <c r="E12" s="42">
        <f>'ACTIVITY TFL +5km'!$E$7</f>
        <v>2018</v>
      </c>
      <c r="F12" s="38" t="str">
        <f t="shared" ref="F12" si="7">H12</f>
        <v>TRABGSLM</v>
      </c>
      <c r="G12" s="38" t="str">
        <f t="shared" si="3"/>
        <v>TT*</v>
      </c>
      <c r="H12" s="38" t="str">
        <f>P$12</f>
        <v>TRABGSLM</v>
      </c>
      <c r="I12" s="38" t="str">
        <f t="shared" si="4"/>
        <v>TRACH4N</v>
      </c>
      <c r="J12" s="47">
        <v>0</v>
      </c>
      <c r="K12" s="2"/>
      <c r="L12" s="38" t="s">
        <v>239</v>
      </c>
      <c r="M12" s="38"/>
      <c r="N12" s="38" t="s">
        <v>245</v>
      </c>
      <c r="O12" s="2"/>
      <c r="P12" s="38" t="s">
        <v>317</v>
      </c>
      <c r="Q12" s="44" t="s">
        <v>318</v>
      </c>
      <c r="R12" s="2"/>
      <c r="S12" s="38" t="s">
        <v>231</v>
      </c>
      <c r="T12" s="44" t="s">
        <v>255</v>
      </c>
    </row>
    <row r="13" spans="2:20" s="19" customFormat="1" ht="15" customHeight="1" x14ac:dyDescent="0.3">
      <c r="B13" s="38" t="s">
        <v>225</v>
      </c>
      <c r="C13" s="38"/>
      <c r="D13" s="38" t="str">
        <f t="shared" ref="D13" si="8">IF(J13&gt;0,"FLO_EMIS","*")</f>
        <v>*</v>
      </c>
      <c r="E13" s="42">
        <f>'ACTIVITY TFL +5km'!$E$7</f>
        <v>2018</v>
      </c>
      <c r="F13" s="38" t="str">
        <f t="shared" si="1"/>
        <v>TRABJF</v>
      </c>
      <c r="G13" s="38" t="str">
        <f t="shared" si="3"/>
        <v>TT*</v>
      </c>
      <c r="H13" s="38" t="str">
        <f>P$13</f>
        <v>TRABJF</v>
      </c>
      <c r="I13" s="38" t="str">
        <f t="shared" si="4"/>
        <v>TRACH4N</v>
      </c>
      <c r="J13" s="47">
        <v>0</v>
      </c>
      <c r="K13" s="2"/>
      <c r="L13" s="38" t="s">
        <v>239</v>
      </c>
      <c r="M13" s="38"/>
      <c r="N13" s="38" t="s">
        <v>245</v>
      </c>
      <c r="O13" s="2"/>
      <c r="P13" s="38" t="s">
        <v>284</v>
      </c>
      <c r="Q13" s="44" t="s">
        <v>285</v>
      </c>
      <c r="R13" s="2"/>
      <c r="S13" s="38" t="s">
        <v>246</v>
      </c>
      <c r="T13" s="44" t="s">
        <v>275</v>
      </c>
    </row>
    <row r="14" spans="2:20" s="19" customFormat="1" ht="15" customHeight="1" x14ac:dyDescent="0.3">
      <c r="B14" s="38" t="s">
        <v>225</v>
      </c>
      <c r="C14" s="38"/>
      <c r="D14" s="38" t="str">
        <f t="shared" ref="D14" si="9">IF(J14&gt;0,"FLO_EMIS","*")</f>
        <v>*</v>
      </c>
      <c r="E14" s="42">
        <f>'ACTIVITY TFL +5km'!$E$7</f>
        <v>2018</v>
      </c>
      <c r="F14" s="38" t="str">
        <f t="shared" si="1"/>
        <v>TRADME</v>
      </c>
      <c r="G14" s="38" t="str">
        <f t="shared" si="3"/>
        <v>TT*</v>
      </c>
      <c r="H14" s="38" t="str">
        <f>P$14</f>
        <v>TRADME</v>
      </c>
      <c r="I14" s="38" t="str">
        <f t="shared" si="4"/>
        <v>TRACH4N</v>
      </c>
      <c r="J14" s="47">
        <v>0</v>
      </c>
      <c r="K14" s="2"/>
      <c r="L14" s="38" t="s">
        <v>239</v>
      </c>
      <c r="M14" s="38"/>
      <c r="N14" s="38" t="s">
        <v>245</v>
      </c>
      <c r="O14" s="2"/>
      <c r="P14" s="38" t="s">
        <v>286</v>
      </c>
      <c r="Q14" s="44" t="s">
        <v>287</v>
      </c>
      <c r="R14" s="2"/>
      <c r="S14" s="38" t="s">
        <v>233</v>
      </c>
      <c r="T14" s="44" t="s">
        <v>257</v>
      </c>
    </row>
    <row r="15" spans="2:20" s="19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TFL +5km'!$E$7</f>
        <v>2018</v>
      </c>
      <c r="F15" s="38" t="str">
        <f t="shared" si="1"/>
        <v>TRADST</v>
      </c>
      <c r="G15" s="38" t="str">
        <f t="shared" si="3"/>
        <v>TT*</v>
      </c>
      <c r="H15" s="38" t="str">
        <f>P$15</f>
        <v>TRADST</v>
      </c>
      <c r="I15" s="38" t="str">
        <f t="shared" si="4"/>
        <v>TRACH4N</v>
      </c>
      <c r="J15" s="47">
        <v>2.8999999999999998E-3</v>
      </c>
      <c r="K15" s="2"/>
      <c r="L15" s="38" t="s">
        <v>239</v>
      </c>
      <c r="M15" s="38" t="s">
        <v>293</v>
      </c>
      <c r="N15" s="38"/>
      <c r="O15" s="2"/>
      <c r="P15" s="38" t="s">
        <v>191</v>
      </c>
      <c r="Q15" s="44" t="s">
        <v>192</v>
      </c>
      <c r="R15" s="2"/>
      <c r="S15" s="38" t="s">
        <v>232</v>
      </c>
      <c r="T15" s="44" t="s">
        <v>258</v>
      </c>
    </row>
    <row r="16" spans="2:20" s="19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TFL +5km'!$E$7</f>
        <v>2018</v>
      </c>
      <c r="F16" s="38" t="str">
        <f t="shared" si="1"/>
        <v>TRAELC</v>
      </c>
      <c r="G16" s="38" t="str">
        <f t="shared" si="3"/>
        <v>TT*</v>
      </c>
      <c r="H16" s="38" t="str">
        <f>P$16</f>
        <v>TRAELC</v>
      </c>
      <c r="I16" s="38" t="str">
        <f t="shared" si="4"/>
        <v>TRACH4N</v>
      </c>
      <c r="J16" s="47">
        <v>0</v>
      </c>
      <c r="K16" s="2"/>
      <c r="L16" s="38" t="s">
        <v>239</v>
      </c>
      <c r="M16" s="38" t="s">
        <v>293</v>
      </c>
      <c r="N16" s="38"/>
      <c r="O16" s="2"/>
      <c r="P16" s="38" t="s">
        <v>193</v>
      </c>
      <c r="Q16" s="44" t="s">
        <v>194</v>
      </c>
      <c r="R16" s="2"/>
      <c r="S16" s="38" t="s">
        <v>240</v>
      </c>
      <c r="T16" s="44" t="s">
        <v>259</v>
      </c>
    </row>
    <row r="17" spans="2:20" s="19" customFormat="1" ht="15" customHeight="1" x14ac:dyDescent="0.3">
      <c r="B17" s="38" t="s">
        <v>225</v>
      </c>
      <c r="C17" s="38"/>
      <c r="D17" s="38" t="str">
        <f t="shared" si="0"/>
        <v>*</v>
      </c>
      <c r="E17" s="42">
        <f>'ACTIVITY TFL +5km'!$E$7</f>
        <v>2018</v>
      </c>
      <c r="F17" s="38" t="str">
        <f t="shared" si="1"/>
        <v>TRAETH</v>
      </c>
      <c r="G17" s="38" t="str">
        <f t="shared" si="3"/>
        <v>TT*</v>
      </c>
      <c r="H17" s="38" t="str">
        <f>P$17</f>
        <v>TRAETH</v>
      </c>
      <c r="I17" s="38" t="str">
        <f t="shared" si="4"/>
        <v>TRACH4N</v>
      </c>
      <c r="J17" s="47">
        <v>0</v>
      </c>
      <c r="K17" s="2"/>
      <c r="L17" s="38" t="s">
        <v>239</v>
      </c>
      <c r="M17" s="38"/>
      <c r="N17" s="38" t="s">
        <v>245</v>
      </c>
      <c r="O17" s="2"/>
      <c r="P17" s="38" t="s">
        <v>195</v>
      </c>
      <c r="Q17" s="44" t="s">
        <v>196</v>
      </c>
      <c r="R17" s="2"/>
      <c r="S17" s="38" t="s">
        <v>230</v>
      </c>
      <c r="T17" s="44" t="s">
        <v>300</v>
      </c>
    </row>
    <row r="18" spans="2:20" s="19" customFormat="1" ht="15" customHeight="1" x14ac:dyDescent="0.3">
      <c r="B18" s="38" t="s">
        <v>225</v>
      </c>
      <c r="C18" s="38"/>
      <c r="D18" s="38" t="str">
        <f t="shared" si="0"/>
        <v>*</v>
      </c>
      <c r="E18" s="42">
        <f>'ACTIVITY TFL +5km'!$E$7</f>
        <v>2018</v>
      </c>
      <c r="F18" s="38" t="str">
        <f t="shared" si="1"/>
        <v>TRAETHM</v>
      </c>
      <c r="G18" s="38" t="str">
        <f t="shared" si="3"/>
        <v>TT*</v>
      </c>
      <c r="H18" s="38" t="str">
        <f>P$18</f>
        <v>TRAETHM</v>
      </c>
      <c r="I18" s="38" t="str">
        <f t="shared" si="4"/>
        <v>TRACH4N</v>
      </c>
      <c r="J18" s="47">
        <v>0</v>
      </c>
      <c r="K18" s="2"/>
      <c r="L18" s="38" t="s">
        <v>239</v>
      </c>
      <c r="M18" s="38"/>
      <c r="N18" s="38" t="s">
        <v>245</v>
      </c>
      <c r="O18" s="2"/>
      <c r="P18" s="38" t="s">
        <v>197</v>
      </c>
      <c r="Q18" s="44" t="s">
        <v>198</v>
      </c>
      <c r="R18" s="2"/>
    </row>
    <row r="19" spans="2:20" s="19" customFormat="1" ht="15" customHeight="1" x14ac:dyDescent="0.3">
      <c r="B19" s="38" t="s">
        <v>225</v>
      </c>
      <c r="C19" s="38"/>
      <c r="D19" s="38" t="str">
        <f t="shared" ref="D19" si="10">IF(J19&gt;0,"FLO_EMIS","*")</f>
        <v>FLO_EMIS</v>
      </c>
      <c r="E19" s="42">
        <f>'ACTIVITY TFL +5km'!$E$7</f>
        <v>2018</v>
      </c>
      <c r="F19" s="38" t="str">
        <f t="shared" si="1"/>
        <v>TRAFTD</v>
      </c>
      <c r="G19" s="38" t="str">
        <f t="shared" si="3"/>
        <v>TT*</v>
      </c>
      <c r="H19" s="38" t="str">
        <f>P$19</f>
        <v>TRAFTD</v>
      </c>
      <c r="I19" s="38" t="str">
        <f t="shared" si="4"/>
        <v>TRACH4N</v>
      </c>
      <c r="J19" s="47">
        <v>2.8999999999999998E-3</v>
      </c>
      <c r="K19" s="2"/>
      <c r="L19" s="38" t="s">
        <v>239</v>
      </c>
      <c r="M19" s="38" t="s">
        <v>293</v>
      </c>
      <c r="N19" s="38"/>
      <c r="O19" s="2"/>
      <c r="P19" s="38" t="s">
        <v>276</v>
      </c>
      <c r="Q19" s="44" t="s">
        <v>277</v>
      </c>
      <c r="R19" s="2"/>
      <c r="S19" s="2"/>
      <c r="T19" s="2"/>
    </row>
    <row r="20" spans="2:20" s="19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TFL +5km'!$E$7</f>
        <v>2018</v>
      </c>
      <c r="F20" s="38" t="str">
        <f t="shared" si="1"/>
        <v>TRAGSL</v>
      </c>
      <c r="G20" s="38" t="str">
        <f t="shared" si="3"/>
        <v>TT*</v>
      </c>
      <c r="H20" s="38" t="str">
        <f>P$20</f>
        <v>TRAGSL</v>
      </c>
      <c r="I20" s="38" t="str">
        <f t="shared" si="4"/>
        <v>TRACH4N</v>
      </c>
      <c r="J20" s="47">
        <v>0</v>
      </c>
      <c r="K20" s="2"/>
      <c r="L20" s="38" t="s">
        <v>239</v>
      </c>
      <c r="M20" s="38"/>
      <c r="N20" s="38" t="s">
        <v>245</v>
      </c>
      <c r="O20" s="2"/>
      <c r="P20" s="38" t="s">
        <v>199</v>
      </c>
      <c r="Q20" s="44" t="s">
        <v>200</v>
      </c>
      <c r="R20" s="2"/>
      <c r="S20" s="2"/>
      <c r="T20" s="2"/>
    </row>
    <row r="21" spans="2:20" s="19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TFL +5km'!$E$7</f>
        <v>2018</v>
      </c>
      <c r="F21" s="38" t="str">
        <f t="shared" si="1"/>
        <v>TRAH2G</v>
      </c>
      <c r="G21" s="38" t="str">
        <f t="shared" si="3"/>
        <v>TT*</v>
      </c>
      <c r="H21" s="38" t="str">
        <f>P$21</f>
        <v>TRAH2G</v>
      </c>
      <c r="I21" s="38" t="str">
        <f t="shared" si="4"/>
        <v>TRACH4N</v>
      </c>
      <c r="J21" s="47">
        <v>0</v>
      </c>
      <c r="K21" s="2"/>
      <c r="L21" s="38" t="s">
        <v>239</v>
      </c>
      <c r="M21" s="38"/>
      <c r="N21" s="38" t="s">
        <v>245</v>
      </c>
      <c r="O21" s="2"/>
      <c r="P21" s="38" t="s">
        <v>201</v>
      </c>
      <c r="Q21" s="44" t="s">
        <v>202</v>
      </c>
      <c r="R21" s="2"/>
      <c r="S21" s="2"/>
      <c r="T21" s="2"/>
    </row>
    <row r="22" spans="2:20" s="19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TFL +5km'!$E$7</f>
        <v>2018</v>
      </c>
      <c r="F22" s="38" t="str">
        <f t="shared" si="1"/>
        <v>TRAHFO</v>
      </c>
      <c r="G22" s="38" t="str">
        <f t="shared" si="3"/>
        <v>TT*</v>
      </c>
      <c r="H22" s="38" t="str">
        <f>P$22</f>
        <v>TRAHFO</v>
      </c>
      <c r="I22" s="38" t="str">
        <f t="shared" si="4"/>
        <v>TRACH4N</v>
      </c>
      <c r="J22" s="47">
        <v>0</v>
      </c>
      <c r="K22" s="2"/>
      <c r="L22" s="38" t="s">
        <v>239</v>
      </c>
      <c r="M22" s="38"/>
      <c r="N22" s="38" t="s">
        <v>245</v>
      </c>
      <c r="O22" s="2"/>
      <c r="P22" s="38" t="s">
        <v>203</v>
      </c>
      <c r="Q22" s="44" t="s">
        <v>204</v>
      </c>
      <c r="R22" s="2"/>
      <c r="S22" s="2"/>
      <c r="T22" s="2"/>
    </row>
    <row r="23" spans="2:20" s="19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TFL +5km'!$E$7</f>
        <v>2018</v>
      </c>
      <c r="F23" s="38" t="str">
        <f t="shared" si="1"/>
        <v>TRAHUM</v>
      </c>
      <c r="G23" s="38" t="str">
        <f t="shared" si="3"/>
        <v>TT*</v>
      </c>
      <c r="H23" s="38" t="str">
        <f>P$23</f>
        <v>TRAHUM</v>
      </c>
      <c r="I23" s="38" t="str">
        <f t="shared" si="4"/>
        <v>TRACH4N</v>
      </c>
      <c r="J23" s="47">
        <v>0</v>
      </c>
      <c r="K23" s="2"/>
      <c r="L23" s="38" t="s">
        <v>239</v>
      </c>
      <c r="M23" s="38"/>
      <c r="N23" s="38" t="s">
        <v>245</v>
      </c>
      <c r="O23" s="2"/>
      <c r="P23" s="38" t="s">
        <v>205</v>
      </c>
      <c r="Q23" s="44" t="s">
        <v>206</v>
      </c>
      <c r="R23" s="2"/>
      <c r="S23" s="2"/>
      <c r="T23" s="2"/>
    </row>
    <row r="24" spans="2:20" s="19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TFL +5km'!$E$7</f>
        <v>2018</v>
      </c>
      <c r="F24" s="38" t="str">
        <f t="shared" si="1"/>
        <v>TRAKER</v>
      </c>
      <c r="G24" s="38" t="str">
        <f t="shared" si="3"/>
        <v>TT*</v>
      </c>
      <c r="H24" s="38" t="str">
        <f>P$24</f>
        <v>TRAKER</v>
      </c>
      <c r="I24" s="38" t="str">
        <f t="shared" si="4"/>
        <v>TRACH4N</v>
      </c>
      <c r="J24" s="47">
        <v>0</v>
      </c>
      <c r="K24" s="2"/>
      <c r="L24" s="38" t="s">
        <v>239</v>
      </c>
      <c r="M24" s="38"/>
      <c r="N24" s="38" t="s">
        <v>245</v>
      </c>
      <c r="O24" s="2"/>
      <c r="P24" s="38" t="s">
        <v>207</v>
      </c>
      <c r="Q24" s="44" t="s">
        <v>208</v>
      </c>
      <c r="R24" s="2"/>
      <c r="S24" s="2"/>
      <c r="T24" s="2"/>
    </row>
    <row r="25" spans="2:20" s="19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TFL +5km'!$E$7</f>
        <v>2018</v>
      </c>
      <c r="F25" s="38" t="str">
        <f t="shared" si="1"/>
        <v>TRALFO</v>
      </c>
      <c r="G25" s="38" t="str">
        <f t="shared" si="3"/>
        <v>TT*</v>
      </c>
      <c r="H25" s="38" t="str">
        <f>P$25</f>
        <v>TRALFO</v>
      </c>
      <c r="I25" s="38" t="str">
        <f t="shared" si="4"/>
        <v>TRACH4N</v>
      </c>
      <c r="J25" s="47">
        <v>0</v>
      </c>
      <c r="K25" s="2"/>
      <c r="L25" s="38" t="s">
        <v>239</v>
      </c>
      <c r="M25" s="38"/>
      <c r="N25" s="38" t="s">
        <v>245</v>
      </c>
      <c r="O25" s="2"/>
      <c r="P25" s="38" t="s">
        <v>209</v>
      </c>
      <c r="Q25" s="44" t="s">
        <v>210</v>
      </c>
      <c r="R25" s="2"/>
      <c r="S25" s="2"/>
      <c r="T25" s="2"/>
    </row>
    <row r="26" spans="2:20" s="19" customFormat="1" ht="15" customHeight="1" x14ac:dyDescent="0.3">
      <c r="B26" s="38" t="s">
        <v>225</v>
      </c>
      <c r="C26" s="38"/>
      <c r="D26" s="38" t="str">
        <f t="shared" si="0"/>
        <v>*</v>
      </c>
      <c r="E26" s="42">
        <f>'ACTIVITY TFL +5km'!$E$7</f>
        <v>2018</v>
      </c>
      <c r="F26" s="38" t="str">
        <f t="shared" si="1"/>
        <v>TRALPG</v>
      </c>
      <c r="G26" s="38" t="str">
        <f t="shared" si="3"/>
        <v>TT*</v>
      </c>
      <c r="H26" s="38" t="str">
        <f>P$26</f>
        <v>TRALPG</v>
      </c>
      <c r="I26" s="38" t="str">
        <f t="shared" si="4"/>
        <v>TRACH4N</v>
      </c>
      <c r="J26" s="47">
        <v>0</v>
      </c>
      <c r="K26" s="2"/>
      <c r="L26" s="38" t="s">
        <v>239</v>
      </c>
      <c r="M26" s="38"/>
      <c r="N26" s="38" t="s">
        <v>245</v>
      </c>
      <c r="O26" s="2"/>
      <c r="P26" s="38" t="s">
        <v>211</v>
      </c>
      <c r="Q26" s="44" t="s">
        <v>212</v>
      </c>
      <c r="R26" s="2"/>
      <c r="S26" s="2"/>
      <c r="T26" s="2"/>
    </row>
    <row r="27" spans="2:20" s="19" customFormat="1" ht="15" customHeight="1" x14ac:dyDescent="0.3">
      <c r="B27" s="38" t="s">
        <v>225</v>
      </c>
      <c r="C27" s="38"/>
      <c r="D27" s="38" t="str">
        <f t="shared" si="0"/>
        <v>*</v>
      </c>
      <c r="E27" s="42">
        <f>'ACTIVITY TFL +5km'!$E$7</f>
        <v>2018</v>
      </c>
      <c r="F27" s="38" t="str">
        <f t="shared" si="1"/>
        <v>TRAMTH</v>
      </c>
      <c r="G27" s="38" t="str">
        <f t="shared" si="3"/>
        <v>TT*</v>
      </c>
      <c r="H27" s="38" t="str">
        <f>P$27</f>
        <v>TRAMTH</v>
      </c>
      <c r="I27" s="38" t="str">
        <f t="shared" si="4"/>
        <v>TRACH4N</v>
      </c>
      <c r="J27" s="47">
        <v>0</v>
      </c>
      <c r="K27" s="2"/>
      <c r="L27" s="38" t="s">
        <v>239</v>
      </c>
      <c r="M27" s="38"/>
      <c r="N27" s="38" t="s">
        <v>245</v>
      </c>
      <c r="O27" s="2"/>
      <c r="P27" s="38" t="s">
        <v>315</v>
      </c>
      <c r="Q27" s="44" t="s">
        <v>268</v>
      </c>
      <c r="R27" s="2"/>
      <c r="S27" s="2"/>
      <c r="T27" s="2"/>
    </row>
    <row r="28" spans="2:20" s="19" customFormat="1" ht="15" customHeight="1" x14ac:dyDescent="0.3">
      <c r="B28" s="38" t="s">
        <v>225</v>
      </c>
      <c r="C28" s="38"/>
      <c r="D28" s="38" t="str">
        <f t="shared" si="0"/>
        <v>*</v>
      </c>
      <c r="E28" s="42">
        <f>'ACTIVITY TFL +5km'!$E$7</f>
        <v>2018</v>
      </c>
      <c r="F28" s="38" t="str">
        <f t="shared" si="1"/>
        <v>TRAMTHM</v>
      </c>
      <c r="G28" s="38" t="str">
        <f t="shared" si="3"/>
        <v>TT*</v>
      </c>
      <c r="H28" s="38" t="str">
        <f>P$28</f>
        <v>TRAMTHM</v>
      </c>
      <c r="I28" s="38" t="str">
        <f t="shared" si="4"/>
        <v>TRACH4N</v>
      </c>
      <c r="J28" s="47">
        <v>0</v>
      </c>
      <c r="K28" s="2"/>
      <c r="L28" s="38" t="s">
        <v>239</v>
      </c>
      <c r="M28" s="38"/>
      <c r="N28" s="38" t="s">
        <v>245</v>
      </c>
      <c r="O28" s="2"/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ref="D29" si="11">IF(J29&gt;0,"FLO_EMIS","*")</f>
        <v>FLO_EMIS</v>
      </c>
      <c r="E29" s="42">
        <f>'ACTIVITY TFL +5km'!$E$7</f>
        <v>2018</v>
      </c>
      <c r="F29" s="38" t="str">
        <f t="shared" si="1"/>
        <v>TRANGL</v>
      </c>
      <c r="G29" s="38" t="str">
        <f t="shared" si="3"/>
        <v>TT*</v>
      </c>
      <c r="H29" s="38" t="str">
        <f>P$29</f>
        <v>TRANGL</v>
      </c>
      <c r="I29" s="38" t="str">
        <f t="shared" si="4"/>
        <v>TRACH4N</v>
      </c>
      <c r="J29" s="47">
        <v>1.2999999999999999E-4</v>
      </c>
      <c r="K29"/>
      <c r="L29" s="38" t="s">
        <v>239</v>
      </c>
      <c r="M29" s="38" t="s">
        <v>293</v>
      </c>
      <c r="N29" s="38"/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TFL +5km'!$E$7</f>
        <v>2018</v>
      </c>
      <c r="F30" s="39" t="str">
        <f t="shared" si="1"/>
        <v>TRANGS</v>
      </c>
      <c r="G30" s="39" t="str">
        <f t="shared" si="3"/>
        <v>TT*</v>
      </c>
      <c r="H30" s="39" t="str">
        <f>P$30</f>
        <v>TRANGS</v>
      </c>
      <c r="I30" s="39" t="str">
        <f t="shared" si="4"/>
        <v>TRACH4N</v>
      </c>
      <c r="J30" s="48">
        <v>1.2999999999999999E-4</v>
      </c>
      <c r="K30"/>
      <c r="L30" s="39" t="s">
        <v>239</v>
      </c>
      <c r="M30" s="39" t="s">
        <v>293</v>
      </c>
      <c r="N30" s="39"/>
      <c r="O30"/>
      <c r="P30" s="39" t="s">
        <v>213</v>
      </c>
      <c r="Q30" s="46" t="s">
        <v>214</v>
      </c>
      <c r="R30"/>
      <c r="S30"/>
      <c r="T30"/>
    </row>
    <row r="31" spans="2:20" x14ac:dyDescent="0.3">
      <c r="B31" s="38" t="s">
        <v>225</v>
      </c>
      <c r="C31" s="38"/>
      <c r="D31" s="38" t="str">
        <f>IF(J31&gt;0,"FLO_EMIS","*")</f>
        <v>FLO_EMIS</v>
      </c>
      <c r="E31" s="42">
        <f>'ACTIVITY TFL +5km'!$E$7</f>
        <v>2018</v>
      </c>
      <c r="F31" s="38" t="str">
        <f>H31</f>
        <v>TRABDL</v>
      </c>
      <c r="G31" s="38" t="str">
        <f>G$7</f>
        <v>TT*</v>
      </c>
      <c r="H31" s="38" t="str">
        <f>P$7</f>
        <v>TRABDL</v>
      </c>
      <c r="I31" s="38" t="s">
        <v>227</v>
      </c>
      <c r="J31" s="47">
        <v>0.21</v>
      </c>
      <c r="K31" s="2"/>
      <c r="L31" s="38" t="s">
        <v>239</v>
      </c>
      <c r="M31" s="38" t="s">
        <v>293</v>
      </c>
      <c r="N31" s="38"/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TFL +5km'!$E$7</f>
        <v>2018</v>
      </c>
      <c r="F32" s="38" t="str">
        <f t="shared" ref="F32:F54" si="12">H32</f>
        <v>TRABDLM</v>
      </c>
      <c r="G32" s="38" t="str">
        <f>G31</f>
        <v>TT*</v>
      </c>
      <c r="H32" s="38" t="str">
        <f>P$8</f>
        <v>TRABDLM</v>
      </c>
      <c r="I32" s="38" t="str">
        <f>I31</f>
        <v>TRACOXN</v>
      </c>
      <c r="J32" s="47">
        <v>0.21</v>
      </c>
      <c r="K32" s="2"/>
      <c r="L32" s="38" t="s">
        <v>239</v>
      </c>
      <c r="M32" s="38" t="s">
        <v>293</v>
      </c>
      <c r="N32" s="38"/>
    </row>
    <row r="33" spans="2:20" s="19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>'ACTIVITY TFL +5km'!$E$7</f>
        <v>2018</v>
      </c>
      <c r="F33" s="38" t="str">
        <f t="shared" si="12"/>
        <v>TRABGL</v>
      </c>
      <c r="G33" s="38" t="str">
        <f t="shared" ref="G33:G54" si="13">G32</f>
        <v>TT*</v>
      </c>
      <c r="H33" s="38" t="str">
        <f>P$9</f>
        <v>TRABGL</v>
      </c>
      <c r="I33" s="38" t="str">
        <f t="shared" ref="I33:I54" si="14">I32</f>
        <v>TRACOXN</v>
      </c>
      <c r="J33" s="47">
        <v>3.4000000000000002E-2</v>
      </c>
      <c r="K33" s="2"/>
      <c r="L33" s="38" t="s">
        <v>239</v>
      </c>
      <c r="M33" s="38" t="s">
        <v>293</v>
      </c>
      <c r="N33" s="38"/>
      <c r="P33" s="21"/>
      <c r="S33" s="21"/>
    </row>
    <row r="34" spans="2:20" x14ac:dyDescent="0.3">
      <c r="B34" s="38" t="s">
        <v>225</v>
      </c>
      <c r="C34" s="38"/>
      <c r="D34" s="38" t="str">
        <f t="shared" si="0"/>
        <v>FLO_EMIS</v>
      </c>
      <c r="E34" s="42">
        <f>'ACTIVITY TFL +5km'!$E$7</f>
        <v>2018</v>
      </c>
      <c r="F34" s="38" t="str">
        <f t="shared" si="12"/>
        <v>TRABGS</v>
      </c>
      <c r="G34" s="38" t="str">
        <f t="shared" si="13"/>
        <v>TT*</v>
      </c>
      <c r="H34" s="38" t="str">
        <f>P$10</f>
        <v>TRABGS</v>
      </c>
      <c r="I34" s="38" t="str">
        <f t="shared" si="14"/>
        <v>TRACOXN</v>
      </c>
      <c r="J34" s="47">
        <v>3.4000000000000002E-2</v>
      </c>
      <c r="K34" s="2"/>
      <c r="L34" s="38" t="s">
        <v>239</v>
      </c>
      <c r="M34" s="38" t="s">
        <v>293</v>
      </c>
      <c r="N34" s="38"/>
    </row>
    <row r="35" spans="2:20" s="19" customFormat="1" ht="15" customHeight="1" x14ac:dyDescent="0.3">
      <c r="B35" s="38" t="s">
        <v>225</v>
      </c>
      <c r="C35" s="38"/>
      <c r="D35" s="38" t="str">
        <f t="shared" si="0"/>
        <v>*</v>
      </c>
      <c r="E35" s="42">
        <f>'ACTIVITY TFL +5km'!$E$7</f>
        <v>2018</v>
      </c>
      <c r="F35" s="38" t="str">
        <f t="shared" si="12"/>
        <v>TRABGSL</v>
      </c>
      <c r="G35" s="38" t="str">
        <f t="shared" si="13"/>
        <v>TT*</v>
      </c>
      <c r="H35" s="38" t="str">
        <f>P$11</f>
        <v>TRABGSL</v>
      </c>
      <c r="I35" s="38" t="str">
        <f t="shared" si="14"/>
        <v>TRACOXN</v>
      </c>
      <c r="J35" s="47">
        <v>0</v>
      </c>
      <c r="K35" s="2"/>
      <c r="L35" s="38" t="s">
        <v>239</v>
      </c>
      <c r="M35" s="38"/>
      <c r="N35" s="38" t="s">
        <v>245</v>
      </c>
      <c r="P35" s="21"/>
      <c r="Q35" s="25"/>
      <c r="R35" s="25"/>
      <c r="S35" s="21"/>
      <c r="T35" s="25"/>
    </row>
    <row r="36" spans="2:20" s="19" customFormat="1" ht="15" customHeight="1" x14ac:dyDescent="0.3">
      <c r="B36" s="38" t="s">
        <v>225</v>
      </c>
      <c r="C36" s="38"/>
      <c r="D36" s="38" t="str">
        <f t="shared" si="0"/>
        <v>*</v>
      </c>
      <c r="E36" s="42">
        <f>'ACTIVITY TFL +5km'!$E$7</f>
        <v>2018</v>
      </c>
      <c r="F36" s="38" t="str">
        <f t="shared" si="12"/>
        <v>TRABGSLM</v>
      </c>
      <c r="G36" s="38" t="str">
        <f t="shared" si="13"/>
        <v>TT*</v>
      </c>
      <c r="H36" s="38" t="str">
        <f>P$12</f>
        <v>TRABGSLM</v>
      </c>
      <c r="I36" s="38" t="str">
        <f t="shared" si="14"/>
        <v>TRACOXN</v>
      </c>
      <c r="J36" s="47">
        <v>0</v>
      </c>
      <c r="K36" s="2"/>
      <c r="L36" s="38" t="s">
        <v>239</v>
      </c>
      <c r="M36" s="38"/>
      <c r="N36" s="38" t="s">
        <v>245</v>
      </c>
      <c r="P36" s="21"/>
      <c r="S36" s="22"/>
      <c r="T36" s="25"/>
    </row>
    <row r="37" spans="2:20" s="19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TFL +5km'!$E$7</f>
        <v>2018</v>
      </c>
      <c r="F37" s="38" t="str">
        <f t="shared" si="12"/>
        <v>TRABJF</v>
      </c>
      <c r="G37" s="38" t="str">
        <f>G35</f>
        <v>TT*</v>
      </c>
      <c r="H37" s="38" t="str">
        <f>P$13</f>
        <v>TRABJF</v>
      </c>
      <c r="I37" s="38" t="str">
        <f>I35</f>
        <v>TRACOXN</v>
      </c>
      <c r="J37" s="47">
        <v>0</v>
      </c>
      <c r="K37" s="2"/>
      <c r="L37" s="38" t="s">
        <v>239</v>
      </c>
      <c r="M37" s="38"/>
      <c r="N37" s="38" t="s">
        <v>245</v>
      </c>
      <c r="P37" s="21"/>
      <c r="Q37" s="25"/>
      <c r="R37" s="25"/>
      <c r="S37" s="21"/>
      <c r="T37" s="25"/>
    </row>
    <row r="38" spans="2:20" s="19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TFL +5km'!$E$7</f>
        <v>2018</v>
      </c>
      <c r="F38" s="38" t="str">
        <f t="shared" si="12"/>
        <v>TRADME</v>
      </c>
      <c r="G38" s="38" t="str">
        <f t="shared" si="13"/>
        <v>TT*</v>
      </c>
      <c r="H38" s="38" t="str">
        <f>P$14</f>
        <v>TRADME</v>
      </c>
      <c r="I38" s="38" t="str">
        <f t="shared" si="14"/>
        <v>TRACOXN</v>
      </c>
      <c r="J38" s="47">
        <v>0</v>
      </c>
      <c r="K38" s="2"/>
      <c r="L38" s="38" t="s">
        <v>239</v>
      </c>
      <c r="M38" s="38"/>
      <c r="N38" s="38" t="s">
        <v>245</v>
      </c>
      <c r="P38" s="21"/>
      <c r="Q38" s="25"/>
      <c r="R38" s="25"/>
      <c r="S38" s="21"/>
      <c r="T38" s="25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>'ACTIVITY TFL +5km'!$E$7</f>
        <v>2018</v>
      </c>
      <c r="F39" s="38" t="str">
        <f t="shared" si="12"/>
        <v>TRADST</v>
      </c>
      <c r="G39" s="38" t="str">
        <f t="shared" si="13"/>
        <v>TT*</v>
      </c>
      <c r="H39" s="38" t="str">
        <f>P$15</f>
        <v>TRADST</v>
      </c>
      <c r="I39" s="38" t="str">
        <f t="shared" si="14"/>
        <v>TRACOXN</v>
      </c>
      <c r="J39" s="47">
        <v>0.24</v>
      </c>
      <c r="K39" s="2"/>
      <c r="L39" s="38" t="s">
        <v>239</v>
      </c>
      <c r="M39" s="38" t="s">
        <v>293</v>
      </c>
      <c r="N39" s="38"/>
      <c r="P39" s="21"/>
      <c r="Q39" s="21"/>
      <c r="R39" s="21"/>
      <c r="S39" s="21"/>
      <c r="T39" s="21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TFL +5km'!$E$7</f>
        <v>2018</v>
      </c>
      <c r="F40" s="38" t="str">
        <f t="shared" si="12"/>
        <v>TRAELC</v>
      </c>
      <c r="G40" s="38" t="str">
        <f t="shared" si="13"/>
        <v>TT*</v>
      </c>
      <c r="H40" s="38" t="str">
        <f>P$16</f>
        <v>TRAELC</v>
      </c>
      <c r="I40" s="38" t="str">
        <f t="shared" si="14"/>
        <v>TRACOXN</v>
      </c>
      <c r="J40" s="47">
        <v>0</v>
      </c>
      <c r="K40" s="2"/>
      <c r="L40" s="38" t="s">
        <v>239</v>
      </c>
      <c r="M40" s="38" t="s">
        <v>293</v>
      </c>
      <c r="N40" s="38"/>
    </row>
    <row r="41" spans="2:20" x14ac:dyDescent="0.3">
      <c r="B41" s="38" t="s">
        <v>225</v>
      </c>
      <c r="C41" s="38"/>
      <c r="D41" s="38" t="str">
        <f t="shared" si="0"/>
        <v>*</v>
      </c>
      <c r="E41" s="42">
        <f>'ACTIVITY TFL +5km'!$E$7</f>
        <v>2018</v>
      </c>
      <c r="F41" s="38" t="str">
        <f t="shared" si="12"/>
        <v>TRAETH</v>
      </c>
      <c r="G41" s="38" t="str">
        <f t="shared" si="13"/>
        <v>TT*</v>
      </c>
      <c r="H41" s="38" t="str">
        <f>P$17</f>
        <v>TRAETH</v>
      </c>
      <c r="I41" s="38" t="str">
        <f t="shared" si="14"/>
        <v>TRACOXN</v>
      </c>
      <c r="J41" s="47">
        <v>0</v>
      </c>
      <c r="K41" s="2"/>
      <c r="L41" s="38" t="s">
        <v>239</v>
      </c>
      <c r="M41" s="38"/>
      <c r="N41" s="38" t="s">
        <v>245</v>
      </c>
    </row>
    <row r="42" spans="2:20" x14ac:dyDescent="0.3">
      <c r="B42" s="38" t="s">
        <v>225</v>
      </c>
      <c r="C42" s="38"/>
      <c r="D42" s="38" t="str">
        <f t="shared" si="0"/>
        <v>*</v>
      </c>
      <c r="E42" s="42">
        <f>'ACTIVITY TFL +5km'!$E$7</f>
        <v>2018</v>
      </c>
      <c r="F42" s="38" t="str">
        <f t="shared" si="12"/>
        <v>TRAETHM</v>
      </c>
      <c r="G42" s="38" t="str">
        <f t="shared" si="13"/>
        <v>TT*</v>
      </c>
      <c r="H42" s="38" t="str">
        <f>P$18</f>
        <v>TRAETHM</v>
      </c>
      <c r="I42" s="38" t="str">
        <f t="shared" si="14"/>
        <v>TRACOXN</v>
      </c>
      <c r="J42" s="47">
        <v>0</v>
      </c>
      <c r="K42" s="2"/>
      <c r="L42" s="38" t="s">
        <v>239</v>
      </c>
      <c r="M42" s="38"/>
      <c r="N42" s="38" t="s">
        <v>245</v>
      </c>
    </row>
    <row r="43" spans="2:20" s="19" customFormat="1" ht="15" customHeight="1" x14ac:dyDescent="0.3">
      <c r="B43" s="38" t="s">
        <v>225</v>
      </c>
      <c r="C43" s="38"/>
      <c r="D43" s="38" t="str">
        <f t="shared" si="0"/>
        <v>*</v>
      </c>
      <c r="E43" s="42">
        <f>'ACTIVITY TFL +5km'!$E$7</f>
        <v>2018</v>
      </c>
      <c r="F43" s="38" t="str">
        <f t="shared" si="12"/>
        <v>TRAFTD</v>
      </c>
      <c r="G43" s="38" t="str">
        <f t="shared" si="13"/>
        <v>TT*</v>
      </c>
      <c r="H43" s="38" t="str">
        <f>P$19</f>
        <v>TRAFTD</v>
      </c>
      <c r="I43" s="38" t="str">
        <f t="shared" si="14"/>
        <v>TRACOXN</v>
      </c>
      <c r="J43" s="47">
        <v>0</v>
      </c>
      <c r="K43" s="2"/>
      <c r="L43" s="38" t="s">
        <v>239</v>
      </c>
      <c r="M43" s="38" t="s">
        <v>293</v>
      </c>
      <c r="N43" s="38"/>
      <c r="P43" s="21"/>
      <c r="S43" s="21"/>
    </row>
    <row r="44" spans="2:20" x14ac:dyDescent="0.3">
      <c r="B44" s="38" t="s">
        <v>225</v>
      </c>
      <c r="C44" s="38"/>
      <c r="D44" s="38" t="str">
        <f t="shared" si="0"/>
        <v>*</v>
      </c>
      <c r="E44" s="42">
        <f>'ACTIVITY TFL +5km'!$E$7</f>
        <v>2018</v>
      </c>
      <c r="F44" s="38" t="str">
        <f t="shared" si="12"/>
        <v>TRAGSL</v>
      </c>
      <c r="G44" s="38" t="str">
        <f t="shared" si="13"/>
        <v>TT*</v>
      </c>
      <c r="H44" s="38" t="str">
        <f>P$20</f>
        <v>TRAGSL</v>
      </c>
      <c r="I44" s="38" t="str">
        <f t="shared" si="14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TFL +5km'!$E$7</f>
        <v>2018</v>
      </c>
      <c r="F45" s="38" t="str">
        <f t="shared" si="12"/>
        <v>TRAH2G</v>
      </c>
      <c r="G45" s="38" t="str">
        <f t="shared" si="13"/>
        <v>TT*</v>
      </c>
      <c r="H45" s="38" t="str">
        <f>P$21</f>
        <v>TRAH2G</v>
      </c>
      <c r="I45" s="38" t="str">
        <f t="shared" si="14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TFL +5km'!$E$7</f>
        <v>2018</v>
      </c>
      <c r="F46" s="38" t="str">
        <f t="shared" si="12"/>
        <v>TRAHFO</v>
      </c>
      <c r="G46" s="38" t="str">
        <f t="shared" si="13"/>
        <v>TT*</v>
      </c>
      <c r="H46" s="38" t="str">
        <f>P$22</f>
        <v>TRAHFO</v>
      </c>
      <c r="I46" s="38" t="str">
        <f t="shared" si="14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TFL +5km'!$E$7</f>
        <v>2018</v>
      </c>
      <c r="F47" s="38" t="str">
        <f t="shared" si="12"/>
        <v>TRAHUM</v>
      </c>
      <c r="G47" s="38" t="str">
        <f t="shared" si="13"/>
        <v>TT*</v>
      </c>
      <c r="H47" s="38" t="str">
        <f>P$23</f>
        <v>TRAHUM</v>
      </c>
      <c r="I47" s="38" t="str">
        <f t="shared" si="14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TFL +5km'!$E$7</f>
        <v>2018</v>
      </c>
      <c r="F48" s="38" t="str">
        <f t="shared" si="12"/>
        <v>TRAKER</v>
      </c>
      <c r="G48" s="38" t="str">
        <f t="shared" si="13"/>
        <v>TT*</v>
      </c>
      <c r="H48" s="38" t="str">
        <f>P$24</f>
        <v>TRAKER</v>
      </c>
      <c r="I48" s="38" t="str">
        <f t="shared" si="14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>'ACTIVITY TFL +5km'!$E$7</f>
        <v>2018</v>
      </c>
      <c r="F49" s="38" t="str">
        <f t="shared" si="12"/>
        <v>TRALFO</v>
      </c>
      <c r="G49" s="38" t="str">
        <f t="shared" si="13"/>
        <v>TT*</v>
      </c>
      <c r="H49" s="38" t="str">
        <f>P$25</f>
        <v>TRALFO</v>
      </c>
      <c r="I49" s="38" t="str">
        <f t="shared" si="14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*</v>
      </c>
      <c r="E50" s="42">
        <f>'ACTIVITY TFL +5km'!$E$7</f>
        <v>2018</v>
      </c>
      <c r="F50" s="38" t="str">
        <f t="shared" si="12"/>
        <v>TRALPG</v>
      </c>
      <c r="G50" s="38" t="str">
        <f t="shared" si="13"/>
        <v>TT*</v>
      </c>
      <c r="H50" s="38" t="str">
        <f>P$26</f>
        <v>TRALPG</v>
      </c>
      <c r="I50" s="38" t="str">
        <f t="shared" si="14"/>
        <v>TRACOXN</v>
      </c>
      <c r="J50" s="47">
        <v>0</v>
      </c>
      <c r="K50" s="2"/>
      <c r="L50" s="38" t="s">
        <v>239</v>
      </c>
      <c r="M50" s="38"/>
      <c r="N50" s="38" t="s">
        <v>245</v>
      </c>
    </row>
    <row r="51" spans="2:20" s="19" customFormat="1" ht="15" customHeight="1" x14ac:dyDescent="0.3">
      <c r="B51" s="38" t="s">
        <v>225</v>
      </c>
      <c r="C51" s="38"/>
      <c r="D51" s="38" t="str">
        <f t="shared" ref="D51:D53" si="15">IF(J51&gt;0,"FLO_EMIS","*")</f>
        <v>*</v>
      </c>
      <c r="E51" s="42">
        <f>'ACTIVITY TFL +5km'!$E$7</f>
        <v>2018</v>
      </c>
      <c r="F51" s="38" t="str">
        <f t="shared" si="12"/>
        <v>TRAMTH</v>
      </c>
      <c r="G51" s="38" t="str">
        <f t="shared" si="13"/>
        <v>TT*</v>
      </c>
      <c r="H51" s="38" t="str">
        <f>P$27</f>
        <v>TRAMTH</v>
      </c>
      <c r="I51" s="38" t="str">
        <f t="shared" si="14"/>
        <v>TRACOXN</v>
      </c>
      <c r="J51" s="47">
        <v>0</v>
      </c>
      <c r="K51" s="2"/>
      <c r="L51" s="38" t="s">
        <v>239</v>
      </c>
      <c r="M51" s="38"/>
      <c r="N51" s="38" t="s">
        <v>245</v>
      </c>
      <c r="P51" s="21"/>
    </row>
    <row r="52" spans="2:20" s="19" customFormat="1" ht="15" customHeight="1" x14ac:dyDescent="0.3">
      <c r="B52" s="38" t="s">
        <v>225</v>
      </c>
      <c r="C52" s="38"/>
      <c r="D52" s="38" t="str">
        <f t="shared" si="15"/>
        <v>*</v>
      </c>
      <c r="E52" s="42">
        <f>'ACTIVITY TFL +5km'!$E$7</f>
        <v>2018</v>
      </c>
      <c r="F52" s="38" t="str">
        <f t="shared" si="12"/>
        <v>TRAMTHM</v>
      </c>
      <c r="G52" s="38" t="str">
        <f t="shared" si="13"/>
        <v>TT*</v>
      </c>
      <c r="H52" s="38" t="str">
        <f>P$28</f>
        <v>TRAMTHM</v>
      </c>
      <c r="I52" s="38" t="str">
        <f t="shared" si="14"/>
        <v>TRACOXN</v>
      </c>
      <c r="J52" s="47">
        <v>0</v>
      </c>
      <c r="K52" s="2"/>
      <c r="L52" s="38" t="s">
        <v>239</v>
      </c>
      <c r="M52" s="38"/>
      <c r="N52" s="38" t="s">
        <v>245</v>
      </c>
      <c r="P52" s="21"/>
    </row>
    <row r="53" spans="2:20" x14ac:dyDescent="0.3">
      <c r="B53" s="38" t="s">
        <v>225</v>
      </c>
      <c r="C53" s="38"/>
      <c r="D53" s="38" t="str">
        <f t="shared" si="15"/>
        <v>FLO_EMIS</v>
      </c>
      <c r="E53" s="42">
        <f>'ACTIVITY TFL +5km'!$E$7</f>
        <v>2018</v>
      </c>
      <c r="F53" s="38" t="str">
        <f t="shared" si="12"/>
        <v>TRANGL</v>
      </c>
      <c r="G53" s="38" t="str">
        <f t="shared" si="13"/>
        <v>TT*</v>
      </c>
      <c r="H53" s="38" t="str">
        <f>P$29</f>
        <v>TRANGL</v>
      </c>
      <c r="I53" s="38" t="str">
        <f t="shared" si="14"/>
        <v>TRACOXN</v>
      </c>
      <c r="J53" s="47">
        <v>3.4000000000000002E-2</v>
      </c>
      <c r="K53"/>
      <c r="L53" s="38" t="s">
        <v>239</v>
      </c>
      <c r="M53" s="38" t="s">
        <v>293</v>
      </c>
      <c r="N53" s="38"/>
      <c r="P53" s="21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>'ACTIVITY TFL +5km'!$E$7</f>
        <v>2018</v>
      </c>
      <c r="F54" s="39" t="str">
        <f t="shared" si="12"/>
        <v>TRANGS</v>
      </c>
      <c r="G54" s="39" t="str">
        <f t="shared" si="13"/>
        <v>TT*</v>
      </c>
      <c r="H54" s="39" t="str">
        <f>P$30</f>
        <v>TRANGS</v>
      </c>
      <c r="I54" s="39" t="str">
        <f t="shared" si="14"/>
        <v>TRACOXN</v>
      </c>
      <c r="J54" s="48">
        <v>3.4000000000000002E-2</v>
      </c>
      <c r="K54"/>
      <c r="L54" s="39" t="s">
        <v>239</v>
      </c>
      <c r="M54" s="39" t="s">
        <v>293</v>
      </c>
      <c r="N54" s="39"/>
    </row>
    <row r="55" spans="2:20" x14ac:dyDescent="0.3">
      <c r="B55" s="38" t="s">
        <v>225</v>
      </c>
      <c r="C55" s="38"/>
      <c r="D55" s="38" t="str">
        <f>IF(J55&gt;0,"FLO_EMIS","*")</f>
        <v>*</v>
      </c>
      <c r="E55" s="42">
        <f>'ACTIVITY TFL +5km'!$E$7</f>
        <v>2018</v>
      </c>
      <c r="F55" s="38" t="str">
        <f>H55</f>
        <v>TRABDL</v>
      </c>
      <c r="G55" s="38" t="str">
        <f>G$7</f>
        <v>TT*</v>
      </c>
      <c r="H55" s="38" t="str">
        <f>P$7</f>
        <v>TRABDL</v>
      </c>
      <c r="I55" s="38" t="s">
        <v>249</v>
      </c>
      <c r="J55" s="47">
        <v>0</v>
      </c>
      <c r="K55" s="2"/>
      <c r="L55" s="38" t="s">
        <v>239</v>
      </c>
      <c r="M55" s="38" t="s">
        <v>293</v>
      </c>
      <c r="N55" s="38"/>
    </row>
    <row r="56" spans="2:20" x14ac:dyDescent="0.3">
      <c r="B56" s="38" t="s">
        <v>225</v>
      </c>
      <c r="C56" s="38"/>
      <c r="D56" s="38" t="str">
        <f t="shared" ref="D56:D78" si="16">IF(J56&gt;0,"FLO_EMIS","*")</f>
        <v>*</v>
      </c>
      <c r="E56" s="42">
        <f>'ACTIVITY TFL +5km'!$E$7</f>
        <v>2018</v>
      </c>
      <c r="F56" s="38" t="str">
        <f t="shared" ref="F56:F78" si="17">H56</f>
        <v>TRABDLM</v>
      </c>
      <c r="G56" s="38" t="str">
        <f>G55</f>
        <v>TT*</v>
      </c>
      <c r="H56" s="38" t="str">
        <f>P$8</f>
        <v>TRABDLM</v>
      </c>
      <c r="I56" s="38" t="str">
        <f>I55</f>
        <v>TRACXFN</v>
      </c>
      <c r="J56" s="47">
        <v>0</v>
      </c>
      <c r="K56" s="2"/>
      <c r="L56" s="38" t="s">
        <v>239</v>
      </c>
      <c r="M56" s="38" t="s">
        <v>293</v>
      </c>
      <c r="N56" s="38"/>
    </row>
    <row r="57" spans="2:20" s="19" customFormat="1" ht="15" customHeight="1" x14ac:dyDescent="0.3">
      <c r="B57" s="38" t="s">
        <v>225</v>
      </c>
      <c r="C57" s="38"/>
      <c r="D57" s="38" t="str">
        <f t="shared" si="16"/>
        <v>*</v>
      </c>
      <c r="E57" s="42">
        <f>'ACTIVITY TFL +5km'!$E$7</f>
        <v>2018</v>
      </c>
      <c r="F57" s="38" t="str">
        <f t="shared" si="17"/>
        <v>TRABGL</v>
      </c>
      <c r="G57" s="38" t="str">
        <f t="shared" ref="G57:G78" si="18">G56</f>
        <v>TT*</v>
      </c>
      <c r="H57" s="38" t="str">
        <f>P$9</f>
        <v>TRABGL</v>
      </c>
      <c r="I57" s="38" t="str">
        <f t="shared" ref="I57:I78" si="19">I56</f>
        <v>TRACXFN</v>
      </c>
      <c r="J57" s="47">
        <v>0</v>
      </c>
      <c r="K57" s="2"/>
      <c r="L57" s="38" t="s">
        <v>239</v>
      </c>
      <c r="M57" s="38" t="s">
        <v>293</v>
      </c>
      <c r="N57" s="38"/>
      <c r="P57" s="21"/>
      <c r="S57" s="21"/>
    </row>
    <row r="58" spans="2:20" x14ac:dyDescent="0.3">
      <c r="B58" s="38" t="s">
        <v>225</v>
      </c>
      <c r="C58" s="38"/>
      <c r="D58" s="38" t="str">
        <f t="shared" si="16"/>
        <v>*</v>
      </c>
      <c r="E58" s="42">
        <f>'ACTIVITY TFL +5km'!$E$7</f>
        <v>2018</v>
      </c>
      <c r="F58" s="38" t="str">
        <f t="shared" si="17"/>
        <v>TRABGS</v>
      </c>
      <c r="G58" s="38" t="str">
        <f t="shared" si="18"/>
        <v>TT*</v>
      </c>
      <c r="H58" s="38" t="str">
        <f>P$10</f>
        <v>TRABGS</v>
      </c>
      <c r="I58" s="38" t="str">
        <f t="shared" si="19"/>
        <v>TRACXFN</v>
      </c>
      <c r="J58" s="47">
        <v>0</v>
      </c>
      <c r="K58" s="2"/>
      <c r="L58" s="38" t="s">
        <v>239</v>
      </c>
      <c r="M58" s="38" t="s">
        <v>293</v>
      </c>
      <c r="N58" s="38"/>
    </row>
    <row r="59" spans="2:20" s="19" customFormat="1" ht="15" customHeight="1" x14ac:dyDescent="0.3">
      <c r="B59" s="38" t="s">
        <v>225</v>
      </c>
      <c r="C59" s="38"/>
      <c r="D59" s="38" t="str">
        <f t="shared" si="16"/>
        <v>*</v>
      </c>
      <c r="E59" s="42">
        <f>'ACTIVITY TFL +5km'!$E$7</f>
        <v>2018</v>
      </c>
      <c r="F59" s="38" t="str">
        <f t="shared" si="17"/>
        <v>TRABGSL</v>
      </c>
      <c r="G59" s="38" t="str">
        <f t="shared" si="18"/>
        <v>TT*</v>
      </c>
      <c r="H59" s="38" t="str">
        <f>P$11</f>
        <v>TRABGSL</v>
      </c>
      <c r="I59" s="38" t="str">
        <f t="shared" si="19"/>
        <v>TRACXFN</v>
      </c>
      <c r="J59" s="47">
        <v>0</v>
      </c>
      <c r="K59" s="2"/>
      <c r="L59" s="38" t="s">
        <v>239</v>
      </c>
      <c r="M59" s="38"/>
      <c r="N59" s="38" t="s">
        <v>245</v>
      </c>
      <c r="P59" s="21"/>
      <c r="Q59" s="25"/>
      <c r="R59" s="25"/>
      <c r="S59" s="21"/>
      <c r="T59" s="25"/>
    </row>
    <row r="60" spans="2:20" s="19" customFormat="1" ht="15" customHeight="1" x14ac:dyDescent="0.3">
      <c r="B60" s="38" t="s">
        <v>225</v>
      </c>
      <c r="C60" s="38"/>
      <c r="D60" s="38" t="str">
        <f t="shared" si="16"/>
        <v>*</v>
      </c>
      <c r="E60" s="42">
        <f>'ACTIVITY TFL +5km'!$E$7</f>
        <v>2018</v>
      </c>
      <c r="F60" s="38" t="str">
        <f t="shared" si="17"/>
        <v>TRABGSLM</v>
      </c>
      <c r="G60" s="38" t="str">
        <f t="shared" si="18"/>
        <v>TT*</v>
      </c>
      <c r="H60" s="38" t="str">
        <f>P$12</f>
        <v>TRABGSLM</v>
      </c>
      <c r="I60" s="38" t="str">
        <f t="shared" si="19"/>
        <v>TRACXFN</v>
      </c>
      <c r="J60" s="47">
        <v>0</v>
      </c>
      <c r="K60" s="2"/>
      <c r="L60" s="38" t="s">
        <v>239</v>
      </c>
      <c r="M60" s="38"/>
      <c r="N60" s="38" t="s">
        <v>245</v>
      </c>
      <c r="P60" s="21"/>
      <c r="S60" s="22"/>
      <c r="T60" s="25"/>
    </row>
    <row r="61" spans="2:20" s="19" customFormat="1" ht="15" customHeight="1" x14ac:dyDescent="0.3">
      <c r="B61" s="38" t="s">
        <v>225</v>
      </c>
      <c r="C61" s="38"/>
      <c r="D61" s="38" t="str">
        <f t="shared" si="16"/>
        <v>*</v>
      </c>
      <c r="E61" s="42">
        <f>'ACTIVITY TFL +5km'!$E$7</f>
        <v>2018</v>
      </c>
      <c r="F61" s="38" t="str">
        <f t="shared" si="17"/>
        <v>TRABJF</v>
      </c>
      <c r="G61" s="38" t="str">
        <f>G59</f>
        <v>TT*</v>
      </c>
      <c r="H61" s="38" t="str">
        <f>P$13</f>
        <v>TRABJF</v>
      </c>
      <c r="I61" s="38" t="str">
        <f>I59</f>
        <v>TRACXFN</v>
      </c>
      <c r="J61" s="47">
        <v>0</v>
      </c>
      <c r="K61" s="2"/>
      <c r="L61" s="38" t="s">
        <v>239</v>
      </c>
      <c r="M61" s="38"/>
      <c r="N61" s="38" t="s">
        <v>245</v>
      </c>
      <c r="P61" s="21"/>
      <c r="Q61" s="25"/>
      <c r="R61" s="25"/>
      <c r="S61" s="21"/>
      <c r="T61" s="25"/>
    </row>
    <row r="62" spans="2:20" s="19" customFormat="1" ht="15" customHeight="1" x14ac:dyDescent="0.3">
      <c r="B62" s="38" t="s">
        <v>225</v>
      </c>
      <c r="C62" s="38"/>
      <c r="D62" s="38" t="str">
        <f t="shared" si="16"/>
        <v>*</v>
      </c>
      <c r="E62" s="42">
        <f>'ACTIVITY TFL +5km'!$E$7</f>
        <v>2018</v>
      </c>
      <c r="F62" s="38" t="str">
        <f t="shared" si="17"/>
        <v>TRADME</v>
      </c>
      <c r="G62" s="38" t="str">
        <f t="shared" si="18"/>
        <v>TT*</v>
      </c>
      <c r="H62" s="38" t="str">
        <f>P$14</f>
        <v>TRADME</v>
      </c>
      <c r="I62" s="38" t="str">
        <f t="shared" si="19"/>
        <v>TRACXFN</v>
      </c>
      <c r="J62" s="47">
        <v>0</v>
      </c>
      <c r="K62" s="2"/>
      <c r="L62" s="38" t="s">
        <v>239</v>
      </c>
      <c r="M62" s="38"/>
      <c r="N62" s="38" t="s">
        <v>245</v>
      </c>
      <c r="P62" s="21"/>
      <c r="Q62" s="25"/>
      <c r="R62" s="25"/>
      <c r="S62" s="21"/>
      <c r="T62" s="25"/>
    </row>
    <row r="63" spans="2:20" x14ac:dyDescent="0.3">
      <c r="B63" s="38" t="s">
        <v>225</v>
      </c>
      <c r="C63" s="38"/>
      <c r="D63" s="38" t="str">
        <f t="shared" si="16"/>
        <v>*</v>
      </c>
      <c r="E63" s="42">
        <f>'ACTIVITY TFL +5km'!$E$7</f>
        <v>2018</v>
      </c>
      <c r="F63" s="38" t="str">
        <f t="shared" si="17"/>
        <v>TRADST</v>
      </c>
      <c r="G63" s="38" t="str">
        <f t="shared" si="18"/>
        <v>TT*</v>
      </c>
      <c r="H63" s="38" t="str">
        <f>P$15</f>
        <v>TRADST</v>
      </c>
      <c r="I63" s="38" t="str">
        <f t="shared" si="19"/>
        <v>TRACXFN</v>
      </c>
      <c r="J63" s="47">
        <v>0</v>
      </c>
      <c r="K63" s="2"/>
      <c r="L63" s="38" t="s">
        <v>239</v>
      </c>
      <c r="M63" s="38" t="s">
        <v>293</v>
      </c>
      <c r="N63" s="38"/>
    </row>
    <row r="64" spans="2:20" x14ac:dyDescent="0.3">
      <c r="B64" s="38" t="s">
        <v>225</v>
      </c>
      <c r="C64" s="38"/>
      <c r="D64" s="38" t="str">
        <f t="shared" si="16"/>
        <v>*</v>
      </c>
      <c r="E64" s="42">
        <f>'ACTIVITY TFL +5km'!$E$7</f>
        <v>2018</v>
      </c>
      <c r="F64" s="38" t="str">
        <f t="shared" si="17"/>
        <v>TRAELC</v>
      </c>
      <c r="G64" s="38" t="str">
        <f t="shared" si="18"/>
        <v>TT*</v>
      </c>
      <c r="H64" s="38" t="str">
        <f>P$16</f>
        <v>TRAELC</v>
      </c>
      <c r="I64" s="38" t="str">
        <f t="shared" si="19"/>
        <v>TRACXFN</v>
      </c>
      <c r="J64" s="47">
        <v>0</v>
      </c>
      <c r="K64" s="2"/>
      <c r="L64" s="38" t="s">
        <v>239</v>
      </c>
      <c r="M64" s="38" t="s">
        <v>293</v>
      </c>
      <c r="N64" s="38"/>
    </row>
    <row r="65" spans="2:19" x14ac:dyDescent="0.3">
      <c r="B65" s="38" t="s">
        <v>225</v>
      </c>
      <c r="C65" s="38"/>
      <c r="D65" s="38" t="str">
        <f t="shared" si="16"/>
        <v>*</v>
      </c>
      <c r="E65" s="42">
        <f>'ACTIVITY TFL +5km'!$E$7</f>
        <v>2018</v>
      </c>
      <c r="F65" s="38" t="str">
        <f t="shared" si="17"/>
        <v>TRAETH</v>
      </c>
      <c r="G65" s="38" t="str">
        <f t="shared" si="18"/>
        <v>TT*</v>
      </c>
      <c r="H65" s="38" t="str">
        <f>P$17</f>
        <v>TRAETH</v>
      </c>
      <c r="I65" s="38" t="str">
        <f t="shared" si="19"/>
        <v>TRACXFN</v>
      </c>
      <c r="J65" s="47">
        <v>0</v>
      </c>
      <c r="K65" s="2"/>
      <c r="L65" s="38" t="s">
        <v>239</v>
      </c>
      <c r="M65" s="38"/>
      <c r="N65" s="38" t="s">
        <v>245</v>
      </c>
    </row>
    <row r="66" spans="2:19" x14ac:dyDescent="0.3">
      <c r="B66" s="38" t="s">
        <v>225</v>
      </c>
      <c r="C66" s="38"/>
      <c r="D66" s="38" t="str">
        <f t="shared" si="16"/>
        <v>*</v>
      </c>
      <c r="E66" s="42">
        <f>'ACTIVITY TFL +5km'!$E$7</f>
        <v>2018</v>
      </c>
      <c r="F66" s="38" t="str">
        <f t="shared" si="17"/>
        <v>TRAETHM</v>
      </c>
      <c r="G66" s="38" t="str">
        <f t="shared" si="18"/>
        <v>TT*</v>
      </c>
      <c r="H66" s="38" t="str">
        <f>P$18</f>
        <v>TRAETHM</v>
      </c>
      <c r="I66" s="38" t="str">
        <f t="shared" si="19"/>
        <v>TRACXFN</v>
      </c>
      <c r="J66" s="47">
        <v>0</v>
      </c>
      <c r="K66" s="2"/>
      <c r="L66" s="38" t="s">
        <v>239</v>
      </c>
      <c r="M66" s="38"/>
      <c r="N66" s="38" t="s">
        <v>245</v>
      </c>
    </row>
    <row r="67" spans="2:19" s="19" customFormat="1" ht="15" customHeight="1" x14ac:dyDescent="0.3">
      <c r="B67" s="38" t="s">
        <v>225</v>
      </c>
      <c r="C67" s="38"/>
      <c r="D67" s="38" t="str">
        <f t="shared" si="16"/>
        <v>*</v>
      </c>
      <c r="E67" s="42">
        <f>'ACTIVITY TFL +5km'!$E$7</f>
        <v>2018</v>
      </c>
      <c r="F67" s="38" t="str">
        <f t="shared" si="17"/>
        <v>TRAFTD</v>
      </c>
      <c r="G67" s="38" t="str">
        <f t="shared" si="18"/>
        <v>TT*</v>
      </c>
      <c r="H67" s="38" t="str">
        <f>P$19</f>
        <v>TRAFTD</v>
      </c>
      <c r="I67" s="38" t="str">
        <f t="shared" si="19"/>
        <v>TRACXFN</v>
      </c>
      <c r="J67" s="47">
        <v>0</v>
      </c>
      <c r="K67" s="2"/>
      <c r="L67" s="38" t="s">
        <v>239</v>
      </c>
      <c r="M67" s="38" t="s">
        <v>293</v>
      </c>
      <c r="N67" s="38"/>
      <c r="P67" s="21"/>
      <c r="S67" s="21"/>
    </row>
    <row r="68" spans="2:19" x14ac:dyDescent="0.3">
      <c r="B68" s="38" t="s">
        <v>225</v>
      </c>
      <c r="C68" s="38"/>
      <c r="D68" s="38" t="str">
        <f t="shared" si="16"/>
        <v>*</v>
      </c>
      <c r="E68" s="42">
        <f>'ACTIVITY TFL +5km'!$E$7</f>
        <v>2018</v>
      </c>
      <c r="F68" s="38" t="str">
        <f t="shared" si="17"/>
        <v>TRAGSL</v>
      </c>
      <c r="G68" s="38" t="str">
        <f t="shared" si="18"/>
        <v>TT*</v>
      </c>
      <c r="H68" s="38" t="str">
        <f>P$20</f>
        <v>TRAGSL</v>
      </c>
      <c r="I68" s="38" t="str">
        <f t="shared" si="19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9" x14ac:dyDescent="0.3">
      <c r="B69" s="38" t="s">
        <v>225</v>
      </c>
      <c r="C69" s="38"/>
      <c r="D69" s="38" t="str">
        <f t="shared" si="16"/>
        <v>*</v>
      </c>
      <c r="E69" s="42">
        <f>'ACTIVITY TFL +5km'!$E$7</f>
        <v>2018</v>
      </c>
      <c r="F69" s="38" t="str">
        <f t="shared" si="17"/>
        <v>TRAH2G</v>
      </c>
      <c r="G69" s="38" t="str">
        <f t="shared" si="18"/>
        <v>TT*</v>
      </c>
      <c r="H69" s="38" t="str">
        <f>P$21</f>
        <v>TRAH2G</v>
      </c>
      <c r="I69" s="38" t="str">
        <f t="shared" si="19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9" x14ac:dyDescent="0.3">
      <c r="B70" s="38" t="s">
        <v>225</v>
      </c>
      <c r="C70" s="38"/>
      <c r="D70" s="38" t="str">
        <f t="shared" si="16"/>
        <v>*</v>
      </c>
      <c r="E70" s="42">
        <f>'ACTIVITY TFL +5km'!$E$7</f>
        <v>2018</v>
      </c>
      <c r="F70" s="38" t="str">
        <f t="shared" si="17"/>
        <v>TRAHFO</v>
      </c>
      <c r="G70" s="38" t="str">
        <f t="shared" si="18"/>
        <v>TT*</v>
      </c>
      <c r="H70" s="38" t="str">
        <f>P$22</f>
        <v>TRAHFO</v>
      </c>
      <c r="I70" s="38" t="str">
        <f t="shared" si="19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9" x14ac:dyDescent="0.3">
      <c r="B71" s="38" t="s">
        <v>225</v>
      </c>
      <c r="C71" s="38"/>
      <c r="D71" s="38" t="str">
        <f t="shared" si="16"/>
        <v>*</v>
      </c>
      <c r="E71" s="42">
        <f>'ACTIVITY TFL +5km'!$E$7</f>
        <v>2018</v>
      </c>
      <c r="F71" s="38" t="str">
        <f t="shared" si="17"/>
        <v>TRAHUM</v>
      </c>
      <c r="G71" s="38" t="str">
        <f t="shared" si="18"/>
        <v>TT*</v>
      </c>
      <c r="H71" s="38" t="str">
        <f>P$23</f>
        <v>TRAHUM</v>
      </c>
      <c r="I71" s="38" t="str">
        <f t="shared" si="19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9" x14ac:dyDescent="0.3">
      <c r="B72" s="38" t="s">
        <v>225</v>
      </c>
      <c r="C72" s="38"/>
      <c r="D72" s="38" t="str">
        <f t="shared" si="16"/>
        <v>*</v>
      </c>
      <c r="E72" s="42">
        <f>'ACTIVITY TFL +5km'!$E$7</f>
        <v>2018</v>
      </c>
      <c r="F72" s="38" t="str">
        <f t="shared" si="17"/>
        <v>TRAKER</v>
      </c>
      <c r="G72" s="38" t="str">
        <f t="shared" si="18"/>
        <v>TT*</v>
      </c>
      <c r="H72" s="38" t="str">
        <f>P$24</f>
        <v>TRAKER</v>
      </c>
      <c r="I72" s="38" t="str">
        <f t="shared" si="19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9" x14ac:dyDescent="0.3">
      <c r="B73" s="38" t="s">
        <v>225</v>
      </c>
      <c r="C73" s="38"/>
      <c r="D73" s="38" t="str">
        <f t="shared" si="16"/>
        <v>*</v>
      </c>
      <c r="E73" s="42">
        <f>'ACTIVITY TFL +5km'!$E$7</f>
        <v>2018</v>
      </c>
      <c r="F73" s="38" t="str">
        <f t="shared" si="17"/>
        <v>TRALFO</v>
      </c>
      <c r="G73" s="38" t="str">
        <f t="shared" si="18"/>
        <v>TT*</v>
      </c>
      <c r="H73" s="38" t="str">
        <f>P$25</f>
        <v>TRALFO</v>
      </c>
      <c r="I73" s="38" t="str">
        <f t="shared" si="19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9" x14ac:dyDescent="0.3">
      <c r="B74" s="38" t="s">
        <v>225</v>
      </c>
      <c r="C74" s="38"/>
      <c r="D74" s="38" t="str">
        <f t="shared" si="16"/>
        <v>*</v>
      </c>
      <c r="E74" s="42">
        <f>'ACTIVITY TFL +5km'!$E$7</f>
        <v>2018</v>
      </c>
      <c r="F74" s="38" t="str">
        <f t="shared" si="17"/>
        <v>TRALPG</v>
      </c>
      <c r="G74" s="38" t="str">
        <f t="shared" si="18"/>
        <v>TT*</v>
      </c>
      <c r="H74" s="38" t="str">
        <f>P$26</f>
        <v>TRALPG</v>
      </c>
      <c r="I74" s="38" t="str">
        <f t="shared" si="19"/>
        <v>TRACXFN</v>
      </c>
      <c r="J74" s="47">
        <v>0</v>
      </c>
      <c r="K74" s="2"/>
      <c r="L74" s="38" t="s">
        <v>239</v>
      </c>
      <c r="M74" s="38"/>
      <c r="N74" s="38" t="s">
        <v>245</v>
      </c>
    </row>
    <row r="75" spans="2:19" s="19" customFormat="1" ht="15" customHeight="1" x14ac:dyDescent="0.3">
      <c r="B75" s="38" t="s">
        <v>225</v>
      </c>
      <c r="C75" s="38"/>
      <c r="D75" s="38" t="str">
        <f t="shared" si="16"/>
        <v>*</v>
      </c>
      <c r="E75" s="42">
        <f>'ACTIVITY TFL +5km'!$E$7</f>
        <v>2018</v>
      </c>
      <c r="F75" s="38" t="str">
        <f t="shared" si="17"/>
        <v>TRAMTH</v>
      </c>
      <c r="G75" s="38" t="str">
        <f t="shared" si="18"/>
        <v>TT*</v>
      </c>
      <c r="H75" s="38" t="str">
        <f>P$27</f>
        <v>TRAMTH</v>
      </c>
      <c r="I75" s="38" t="str">
        <f t="shared" si="19"/>
        <v>TRACXFN</v>
      </c>
      <c r="J75" s="47">
        <v>0</v>
      </c>
      <c r="K75" s="2"/>
      <c r="L75" s="38" t="s">
        <v>239</v>
      </c>
      <c r="M75" s="38"/>
      <c r="N75" s="38" t="s">
        <v>245</v>
      </c>
      <c r="P75" s="21"/>
    </row>
    <row r="76" spans="2:19" s="19" customFormat="1" ht="15" customHeight="1" x14ac:dyDescent="0.3">
      <c r="B76" s="38" t="s">
        <v>225</v>
      </c>
      <c r="C76" s="38"/>
      <c r="D76" s="38" t="str">
        <f t="shared" si="16"/>
        <v>*</v>
      </c>
      <c r="E76" s="42">
        <f>'ACTIVITY TFL +5km'!$E$7</f>
        <v>2018</v>
      </c>
      <c r="F76" s="38" t="str">
        <f t="shared" si="17"/>
        <v>TRAMTHM</v>
      </c>
      <c r="G76" s="38" t="str">
        <f t="shared" si="18"/>
        <v>TT*</v>
      </c>
      <c r="H76" s="38" t="str">
        <f>P$28</f>
        <v>TRAMTHM</v>
      </c>
      <c r="I76" s="38" t="str">
        <f t="shared" si="19"/>
        <v>TRACXFN</v>
      </c>
      <c r="J76" s="47">
        <v>0</v>
      </c>
      <c r="K76" s="2"/>
      <c r="L76" s="38" t="s">
        <v>239</v>
      </c>
      <c r="M76" s="38"/>
      <c r="N76" s="38" t="s">
        <v>245</v>
      </c>
      <c r="P76" s="21"/>
    </row>
    <row r="77" spans="2:19" x14ac:dyDescent="0.3">
      <c r="B77" s="38" t="s">
        <v>225</v>
      </c>
      <c r="C77" s="38"/>
      <c r="D77" s="38" t="str">
        <f t="shared" ref="D77" si="20">IF(J77&gt;0,"FLO_EMIS","*")</f>
        <v>*</v>
      </c>
      <c r="E77" s="42">
        <f>'ACTIVITY TFL +5km'!$E$7</f>
        <v>2018</v>
      </c>
      <c r="F77" s="38" t="str">
        <f t="shared" si="17"/>
        <v>TRANGL</v>
      </c>
      <c r="G77" s="38" t="str">
        <f t="shared" si="18"/>
        <v>TT*</v>
      </c>
      <c r="H77" s="38" t="str">
        <f>P$29</f>
        <v>TRANGL</v>
      </c>
      <c r="I77" s="38" t="str">
        <f t="shared" si="19"/>
        <v>TRACXFN</v>
      </c>
      <c r="J77" s="47">
        <v>0</v>
      </c>
      <c r="K77"/>
      <c r="L77" s="38" t="s">
        <v>239</v>
      </c>
      <c r="M77" s="38" t="s">
        <v>293</v>
      </c>
      <c r="N77" s="38"/>
    </row>
    <row r="78" spans="2:19" x14ac:dyDescent="0.3">
      <c r="B78" s="39" t="s">
        <v>225</v>
      </c>
      <c r="C78" s="39"/>
      <c r="D78" s="39" t="str">
        <f t="shared" si="16"/>
        <v>*</v>
      </c>
      <c r="E78" s="42">
        <f>'ACTIVITY TFL +5km'!$E$7</f>
        <v>2018</v>
      </c>
      <c r="F78" s="39" t="str">
        <f t="shared" si="17"/>
        <v>TRANGS</v>
      </c>
      <c r="G78" s="39" t="str">
        <f t="shared" si="18"/>
        <v>TT*</v>
      </c>
      <c r="H78" s="39" t="str">
        <f>P$30</f>
        <v>TRANGS</v>
      </c>
      <c r="I78" s="39" t="str">
        <f t="shared" si="19"/>
        <v>TRACXFN</v>
      </c>
      <c r="J78" s="48">
        <v>0</v>
      </c>
      <c r="K78"/>
      <c r="L78" s="39" t="s">
        <v>239</v>
      </c>
      <c r="M78" s="39" t="s">
        <v>293</v>
      </c>
      <c r="N78" s="39"/>
    </row>
    <row r="79" spans="2:19" x14ac:dyDescent="0.3">
      <c r="B79" s="38" t="s">
        <v>225</v>
      </c>
      <c r="C79" s="38"/>
      <c r="D79" s="38" t="str">
        <f>IF(J79&gt;0,"FLO_EMIS","*")</f>
        <v>FLO_EMIS</v>
      </c>
      <c r="E79" s="42">
        <f>'ACTIVITY TFL +5km'!$E$7</f>
        <v>2018</v>
      </c>
      <c r="F79" s="38" t="str">
        <f>H79</f>
        <v>TRABDL</v>
      </c>
      <c r="G79" s="38" t="str">
        <f>G$7</f>
        <v>TT*</v>
      </c>
      <c r="H79" s="38" t="str">
        <f>P$7</f>
        <v>TRABDL</v>
      </c>
      <c r="I79" s="38" t="s">
        <v>228</v>
      </c>
      <c r="J79" s="47">
        <v>7.2000000000000005E-4</v>
      </c>
      <c r="K79" s="2"/>
      <c r="L79" s="38" t="s">
        <v>239</v>
      </c>
      <c r="M79" s="38" t="s">
        <v>293</v>
      </c>
      <c r="N79" s="38"/>
    </row>
    <row r="80" spans="2:19" x14ac:dyDescent="0.3">
      <c r="B80" s="38" t="s">
        <v>225</v>
      </c>
      <c r="C80" s="38"/>
      <c r="D80" s="38" t="str">
        <f t="shared" ref="D80:D102" si="21">IF(J80&gt;0,"FLO_EMIS","*")</f>
        <v>FLO_EMIS</v>
      </c>
      <c r="E80" s="42">
        <f>'ACTIVITY TFL +5km'!$E$7</f>
        <v>2018</v>
      </c>
      <c r="F80" s="38" t="str">
        <f t="shared" ref="F80:F102" si="22">H80</f>
        <v>TRABDLM</v>
      </c>
      <c r="G80" s="38" t="str">
        <f>G79</f>
        <v>TT*</v>
      </c>
      <c r="H80" s="38" t="str">
        <f>P$8</f>
        <v>TRABDLM</v>
      </c>
      <c r="I80" s="38" t="str">
        <f>I79</f>
        <v>TRAN2ON</v>
      </c>
      <c r="J80" s="47">
        <v>7.2000000000000005E-4</v>
      </c>
      <c r="K80" s="2"/>
      <c r="L80" s="38" t="s">
        <v>239</v>
      </c>
      <c r="M80" s="38" t="s">
        <v>293</v>
      </c>
      <c r="N80" s="38"/>
    </row>
    <row r="81" spans="2:20" s="19" customFormat="1" ht="15" customHeight="1" x14ac:dyDescent="0.3">
      <c r="B81" s="38" t="s">
        <v>225</v>
      </c>
      <c r="C81" s="38"/>
      <c r="D81" s="38" t="str">
        <f t="shared" si="21"/>
        <v>FLO_EMIS</v>
      </c>
      <c r="E81" s="42">
        <f>'ACTIVITY TFL +5km'!$E$7</f>
        <v>2018</v>
      </c>
      <c r="F81" s="38" t="str">
        <f t="shared" si="22"/>
        <v>TRABGL</v>
      </c>
      <c r="G81" s="38" t="str">
        <f t="shared" ref="G81:G102" si="23">G80</f>
        <v>TT*</v>
      </c>
      <c r="H81" s="38" t="str">
        <f>P$9</f>
        <v>TRABGL</v>
      </c>
      <c r="I81" s="38" t="str">
        <f t="shared" ref="I81:I102" si="24">I80</f>
        <v>TRAN2ON</v>
      </c>
      <c r="J81" s="47">
        <v>3.8E-3</v>
      </c>
      <c r="K81" s="2"/>
      <c r="L81" s="38" t="s">
        <v>239</v>
      </c>
      <c r="M81" s="38" t="s">
        <v>293</v>
      </c>
      <c r="N81" s="38"/>
      <c r="P81" s="21"/>
      <c r="S81" s="21"/>
    </row>
    <row r="82" spans="2:20" x14ac:dyDescent="0.3">
      <c r="B82" s="38" t="s">
        <v>225</v>
      </c>
      <c r="C82" s="38"/>
      <c r="D82" s="38" t="str">
        <f t="shared" si="21"/>
        <v>FLO_EMIS</v>
      </c>
      <c r="E82" s="42">
        <f>'ACTIVITY TFL +5km'!$E$7</f>
        <v>2018</v>
      </c>
      <c r="F82" s="38" t="str">
        <f t="shared" si="22"/>
        <v>TRABGS</v>
      </c>
      <c r="G82" s="38" t="str">
        <f t="shared" si="23"/>
        <v>TT*</v>
      </c>
      <c r="H82" s="38" t="str">
        <f>P$10</f>
        <v>TRABGS</v>
      </c>
      <c r="I82" s="38" t="str">
        <f t="shared" si="24"/>
        <v>TRAN2ON</v>
      </c>
      <c r="J82" s="47">
        <v>3.8E-3</v>
      </c>
      <c r="K82" s="2"/>
      <c r="L82" s="38" t="s">
        <v>239</v>
      </c>
      <c r="M82" s="38" t="s">
        <v>293</v>
      </c>
      <c r="N82" s="38"/>
    </row>
    <row r="83" spans="2:20" s="19" customFormat="1" ht="15" customHeight="1" x14ac:dyDescent="0.3">
      <c r="B83" s="38" t="s">
        <v>225</v>
      </c>
      <c r="C83" s="38"/>
      <c r="D83" s="38" t="str">
        <f t="shared" si="21"/>
        <v>*</v>
      </c>
      <c r="E83" s="42">
        <f>'ACTIVITY TFL +5km'!$E$7</f>
        <v>2018</v>
      </c>
      <c r="F83" s="38" t="str">
        <f t="shared" si="22"/>
        <v>TRABGSL</v>
      </c>
      <c r="G83" s="38" t="str">
        <f t="shared" si="23"/>
        <v>TT*</v>
      </c>
      <c r="H83" s="38" t="str">
        <f>P$11</f>
        <v>TRABGSL</v>
      </c>
      <c r="I83" s="38" t="str">
        <f t="shared" si="24"/>
        <v>TRAN2ON</v>
      </c>
      <c r="J83" s="47">
        <v>0</v>
      </c>
      <c r="K83" s="2"/>
      <c r="L83" s="38" t="s">
        <v>239</v>
      </c>
      <c r="M83" s="38"/>
      <c r="N83" s="38" t="s">
        <v>245</v>
      </c>
      <c r="P83" s="21"/>
      <c r="Q83" s="25"/>
      <c r="R83" s="25"/>
      <c r="S83" s="21"/>
      <c r="T83" s="25"/>
    </row>
    <row r="84" spans="2:20" s="19" customFormat="1" ht="15" customHeight="1" x14ac:dyDescent="0.3">
      <c r="B84" s="38" t="s">
        <v>225</v>
      </c>
      <c r="C84" s="38"/>
      <c r="D84" s="38" t="str">
        <f t="shared" si="21"/>
        <v>*</v>
      </c>
      <c r="E84" s="42">
        <f>'ACTIVITY TFL +5km'!$E$7</f>
        <v>2018</v>
      </c>
      <c r="F84" s="38" t="str">
        <f t="shared" si="22"/>
        <v>TRABGSLM</v>
      </c>
      <c r="G84" s="38" t="str">
        <f t="shared" si="23"/>
        <v>TT*</v>
      </c>
      <c r="H84" s="38" t="str">
        <f>P$12</f>
        <v>TRABGSLM</v>
      </c>
      <c r="I84" s="38" t="str">
        <f t="shared" si="24"/>
        <v>TRAN2ON</v>
      </c>
      <c r="J84" s="47">
        <v>0</v>
      </c>
      <c r="K84" s="2"/>
      <c r="L84" s="38" t="s">
        <v>239</v>
      </c>
      <c r="M84" s="38"/>
      <c r="N84" s="38" t="s">
        <v>245</v>
      </c>
      <c r="P84" s="21"/>
      <c r="S84" s="22"/>
      <c r="T84" s="25"/>
    </row>
    <row r="85" spans="2:20" s="19" customFormat="1" ht="15" customHeight="1" x14ac:dyDescent="0.3">
      <c r="B85" s="38" t="s">
        <v>225</v>
      </c>
      <c r="C85" s="38"/>
      <c r="D85" s="38" t="str">
        <f t="shared" si="21"/>
        <v>*</v>
      </c>
      <c r="E85" s="42">
        <f>'ACTIVITY TFL +5km'!$E$7</f>
        <v>2018</v>
      </c>
      <c r="F85" s="38" t="str">
        <f t="shared" si="22"/>
        <v>TRABJF</v>
      </c>
      <c r="G85" s="38" t="str">
        <f>G83</f>
        <v>TT*</v>
      </c>
      <c r="H85" s="38" t="str">
        <f>P$13</f>
        <v>TRABJF</v>
      </c>
      <c r="I85" s="38" t="str">
        <f>I83</f>
        <v>TRAN2ON</v>
      </c>
      <c r="J85" s="47">
        <v>0</v>
      </c>
      <c r="K85" s="2"/>
      <c r="L85" s="38" t="s">
        <v>239</v>
      </c>
      <c r="M85" s="38"/>
      <c r="N85" s="38" t="s">
        <v>245</v>
      </c>
      <c r="P85" s="21"/>
      <c r="Q85" s="25"/>
      <c r="R85" s="25"/>
      <c r="S85" s="21"/>
      <c r="T85" s="25"/>
    </row>
    <row r="86" spans="2:20" s="19" customFormat="1" ht="15" customHeight="1" x14ac:dyDescent="0.3">
      <c r="B86" s="38" t="s">
        <v>225</v>
      </c>
      <c r="C86" s="38"/>
      <c r="D86" s="38" t="str">
        <f t="shared" si="21"/>
        <v>*</v>
      </c>
      <c r="E86" s="42">
        <f>'ACTIVITY TFL +5km'!$E$7</f>
        <v>2018</v>
      </c>
      <c r="F86" s="38" t="str">
        <f t="shared" si="22"/>
        <v>TRADME</v>
      </c>
      <c r="G86" s="38" t="str">
        <f t="shared" si="23"/>
        <v>TT*</v>
      </c>
      <c r="H86" s="38" t="str">
        <f>P$14</f>
        <v>TRADME</v>
      </c>
      <c r="I86" s="38" t="str">
        <f t="shared" si="24"/>
        <v>TRAN2ON</v>
      </c>
      <c r="J86" s="47">
        <v>0</v>
      </c>
      <c r="K86" s="2"/>
      <c r="L86" s="38" t="s">
        <v>239</v>
      </c>
      <c r="M86" s="38"/>
      <c r="N86" s="38" t="s">
        <v>245</v>
      </c>
      <c r="P86" s="21"/>
      <c r="Q86" s="25"/>
      <c r="R86" s="25"/>
      <c r="S86" s="21"/>
      <c r="T86" s="25"/>
    </row>
    <row r="87" spans="2:20" x14ac:dyDescent="0.3">
      <c r="B87" s="38" t="s">
        <v>225</v>
      </c>
      <c r="C87" s="38"/>
      <c r="D87" s="38" t="str">
        <f t="shared" si="21"/>
        <v>FLO_EMIS</v>
      </c>
      <c r="E87" s="42">
        <f>'ACTIVITY TFL +5km'!$E$7</f>
        <v>2018</v>
      </c>
      <c r="F87" s="38" t="str">
        <f t="shared" si="22"/>
        <v>TRADST</v>
      </c>
      <c r="G87" s="38" t="str">
        <f t="shared" si="23"/>
        <v>TT*</v>
      </c>
      <c r="H87" s="38" t="str">
        <f>P$15</f>
        <v>TRADST</v>
      </c>
      <c r="I87" s="38" t="str">
        <f t="shared" si="24"/>
        <v>TRAN2ON</v>
      </c>
      <c r="J87" s="47">
        <v>7.2000000000000005E-4</v>
      </c>
      <c r="K87" s="2"/>
      <c r="L87" s="38" t="s">
        <v>239</v>
      </c>
      <c r="M87" s="38" t="s">
        <v>293</v>
      </c>
      <c r="N87" s="38"/>
    </row>
    <row r="88" spans="2:20" x14ac:dyDescent="0.3">
      <c r="B88" s="38" t="s">
        <v>225</v>
      </c>
      <c r="C88" s="38"/>
      <c r="D88" s="38" t="str">
        <f t="shared" si="21"/>
        <v>*</v>
      </c>
      <c r="E88" s="42">
        <f>'ACTIVITY TFL +5km'!$E$7</f>
        <v>2018</v>
      </c>
      <c r="F88" s="38" t="str">
        <f t="shared" si="22"/>
        <v>TRAELC</v>
      </c>
      <c r="G88" s="38" t="str">
        <f t="shared" si="23"/>
        <v>TT*</v>
      </c>
      <c r="H88" s="38" t="str">
        <f>P$16</f>
        <v>TRAELC</v>
      </c>
      <c r="I88" s="38" t="str">
        <f t="shared" si="24"/>
        <v>TRAN2ON</v>
      </c>
      <c r="J88" s="47">
        <v>0</v>
      </c>
      <c r="K88" s="2"/>
      <c r="L88" s="38" t="s">
        <v>239</v>
      </c>
      <c r="M88" s="38" t="s">
        <v>293</v>
      </c>
      <c r="N88" s="38"/>
    </row>
    <row r="89" spans="2:20" x14ac:dyDescent="0.3">
      <c r="B89" s="38" t="s">
        <v>225</v>
      </c>
      <c r="C89" s="38"/>
      <c r="D89" s="38" t="str">
        <f t="shared" si="21"/>
        <v>*</v>
      </c>
      <c r="E89" s="42">
        <f>'ACTIVITY TFL +5km'!$E$7</f>
        <v>2018</v>
      </c>
      <c r="F89" s="38" t="str">
        <f t="shared" si="22"/>
        <v>TRAETH</v>
      </c>
      <c r="G89" s="38" t="str">
        <f t="shared" si="23"/>
        <v>TT*</v>
      </c>
      <c r="H89" s="38" t="str">
        <f>P$17</f>
        <v>TRAETH</v>
      </c>
      <c r="I89" s="38" t="str">
        <f t="shared" si="24"/>
        <v>TRAN2ON</v>
      </c>
      <c r="J89" s="47">
        <v>0</v>
      </c>
      <c r="K89" s="2"/>
      <c r="L89" s="38" t="s">
        <v>239</v>
      </c>
      <c r="M89" s="38"/>
      <c r="N89" s="38" t="s">
        <v>245</v>
      </c>
    </row>
    <row r="90" spans="2:20" x14ac:dyDescent="0.3">
      <c r="B90" s="38" t="s">
        <v>225</v>
      </c>
      <c r="C90" s="38"/>
      <c r="D90" s="38" t="str">
        <f t="shared" si="21"/>
        <v>*</v>
      </c>
      <c r="E90" s="42">
        <f>'ACTIVITY TFL +5km'!$E$7</f>
        <v>2018</v>
      </c>
      <c r="F90" s="38" t="str">
        <f t="shared" si="22"/>
        <v>TRAETHM</v>
      </c>
      <c r="G90" s="38" t="str">
        <f t="shared" si="23"/>
        <v>TT*</v>
      </c>
      <c r="H90" s="38" t="str">
        <f>P$18</f>
        <v>TRAETHM</v>
      </c>
      <c r="I90" s="38" t="str">
        <f t="shared" si="24"/>
        <v>TRAN2ON</v>
      </c>
      <c r="J90" s="47">
        <v>0</v>
      </c>
      <c r="K90" s="2"/>
      <c r="L90" s="38" t="s">
        <v>239</v>
      </c>
      <c r="M90" s="38"/>
      <c r="N90" s="38" t="s">
        <v>245</v>
      </c>
    </row>
    <row r="91" spans="2:20" s="19" customFormat="1" ht="15" customHeight="1" x14ac:dyDescent="0.3">
      <c r="B91" s="38" t="s">
        <v>225</v>
      </c>
      <c r="C91" s="38"/>
      <c r="D91" s="38" t="str">
        <f t="shared" si="21"/>
        <v>*</v>
      </c>
      <c r="E91" s="42">
        <f>'ACTIVITY TFL +5km'!$E$7</f>
        <v>2018</v>
      </c>
      <c r="F91" s="38" t="str">
        <f t="shared" si="22"/>
        <v>TRAFTD</v>
      </c>
      <c r="G91" s="38" t="str">
        <f t="shared" si="23"/>
        <v>TT*</v>
      </c>
      <c r="H91" s="38" t="str">
        <f>P$19</f>
        <v>TRAFTD</v>
      </c>
      <c r="I91" s="38" t="str">
        <f t="shared" si="24"/>
        <v>TRAN2ON</v>
      </c>
      <c r="J91" s="47">
        <v>0</v>
      </c>
      <c r="K91" s="2"/>
      <c r="L91" s="38" t="s">
        <v>239</v>
      </c>
      <c r="M91" s="38" t="s">
        <v>293</v>
      </c>
      <c r="N91" s="38"/>
      <c r="P91" s="21"/>
      <c r="S91" s="21"/>
    </row>
    <row r="92" spans="2:20" x14ac:dyDescent="0.3">
      <c r="B92" s="38" t="s">
        <v>225</v>
      </c>
      <c r="C92" s="38"/>
      <c r="D92" s="38" t="str">
        <f t="shared" si="21"/>
        <v>*</v>
      </c>
      <c r="E92" s="42">
        <f>'ACTIVITY TFL +5km'!$E$7</f>
        <v>2018</v>
      </c>
      <c r="F92" s="38" t="str">
        <f t="shared" si="22"/>
        <v>TRAGSL</v>
      </c>
      <c r="G92" s="38" t="str">
        <f t="shared" si="23"/>
        <v>TT*</v>
      </c>
      <c r="H92" s="38" t="str">
        <f>P$20</f>
        <v>TRAGSL</v>
      </c>
      <c r="I92" s="38" t="str">
        <f t="shared" si="24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21"/>
        <v>*</v>
      </c>
      <c r="E93" s="42">
        <f>'ACTIVITY TFL +5km'!$E$7</f>
        <v>2018</v>
      </c>
      <c r="F93" s="38" t="str">
        <f t="shared" si="22"/>
        <v>TRAH2G</v>
      </c>
      <c r="G93" s="38" t="str">
        <f t="shared" si="23"/>
        <v>TT*</v>
      </c>
      <c r="H93" s="38" t="str">
        <f>P$21</f>
        <v>TRAH2G</v>
      </c>
      <c r="I93" s="38" t="str">
        <f t="shared" si="24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21"/>
        <v>*</v>
      </c>
      <c r="E94" s="42">
        <f>'ACTIVITY TFL +5km'!$E$7</f>
        <v>2018</v>
      </c>
      <c r="F94" s="38" t="str">
        <f t="shared" si="22"/>
        <v>TRAHFO</v>
      </c>
      <c r="G94" s="38" t="str">
        <f t="shared" si="23"/>
        <v>TT*</v>
      </c>
      <c r="H94" s="38" t="str">
        <f>P$22</f>
        <v>TRAHFO</v>
      </c>
      <c r="I94" s="38" t="str">
        <f t="shared" si="24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21"/>
        <v>*</v>
      </c>
      <c r="E95" s="42">
        <f>'ACTIVITY TFL +5km'!$E$7</f>
        <v>2018</v>
      </c>
      <c r="F95" s="38" t="str">
        <f t="shared" si="22"/>
        <v>TRAHUM</v>
      </c>
      <c r="G95" s="38" t="str">
        <f t="shared" si="23"/>
        <v>TT*</v>
      </c>
      <c r="H95" s="38" t="str">
        <f>P$23</f>
        <v>TRAHUM</v>
      </c>
      <c r="I95" s="38" t="str">
        <f t="shared" si="24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21"/>
        <v>*</v>
      </c>
      <c r="E96" s="42">
        <f>'ACTIVITY TFL +5km'!$E$7</f>
        <v>2018</v>
      </c>
      <c r="F96" s="38" t="str">
        <f t="shared" si="22"/>
        <v>TRAKER</v>
      </c>
      <c r="G96" s="38" t="str">
        <f t="shared" si="23"/>
        <v>TT*</v>
      </c>
      <c r="H96" s="38" t="str">
        <f>P$24</f>
        <v>TRAKER</v>
      </c>
      <c r="I96" s="38" t="str">
        <f t="shared" si="24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21"/>
        <v>*</v>
      </c>
      <c r="E97" s="42">
        <f>'ACTIVITY TFL +5km'!$E$7</f>
        <v>2018</v>
      </c>
      <c r="F97" s="38" t="str">
        <f t="shared" si="22"/>
        <v>TRALFO</v>
      </c>
      <c r="G97" s="38" t="str">
        <f t="shared" si="23"/>
        <v>TT*</v>
      </c>
      <c r="H97" s="38" t="str">
        <f>P$25</f>
        <v>TRALFO</v>
      </c>
      <c r="I97" s="38" t="str">
        <f t="shared" si="24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21"/>
        <v>*</v>
      </c>
      <c r="E98" s="42">
        <f>'ACTIVITY TFL +5km'!$E$7</f>
        <v>2018</v>
      </c>
      <c r="F98" s="38" t="str">
        <f t="shared" si="22"/>
        <v>TRALPG</v>
      </c>
      <c r="G98" s="38" t="str">
        <f t="shared" si="23"/>
        <v>TT*</v>
      </c>
      <c r="H98" s="38" t="str">
        <f>P$26</f>
        <v>TRALPG</v>
      </c>
      <c r="I98" s="38" t="str">
        <f t="shared" si="24"/>
        <v>TRAN2ON</v>
      </c>
      <c r="J98" s="47">
        <v>0</v>
      </c>
      <c r="K98" s="2"/>
      <c r="L98" s="38" t="s">
        <v>239</v>
      </c>
      <c r="M98" s="38"/>
      <c r="N98" s="38" t="s">
        <v>245</v>
      </c>
    </row>
    <row r="99" spans="2:20" s="19" customFormat="1" ht="15" customHeight="1" x14ac:dyDescent="0.3">
      <c r="B99" s="38" t="s">
        <v>225</v>
      </c>
      <c r="C99" s="38"/>
      <c r="D99" s="38" t="str">
        <f t="shared" si="21"/>
        <v>*</v>
      </c>
      <c r="E99" s="42">
        <f>'ACTIVITY TFL +5km'!$E$7</f>
        <v>2018</v>
      </c>
      <c r="F99" s="38" t="str">
        <f t="shared" si="22"/>
        <v>TRAMTH</v>
      </c>
      <c r="G99" s="38" t="str">
        <f t="shared" si="23"/>
        <v>TT*</v>
      </c>
      <c r="H99" s="38" t="str">
        <f>P$27</f>
        <v>TRAMTH</v>
      </c>
      <c r="I99" s="38" t="str">
        <f t="shared" si="24"/>
        <v>TRAN2ON</v>
      </c>
      <c r="J99" s="47">
        <v>0</v>
      </c>
      <c r="K99" s="2"/>
      <c r="L99" s="38" t="s">
        <v>239</v>
      </c>
      <c r="M99" s="38"/>
      <c r="N99" s="38" t="s">
        <v>245</v>
      </c>
      <c r="P99" s="21"/>
    </row>
    <row r="100" spans="2:20" s="19" customFormat="1" ht="15" customHeight="1" x14ac:dyDescent="0.3">
      <c r="B100" s="38" t="s">
        <v>225</v>
      </c>
      <c r="C100" s="38"/>
      <c r="D100" s="38" t="str">
        <f t="shared" si="21"/>
        <v>*</v>
      </c>
      <c r="E100" s="42">
        <f>'ACTIVITY TFL +5km'!$E$7</f>
        <v>2018</v>
      </c>
      <c r="F100" s="38" t="str">
        <f t="shared" si="22"/>
        <v>TRAMTHM</v>
      </c>
      <c r="G100" s="38" t="str">
        <f t="shared" si="23"/>
        <v>TT*</v>
      </c>
      <c r="H100" s="38" t="str">
        <f>P$28</f>
        <v>TRAMTHM</v>
      </c>
      <c r="I100" s="38" t="str">
        <f t="shared" si="24"/>
        <v>TRAN2ON</v>
      </c>
      <c r="J100" s="47">
        <v>0</v>
      </c>
      <c r="K100" s="2"/>
      <c r="L100" s="38" t="s">
        <v>239</v>
      </c>
      <c r="M100" s="38"/>
      <c r="N100" s="38" t="s">
        <v>245</v>
      </c>
      <c r="P100" s="21"/>
    </row>
    <row r="101" spans="2:20" x14ac:dyDescent="0.3">
      <c r="B101" s="38" t="s">
        <v>225</v>
      </c>
      <c r="C101" s="38"/>
      <c r="D101" s="38" t="str">
        <f t="shared" si="21"/>
        <v>FLO_EMIS</v>
      </c>
      <c r="E101" s="42">
        <f>'ACTIVITY TFL +5km'!$E$7</f>
        <v>2018</v>
      </c>
      <c r="F101" s="38" t="str">
        <f t="shared" si="22"/>
        <v>TRANGL</v>
      </c>
      <c r="G101" s="38" t="str">
        <f t="shared" si="23"/>
        <v>TT*</v>
      </c>
      <c r="H101" s="38" t="str">
        <f>P$29</f>
        <v>TRANGL</v>
      </c>
      <c r="I101" s="38" t="str">
        <f t="shared" si="24"/>
        <v>TRAN2ON</v>
      </c>
      <c r="J101" s="47">
        <v>3.8E-3</v>
      </c>
      <c r="K101"/>
      <c r="L101" s="38" t="s">
        <v>239</v>
      </c>
      <c r="M101" s="38" t="s">
        <v>293</v>
      </c>
      <c r="N101" s="38"/>
      <c r="P101" s="21"/>
    </row>
    <row r="102" spans="2:20" x14ac:dyDescent="0.3">
      <c r="B102" s="39" t="s">
        <v>225</v>
      </c>
      <c r="C102" s="39"/>
      <c r="D102" s="39" t="str">
        <f t="shared" si="21"/>
        <v>FLO_EMIS</v>
      </c>
      <c r="E102" s="42">
        <f>'ACTIVITY TFL +5km'!$E$7</f>
        <v>2018</v>
      </c>
      <c r="F102" s="39" t="str">
        <f t="shared" si="22"/>
        <v>TRANGS</v>
      </c>
      <c r="G102" s="39" t="str">
        <f t="shared" si="23"/>
        <v>TT*</v>
      </c>
      <c r="H102" s="39" t="str">
        <f>P$30</f>
        <v>TRANGS</v>
      </c>
      <c r="I102" s="39" t="str">
        <f t="shared" si="24"/>
        <v>TRAN2ON</v>
      </c>
      <c r="J102" s="48">
        <v>3.8E-3</v>
      </c>
      <c r="K102"/>
      <c r="L102" s="39" t="s">
        <v>239</v>
      </c>
      <c r="M102" s="39" t="s">
        <v>293</v>
      </c>
      <c r="N102" s="39"/>
    </row>
    <row r="103" spans="2:20" x14ac:dyDescent="0.3">
      <c r="B103" s="38" t="s">
        <v>225</v>
      </c>
      <c r="C103" s="38"/>
      <c r="D103" s="38" t="str">
        <f>IF(J103&gt;0,"FLO_EMIS","*")</f>
        <v>FLO_EMIS</v>
      </c>
      <c r="E103" s="42">
        <f>'ACTIVITY TFL +5km'!$E$7</f>
        <v>2018</v>
      </c>
      <c r="F103" s="38" t="str">
        <f>H103</f>
        <v>TRABDL</v>
      </c>
      <c r="G103" s="38" t="str">
        <f>G$7</f>
        <v>TT*</v>
      </c>
      <c r="H103" s="38" t="str">
        <f>P$7</f>
        <v>TRABDL</v>
      </c>
      <c r="I103" s="38" t="s">
        <v>247</v>
      </c>
      <c r="J103" s="47">
        <v>2.3000000000000001E-4</v>
      </c>
      <c r="K103" s="2"/>
      <c r="L103" s="38" t="s">
        <v>239</v>
      </c>
      <c r="M103" s="38" t="s">
        <v>293</v>
      </c>
      <c r="N103" s="38"/>
    </row>
    <row r="104" spans="2:20" x14ac:dyDescent="0.3">
      <c r="B104" s="38" t="s">
        <v>225</v>
      </c>
      <c r="C104" s="38"/>
      <c r="D104" s="38" t="str">
        <f t="shared" ref="D104:D126" si="25">IF(J104&gt;0,"FLO_EMIS","*")</f>
        <v>FLO_EMIS</v>
      </c>
      <c r="E104" s="42">
        <f>'ACTIVITY TFL +5km'!$E$7</f>
        <v>2018</v>
      </c>
      <c r="F104" s="38" t="str">
        <f t="shared" ref="F104:F126" si="26">H104</f>
        <v>TRABDLM</v>
      </c>
      <c r="G104" s="38" t="str">
        <f>G103</f>
        <v>TT*</v>
      </c>
      <c r="H104" s="38" t="str">
        <f>P$8</f>
        <v>TRABDLM</v>
      </c>
      <c r="I104" s="38" t="str">
        <f>I103</f>
        <v>TRANH3N</v>
      </c>
      <c r="J104" s="47">
        <v>2.3000000000000001E-4</v>
      </c>
      <c r="K104" s="2"/>
      <c r="L104" s="38" t="s">
        <v>239</v>
      </c>
      <c r="M104" s="38" t="s">
        <v>293</v>
      </c>
      <c r="N104" s="38"/>
    </row>
    <row r="105" spans="2:20" s="19" customFormat="1" ht="15" customHeight="1" x14ac:dyDescent="0.3">
      <c r="B105" s="38" t="s">
        <v>225</v>
      </c>
      <c r="C105" s="38"/>
      <c r="D105" s="38" t="str">
        <f t="shared" si="25"/>
        <v>FLO_EMIS</v>
      </c>
      <c r="E105" s="42">
        <f>'ACTIVITY TFL +5km'!$E$7</f>
        <v>2018</v>
      </c>
      <c r="F105" s="38" t="str">
        <f t="shared" si="26"/>
        <v>TRABGL</v>
      </c>
      <c r="G105" s="38" t="str">
        <f t="shared" ref="G105:G126" si="27">G104</f>
        <v>TT*</v>
      </c>
      <c r="H105" s="38" t="str">
        <f>P$9</f>
        <v>TRABGL</v>
      </c>
      <c r="I105" s="38" t="str">
        <f t="shared" ref="I105:I126" si="28">I104</f>
        <v>TRANH3N</v>
      </c>
      <c r="J105" s="47">
        <v>1.8000000000000001E-4</v>
      </c>
      <c r="K105" s="2"/>
      <c r="L105" s="38" t="s">
        <v>239</v>
      </c>
      <c r="M105" s="38" t="s">
        <v>293</v>
      </c>
      <c r="N105" s="38"/>
      <c r="P105" s="21"/>
      <c r="S105" s="21"/>
    </row>
    <row r="106" spans="2:20" x14ac:dyDescent="0.3">
      <c r="B106" s="38" t="s">
        <v>225</v>
      </c>
      <c r="C106" s="38"/>
      <c r="D106" s="38" t="str">
        <f t="shared" si="25"/>
        <v>FLO_EMIS</v>
      </c>
      <c r="E106" s="42">
        <f>'ACTIVITY TFL +5km'!$E$7</f>
        <v>2018</v>
      </c>
      <c r="F106" s="38" t="str">
        <f t="shared" si="26"/>
        <v>TRABGS</v>
      </c>
      <c r="G106" s="38" t="str">
        <f t="shared" si="27"/>
        <v>TT*</v>
      </c>
      <c r="H106" s="38" t="str">
        <f>P$10</f>
        <v>TRABGS</v>
      </c>
      <c r="I106" s="38" t="str">
        <f t="shared" si="28"/>
        <v>TRANH3N</v>
      </c>
      <c r="J106" s="47">
        <v>1.8000000000000001E-4</v>
      </c>
      <c r="K106" s="2"/>
      <c r="L106" s="38" t="s">
        <v>239</v>
      </c>
      <c r="M106" s="38" t="s">
        <v>293</v>
      </c>
      <c r="N106" s="38"/>
    </row>
    <row r="107" spans="2:20" s="19" customFormat="1" ht="15" customHeight="1" x14ac:dyDescent="0.3">
      <c r="B107" s="38" t="s">
        <v>225</v>
      </c>
      <c r="C107" s="38"/>
      <c r="D107" s="38" t="str">
        <f t="shared" si="25"/>
        <v>*</v>
      </c>
      <c r="E107" s="42">
        <f>'ACTIVITY TFL +5km'!$E$7</f>
        <v>2018</v>
      </c>
      <c r="F107" s="38" t="str">
        <f t="shared" si="26"/>
        <v>TRABGSL</v>
      </c>
      <c r="G107" s="38" t="str">
        <f t="shared" si="27"/>
        <v>TT*</v>
      </c>
      <c r="H107" s="38" t="str">
        <f>P$11</f>
        <v>TRABGSL</v>
      </c>
      <c r="I107" s="38" t="str">
        <f t="shared" si="28"/>
        <v>TRANH3N</v>
      </c>
      <c r="J107" s="47">
        <v>0</v>
      </c>
      <c r="K107" s="2"/>
      <c r="L107" s="38" t="s">
        <v>239</v>
      </c>
      <c r="M107" s="38"/>
      <c r="N107" s="38" t="s">
        <v>245</v>
      </c>
      <c r="P107" s="21"/>
      <c r="Q107" s="25"/>
      <c r="R107" s="25"/>
      <c r="S107" s="21"/>
      <c r="T107" s="25"/>
    </row>
    <row r="108" spans="2:20" s="19" customFormat="1" ht="15" customHeight="1" x14ac:dyDescent="0.3">
      <c r="B108" s="38" t="s">
        <v>225</v>
      </c>
      <c r="C108" s="38"/>
      <c r="D108" s="38" t="str">
        <f t="shared" si="25"/>
        <v>*</v>
      </c>
      <c r="E108" s="42">
        <f>'ACTIVITY TFL +5km'!$E$7</f>
        <v>2018</v>
      </c>
      <c r="F108" s="38" t="str">
        <f t="shared" si="26"/>
        <v>TRABGSLM</v>
      </c>
      <c r="G108" s="38" t="str">
        <f t="shared" si="27"/>
        <v>TT*</v>
      </c>
      <c r="H108" s="38" t="str">
        <f>P$12</f>
        <v>TRABGSLM</v>
      </c>
      <c r="I108" s="38" t="str">
        <f t="shared" si="28"/>
        <v>TRANH3N</v>
      </c>
      <c r="J108" s="47">
        <v>0</v>
      </c>
      <c r="K108" s="2"/>
      <c r="L108" s="38" t="s">
        <v>239</v>
      </c>
      <c r="M108" s="38"/>
      <c r="N108" s="38" t="s">
        <v>245</v>
      </c>
      <c r="P108" s="21"/>
      <c r="S108" s="22"/>
      <c r="T108" s="25"/>
    </row>
    <row r="109" spans="2:20" s="19" customFormat="1" ht="15" customHeight="1" x14ac:dyDescent="0.3">
      <c r="B109" s="38" t="s">
        <v>225</v>
      </c>
      <c r="C109" s="38"/>
      <c r="D109" s="38" t="str">
        <f t="shared" si="25"/>
        <v>*</v>
      </c>
      <c r="E109" s="42">
        <f>'ACTIVITY TFL +5km'!$E$7</f>
        <v>2018</v>
      </c>
      <c r="F109" s="38" t="str">
        <f t="shared" si="26"/>
        <v>TRABJF</v>
      </c>
      <c r="G109" s="38" t="str">
        <f>G107</f>
        <v>TT*</v>
      </c>
      <c r="H109" s="38" t="str">
        <f>P$13</f>
        <v>TRABJF</v>
      </c>
      <c r="I109" s="38" t="str">
        <f>I107</f>
        <v>TRANH3N</v>
      </c>
      <c r="J109" s="47">
        <v>0</v>
      </c>
      <c r="K109" s="2"/>
      <c r="L109" s="38" t="s">
        <v>239</v>
      </c>
      <c r="M109" s="38"/>
      <c r="N109" s="38" t="s">
        <v>245</v>
      </c>
      <c r="P109" s="21"/>
      <c r="Q109" s="25"/>
      <c r="R109" s="25"/>
      <c r="S109" s="21"/>
      <c r="T109" s="25"/>
    </row>
    <row r="110" spans="2:20" s="19" customFormat="1" ht="15" customHeight="1" x14ac:dyDescent="0.3">
      <c r="B110" s="38" t="s">
        <v>225</v>
      </c>
      <c r="C110" s="38"/>
      <c r="D110" s="38" t="str">
        <f t="shared" si="25"/>
        <v>*</v>
      </c>
      <c r="E110" s="42">
        <f>'ACTIVITY TFL +5km'!$E$7</f>
        <v>2018</v>
      </c>
      <c r="F110" s="38" t="str">
        <f t="shared" si="26"/>
        <v>TRADME</v>
      </c>
      <c r="G110" s="38" t="str">
        <f t="shared" si="27"/>
        <v>TT*</v>
      </c>
      <c r="H110" s="38" t="str">
        <f>P$14</f>
        <v>TRADME</v>
      </c>
      <c r="I110" s="38" t="str">
        <f t="shared" si="28"/>
        <v>TRANH3N</v>
      </c>
      <c r="J110" s="47">
        <v>0</v>
      </c>
      <c r="K110" s="2"/>
      <c r="L110" s="38" t="s">
        <v>239</v>
      </c>
      <c r="M110" s="38"/>
      <c r="N110" s="38" t="s">
        <v>245</v>
      </c>
      <c r="P110" s="21"/>
      <c r="Q110" s="25"/>
      <c r="R110" s="25"/>
      <c r="S110" s="21"/>
      <c r="T110" s="25"/>
    </row>
    <row r="111" spans="2:20" x14ac:dyDescent="0.3">
      <c r="B111" s="38" t="s">
        <v>225</v>
      </c>
      <c r="C111" s="38"/>
      <c r="D111" s="38" t="str">
        <f t="shared" si="25"/>
        <v>FLO_EMIS</v>
      </c>
      <c r="E111" s="42">
        <f>'ACTIVITY TFL +5km'!$E$7</f>
        <v>2018</v>
      </c>
      <c r="F111" s="38" t="str">
        <f t="shared" si="26"/>
        <v>TRADST</v>
      </c>
      <c r="G111" s="38" t="str">
        <f t="shared" si="27"/>
        <v>TT*</v>
      </c>
      <c r="H111" s="38" t="str">
        <f>P$15</f>
        <v>TRADST</v>
      </c>
      <c r="I111" s="38" t="str">
        <f t="shared" si="28"/>
        <v>TRANH3N</v>
      </c>
      <c r="J111" s="47">
        <v>2.3000000000000001E-4</v>
      </c>
      <c r="K111" s="2"/>
      <c r="L111" s="38" t="s">
        <v>239</v>
      </c>
      <c r="M111" s="38" t="s">
        <v>293</v>
      </c>
      <c r="N111" s="38"/>
    </row>
    <row r="112" spans="2:20" x14ac:dyDescent="0.3">
      <c r="B112" s="38" t="s">
        <v>225</v>
      </c>
      <c r="C112" s="38"/>
      <c r="D112" s="38" t="str">
        <f t="shared" si="25"/>
        <v>*</v>
      </c>
      <c r="E112" s="42">
        <f>'ACTIVITY TFL +5km'!$E$7</f>
        <v>2018</v>
      </c>
      <c r="F112" s="38" t="str">
        <f t="shared" si="26"/>
        <v>TRAELC</v>
      </c>
      <c r="G112" s="38" t="str">
        <f t="shared" si="27"/>
        <v>TT*</v>
      </c>
      <c r="H112" s="38" t="str">
        <f>P$16</f>
        <v>TRAELC</v>
      </c>
      <c r="I112" s="38" t="str">
        <f t="shared" si="28"/>
        <v>TRANH3N</v>
      </c>
      <c r="J112" s="47">
        <v>0</v>
      </c>
      <c r="K112" s="2"/>
      <c r="L112" s="38" t="s">
        <v>239</v>
      </c>
      <c r="M112" s="38" t="s">
        <v>293</v>
      </c>
      <c r="N112" s="38"/>
    </row>
    <row r="113" spans="2:19" x14ac:dyDescent="0.3">
      <c r="B113" s="38" t="s">
        <v>225</v>
      </c>
      <c r="C113" s="38"/>
      <c r="D113" s="38" t="str">
        <f t="shared" si="25"/>
        <v>*</v>
      </c>
      <c r="E113" s="42">
        <f>'ACTIVITY TFL +5km'!$E$7</f>
        <v>2018</v>
      </c>
      <c r="F113" s="38" t="str">
        <f t="shared" si="26"/>
        <v>TRAETH</v>
      </c>
      <c r="G113" s="38" t="str">
        <f t="shared" si="27"/>
        <v>TT*</v>
      </c>
      <c r="H113" s="38" t="str">
        <f>P$17</f>
        <v>TRAETH</v>
      </c>
      <c r="I113" s="38" t="str">
        <f t="shared" si="28"/>
        <v>TRANH3N</v>
      </c>
      <c r="J113" s="47">
        <v>0</v>
      </c>
      <c r="K113" s="2"/>
      <c r="L113" s="38" t="s">
        <v>239</v>
      </c>
      <c r="M113" s="38"/>
      <c r="N113" s="38" t="s">
        <v>245</v>
      </c>
    </row>
    <row r="114" spans="2:19" x14ac:dyDescent="0.3">
      <c r="B114" s="38" t="s">
        <v>225</v>
      </c>
      <c r="C114" s="38"/>
      <c r="D114" s="38" t="str">
        <f t="shared" si="25"/>
        <v>*</v>
      </c>
      <c r="E114" s="42">
        <f>'ACTIVITY TFL +5km'!$E$7</f>
        <v>2018</v>
      </c>
      <c r="F114" s="38" t="str">
        <f t="shared" si="26"/>
        <v>TRAETHM</v>
      </c>
      <c r="G114" s="38" t="str">
        <f t="shared" si="27"/>
        <v>TT*</v>
      </c>
      <c r="H114" s="38" t="str">
        <f>P$18</f>
        <v>TRAETHM</v>
      </c>
      <c r="I114" s="38" t="str">
        <f t="shared" si="28"/>
        <v>TRANH3N</v>
      </c>
      <c r="J114" s="47">
        <v>0</v>
      </c>
      <c r="K114" s="2"/>
      <c r="L114" s="38" t="s">
        <v>239</v>
      </c>
      <c r="M114" s="38"/>
      <c r="N114" s="38" t="s">
        <v>245</v>
      </c>
    </row>
    <row r="115" spans="2:19" s="19" customFormat="1" ht="15" customHeight="1" x14ac:dyDescent="0.3">
      <c r="B115" s="38" t="s">
        <v>225</v>
      </c>
      <c r="C115" s="38"/>
      <c r="D115" s="38" t="str">
        <f t="shared" si="25"/>
        <v>*</v>
      </c>
      <c r="E115" s="42">
        <f>'ACTIVITY TFL +5km'!$E$7</f>
        <v>2018</v>
      </c>
      <c r="F115" s="38" t="str">
        <f t="shared" si="26"/>
        <v>TRAFTD</v>
      </c>
      <c r="G115" s="38" t="str">
        <f t="shared" si="27"/>
        <v>TT*</v>
      </c>
      <c r="H115" s="38" t="str">
        <f>P$19</f>
        <v>TRAFTD</v>
      </c>
      <c r="I115" s="38" t="str">
        <f t="shared" si="28"/>
        <v>TRANH3N</v>
      </c>
      <c r="J115" s="47">
        <v>0</v>
      </c>
      <c r="K115" s="2"/>
      <c r="L115" s="38" t="s">
        <v>239</v>
      </c>
      <c r="M115" s="38" t="s">
        <v>293</v>
      </c>
      <c r="N115" s="38"/>
      <c r="P115" s="21"/>
      <c r="S115" s="21"/>
    </row>
    <row r="116" spans="2:19" x14ac:dyDescent="0.3">
      <c r="B116" s="38" t="s">
        <v>225</v>
      </c>
      <c r="C116" s="38"/>
      <c r="D116" s="38" t="str">
        <f t="shared" si="25"/>
        <v>*</v>
      </c>
      <c r="E116" s="42">
        <f>'ACTIVITY TFL +5km'!$E$7</f>
        <v>2018</v>
      </c>
      <c r="F116" s="38" t="str">
        <f t="shared" si="26"/>
        <v>TRAGSL</v>
      </c>
      <c r="G116" s="38" t="str">
        <f t="shared" si="27"/>
        <v>TT*</v>
      </c>
      <c r="H116" s="38" t="str">
        <f>P$20</f>
        <v>TRAGSL</v>
      </c>
      <c r="I116" s="38" t="str">
        <f t="shared" si="28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19" x14ac:dyDescent="0.3">
      <c r="B117" s="38" t="s">
        <v>225</v>
      </c>
      <c r="C117" s="38"/>
      <c r="D117" s="38" t="str">
        <f t="shared" si="25"/>
        <v>*</v>
      </c>
      <c r="E117" s="42">
        <f>'ACTIVITY TFL +5km'!$E$7</f>
        <v>2018</v>
      </c>
      <c r="F117" s="38" t="str">
        <f t="shared" si="26"/>
        <v>TRAH2G</v>
      </c>
      <c r="G117" s="38" t="str">
        <f t="shared" si="27"/>
        <v>TT*</v>
      </c>
      <c r="H117" s="38" t="str">
        <f>P$21</f>
        <v>TRAH2G</v>
      </c>
      <c r="I117" s="38" t="str">
        <f t="shared" si="28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9" x14ac:dyDescent="0.3">
      <c r="B118" s="38" t="s">
        <v>225</v>
      </c>
      <c r="C118" s="38"/>
      <c r="D118" s="38" t="str">
        <f t="shared" si="25"/>
        <v>*</v>
      </c>
      <c r="E118" s="42">
        <f>'ACTIVITY TFL +5km'!$E$7</f>
        <v>2018</v>
      </c>
      <c r="F118" s="38" t="str">
        <f t="shared" si="26"/>
        <v>TRAHFO</v>
      </c>
      <c r="G118" s="38" t="str">
        <f t="shared" si="27"/>
        <v>TT*</v>
      </c>
      <c r="H118" s="38" t="str">
        <f>P$22</f>
        <v>TRAHFO</v>
      </c>
      <c r="I118" s="38" t="str">
        <f t="shared" si="28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9" x14ac:dyDescent="0.3">
      <c r="B119" s="38" t="s">
        <v>225</v>
      </c>
      <c r="C119" s="38"/>
      <c r="D119" s="38" t="str">
        <f t="shared" si="25"/>
        <v>*</v>
      </c>
      <c r="E119" s="42">
        <f>'ACTIVITY TFL +5km'!$E$7</f>
        <v>2018</v>
      </c>
      <c r="F119" s="38" t="str">
        <f t="shared" si="26"/>
        <v>TRAHUM</v>
      </c>
      <c r="G119" s="38" t="str">
        <f t="shared" si="27"/>
        <v>TT*</v>
      </c>
      <c r="H119" s="38" t="str">
        <f>P$23</f>
        <v>TRAHUM</v>
      </c>
      <c r="I119" s="38" t="str">
        <f t="shared" si="28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9" x14ac:dyDescent="0.3">
      <c r="B120" s="38" t="s">
        <v>225</v>
      </c>
      <c r="C120" s="38"/>
      <c r="D120" s="38" t="str">
        <f t="shared" si="25"/>
        <v>*</v>
      </c>
      <c r="E120" s="42">
        <f>'ACTIVITY TFL +5km'!$E$7</f>
        <v>2018</v>
      </c>
      <c r="F120" s="38" t="str">
        <f t="shared" si="26"/>
        <v>TRAKER</v>
      </c>
      <c r="G120" s="38" t="str">
        <f t="shared" si="27"/>
        <v>TT*</v>
      </c>
      <c r="H120" s="38" t="str">
        <f>P$24</f>
        <v>TRAKER</v>
      </c>
      <c r="I120" s="38" t="str">
        <f t="shared" si="28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9" x14ac:dyDescent="0.3">
      <c r="B121" s="38" t="s">
        <v>225</v>
      </c>
      <c r="C121" s="38"/>
      <c r="D121" s="38" t="str">
        <f t="shared" si="25"/>
        <v>*</v>
      </c>
      <c r="E121" s="42">
        <f>'ACTIVITY TFL +5km'!$E$7</f>
        <v>2018</v>
      </c>
      <c r="F121" s="38" t="str">
        <f t="shared" si="26"/>
        <v>TRALFO</v>
      </c>
      <c r="G121" s="38" t="str">
        <f t="shared" si="27"/>
        <v>TT*</v>
      </c>
      <c r="H121" s="38" t="str">
        <f>P$25</f>
        <v>TRALFO</v>
      </c>
      <c r="I121" s="38" t="str">
        <f t="shared" si="28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9" x14ac:dyDescent="0.3">
      <c r="B122" s="38" t="s">
        <v>225</v>
      </c>
      <c r="C122" s="38"/>
      <c r="D122" s="38" t="str">
        <f t="shared" si="25"/>
        <v>*</v>
      </c>
      <c r="E122" s="42">
        <f>'ACTIVITY TFL +5km'!$E$7</f>
        <v>2018</v>
      </c>
      <c r="F122" s="38" t="str">
        <f t="shared" si="26"/>
        <v>TRALPG</v>
      </c>
      <c r="G122" s="38" t="str">
        <f t="shared" si="27"/>
        <v>TT*</v>
      </c>
      <c r="H122" s="38" t="str">
        <f>P$26</f>
        <v>TRALPG</v>
      </c>
      <c r="I122" s="38" t="str">
        <f t="shared" si="28"/>
        <v>TRANH3N</v>
      </c>
      <c r="J122" s="47">
        <v>0</v>
      </c>
      <c r="K122" s="2"/>
      <c r="L122" s="38" t="s">
        <v>239</v>
      </c>
      <c r="M122" s="38"/>
      <c r="N122" s="38" t="s">
        <v>245</v>
      </c>
    </row>
    <row r="123" spans="2:19" s="19" customFormat="1" ht="15" customHeight="1" x14ac:dyDescent="0.3">
      <c r="B123" s="38" t="s">
        <v>225</v>
      </c>
      <c r="C123" s="38"/>
      <c r="D123" s="38" t="str">
        <f t="shared" si="25"/>
        <v>*</v>
      </c>
      <c r="E123" s="42">
        <f>'ACTIVITY TFL +5km'!$E$7</f>
        <v>2018</v>
      </c>
      <c r="F123" s="38" t="str">
        <f t="shared" si="26"/>
        <v>TRAMTH</v>
      </c>
      <c r="G123" s="38" t="str">
        <f t="shared" si="27"/>
        <v>TT*</v>
      </c>
      <c r="H123" s="38" t="str">
        <f>P$27</f>
        <v>TRAMTH</v>
      </c>
      <c r="I123" s="38" t="str">
        <f t="shared" si="28"/>
        <v>TRANH3N</v>
      </c>
      <c r="J123" s="47">
        <v>0</v>
      </c>
      <c r="K123" s="2"/>
      <c r="L123" s="38" t="s">
        <v>239</v>
      </c>
      <c r="M123" s="38"/>
      <c r="N123" s="38" t="s">
        <v>245</v>
      </c>
      <c r="P123" s="21"/>
    </row>
    <row r="124" spans="2:19" s="19" customFormat="1" ht="15" customHeight="1" x14ac:dyDescent="0.3">
      <c r="B124" s="38" t="s">
        <v>225</v>
      </c>
      <c r="C124" s="38"/>
      <c r="D124" s="38" t="str">
        <f t="shared" si="25"/>
        <v>*</v>
      </c>
      <c r="E124" s="42">
        <f>'ACTIVITY TFL +5km'!$E$7</f>
        <v>2018</v>
      </c>
      <c r="F124" s="38" t="str">
        <f t="shared" si="26"/>
        <v>TRAMTHM</v>
      </c>
      <c r="G124" s="38" t="str">
        <f t="shared" si="27"/>
        <v>TT*</v>
      </c>
      <c r="H124" s="38" t="str">
        <f>P$28</f>
        <v>TRAMTHM</v>
      </c>
      <c r="I124" s="38" t="str">
        <f t="shared" si="28"/>
        <v>TRANH3N</v>
      </c>
      <c r="J124" s="47">
        <v>0</v>
      </c>
      <c r="K124" s="2"/>
      <c r="L124" s="38" t="s">
        <v>239</v>
      </c>
      <c r="M124" s="38"/>
      <c r="N124" s="38" t="s">
        <v>245</v>
      </c>
      <c r="P124" s="21"/>
    </row>
    <row r="125" spans="2:19" x14ac:dyDescent="0.3">
      <c r="B125" s="38" t="s">
        <v>225</v>
      </c>
      <c r="C125" s="38"/>
      <c r="D125" s="38" t="str">
        <f t="shared" si="25"/>
        <v>FLO_EMIS</v>
      </c>
      <c r="E125" s="42">
        <f>'ACTIVITY TFL +5km'!$E$7</f>
        <v>2018</v>
      </c>
      <c r="F125" s="38" t="str">
        <f t="shared" si="26"/>
        <v>TRANGL</v>
      </c>
      <c r="G125" s="38" t="str">
        <f t="shared" si="27"/>
        <v>TT*</v>
      </c>
      <c r="H125" s="38" t="str">
        <f>P$29</f>
        <v>TRANGL</v>
      </c>
      <c r="I125" s="38" t="str">
        <f t="shared" si="28"/>
        <v>TRANH3N</v>
      </c>
      <c r="J125" s="47">
        <v>1.8000000000000001E-4</v>
      </c>
      <c r="K125"/>
      <c r="L125" s="38" t="s">
        <v>239</v>
      </c>
      <c r="M125" s="38" t="s">
        <v>293</v>
      </c>
      <c r="N125" s="38"/>
      <c r="P125" s="21"/>
    </row>
    <row r="126" spans="2:19" x14ac:dyDescent="0.3">
      <c r="B126" s="39" t="s">
        <v>225</v>
      </c>
      <c r="C126" s="39"/>
      <c r="D126" s="39" t="str">
        <f t="shared" si="25"/>
        <v>FLO_EMIS</v>
      </c>
      <c r="E126" s="42">
        <f>'ACTIVITY TFL +5km'!$E$7</f>
        <v>2018</v>
      </c>
      <c r="F126" s="39" t="str">
        <f t="shared" si="26"/>
        <v>TRANGS</v>
      </c>
      <c r="G126" s="39" t="str">
        <f t="shared" si="27"/>
        <v>TT*</v>
      </c>
      <c r="H126" s="39" t="str">
        <f>P$30</f>
        <v>TRANGS</v>
      </c>
      <c r="I126" s="39" t="str">
        <f t="shared" si="28"/>
        <v>TRANH3N</v>
      </c>
      <c r="J126" s="48">
        <v>1.8000000000000001E-4</v>
      </c>
      <c r="K126"/>
      <c r="L126" s="39" t="s">
        <v>239</v>
      </c>
      <c r="M126" s="39" t="s">
        <v>293</v>
      </c>
      <c r="N126" s="39"/>
    </row>
    <row r="127" spans="2:19" x14ac:dyDescent="0.3">
      <c r="B127" s="38" t="s">
        <v>225</v>
      </c>
      <c r="C127" s="38"/>
      <c r="D127" s="38" t="str">
        <f>IF(J127&gt;0,"FLO_EMIS","*")</f>
        <v>FLO_EMIS</v>
      </c>
      <c r="E127" s="42">
        <f>'ACTIVITY TFL +5km'!$E$7</f>
        <v>2018</v>
      </c>
      <c r="F127" s="38" t="str">
        <f>H127</f>
        <v>TRABDL</v>
      </c>
      <c r="G127" s="38" t="str">
        <f>G$7</f>
        <v>TT*</v>
      </c>
      <c r="H127" s="38" t="str">
        <f>P$7</f>
        <v>TRABDL</v>
      </c>
      <c r="I127" s="38" t="s">
        <v>231</v>
      </c>
      <c r="J127" s="47">
        <v>0.94</v>
      </c>
      <c r="K127" s="2"/>
      <c r="L127" s="38" t="s">
        <v>239</v>
      </c>
      <c r="M127" s="38" t="s">
        <v>293</v>
      </c>
      <c r="N127" s="38"/>
    </row>
    <row r="128" spans="2:19" x14ac:dyDescent="0.3">
      <c r="B128" s="38" t="s">
        <v>225</v>
      </c>
      <c r="C128" s="38"/>
      <c r="D128" s="38" t="str">
        <f t="shared" ref="D128:D150" si="29">IF(J128&gt;0,"FLO_EMIS","*")</f>
        <v>FLO_EMIS</v>
      </c>
      <c r="E128" s="42">
        <f>'ACTIVITY TFL +5km'!$E$7</f>
        <v>2018</v>
      </c>
      <c r="F128" s="38" t="str">
        <f t="shared" ref="F128:F174" si="30">H128</f>
        <v>TRABDLM</v>
      </c>
      <c r="G128" s="38" t="str">
        <f>G127</f>
        <v>TT*</v>
      </c>
      <c r="H128" s="38" t="str">
        <f>P$8</f>
        <v>TRABDLM</v>
      </c>
      <c r="I128" s="38" t="str">
        <f>I127</f>
        <v>TRANOXN</v>
      </c>
      <c r="J128" s="47">
        <v>0.94</v>
      </c>
      <c r="K128" s="2"/>
      <c r="L128" s="38" t="s">
        <v>239</v>
      </c>
      <c r="M128" s="38" t="s">
        <v>293</v>
      </c>
      <c r="N128" s="38"/>
    </row>
    <row r="129" spans="2:20" s="19" customFormat="1" ht="15" customHeight="1" x14ac:dyDescent="0.3">
      <c r="B129" s="38" t="s">
        <v>225</v>
      </c>
      <c r="C129" s="38"/>
      <c r="D129" s="38" t="str">
        <f t="shared" si="29"/>
        <v>FLO_EMIS</v>
      </c>
      <c r="E129" s="42">
        <f>'ACTIVITY TFL +5km'!$E$7</f>
        <v>2018</v>
      </c>
      <c r="F129" s="38" t="str">
        <f t="shared" si="30"/>
        <v>TRABGL</v>
      </c>
      <c r="G129" s="38" t="str">
        <f t="shared" ref="G129:G150" si="31">G128</f>
        <v>TT*</v>
      </c>
      <c r="H129" s="38" t="str">
        <f>P$9</f>
        <v>TRABGL</v>
      </c>
      <c r="I129" s="38" t="str">
        <f t="shared" ref="I129:I150" si="32">I128</f>
        <v>TRANOXN</v>
      </c>
      <c r="J129" s="47">
        <v>2.1000000000000001E-2</v>
      </c>
      <c r="K129" s="2"/>
      <c r="L129" s="38" t="s">
        <v>239</v>
      </c>
      <c r="M129" s="38" t="s">
        <v>293</v>
      </c>
      <c r="N129" s="38"/>
      <c r="P129" s="21"/>
      <c r="S129" s="21"/>
    </row>
    <row r="130" spans="2:20" x14ac:dyDescent="0.3">
      <c r="B130" s="38" t="s">
        <v>225</v>
      </c>
      <c r="C130" s="38"/>
      <c r="D130" s="38" t="str">
        <f t="shared" si="29"/>
        <v>FLO_EMIS</v>
      </c>
      <c r="E130" s="42">
        <f>'ACTIVITY TFL +5km'!$E$7</f>
        <v>2018</v>
      </c>
      <c r="F130" s="38" t="str">
        <f t="shared" si="30"/>
        <v>TRABGS</v>
      </c>
      <c r="G130" s="38" t="str">
        <f t="shared" si="31"/>
        <v>TT*</v>
      </c>
      <c r="H130" s="38" t="str">
        <f>P$10</f>
        <v>TRABGS</v>
      </c>
      <c r="I130" s="38" t="str">
        <f t="shared" si="32"/>
        <v>TRANOXN</v>
      </c>
      <c r="J130" s="47">
        <v>2.1000000000000001E-2</v>
      </c>
      <c r="K130" s="2"/>
      <c r="L130" s="38" t="s">
        <v>239</v>
      </c>
      <c r="M130" s="38" t="s">
        <v>293</v>
      </c>
      <c r="N130" s="38"/>
    </row>
    <row r="131" spans="2:20" s="19" customFormat="1" ht="15" customHeight="1" x14ac:dyDescent="0.3">
      <c r="B131" s="38" t="s">
        <v>225</v>
      </c>
      <c r="C131" s="38"/>
      <c r="D131" s="38" t="str">
        <f t="shared" si="29"/>
        <v>*</v>
      </c>
      <c r="E131" s="42">
        <f>'ACTIVITY TFL +5km'!$E$7</f>
        <v>2018</v>
      </c>
      <c r="F131" s="38" t="str">
        <f t="shared" si="30"/>
        <v>TRABGSL</v>
      </c>
      <c r="G131" s="38" t="str">
        <f t="shared" si="31"/>
        <v>TT*</v>
      </c>
      <c r="H131" s="38" t="str">
        <f>P$11</f>
        <v>TRABGSL</v>
      </c>
      <c r="I131" s="38" t="str">
        <f t="shared" si="32"/>
        <v>TRANOXN</v>
      </c>
      <c r="J131" s="47">
        <v>0</v>
      </c>
      <c r="K131" s="2"/>
      <c r="L131" s="38" t="s">
        <v>239</v>
      </c>
      <c r="M131" s="38"/>
      <c r="N131" s="38" t="s">
        <v>245</v>
      </c>
      <c r="P131" s="21"/>
      <c r="Q131" s="25"/>
      <c r="R131" s="25"/>
      <c r="S131" s="21"/>
      <c r="T131" s="25"/>
    </row>
    <row r="132" spans="2:20" s="19" customFormat="1" ht="15" customHeight="1" x14ac:dyDescent="0.3">
      <c r="B132" s="38" t="s">
        <v>225</v>
      </c>
      <c r="C132" s="38"/>
      <c r="D132" s="38" t="str">
        <f t="shared" si="29"/>
        <v>*</v>
      </c>
      <c r="E132" s="42">
        <f>'ACTIVITY TFL +5km'!$E$7</f>
        <v>2018</v>
      </c>
      <c r="F132" s="38" t="str">
        <f t="shared" si="30"/>
        <v>TRABGSLM</v>
      </c>
      <c r="G132" s="38" t="str">
        <f t="shared" si="31"/>
        <v>TT*</v>
      </c>
      <c r="H132" s="38" t="str">
        <f>P$12</f>
        <v>TRABGSLM</v>
      </c>
      <c r="I132" s="38" t="str">
        <f t="shared" si="32"/>
        <v>TRANOXN</v>
      </c>
      <c r="J132" s="47">
        <v>0</v>
      </c>
      <c r="K132" s="2"/>
      <c r="L132" s="38" t="s">
        <v>239</v>
      </c>
      <c r="M132" s="38"/>
      <c r="N132" s="38" t="s">
        <v>245</v>
      </c>
      <c r="P132" s="21"/>
      <c r="S132" s="22"/>
      <c r="T132" s="25"/>
    </row>
    <row r="133" spans="2:20" s="19" customFormat="1" ht="15" customHeight="1" x14ac:dyDescent="0.3">
      <c r="B133" s="38" t="s">
        <v>225</v>
      </c>
      <c r="C133" s="38"/>
      <c r="D133" s="38" t="str">
        <f t="shared" si="29"/>
        <v>*</v>
      </c>
      <c r="E133" s="42">
        <f>'ACTIVITY TFL +5km'!$E$7</f>
        <v>2018</v>
      </c>
      <c r="F133" s="38" t="str">
        <f t="shared" si="30"/>
        <v>TRABJF</v>
      </c>
      <c r="G133" s="38" t="str">
        <f>G131</f>
        <v>TT*</v>
      </c>
      <c r="H133" s="38" t="str">
        <f>P$13</f>
        <v>TRABJF</v>
      </c>
      <c r="I133" s="38" t="str">
        <f>I131</f>
        <v>TRANOXN</v>
      </c>
      <c r="J133" s="47">
        <v>0</v>
      </c>
      <c r="K133" s="2"/>
      <c r="L133" s="38" t="s">
        <v>239</v>
      </c>
      <c r="M133" s="38"/>
      <c r="N133" s="38" t="s">
        <v>245</v>
      </c>
      <c r="P133" s="21"/>
      <c r="Q133" s="25"/>
      <c r="R133" s="25"/>
      <c r="S133" s="21"/>
      <c r="T133" s="25"/>
    </row>
    <row r="134" spans="2:20" s="19" customFormat="1" ht="15" customHeight="1" x14ac:dyDescent="0.3">
      <c r="B134" s="38" t="s">
        <v>225</v>
      </c>
      <c r="C134" s="38"/>
      <c r="D134" s="38" t="str">
        <f t="shared" si="29"/>
        <v>*</v>
      </c>
      <c r="E134" s="42">
        <f>'ACTIVITY TFL +5km'!$E$7</f>
        <v>2018</v>
      </c>
      <c r="F134" s="38" t="str">
        <f t="shared" si="30"/>
        <v>TRADME</v>
      </c>
      <c r="G134" s="38" t="str">
        <f t="shared" si="31"/>
        <v>TT*</v>
      </c>
      <c r="H134" s="38" t="str">
        <f>P$14</f>
        <v>TRADME</v>
      </c>
      <c r="I134" s="38" t="str">
        <f t="shared" si="32"/>
        <v>TRANOXN</v>
      </c>
      <c r="J134" s="47">
        <v>0</v>
      </c>
      <c r="K134" s="2"/>
      <c r="L134" s="38" t="s">
        <v>239</v>
      </c>
      <c r="M134" s="38"/>
      <c r="N134" s="38" t="s">
        <v>245</v>
      </c>
      <c r="P134" s="21"/>
      <c r="Q134" s="25"/>
      <c r="R134" s="25"/>
      <c r="S134" s="21"/>
      <c r="T134" s="25"/>
    </row>
    <row r="135" spans="2:20" x14ac:dyDescent="0.3">
      <c r="B135" s="38" t="s">
        <v>225</v>
      </c>
      <c r="C135" s="38"/>
      <c r="D135" s="38" t="str">
        <f t="shared" si="29"/>
        <v>FLO_EMIS</v>
      </c>
      <c r="E135" s="42">
        <f>'ACTIVITY TFL +5km'!$E$7</f>
        <v>2018</v>
      </c>
      <c r="F135" s="38" t="str">
        <f t="shared" si="30"/>
        <v>TRADST</v>
      </c>
      <c r="G135" s="38" t="str">
        <f t="shared" si="31"/>
        <v>TT*</v>
      </c>
      <c r="H135" s="38" t="str">
        <f>P$15</f>
        <v>TRADST</v>
      </c>
      <c r="I135" s="38" t="str">
        <f t="shared" si="32"/>
        <v>TRANOXN</v>
      </c>
      <c r="J135" s="47">
        <v>1.08</v>
      </c>
      <c r="K135" s="2"/>
      <c r="L135" s="38" t="s">
        <v>239</v>
      </c>
      <c r="M135" s="38" t="s">
        <v>293</v>
      </c>
      <c r="N135" s="38"/>
    </row>
    <row r="136" spans="2:20" x14ac:dyDescent="0.3">
      <c r="B136" s="38" t="s">
        <v>225</v>
      </c>
      <c r="C136" s="38"/>
      <c r="D136" s="38" t="str">
        <f t="shared" si="29"/>
        <v>*</v>
      </c>
      <c r="E136" s="42">
        <f>'ACTIVITY TFL +5km'!$E$7</f>
        <v>2018</v>
      </c>
      <c r="F136" s="38" t="str">
        <f t="shared" si="30"/>
        <v>TRAELC</v>
      </c>
      <c r="G136" s="38" t="str">
        <f t="shared" si="31"/>
        <v>TT*</v>
      </c>
      <c r="H136" s="38" t="str">
        <f>P$16</f>
        <v>TRAELC</v>
      </c>
      <c r="I136" s="38" t="str">
        <f t="shared" si="32"/>
        <v>TRANOXN</v>
      </c>
      <c r="J136" s="47">
        <v>0</v>
      </c>
      <c r="K136" s="2"/>
      <c r="L136" s="38" t="s">
        <v>239</v>
      </c>
      <c r="M136" s="38" t="s">
        <v>293</v>
      </c>
      <c r="N136" s="38"/>
    </row>
    <row r="137" spans="2:20" x14ac:dyDescent="0.3">
      <c r="B137" s="38" t="s">
        <v>225</v>
      </c>
      <c r="C137" s="38"/>
      <c r="D137" s="38" t="str">
        <f t="shared" si="29"/>
        <v>*</v>
      </c>
      <c r="E137" s="42">
        <f>'ACTIVITY TFL +5km'!$E$7</f>
        <v>2018</v>
      </c>
      <c r="F137" s="38" t="str">
        <f t="shared" si="30"/>
        <v>TRAETH</v>
      </c>
      <c r="G137" s="38" t="str">
        <f t="shared" si="31"/>
        <v>TT*</v>
      </c>
      <c r="H137" s="38" t="str">
        <f>P$17</f>
        <v>TRAETH</v>
      </c>
      <c r="I137" s="38" t="str">
        <f t="shared" si="32"/>
        <v>TRANOXN</v>
      </c>
      <c r="J137" s="47">
        <v>0</v>
      </c>
      <c r="K137" s="2"/>
      <c r="L137" s="38" t="s">
        <v>239</v>
      </c>
      <c r="M137" s="38"/>
      <c r="N137" s="38" t="s">
        <v>245</v>
      </c>
    </row>
    <row r="138" spans="2:20" x14ac:dyDescent="0.3">
      <c r="B138" s="38" t="s">
        <v>225</v>
      </c>
      <c r="C138" s="38"/>
      <c r="D138" s="38" t="str">
        <f t="shared" si="29"/>
        <v>*</v>
      </c>
      <c r="E138" s="42">
        <f>'ACTIVITY TFL +5km'!$E$7</f>
        <v>2018</v>
      </c>
      <c r="F138" s="38" t="str">
        <f t="shared" si="30"/>
        <v>TRAETHM</v>
      </c>
      <c r="G138" s="38" t="str">
        <f t="shared" si="31"/>
        <v>TT*</v>
      </c>
      <c r="H138" s="38" t="str">
        <f>P$18</f>
        <v>TRAETHM</v>
      </c>
      <c r="I138" s="38" t="str">
        <f t="shared" si="32"/>
        <v>TRANOXN</v>
      </c>
      <c r="J138" s="47">
        <v>0</v>
      </c>
      <c r="K138" s="2"/>
      <c r="L138" s="38" t="s">
        <v>239</v>
      </c>
      <c r="M138" s="38"/>
      <c r="N138" s="38" t="s">
        <v>245</v>
      </c>
    </row>
    <row r="139" spans="2:20" s="19" customFormat="1" ht="15" customHeight="1" x14ac:dyDescent="0.3">
      <c r="B139" s="38" t="s">
        <v>225</v>
      </c>
      <c r="C139" s="38"/>
      <c r="D139" s="38" t="str">
        <f t="shared" si="29"/>
        <v>FLO_EMIS</v>
      </c>
      <c r="E139" s="42">
        <f>'ACTIVITY TFL +5km'!$E$7</f>
        <v>2018</v>
      </c>
      <c r="F139" s="38" t="str">
        <f t="shared" si="30"/>
        <v>TRAFTD</v>
      </c>
      <c r="G139" s="38" t="str">
        <f t="shared" si="31"/>
        <v>TT*</v>
      </c>
      <c r="H139" s="38" t="str">
        <f>P$19</f>
        <v>TRAFTD</v>
      </c>
      <c r="I139" s="38" t="str">
        <f t="shared" si="32"/>
        <v>TRANOXN</v>
      </c>
      <c r="J139" s="47">
        <v>0.94</v>
      </c>
      <c r="K139" s="2"/>
      <c r="L139" s="38" t="s">
        <v>239</v>
      </c>
      <c r="M139" s="38" t="s">
        <v>293</v>
      </c>
      <c r="N139" s="38"/>
      <c r="P139" s="21"/>
      <c r="S139" s="21"/>
    </row>
    <row r="140" spans="2:20" x14ac:dyDescent="0.3">
      <c r="B140" s="38" t="s">
        <v>225</v>
      </c>
      <c r="C140" s="38"/>
      <c r="D140" s="38" t="str">
        <f t="shared" si="29"/>
        <v>*</v>
      </c>
      <c r="E140" s="42">
        <f>'ACTIVITY TFL +5km'!$E$7</f>
        <v>2018</v>
      </c>
      <c r="F140" s="38" t="str">
        <f t="shared" si="30"/>
        <v>TRAGSL</v>
      </c>
      <c r="G140" s="38" t="str">
        <f t="shared" si="31"/>
        <v>TT*</v>
      </c>
      <c r="H140" s="38" t="str">
        <f>P$20</f>
        <v>TRAGSL</v>
      </c>
      <c r="I140" s="38" t="str">
        <f t="shared" si="32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si="29"/>
        <v>*</v>
      </c>
      <c r="E141" s="42">
        <f>'ACTIVITY TFL +5km'!$E$7</f>
        <v>2018</v>
      </c>
      <c r="F141" s="38" t="str">
        <f t="shared" si="30"/>
        <v>TRAH2G</v>
      </c>
      <c r="G141" s="38" t="str">
        <f t="shared" si="31"/>
        <v>TT*</v>
      </c>
      <c r="H141" s="38" t="str">
        <f>P$21</f>
        <v>TRAH2G</v>
      </c>
      <c r="I141" s="38" t="str">
        <f t="shared" si="32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9"/>
        <v>*</v>
      </c>
      <c r="E142" s="42">
        <f>'ACTIVITY TFL +5km'!$E$7</f>
        <v>2018</v>
      </c>
      <c r="F142" s="38" t="str">
        <f t="shared" si="30"/>
        <v>TRAHFO</v>
      </c>
      <c r="G142" s="38" t="str">
        <f t="shared" si="31"/>
        <v>TT*</v>
      </c>
      <c r="H142" s="38" t="str">
        <f>P$22</f>
        <v>TRAHFO</v>
      </c>
      <c r="I142" s="38" t="str">
        <f t="shared" si="32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9"/>
        <v>*</v>
      </c>
      <c r="E143" s="42">
        <f>'ACTIVITY TFL +5km'!$E$7</f>
        <v>2018</v>
      </c>
      <c r="F143" s="38" t="str">
        <f t="shared" si="30"/>
        <v>TRAHUM</v>
      </c>
      <c r="G143" s="38" t="str">
        <f t="shared" si="31"/>
        <v>TT*</v>
      </c>
      <c r="H143" s="38" t="str">
        <f>P$23</f>
        <v>TRAHUM</v>
      </c>
      <c r="I143" s="38" t="str">
        <f t="shared" si="32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9"/>
        <v>*</v>
      </c>
      <c r="E144" s="42">
        <f>'ACTIVITY TFL +5km'!$E$7</f>
        <v>2018</v>
      </c>
      <c r="F144" s="38" t="str">
        <f t="shared" si="30"/>
        <v>TRAKER</v>
      </c>
      <c r="G144" s="38" t="str">
        <f t="shared" si="31"/>
        <v>TT*</v>
      </c>
      <c r="H144" s="38" t="str">
        <f>P$24</f>
        <v>TRAKER</v>
      </c>
      <c r="I144" s="38" t="str">
        <f t="shared" si="32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9"/>
        <v>*</v>
      </c>
      <c r="E145" s="42">
        <f>'ACTIVITY TFL +5km'!$E$7</f>
        <v>2018</v>
      </c>
      <c r="F145" s="38" t="str">
        <f t="shared" si="30"/>
        <v>TRALFO</v>
      </c>
      <c r="G145" s="38" t="str">
        <f t="shared" si="31"/>
        <v>TT*</v>
      </c>
      <c r="H145" s="38" t="str">
        <f>P$25</f>
        <v>TRALFO</v>
      </c>
      <c r="I145" s="38" t="str">
        <f t="shared" si="32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9"/>
        <v>*</v>
      </c>
      <c r="E146" s="42">
        <f>'ACTIVITY TFL +5km'!$E$7</f>
        <v>2018</v>
      </c>
      <c r="F146" s="38" t="str">
        <f t="shared" si="30"/>
        <v>TRALPG</v>
      </c>
      <c r="G146" s="38" t="str">
        <f t="shared" si="31"/>
        <v>TT*</v>
      </c>
      <c r="H146" s="38" t="str">
        <f>P$26</f>
        <v>TRALPG</v>
      </c>
      <c r="I146" s="38" t="str">
        <f t="shared" si="32"/>
        <v>TRANOXN</v>
      </c>
      <c r="J146" s="47">
        <v>0</v>
      </c>
      <c r="K146" s="2"/>
      <c r="L146" s="38" t="s">
        <v>239</v>
      </c>
      <c r="M146" s="38"/>
      <c r="N146" s="38" t="s">
        <v>245</v>
      </c>
    </row>
    <row r="147" spans="2:20" s="19" customFormat="1" ht="15" customHeight="1" x14ac:dyDescent="0.3">
      <c r="B147" s="38" t="s">
        <v>225</v>
      </c>
      <c r="C147" s="38"/>
      <c r="D147" s="38" t="str">
        <f t="shared" si="29"/>
        <v>*</v>
      </c>
      <c r="E147" s="42">
        <f>'ACTIVITY TFL +5km'!$E$7</f>
        <v>2018</v>
      </c>
      <c r="F147" s="38" t="str">
        <f t="shared" si="30"/>
        <v>TRAMTH</v>
      </c>
      <c r="G147" s="38" t="str">
        <f t="shared" si="31"/>
        <v>TT*</v>
      </c>
      <c r="H147" s="38" t="str">
        <f>P$27</f>
        <v>TRAMTH</v>
      </c>
      <c r="I147" s="38" t="str">
        <f t="shared" si="32"/>
        <v>TRANOXN</v>
      </c>
      <c r="J147" s="47">
        <v>0</v>
      </c>
      <c r="K147" s="2"/>
      <c r="L147" s="38" t="s">
        <v>239</v>
      </c>
      <c r="M147" s="38"/>
      <c r="N147" s="38" t="s">
        <v>245</v>
      </c>
      <c r="P147" s="21"/>
    </row>
    <row r="148" spans="2:20" s="19" customFormat="1" ht="15" customHeight="1" x14ac:dyDescent="0.3">
      <c r="B148" s="38" t="s">
        <v>225</v>
      </c>
      <c r="C148" s="38"/>
      <c r="D148" s="38" t="str">
        <f t="shared" si="29"/>
        <v>*</v>
      </c>
      <c r="E148" s="42">
        <f>'ACTIVITY TFL +5km'!$E$7</f>
        <v>2018</v>
      </c>
      <c r="F148" s="38" t="str">
        <f t="shared" si="30"/>
        <v>TRAMTHM</v>
      </c>
      <c r="G148" s="38" t="str">
        <f t="shared" si="31"/>
        <v>TT*</v>
      </c>
      <c r="H148" s="38" t="str">
        <f>P$28</f>
        <v>TRAMTHM</v>
      </c>
      <c r="I148" s="38" t="str">
        <f t="shared" si="32"/>
        <v>TRANOXN</v>
      </c>
      <c r="J148" s="47">
        <v>0</v>
      </c>
      <c r="K148" s="2"/>
      <c r="L148" s="38" t="s">
        <v>239</v>
      </c>
      <c r="M148" s="38"/>
      <c r="N148" s="38" t="s">
        <v>245</v>
      </c>
      <c r="P148" s="21"/>
    </row>
    <row r="149" spans="2:20" x14ac:dyDescent="0.3">
      <c r="B149" s="38" t="s">
        <v>225</v>
      </c>
      <c r="C149" s="38"/>
      <c r="D149" s="38" t="str">
        <f t="shared" si="29"/>
        <v>FLO_EMIS</v>
      </c>
      <c r="E149" s="42">
        <f>'ACTIVITY TFL +5km'!$E$7</f>
        <v>2018</v>
      </c>
      <c r="F149" s="38" t="str">
        <f t="shared" si="30"/>
        <v>TRANGL</v>
      </c>
      <c r="G149" s="38" t="str">
        <f t="shared" si="31"/>
        <v>TT*</v>
      </c>
      <c r="H149" s="38" t="str">
        <f>P$29</f>
        <v>TRANGL</v>
      </c>
      <c r="I149" s="38" t="str">
        <f t="shared" si="32"/>
        <v>TRANOXN</v>
      </c>
      <c r="J149" s="47">
        <v>2.1000000000000001E-2</v>
      </c>
      <c r="K149"/>
      <c r="L149" s="38" t="s">
        <v>239</v>
      </c>
      <c r="M149" s="38" t="s">
        <v>293</v>
      </c>
      <c r="N149" s="38"/>
      <c r="P149" s="21"/>
    </row>
    <row r="150" spans="2:20" x14ac:dyDescent="0.3">
      <c r="B150" s="39" t="s">
        <v>225</v>
      </c>
      <c r="C150" s="39"/>
      <c r="D150" s="39" t="str">
        <f t="shared" si="29"/>
        <v>FLO_EMIS</v>
      </c>
      <c r="E150" s="42">
        <f>'ACTIVITY TFL +5km'!$E$7</f>
        <v>2018</v>
      </c>
      <c r="F150" s="39" t="str">
        <f t="shared" si="30"/>
        <v>TRANGS</v>
      </c>
      <c r="G150" s="39" t="str">
        <f t="shared" si="31"/>
        <v>TT*</v>
      </c>
      <c r="H150" s="39" t="str">
        <f>P$30</f>
        <v>TRANGS</v>
      </c>
      <c r="I150" s="39" t="str">
        <f t="shared" si="32"/>
        <v>TRANOXN</v>
      </c>
      <c r="J150" s="48">
        <v>2.1000000000000001E-2</v>
      </c>
      <c r="K150"/>
      <c r="L150" s="39" t="s">
        <v>239</v>
      </c>
      <c r="M150" s="39" t="s">
        <v>293</v>
      </c>
      <c r="N150" s="39"/>
    </row>
    <row r="151" spans="2:20" x14ac:dyDescent="0.3">
      <c r="B151" s="38" t="s">
        <v>225</v>
      </c>
      <c r="C151" s="38"/>
      <c r="D151" s="38" t="str">
        <f>IF(J151&gt;0,"FLO_EMIS","*")</f>
        <v>FLO_EMIS</v>
      </c>
      <c r="E151" s="42">
        <f>'ACTIVITY TFL +5km'!$E$7</f>
        <v>2018</v>
      </c>
      <c r="F151" s="38" t="str">
        <f>H151</f>
        <v>TRABDL</v>
      </c>
      <c r="G151" s="38" t="str">
        <f>G$7</f>
        <v>TT*</v>
      </c>
      <c r="H151" s="38" t="str">
        <f>P$7</f>
        <v>TRABDL</v>
      </c>
      <c r="I151" s="38" t="s">
        <v>246</v>
      </c>
      <c r="J151" s="47">
        <v>0.05</v>
      </c>
      <c r="K151" s="2"/>
      <c r="L151" s="38" t="s">
        <v>239</v>
      </c>
      <c r="M151" s="38" t="s">
        <v>293</v>
      </c>
      <c r="N151" s="38"/>
      <c r="O151" s="24"/>
    </row>
    <row r="152" spans="2:20" x14ac:dyDescent="0.3">
      <c r="B152" s="38" t="s">
        <v>225</v>
      </c>
      <c r="C152" s="38"/>
      <c r="D152" s="38" t="str">
        <f t="shared" ref="D152:D174" si="33">IF(J152&gt;0,"FLO_EMIS","*")</f>
        <v>FLO_EMIS</v>
      </c>
      <c r="E152" s="42">
        <f>'ACTIVITY TFL +5km'!$E$7</f>
        <v>2018</v>
      </c>
      <c r="F152" s="38" t="str">
        <f t="shared" si="30"/>
        <v>TRABDLM</v>
      </c>
      <c r="G152" s="38" t="str">
        <f>G151</f>
        <v>TT*</v>
      </c>
      <c r="H152" s="38" t="str">
        <f>P$8</f>
        <v>TRABDLM</v>
      </c>
      <c r="I152" s="38" t="str">
        <f>I151</f>
        <v>TRAPMN</v>
      </c>
      <c r="J152" s="47">
        <v>0.05</v>
      </c>
      <c r="K152" s="2"/>
      <c r="L152" s="38" t="s">
        <v>239</v>
      </c>
      <c r="M152" s="38" t="s">
        <v>293</v>
      </c>
      <c r="N152" s="38"/>
      <c r="O152" s="24"/>
    </row>
    <row r="153" spans="2:20" s="19" customFormat="1" ht="15" customHeight="1" x14ac:dyDescent="0.3">
      <c r="B153" s="38" t="s">
        <v>225</v>
      </c>
      <c r="C153" s="38"/>
      <c r="D153" s="38" t="str">
        <f t="shared" si="33"/>
        <v>FLO_EMIS</v>
      </c>
      <c r="E153" s="42">
        <f>'ACTIVITY TFL +5km'!$E$7</f>
        <v>2018</v>
      </c>
      <c r="F153" s="38" t="str">
        <f t="shared" si="30"/>
        <v>TRABGL</v>
      </c>
      <c r="G153" s="38" t="str">
        <f t="shared" ref="G153:G174" si="34">G152</f>
        <v>TT*</v>
      </c>
      <c r="H153" s="38" t="str">
        <f>P$9</f>
        <v>TRABGL</v>
      </c>
      <c r="I153" s="38" t="str">
        <f t="shared" ref="I153:I174" si="35">I152</f>
        <v>TRAPMN</v>
      </c>
      <c r="J153" s="47">
        <v>1.48E-3</v>
      </c>
      <c r="K153" s="2"/>
      <c r="L153" s="38" t="s">
        <v>239</v>
      </c>
      <c r="M153" s="38" t="s">
        <v>293</v>
      </c>
      <c r="N153" s="38"/>
      <c r="P153" s="21"/>
      <c r="S153" s="21"/>
    </row>
    <row r="154" spans="2:20" x14ac:dyDescent="0.3">
      <c r="B154" s="38" t="s">
        <v>225</v>
      </c>
      <c r="C154" s="38"/>
      <c r="D154" s="38" t="str">
        <f t="shared" si="33"/>
        <v>FLO_EMIS</v>
      </c>
      <c r="E154" s="42">
        <f>'ACTIVITY TFL +5km'!$E$7</f>
        <v>2018</v>
      </c>
      <c r="F154" s="38" t="str">
        <f t="shared" si="30"/>
        <v>TRABGS</v>
      </c>
      <c r="G154" s="38" t="str">
        <f t="shared" si="34"/>
        <v>TT*</v>
      </c>
      <c r="H154" s="38" t="str">
        <f>P$10</f>
        <v>TRABGS</v>
      </c>
      <c r="I154" s="38" t="str">
        <f t="shared" si="35"/>
        <v>TRAPMN</v>
      </c>
      <c r="J154" s="47">
        <v>1.48E-3</v>
      </c>
      <c r="K154" s="2"/>
      <c r="L154" s="38" t="s">
        <v>239</v>
      </c>
      <c r="M154" s="38" t="s">
        <v>293</v>
      </c>
      <c r="N154" s="38"/>
      <c r="O154" s="24"/>
    </row>
    <row r="155" spans="2:20" s="19" customFormat="1" ht="15" customHeight="1" x14ac:dyDescent="0.3">
      <c r="B155" s="38" t="s">
        <v>225</v>
      </c>
      <c r="C155" s="38"/>
      <c r="D155" s="38" t="str">
        <f t="shared" si="33"/>
        <v>*</v>
      </c>
      <c r="E155" s="42">
        <f>'ACTIVITY TFL +5km'!$E$7</f>
        <v>2018</v>
      </c>
      <c r="F155" s="38" t="str">
        <f t="shared" si="30"/>
        <v>TRABGSL</v>
      </c>
      <c r="G155" s="38" t="str">
        <f t="shared" si="34"/>
        <v>TT*</v>
      </c>
      <c r="H155" s="38" t="str">
        <f>P$11</f>
        <v>TRABGSL</v>
      </c>
      <c r="I155" s="38" t="str">
        <f t="shared" si="35"/>
        <v>TRAPMN</v>
      </c>
      <c r="J155" s="47">
        <v>0</v>
      </c>
      <c r="K155" s="2"/>
      <c r="L155" s="38" t="s">
        <v>239</v>
      </c>
      <c r="M155" s="38"/>
      <c r="N155" s="38" t="s">
        <v>245</v>
      </c>
      <c r="P155" s="21"/>
      <c r="Q155" s="25"/>
      <c r="R155" s="25"/>
      <c r="S155" s="21"/>
      <c r="T155" s="25"/>
    </row>
    <row r="156" spans="2:20" s="19" customFormat="1" ht="15" customHeight="1" x14ac:dyDescent="0.3">
      <c r="B156" s="38" t="s">
        <v>225</v>
      </c>
      <c r="C156" s="38"/>
      <c r="D156" s="38" t="str">
        <f t="shared" si="33"/>
        <v>*</v>
      </c>
      <c r="E156" s="42">
        <f>'ACTIVITY TFL +5km'!$E$7</f>
        <v>2018</v>
      </c>
      <c r="F156" s="38" t="str">
        <f t="shared" si="30"/>
        <v>TRABGSLM</v>
      </c>
      <c r="G156" s="38" t="str">
        <f t="shared" si="34"/>
        <v>TT*</v>
      </c>
      <c r="H156" s="38" t="str">
        <f>P$12</f>
        <v>TRABGSLM</v>
      </c>
      <c r="I156" s="38" t="str">
        <f t="shared" si="35"/>
        <v>TRAPMN</v>
      </c>
      <c r="J156" s="47">
        <v>0</v>
      </c>
      <c r="K156" s="2"/>
      <c r="L156" s="38" t="s">
        <v>239</v>
      </c>
      <c r="M156" s="38"/>
      <c r="N156" s="38" t="s">
        <v>245</v>
      </c>
      <c r="P156" s="21"/>
      <c r="S156" s="22"/>
      <c r="T156" s="25"/>
    </row>
    <row r="157" spans="2:20" s="19" customFormat="1" ht="15" customHeight="1" x14ac:dyDescent="0.3">
      <c r="B157" s="38" t="s">
        <v>225</v>
      </c>
      <c r="C157" s="38"/>
      <c r="D157" s="38" t="str">
        <f t="shared" si="33"/>
        <v>*</v>
      </c>
      <c r="E157" s="42">
        <f>'ACTIVITY TFL +5km'!$E$7</f>
        <v>2018</v>
      </c>
      <c r="F157" s="38" t="str">
        <f t="shared" si="30"/>
        <v>TRABJF</v>
      </c>
      <c r="G157" s="38" t="str">
        <f>G155</f>
        <v>TT*</v>
      </c>
      <c r="H157" s="38" t="str">
        <f>P$13</f>
        <v>TRABJF</v>
      </c>
      <c r="I157" s="38" t="str">
        <f>I155</f>
        <v>TRAPMN</v>
      </c>
      <c r="J157" s="47">
        <v>0</v>
      </c>
      <c r="K157" s="2"/>
      <c r="L157" s="38" t="s">
        <v>239</v>
      </c>
      <c r="M157" s="38"/>
      <c r="N157" s="38" t="s">
        <v>245</v>
      </c>
      <c r="P157" s="21"/>
      <c r="Q157" s="25"/>
      <c r="R157" s="25"/>
      <c r="S157" s="21"/>
      <c r="T157" s="25"/>
    </row>
    <row r="158" spans="2:20" s="19" customFormat="1" ht="15" customHeight="1" x14ac:dyDescent="0.3">
      <c r="B158" s="38" t="s">
        <v>225</v>
      </c>
      <c r="C158" s="38"/>
      <c r="D158" s="38" t="str">
        <f t="shared" si="33"/>
        <v>*</v>
      </c>
      <c r="E158" s="42">
        <f>'ACTIVITY TFL +5km'!$E$7</f>
        <v>2018</v>
      </c>
      <c r="F158" s="38" t="str">
        <f t="shared" si="30"/>
        <v>TRADME</v>
      </c>
      <c r="G158" s="38" t="str">
        <f t="shared" si="34"/>
        <v>TT*</v>
      </c>
      <c r="H158" s="38" t="str">
        <f>P$14</f>
        <v>TRADME</v>
      </c>
      <c r="I158" s="38" t="str">
        <f t="shared" si="35"/>
        <v>TRAPMN</v>
      </c>
      <c r="J158" s="47">
        <v>0</v>
      </c>
      <c r="K158" s="2"/>
      <c r="L158" s="38" t="s">
        <v>239</v>
      </c>
      <c r="M158" s="38"/>
      <c r="N158" s="38" t="s">
        <v>245</v>
      </c>
      <c r="P158" s="21"/>
      <c r="Q158" s="25"/>
      <c r="R158" s="25"/>
      <c r="S158" s="21"/>
      <c r="T158" s="25"/>
    </row>
    <row r="159" spans="2:20" x14ac:dyDescent="0.3">
      <c r="B159" s="38" t="s">
        <v>225</v>
      </c>
      <c r="C159" s="38"/>
      <c r="D159" s="38" t="str">
        <f t="shared" si="33"/>
        <v>FLO_EMIS</v>
      </c>
      <c r="E159" s="42">
        <f>'ACTIVITY TFL +5km'!$E$7</f>
        <v>2018</v>
      </c>
      <c r="F159" s="38" t="str">
        <f t="shared" si="30"/>
        <v>TRADST</v>
      </c>
      <c r="G159" s="38" t="str">
        <f t="shared" si="34"/>
        <v>TT*</v>
      </c>
      <c r="H159" s="38" t="str">
        <f>P$15</f>
        <v>TRADST</v>
      </c>
      <c r="I159" s="38" t="str">
        <f t="shared" si="35"/>
        <v>TRAPMN</v>
      </c>
      <c r="J159" s="47">
        <v>5.8000000000000003E-2</v>
      </c>
      <c r="K159" s="2"/>
      <c r="L159" s="38" t="s">
        <v>239</v>
      </c>
      <c r="M159" s="38" t="s">
        <v>293</v>
      </c>
      <c r="N159" s="38"/>
      <c r="O159" s="24"/>
    </row>
    <row r="160" spans="2:20" x14ac:dyDescent="0.3">
      <c r="B160" s="38" t="s">
        <v>225</v>
      </c>
      <c r="C160" s="38"/>
      <c r="D160" s="38" t="str">
        <f t="shared" si="33"/>
        <v>*</v>
      </c>
      <c r="E160" s="42">
        <f>'ACTIVITY TFL +5km'!$E$7</f>
        <v>2018</v>
      </c>
      <c r="F160" s="38" t="str">
        <f t="shared" si="30"/>
        <v>TRAELC</v>
      </c>
      <c r="G160" s="38" t="str">
        <f t="shared" si="34"/>
        <v>TT*</v>
      </c>
      <c r="H160" s="38" t="str">
        <f>P$16</f>
        <v>TRAELC</v>
      </c>
      <c r="I160" s="38" t="str">
        <f t="shared" si="35"/>
        <v>TRAPMN</v>
      </c>
      <c r="J160" s="47">
        <v>0</v>
      </c>
      <c r="K160" s="2"/>
      <c r="L160" s="38" t="s">
        <v>239</v>
      </c>
      <c r="M160" s="38" t="s">
        <v>293</v>
      </c>
      <c r="N160" s="38"/>
      <c r="O160" s="24"/>
    </row>
    <row r="161" spans="2:19" x14ac:dyDescent="0.3">
      <c r="B161" s="38" t="s">
        <v>225</v>
      </c>
      <c r="C161" s="38"/>
      <c r="D161" s="38" t="str">
        <f t="shared" si="33"/>
        <v>*</v>
      </c>
      <c r="E161" s="42">
        <f>'ACTIVITY TFL +5km'!$E$7</f>
        <v>2018</v>
      </c>
      <c r="F161" s="38" t="str">
        <f t="shared" si="30"/>
        <v>TRAETH</v>
      </c>
      <c r="G161" s="38" t="str">
        <f t="shared" si="34"/>
        <v>TT*</v>
      </c>
      <c r="H161" s="38" t="str">
        <f>P$17</f>
        <v>TRAETH</v>
      </c>
      <c r="I161" s="38" t="str">
        <f t="shared" si="35"/>
        <v>TRAPMN</v>
      </c>
      <c r="J161" s="47">
        <v>0</v>
      </c>
      <c r="K161" s="2"/>
      <c r="L161" s="38" t="s">
        <v>239</v>
      </c>
      <c r="M161" s="38"/>
      <c r="N161" s="38" t="s">
        <v>245</v>
      </c>
      <c r="O161" s="24"/>
    </row>
    <row r="162" spans="2:19" x14ac:dyDescent="0.3">
      <c r="B162" s="38" t="s">
        <v>225</v>
      </c>
      <c r="C162" s="38"/>
      <c r="D162" s="38" t="str">
        <f t="shared" si="33"/>
        <v>*</v>
      </c>
      <c r="E162" s="42">
        <f>'ACTIVITY TFL +5km'!$E$7</f>
        <v>2018</v>
      </c>
      <c r="F162" s="38" t="str">
        <f t="shared" si="30"/>
        <v>TRAETHM</v>
      </c>
      <c r="G162" s="38" t="str">
        <f t="shared" si="34"/>
        <v>TT*</v>
      </c>
      <c r="H162" s="38" t="str">
        <f>P$18</f>
        <v>TRAETHM</v>
      </c>
      <c r="I162" s="38" t="str">
        <f t="shared" si="35"/>
        <v>TRAPMN</v>
      </c>
      <c r="J162" s="47">
        <v>0</v>
      </c>
      <c r="K162" s="2"/>
      <c r="L162" s="38" t="s">
        <v>239</v>
      </c>
      <c r="M162" s="38"/>
      <c r="N162" s="38" t="s">
        <v>245</v>
      </c>
      <c r="O162" s="24"/>
    </row>
    <row r="163" spans="2:19" s="19" customFormat="1" ht="15" customHeight="1" x14ac:dyDescent="0.3">
      <c r="B163" s="38" t="s">
        <v>225</v>
      </c>
      <c r="C163" s="38"/>
      <c r="D163" s="38" t="str">
        <f t="shared" si="33"/>
        <v>FLO_EMIS</v>
      </c>
      <c r="E163" s="42">
        <f>'ACTIVITY TFL +5km'!$E$7</f>
        <v>2018</v>
      </c>
      <c r="F163" s="38" t="str">
        <f t="shared" si="30"/>
        <v>TRAFTD</v>
      </c>
      <c r="G163" s="38" t="str">
        <f t="shared" si="34"/>
        <v>TT*</v>
      </c>
      <c r="H163" s="38" t="str">
        <f>P$19</f>
        <v>TRAFTD</v>
      </c>
      <c r="I163" s="38" t="str">
        <f t="shared" si="35"/>
        <v>TRAPMN</v>
      </c>
      <c r="J163" s="47">
        <v>0.05</v>
      </c>
      <c r="K163" s="2"/>
      <c r="L163" s="38" t="s">
        <v>239</v>
      </c>
      <c r="M163" s="38" t="s">
        <v>293</v>
      </c>
      <c r="N163" s="38"/>
      <c r="P163" s="21"/>
      <c r="S163" s="21"/>
    </row>
    <row r="164" spans="2:19" x14ac:dyDescent="0.3">
      <c r="B164" s="38" t="s">
        <v>225</v>
      </c>
      <c r="C164" s="38"/>
      <c r="D164" s="38" t="str">
        <f t="shared" si="33"/>
        <v>*</v>
      </c>
      <c r="E164" s="42">
        <f>'ACTIVITY TFL +5km'!$E$7</f>
        <v>2018</v>
      </c>
      <c r="F164" s="38" t="str">
        <f t="shared" si="30"/>
        <v>TRAGSL</v>
      </c>
      <c r="G164" s="38" t="str">
        <f t="shared" si="34"/>
        <v>TT*</v>
      </c>
      <c r="H164" s="38" t="str">
        <f>P$20</f>
        <v>TRAGSL</v>
      </c>
      <c r="I164" s="38" t="str">
        <f t="shared" si="35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24"/>
    </row>
    <row r="165" spans="2:19" x14ac:dyDescent="0.3">
      <c r="B165" s="38" t="s">
        <v>225</v>
      </c>
      <c r="C165" s="38"/>
      <c r="D165" s="38" t="str">
        <f t="shared" si="33"/>
        <v>*</v>
      </c>
      <c r="E165" s="42">
        <f>'ACTIVITY TFL +5km'!$E$7</f>
        <v>2018</v>
      </c>
      <c r="F165" s="38" t="str">
        <f t="shared" si="30"/>
        <v>TRAH2G</v>
      </c>
      <c r="G165" s="38" t="str">
        <f t="shared" si="34"/>
        <v>TT*</v>
      </c>
      <c r="H165" s="38" t="str">
        <f>P$21</f>
        <v>TRAH2G</v>
      </c>
      <c r="I165" s="38" t="str">
        <f t="shared" si="35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24"/>
    </row>
    <row r="166" spans="2:19" x14ac:dyDescent="0.3">
      <c r="B166" s="38" t="s">
        <v>225</v>
      </c>
      <c r="C166" s="38"/>
      <c r="D166" s="38" t="str">
        <f t="shared" si="33"/>
        <v>*</v>
      </c>
      <c r="E166" s="42">
        <f>'ACTIVITY TFL +5km'!$E$7</f>
        <v>2018</v>
      </c>
      <c r="F166" s="38" t="str">
        <f t="shared" si="30"/>
        <v>TRAHFO</v>
      </c>
      <c r="G166" s="38" t="str">
        <f t="shared" si="34"/>
        <v>TT*</v>
      </c>
      <c r="H166" s="38" t="str">
        <f>P$22</f>
        <v>TRAHFO</v>
      </c>
      <c r="I166" s="38" t="str">
        <f t="shared" si="35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24"/>
    </row>
    <row r="167" spans="2:19" x14ac:dyDescent="0.3">
      <c r="B167" s="38" t="s">
        <v>225</v>
      </c>
      <c r="C167" s="38"/>
      <c r="D167" s="38" t="str">
        <f t="shared" si="33"/>
        <v>*</v>
      </c>
      <c r="E167" s="42">
        <f>'ACTIVITY TFL +5km'!$E$7</f>
        <v>2018</v>
      </c>
      <c r="F167" s="38" t="str">
        <f t="shared" si="30"/>
        <v>TRAHUM</v>
      </c>
      <c r="G167" s="38" t="str">
        <f t="shared" si="34"/>
        <v>TT*</v>
      </c>
      <c r="H167" s="38" t="str">
        <f>P$23</f>
        <v>TRAHUM</v>
      </c>
      <c r="I167" s="38" t="str">
        <f t="shared" si="35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24"/>
    </row>
    <row r="168" spans="2:19" x14ac:dyDescent="0.3">
      <c r="B168" s="38" t="s">
        <v>225</v>
      </c>
      <c r="C168" s="38"/>
      <c r="D168" s="38" t="str">
        <f t="shared" si="33"/>
        <v>*</v>
      </c>
      <c r="E168" s="42">
        <f>'ACTIVITY TFL +5km'!$E$7</f>
        <v>2018</v>
      </c>
      <c r="F168" s="38" t="str">
        <f t="shared" si="30"/>
        <v>TRAKER</v>
      </c>
      <c r="G168" s="38" t="str">
        <f t="shared" si="34"/>
        <v>TT*</v>
      </c>
      <c r="H168" s="38" t="str">
        <f>P$24</f>
        <v>TRAKER</v>
      </c>
      <c r="I168" s="38" t="str">
        <f t="shared" si="35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24"/>
    </row>
    <row r="169" spans="2:19" x14ac:dyDescent="0.3">
      <c r="B169" s="38" t="s">
        <v>225</v>
      </c>
      <c r="C169" s="38"/>
      <c r="D169" s="38" t="str">
        <f t="shared" si="33"/>
        <v>*</v>
      </c>
      <c r="E169" s="42">
        <f>'ACTIVITY TFL +5km'!$E$7</f>
        <v>2018</v>
      </c>
      <c r="F169" s="38" t="str">
        <f t="shared" si="30"/>
        <v>TRALFO</v>
      </c>
      <c r="G169" s="38" t="str">
        <f t="shared" si="34"/>
        <v>TT*</v>
      </c>
      <c r="H169" s="38" t="str">
        <f>P$25</f>
        <v>TRALFO</v>
      </c>
      <c r="I169" s="38" t="str">
        <f t="shared" si="35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24"/>
    </row>
    <row r="170" spans="2:19" x14ac:dyDescent="0.3">
      <c r="B170" s="38" t="s">
        <v>225</v>
      </c>
      <c r="C170" s="38"/>
      <c r="D170" s="38" t="str">
        <f t="shared" si="33"/>
        <v>*</v>
      </c>
      <c r="E170" s="42">
        <f>'ACTIVITY TFL +5km'!$E$7</f>
        <v>2018</v>
      </c>
      <c r="F170" s="38" t="str">
        <f t="shared" si="30"/>
        <v>TRALPG</v>
      </c>
      <c r="G170" s="38" t="str">
        <f t="shared" si="34"/>
        <v>TT*</v>
      </c>
      <c r="H170" s="38" t="str">
        <f>P$26</f>
        <v>TRALPG</v>
      </c>
      <c r="I170" s="38" t="str">
        <f t="shared" si="35"/>
        <v>TRAPMN</v>
      </c>
      <c r="J170" s="47">
        <v>0</v>
      </c>
      <c r="K170" s="2"/>
      <c r="L170" s="38" t="s">
        <v>239</v>
      </c>
      <c r="M170" s="38"/>
      <c r="N170" s="38" t="s">
        <v>245</v>
      </c>
      <c r="O170" s="24"/>
    </row>
    <row r="171" spans="2:19" s="19" customFormat="1" ht="15" customHeight="1" x14ac:dyDescent="0.3">
      <c r="B171" s="38" t="s">
        <v>225</v>
      </c>
      <c r="C171" s="38"/>
      <c r="D171" s="38" t="str">
        <f t="shared" si="33"/>
        <v>*</v>
      </c>
      <c r="E171" s="42">
        <f>'ACTIVITY TFL +5km'!$E$7</f>
        <v>2018</v>
      </c>
      <c r="F171" s="38" t="str">
        <f t="shared" si="30"/>
        <v>TRAMTH</v>
      </c>
      <c r="G171" s="38" t="str">
        <f t="shared" si="34"/>
        <v>TT*</v>
      </c>
      <c r="H171" s="38" t="str">
        <f>P$27</f>
        <v>TRAMTH</v>
      </c>
      <c r="I171" s="38" t="str">
        <f t="shared" si="35"/>
        <v>TRAPMN</v>
      </c>
      <c r="J171" s="47">
        <v>0</v>
      </c>
      <c r="K171" s="2"/>
      <c r="L171" s="38" t="s">
        <v>239</v>
      </c>
      <c r="M171" s="38"/>
      <c r="N171" s="38" t="s">
        <v>245</v>
      </c>
      <c r="P171" s="21"/>
    </row>
    <row r="172" spans="2:19" s="19" customFormat="1" ht="15" customHeight="1" x14ac:dyDescent="0.3">
      <c r="B172" s="38" t="s">
        <v>225</v>
      </c>
      <c r="C172" s="38"/>
      <c r="D172" s="38" t="str">
        <f t="shared" si="33"/>
        <v>*</v>
      </c>
      <c r="E172" s="42">
        <f>'ACTIVITY TFL +5km'!$E$7</f>
        <v>2018</v>
      </c>
      <c r="F172" s="38" t="str">
        <f t="shared" si="30"/>
        <v>TRAMTHM</v>
      </c>
      <c r="G172" s="38" t="str">
        <f t="shared" si="34"/>
        <v>TT*</v>
      </c>
      <c r="H172" s="38" t="str">
        <f>P$28</f>
        <v>TRAMTHM</v>
      </c>
      <c r="I172" s="38" t="str">
        <f t="shared" si="35"/>
        <v>TRAPMN</v>
      </c>
      <c r="J172" s="47">
        <v>0</v>
      </c>
      <c r="K172" s="2"/>
      <c r="L172" s="38" t="s">
        <v>239</v>
      </c>
      <c r="M172" s="38"/>
      <c r="N172" s="38" t="s">
        <v>245</v>
      </c>
      <c r="P172" s="21"/>
    </row>
    <row r="173" spans="2:19" x14ac:dyDescent="0.3">
      <c r="B173" s="38" t="s">
        <v>225</v>
      </c>
      <c r="C173" s="38"/>
      <c r="D173" s="38" t="str">
        <f t="shared" si="33"/>
        <v>FLO_EMIS</v>
      </c>
      <c r="E173" s="42">
        <f>'ACTIVITY TFL +5km'!$E$7</f>
        <v>2018</v>
      </c>
      <c r="F173" s="38" t="str">
        <f t="shared" si="30"/>
        <v>TRANGL</v>
      </c>
      <c r="G173" s="38" t="str">
        <f t="shared" si="34"/>
        <v>TT*</v>
      </c>
      <c r="H173" s="38" t="str">
        <f>P$29</f>
        <v>TRANGL</v>
      </c>
      <c r="I173" s="38" t="str">
        <f t="shared" si="35"/>
        <v>TRAPMN</v>
      </c>
      <c r="J173" s="47">
        <v>1.48E-3</v>
      </c>
      <c r="K173"/>
      <c r="L173" s="38" t="s">
        <v>239</v>
      </c>
      <c r="M173" s="38" t="s">
        <v>293</v>
      </c>
      <c r="N173" s="38"/>
      <c r="P173" s="21"/>
    </row>
    <row r="174" spans="2:19" x14ac:dyDescent="0.3">
      <c r="B174" s="39" t="s">
        <v>225</v>
      </c>
      <c r="C174" s="39"/>
      <c r="D174" s="39" t="str">
        <f t="shared" si="33"/>
        <v>FLO_EMIS</v>
      </c>
      <c r="E174" s="42">
        <f>'ACTIVITY TFL +5km'!$E$7</f>
        <v>2018</v>
      </c>
      <c r="F174" s="39" t="str">
        <f t="shared" si="30"/>
        <v>TRANGS</v>
      </c>
      <c r="G174" s="39" t="str">
        <f t="shared" si="34"/>
        <v>TT*</v>
      </c>
      <c r="H174" s="39" t="str">
        <f>P$30</f>
        <v>TRANGS</v>
      </c>
      <c r="I174" s="39" t="str">
        <f t="shared" si="35"/>
        <v>TRAPMN</v>
      </c>
      <c r="J174" s="48">
        <v>1.48E-3</v>
      </c>
      <c r="K174"/>
      <c r="L174" s="39" t="s">
        <v>239</v>
      </c>
      <c r="M174" s="39" t="s">
        <v>293</v>
      </c>
      <c r="N174" s="39"/>
      <c r="O174" s="24"/>
    </row>
    <row r="175" spans="2:19" x14ac:dyDescent="0.3">
      <c r="B175" s="38" t="s">
        <v>225</v>
      </c>
      <c r="C175" s="38"/>
      <c r="D175" s="38" t="str">
        <f>IF(J175&gt;0,"FLO_EMIS","*")</f>
        <v>FLO_EMIS</v>
      </c>
      <c r="E175" s="42">
        <f>'ACTIVITY TFL +5km'!$E$7</f>
        <v>2018</v>
      </c>
      <c r="F175" s="38" t="str">
        <f>H175</f>
        <v>TRABDL</v>
      </c>
      <c r="G175" s="38" t="str">
        <f>G$7</f>
        <v>TT*</v>
      </c>
      <c r="H175" s="38" t="str">
        <f>P$7</f>
        <v>TRABDL</v>
      </c>
      <c r="I175" s="38" t="s">
        <v>240</v>
      </c>
      <c r="J175" s="47">
        <v>8.1000000000000004E-5</v>
      </c>
      <c r="K175" s="2"/>
      <c r="L175" s="38" t="s">
        <v>239</v>
      </c>
      <c r="M175" s="38" t="s">
        <v>293</v>
      </c>
      <c r="N175" s="38"/>
    </row>
    <row r="176" spans="2:19" x14ac:dyDescent="0.3">
      <c r="B176" s="38" t="s">
        <v>225</v>
      </c>
      <c r="C176" s="38"/>
      <c r="D176" s="38" t="str">
        <f t="shared" ref="D176:D198" si="36">IF(J176&gt;0,"FLO_EMIS","*")</f>
        <v>FLO_EMIS</v>
      </c>
      <c r="E176" s="42">
        <f>'ACTIVITY TFL +5km'!$E$7</f>
        <v>2018</v>
      </c>
      <c r="F176" s="38" t="str">
        <f t="shared" ref="F176:F198" si="37">H176</f>
        <v>TRABDLM</v>
      </c>
      <c r="G176" s="38" t="str">
        <f>G175</f>
        <v>TT*</v>
      </c>
      <c r="H176" s="38" t="str">
        <f>P$8</f>
        <v>TRABDLM</v>
      </c>
      <c r="I176" s="38" t="str">
        <f>I175</f>
        <v>TRASO2N</v>
      </c>
      <c r="J176" s="47">
        <v>8.1000000000000004E-5</v>
      </c>
      <c r="K176" s="2"/>
      <c r="L176" s="38" t="s">
        <v>239</v>
      </c>
      <c r="M176" s="38" t="s">
        <v>293</v>
      </c>
      <c r="N176" s="38"/>
    </row>
    <row r="177" spans="2:20" s="19" customFormat="1" ht="15" customHeight="1" x14ac:dyDescent="0.3">
      <c r="B177" s="38" t="s">
        <v>225</v>
      </c>
      <c r="C177" s="38"/>
      <c r="D177" s="38" t="str">
        <f t="shared" si="36"/>
        <v>FLO_EMIS</v>
      </c>
      <c r="E177" s="42">
        <f>'ACTIVITY TFL +5km'!$E$7</f>
        <v>2018</v>
      </c>
      <c r="F177" s="38" t="str">
        <f t="shared" si="37"/>
        <v>TRABGL</v>
      </c>
      <c r="G177" s="38" t="str">
        <f t="shared" ref="G177:G198" si="38">G176</f>
        <v>TT*</v>
      </c>
      <c r="H177" s="38" t="str">
        <f>P$9</f>
        <v>TRABGL</v>
      </c>
      <c r="I177" s="38" t="str">
        <f t="shared" ref="I177:I198" si="39">I176</f>
        <v>TRASO2N</v>
      </c>
      <c r="J177" s="47">
        <v>9.1000000000000003E-5</v>
      </c>
      <c r="K177" s="2"/>
      <c r="L177" s="38" t="s">
        <v>239</v>
      </c>
      <c r="M177" s="38" t="s">
        <v>293</v>
      </c>
      <c r="N177" s="38"/>
      <c r="P177" s="21"/>
      <c r="S177" s="21"/>
    </row>
    <row r="178" spans="2:20" x14ac:dyDescent="0.3">
      <c r="B178" s="38" t="s">
        <v>225</v>
      </c>
      <c r="C178" s="38"/>
      <c r="D178" s="38" t="str">
        <f t="shared" si="36"/>
        <v>FLO_EMIS</v>
      </c>
      <c r="E178" s="42">
        <f>'ACTIVITY TFL +5km'!$E$7</f>
        <v>2018</v>
      </c>
      <c r="F178" s="38" t="str">
        <f t="shared" si="37"/>
        <v>TRABGS</v>
      </c>
      <c r="G178" s="38" t="str">
        <f t="shared" si="38"/>
        <v>TT*</v>
      </c>
      <c r="H178" s="38" t="str">
        <f>P$10</f>
        <v>TRABGS</v>
      </c>
      <c r="I178" s="38" t="str">
        <f t="shared" si="39"/>
        <v>TRASO2N</v>
      </c>
      <c r="J178" s="47">
        <v>9.1000000000000003E-5</v>
      </c>
      <c r="K178" s="2"/>
      <c r="L178" s="38" t="s">
        <v>239</v>
      </c>
      <c r="M178" s="38" t="s">
        <v>293</v>
      </c>
      <c r="N178" s="38"/>
    </row>
    <row r="179" spans="2:20" s="19" customFormat="1" ht="15" customHeight="1" x14ac:dyDescent="0.3">
      <c r="B179" s="38" t="s">
        <v>225</v>
      </c>
      <c r="C179" s="38"/>
      <c r="D179" s="38" t="str">
        <f t="shared" si="36"/>
        <v>*</v>
      </c>
      <c r="E179" s="42">
        <f>'ACTIVITY TFL +5km'!$E$7</f>
        <v>2018</v>
      </c>
      <c r="F179" s="38" t="str">
        <f t="shared" si="37"/>
        <v>TRABGSL</v>
      </c>
      <c r="G179" s="38" t="str">
        <f t="shared" si="38"/>
        <v>TT*</v>
      </c>
      <c r="H179" s="38" t="str">
        <f>P$11</f>
        <v>TRABGSL</v>
      </c>
      <c r="I179" s="38" t="str">
        <f t="shared" si="39"/>
        <v>TRASO2N</v>
      </c>
      <c r="J179" s="47">
        <v>0</v>
      </c>
      <c r="K179" s="2"/>
      <c r="L179" s="38" t="s">
        <v>239</v>
      </c>
      <c r="M179" s="38"/>
      <c r="N179" s="38" t="s">
        <v>245</v>
      </c>
      <c r="P179" s="21"/>
      <c r="Q179" s="25"/>
      <c r="R179" s="25"/>
      <c r="S179" s="21"/>
      <c r="T179" s="25"/>
    </row>
    <row r="180" spans="2:20" s="19" customFormat="1" ht="15" customHeight="1" x14ac:dyDescent="0.3">
      <c r="B180" s="38" t="s">
        <v>225</v>
      </c>
      <c r="C180" s="38"/>
      <c r="D180" s="38" t="str">
        <f t="shared" si="36"/>
        <v>*</v>
      </c>
      <c r="E180" s="42">
        <f>'ACTIVITY TFL +5km'!$E$7</f>
        <v>2018</v>
      </c>
      <c r="F180" s="38" t="str">
        <f t="shared" si="37"/>
        <v>TRABGSLM</v>
      </c>
      <c r="G180" s="38" t="str">
        <f t="shared" si="38"/>
        <v>TT*</v>
      </c>
      <c r="H180" s="38" t="str">
        <f>P$12</f>
        <v>TRABGSLM</v>
      </c>
      <c r="I180" s="38" t="str">
        <f t="shared" si="39"/>
        <v>TRASO2N</v>
      </c>
      <c r="J180" s="47">
        <v>0</v>
      </c>
      <c r="K180" s="2"/>
      <c r="L180" s="38" t="s">
        <v>239</v>
      </c>
      <c r="M180" s="38"/>
      <c r="N180" s="38" t="s">
        <v>245</v>
      </c>
      <c r="P180" s="21"/>
      <c r="S180" s="22"/>
      <c r="T180" s="25"/>
    </row>
    <row r="181" spans="2:20" s="19" customFormat="1" ht="15" customHeight="1" x14ac:dyDescent="0.3">
      <c r="B181" s="38" t="s">
        <v>225</v>
      </c>
      <c r="C181" s="38"/>
      <c r="D181" s="38" t="str">
        <f t="shared" si="36"/>
        <v>*</v>
      </c>
      <c r="E181" s="42">
        <f>'ACTIVITY TFL +5km'!$E$7</f>
        <v>2018</v>
      </c>
      <c r="F181" s="38" t="str">
        <f t="shared" si="37"/>
        <v>TRABJF</v>
      </c>
      <c r="G181" s="38" t="str">
        <f>G179</f>
        <v>TT*</v>
      </c>
      <c r="H181" s="38" t="str">
        <f>P$13</f>
        <v>TRABJF</v>
      </c>
      <c r="I181" s="38" t="str">
        <f>I179</f>
        <v>TRASO2N</v>
      </c>
      <c r="J181" s="47">
        <v>0</v>
      </c>
      <c r="K181" s="2"/>
      <c r="L181" s="38" t="s">
        <v>239</v>
      </c>
      <c r="M181" s="38"/>
      <c r="N181" s="38" t="s">
        <v>245</v>
      </c>
      <c r="P181" s="21"/>
      <c r="Q181" s="25"/>
      <c r="R181" s="25"/>
      <c r="S181" s="21"/>
      <c r="T181" s="25"/>
    </row>
    <row r="182" spans="2:20" s="19" customFormat="1" ht="15" customHeight="1" x14ac:dyDescent="0.3">
      <c r="B182" s="38" t="s">
        <v>225</v>
      </c>
      <c r="C182" s="38"/>
      <c r="D182" s="38" t="str">
        <f t="shared" si="36"/>
        <v>*</v>
      </c>
      <c r="E182" s="42">
        <f>'ACTIVITY TFL +5km'!$E$7</f>
        <v>2018</v>
      </c>
      <c r="F182" s="38" t="str">
        <f t="shared" si="37"/>
        <v>TRADME</v>
      </c>
      <c r="G182" s="38" t="str">
        <f t="shared" si="38"/>
        <v>TT*</v>
      </c>
      <c r="H182" s="38" t="str">
        <f>P$14</f>
        <v>TRADME</v>
      </c>
      <c r="I182" s="38" t="str">
        <f t="shared" si="39"/>
        <v>TRASO2N</v>
      </c>
      <c r="J182" s="47">
        <v>0</v>
      </c>
      <c r="K182" s="2"/>
      <c r="L182" s="38" t="s">
        <v>239</v>
      </c>
      <c r="M182" s="38"/>
      <c r="N182" s="38" t="s">
        <v>245</v>
      </c>
      <c r="P182" s="21"/>
      <c r="Q182" s="25"/>
      <c r="R182" s="25"/>
      <c r="S182" s="21"/>
      <c r="T182" s="25"/>
    </row>
    <row r="183" spans="2:20" x14ac:dyDescent="0.3">
      <c r="B183" s="38" t="s">
        <v>225</v>
      </c>
      <c r="C183" s="38"/>
      <c r="D183" s="38" t="str">
        <f t="shared" si="36"/>
        <v>FLO_EMIS</v>
      </c>
      <c r="E183" s="42">
        <f>'ACTIVITY TFL +5km'!$E$7</f>
        <v>2018</v>
      </c>
      <c r="F183" s="38" t="str">
        <f t="shared" si="37"/>
        <v>TRADST</v>
      </c>
      <c r="G183" s="38" t="str">
        <f t="shared" si="38"/>
        <v>TT*</v>
      </c>
      <c r="H183" s="38" t="str">
        <f>P$15</f>
        <v>TRADST</v>
      </c>
      <c r="I183" s="38" t="str">
        <f t="shared" si="39"/>
        <v>TRASO2N</v>
      </c>
      <c r="J183" s="47">
        <v>4.4000000000000002E-4</v>
      </c>
      <c r="K183" s="2"/>
      <c r="L183" s="38" t="s">
        <v>239</v>
      </c>
      <c r="M183" s="38" t="s">
        <v>293</v>
      </c>
      <c r="N183" s="38"/>
    </row>
    <row r="184" spans="2:20" x14ac:dyDescent="0.3">
      <c r="B184" s="38" t="s">
        <v>225</v>
      </c>
      <c r="C184" s="38"/>
      <c r="D184" s="38" t="str">
        <f t="shared" si="36"/>
        <v>*</v>
      </c>
      <c r="E184" s="42">
        <f>'ACTIVITY TFL +5km'!$E$7</f>
        <v>2018</v>
      </c>
      <c r="F184" s="38" t="str">
        <f t="shared" si="37"/>
        <v>TRAELC</v>
      </c>
      <c r="G184" s="38" t="str">
        <f t="shared" si="38"/>
        <v>TT*</v>
      </c>
      <c r="H184" s="38" t="str">
        <f>P$16</f>
        <v>TRAELC</v>
      </c>
      <c r="I184" s="38" t="str">
        <f t="shared" si="39"/>
        <v>TRASO2N</v>
      </c>
      <c r="J184" s="47">
        <v>0</v>
      </c>
      <c r="K184" s="2"/>
      <c r="L184" s="38" t="s">
        <v>239</v>
      </c>
      <c r="M184" s="38" t="s">
        <v>293</v>
      </c>
      <c r="N184" s="38"/>
    </row>
    <row r="185" spans="2:20" x14ac:dyDescent="0.3">
      <c r="B185" s="38" t="s">
        <v>225</v>
      </c>
      <c r="C185" s="38"/>
      <c r="D185" s="38" t="str">
        <f t="shared" si="36"/>
        <v>*</v>
      </c>
      <c r="E185" s="42">
        <f>'ACTIVITY TFL +5km'!$E$7</f>
        <v>2018</v>
      </c>
      <c r="F185" s="38" t="str">
        <f t="shared" si="37"/>
        <v>TRAETH</v>
      </c>
      <c r="G185" s="38" t="str">
        <f t="shared" si="38"/>
        <v>TT*</v>
      </c>
      <c r="H185" s="38" t="str">
        <f>P$17</f>
        <v>TRAETH</v>
      </c>
      <c r="I185" s="38" t="str">
        <f t="shared" si="39"/>
        <v>TRASO2N</v>
      </c>
      <c r="J185" s="47">
        <v>0</v>
      </c>
      <c r="K185" s="2"/>
      <c r="L185" s="38" t="s">
        <v>239</v>
      </c>
      <c r="M185" s="38"/>
      <c r="N185" s="38" t="s">
        <v>245</v>
      </c>
    </row>
    <row r="186" spans="2:20" x14ac:dyDescent="0.3">
      <c r="B186" s="38" t="s">
        <v>225</v>
      </c>
      <c r="C186" s="38"/>
      <c r="D186" s="38" t="str">
        <f t="shared" si="36"/>
        <v>*</v>
      </c>
      <c r="E186" s="42">
        <f>'ACTIVITY TFL +5km'!$E$7</f>
        <v>2018</v>
      </c>
      <c r="F186" s="38" t="str">
        <f t="shared" si="37"/>
        <v>TRAETHM</v>
      </c>
      <c r="G186" s="38" t="str">
        <f t="shared" si="38"/>
        <v>TT*</v>
      </c>
      <c r="H186" s="38" t="str">
        <f>P$18</f>
        <v>TRAETHM</v>
      </c>
      <c r="I186" s="38" t="str">
        <f t="shared" si="39"/>
        <v>TRASO2N</v>
      </c>
      <c r="J186" s="47">
        <v>0</v>
      </c>
      <c r="K186" s="2"/>
      <c r="L186" s="38" t="s">
        <v>239</v>
      </c>
      <c r="M186" s="38"/>
      <c r="N186" s="38" t="s">
        <v>245</v>
      </c>
    </row>
    <row r="187" spans="2:20" s="19" customFormat="1" ht="15" customHeight="1" x14ac:dyDescent="0.3">
      <c r="B187" s="38" t="s">
        <v>225</v>
      </c>
      <c r="C187" s="38"/>
      <c r="D187" s="38" t="str">
        <f t="shared" si="36"/>
        <v>*</v>
      </c>
      <c r="E187" s="42">
        <f>'ACTIVITY TFL +5km'!$E$7</f>
        <v>2018</v>
      </c>
      <c r="F187" s="38" t="str">
        <f t="shared" si="37"/>
        <v>TRAFTD</v>
      </c>
      <c r="G187" s="38" t="str">
        <f t="shared" si="38"/>
        <v>TT*</v>
      </c>
      <c r="H187" s="38" t="str">
        <f>P$19</f>
        <v>TRAFTD</v>
      </c>
      <c r="I187" s="38" t="str">
        <f t="shared" si="39"/>
        <v>TRASO2N</v>
      </c>
      <c r="J187" s="47">
        <v>0</v>
      </c>
      <c r="K187" s="2"/>
      <c r="L187" s="38" t="s">
        <v>239</v>
      </c>
      <c r="M187" s="38" t="s">
        <v>293</v>
      </c>
      <c r="N187" s="38"/>
      <c r="P187" s="21"/>
      <c r="S187" s="21"/>
    </row>
    <row r="188" spans="2:20" x14ac:dyDescent="0.3">
      <c r="B188" s="38" t="s">
        <v>225</v>
      </c>
      <c r="C188" s="38"/>
      <c r="D188" s="38" t="str">
        <f t="shared" si="36"/>
        <v>*</v>
      </c>
      <c r="E188" s="42">
        <f>'ACTIVITY TFL +5km'!$E$7</f>
        <v>2018</v>
      </c>
      <c r="F188" s="38" t="str">
        <f t="shared" si="37"/>
        <v>TRAGSL</v>
      </c>
      <c r="G188" s="38" t="str">
        <f t="shared" si="38"/>
        <v>TT*</v>
      </c>
      <c r="H188" s="38" t="str">
        <f>P$20</f>
        <v>TRAGSL</v>
      </c>
      <c r="I188" s="38" t="str">
        <f t="shared" si="39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36"/>
        <v>*</v>
      </c>
      <c r="E189" s="42">
        <f>'ACTIVITY TFL +5km'!$E$7</f>
        <v>2018</v>
      </c>
      <c r="F189" s="38" t="str">
        <f t="shared" si="37"/>
        <v>TRAH2G</v>
      </c>
      <c r="G189" s="38" t="str">
        <f t="shared" si="38"/>
        <v>TT*</v>
      </c>
      <c r="H189" s="38" t="str">
        <f>P$21</f>
        <v>TRAH2G</v>
      </c>
      <c r="I189" s="38" t="str">
        <f t="shared" si="39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36"/>
        <v>*</v>
      </c>
      <c r="E190" s="42">
        <f>'ACTIVITY TFL +5km'!$E$7</f>
        <v>2018</v>
      </c>
      <c r="F190" s="38" t="str">
        <f t="shared" si="37"/>
        <v>TRAHFO</v>
      </c>
      <c r="G190" s="38" t="str">
        <f t="shared" si="38"/>
        <v>TT*</v>
      </c>
      <c r="H190" s="38" t="str">
        <f>P$22</f>
        <v>TRAHFO</v>
      </c>
      <c r="I190" s="38" t="str">
        <f t="shared" si="39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36"/>
        <v>*</v>
      </c>
      <c r="E191" s="42">
        <f>'ACTIVITY TFL +5km'!$E$7</f>
        <v>2018</v>
      </c>
      <c r="F191" s="38" t="str">
        <f t="shared" si="37"/>
        <v>TRAHUM</v>
      </c>
      <c r="G191" s="38" t="str">
        <f t="shared" si="38"/>
        <v>TT*</v>
      </c>
      <c r="H191" s="38" t="str">
        <f>P$23</f>
        <v>TRAHUM</v>
      </c>
      <c r="I191" s="38" t="str">
        <f t="shared" si="39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36"/>
        <v>*</v>
      </c>
      <c r="E192" s="42">
        <f>'ACTIVITY TFL +5km'!$E$7</f>
        <v>2018</v>
      </c>
      <c r="F192" s="38" t="str">
        <f t="shared" si="37"/>
        <v>TRAKER</v>
      </c>
      <c r="G192" s="38" t="str">
        <f t="shared" si="38"/>
        <v>TT*</v>
      </c>
      <c r="H192" s="38" t="str">
        <f>P$24</f>
        <v>TRAKER</v>
      </c>
      <c r="I192" s="38" t="str">
        <f t="shared" si="39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36"/>
        <v>*</v>
      </c>
      <c r="E193" s="42">
        <f>'ACTIVITY TFL +5km'!$E$7</f>
        <v>2018</v>
      </c>
      <c r="F193" s="38" t="str">
        <f t="shared" si="37"/>
        <v>TRALFO</v>
      </c>
      <c r="G193" s="38" t="str">
        <f t="shared" si="38"/>
        <v>TT*</v>
      </c>
      <c r="H193" s="38" t="str">
        <f>P$25</f>
        <v>TRALFO</v>
      </c>
      <c r="I193" s="38" t="str">
        <f t="shared" si="39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36"/>
        <v>*</v>
      </c>
      <c r="E194" s="42">
        <f>'ACTIVITY TFL +5km'!$E$7</f>
        <v>2018</v>
      </c>
      <c r="F194" s="38" t="str">
        <f t="shared" si="37"/>
        <v>TRALPG</v>
      </c>
      <c r="G194" s="38" t="str">
        <f t="shared" si="38"/>
        <v>TT*</v>
      </c>
      <c r="H194" s="38" t="str">
        <f>P$26</f>
        <v>TRALPG</v>
      </c>
      <c r="I194" s="38" t="str">
        <f t="shared" si="39"/>
        <v>TRASO2N</v>
      </c>
      <c r="J194" s="47">
        <v>0</v>
      </c>
      <c r="K194" s="2"/>
      <c r="L194" s="38" t="s">
        <v>239</v>
      </c>
      <c r="M194" s="38"/>
      <c r="N194" s="38" t="s">
        <v>245</v>
      </c>
    </row>
    <row r="195" spans="2:20" s="19" customFormat="1" ht="15" customHeight="1" x14ac:dyDescent="0.3">
      <c r="B195" s="38" t="s">
        <v>225</v>
      </c>
      <c r="C195" s="38"/>
      <c r="D195" s="38" t="str">
        <f t="shared" si="36"/>
        <v>*</v>
      </c>
      <c r="E195" s="42">
        <f>'ACTIVITY TFL +5km'!$E$7</f>
        <v>2018</v>
      </c>
      <c r="F195" s="38" t="str">
        <f t="shared" si="37"/>
        <v>TRAMTH</v>
      </c>
      <c r="G195" s="38" t="str">
        <f t="shared" si="38"/>
        <v>TT*</v>
      </c>
      <c r="H195" s="38" t="str">
        <f>P$27</f>
        <v>TRAMTH</v>
      </c>
      <c r="I195" s="38" t="str">
        <f t="shared" si="39"/>
        <v>TRASO2N</v>
      </c>
      <c r="J195" s="47">
        <v>0</v>
      </c>
      <c r="K195" s="2"/>
      <c r="L195" s="38" t="s">
        <v>239</v>
      </c>
      <c r="M195" s="38"/>
      <c r="N195" s="38" t="s">
        <v>245</v>
      </c>
      <c r="P195" s="21"/>
    </row>
    <row r="196" spans="2:20" s="19" customFormat="1" ht="15" customHeight="1" x14ac:dyDescent="0.3">
      <c r="B196" s="38" t="s">
        <v>225</v>
      </c>
      <c r="C196" s="38"/>
      <c r="D196" s="38" t="str">
        <f t="shared" si="36"/>
        <v>*</v>
      </c>
      <c r="E196" s="42">
        <f>'ACTIVITY TFL +5km'!$E$7</f>
        <v>2018</v>
      </c>
      <c r="F196" s="38" t="str">
        <f t="shared" si="37"/>
        <v>TRAMTHM</v>
      </c>
      <c r="G196" s="38" t="str">
        <f t="shared" si="38"/>
        <v>TT*</v>
      </c>
      <c r="H196" s="38" t="str">
        <f>P$28</f>
        <v>TRAMTHM</v>
      </c>
      <c r="I196" s="38" t="str">
        <f t="shared" si="39"/>
        <v>TRASO2N</v>
      </c>
      <c r="J196" s="47">
        <v>0</v>
      </c>
      <c r="K196" s="2"/>
      <c r="L196" s="38" t="s">
        <v>239</v>
      </c>
      <c r="M196" s="38"/>
      <c r="N196" s="38" t="s">
        <v>245</v>
      </c>
      <c r="P196" s="21"/>
    </row>
    <row r="197" spans="2:20" x14ac:dyDescent="0.3">
      <c r="B197" s="38" t="s">
        <v>225</v>
      </c>
      <c r="C197" s="38"/>
      <c r="D197" s="38" t="str">
        <f t="shared" si="36"/>
        <v>FLO_EMIS</v>
      </c>
      <c r="E197" s="42">
        <f>'ACTIVITY TFL +5km'!$E$7</f>
        <v>2018</v>
      </c>
      <c r="F197" s="38" t="str">
        <f t="shared" si="37"/>
        <v>TRANGL</v>
      </c>
      <c r="G197" s="38" t="str">
        <f t="shared" si="38"/>
        <v>TT*</v>
      </c>
      <c r="H197" s="38" t="str">
        <f>P$29</f>
        <v>TRANGL</v>
      </c>
      <c r="I197" s="38" t="str">
        <f t="shared" si="39"/>
        <v>TRASO2N</v>
      </c>
      <c r="J197" s="47">
        <v>9.1000000000000003E-5</v>
      </c>
      <c r="K197"/>
      <c r="L197" s="38" t="s">
        <v>239</v>
      </c>
      <c r="M197" s="38" t="s">
        <v>293</v>
      </c>
      <c r="N197" s="38"/>
      <c r="P197" s="21"/>
    </row>
    <row r="198" spans="2:20" x14ac:dyDescent="0.3">
      <c r="B198" s="39" t="s">
        <v>225</v>
      </c>
      <c r="C198" s="39"/>
      <c r="D198" s="39" t="str">
        <f t="shared" si="36"/>
        <v>FLO_EMIS</v>
      </c>
      <c r="E198" s="42">
        <f>'ACTIVITY TFL +5km'!$E$7</f>
        <v>2018</v>
      </c>
      <c r="F198" s="39" t="str">
        <f t="shared" si="37"/>
        <v>TRANGS</v>
      </c>
      <c r="G198" s="39" t="str">
        <f t="shared" si="38"/>
        <v>TT*</v>
      </c>
      <c r="H198" s="39" t="str">
        <f>P$30</f>
        <v>TRANGS</v>
      </c>
      <c r="I198" s="39" t="str">
        <f t="shared" si="39"/>
        <v>TRASO2N</v>
      </c>
      <c r="J198" s="48">
        <v>9.1000000000000003E-5</v>
      </c>
      <c r="K198"/>
      <c r="L198" s="39" t="s">
        <v>239</v>
      </c>
      <c r="M198" s="39" t="s">
        <v>293</v>
      </c>
      <c r="N198" s="39"/>
    </row>
    <row r="199" spans="2:20" x14ac:dyDescent="0.3">
      <c r="B199" s="38" t="s">
        <v>225</v>
      </c>
      <c r="C199" s="38"/>
      <c r="D199" s="38" t="str">
        <f>IF(J199&gt;0,"FLO_EMIS","*")</f>
        <v>FLO_EMIS</v>
      </c>
      <c r="E199" s="42">
        <f>'ACTIVITY TFL +5km'!$E$7</f>
        <v>2018</v>
      </c>
      <c r="F199" s="38" t="str">
        <f>H199</f>
        <v>TRABDL</v>
      </c>
      <c r="G199" s="38" t="str">
        <f>G$7</f>
        <v>TT*</v>
      </c>
      <c r="H199" s="38" t="str">
        <f>P$7</f>
        <v>TRABDL</v>
      </c>
      <c r="I199" s="38" t="s">
        <v>230</v>
      </c>
      <c r="J199" s="47">
        <v>5.5E-2</v>
      </c>
      <c r="K199" s="2"/>
      <c r="L199" s="38" t="s">
        <v>239</v>
      </c>
      <c r="M199" s="38" t="s">
        <v>293</v>
      </c>
      <c r="N199" s="38"/>
    </row>
    <row r="200" spans="2:20" x14ac:dyDescent="0.3">
      <c r="B200" s="38" t="s">
        <v>225</v>
      </c>
      <c r="C200" s="38"/>
      <c r="D200" s="38" t="str">
        <f t="shared" ref="D200:D222" si="40">IF(J200&gt;0,"FLO_EMIS","*")</f>
        <v>FLO_EMIS</v>
      </c>
      <c r="E200" s="42">
        <f>'ACTIVITY TFL +5km'!$E$7</f>
        <v>2018</v>
      </c>
      <c r="F200" s="38" t="str">
        <f t="shared" ref="F200:F222" si="41">H200</f>
        <v>TRABDLM</v>
      </c>
      <c r="G200" s="38" t="str">
        <f>G199</f>
        <v>TT*</v>
      </c>
      <c r="H200" s="38" t="str">
        <f>P$8</f>
        <v>TRABDLM</v>
      </c>
      <c r="I200" s="38" t="str">
        <f>I199</f>
        <v>TRAVOCN</v>
      </c>
      <c r="J200" s="47">
        <v>5.5E-2</v>
      </c>
      <c r="K200" s="2"/>
      <c r="L200" s="38" t="s">
        <v>239</v>
      </c>
      <c r="M200" s="38" t="s">
        <v>293</v>
      </c>
      <c r="N200" s="38"/>
    </row>
    <row r="201" spans="2:20" s="19" customFormat="1" ht="15" customHeight="1" x14ac:dyDescent="0.3">
      <c r="B201" s="38" t="s">
        <v>225</v>
      </c>
      <c r="C201" s="38"/>
      <c r="D201" s="38" t="str">
        <f t="shared" si="40"/>
        <v>FLO_EMIS</v>
      </c>
      <c r="E201" s="42">
        <f>'ACTIVITY TFL +5km'!$E$7</f>
        <v>2018</v>
      </c>
      <c r="F201" s="38" t="str">
        <f t="shared" si="41"/>
        <v>TRABGL</v>
      </c>
      <c r="G201" s="38" t="str">
        <f t="shared" ref="G201:G222" si="42">G200</f>
        <v>TT*</v>
      </c>
      <c r="H201" s="38" t="str">
        <f>P$9</f>
        <v>TRABGL</v>
      </c>
      <c r="I201" s="38" t="str">
        <f t="shared" ref="I201:I222" si="43">I200</f>
        <v>TRAVOCN</v>
      </c>
      <c r="J201" s="47">
        <v>2.4000000000000001E-4</v>
      </c>
      <c r="K201" s="2"/>
      <c r="L201" s="38" t="s">
        <v>239</v>
      </c>
      <c r="M201" s="38" t="s">
        <v>293</v>
      </c>
      <c r="N201" s="38"/>
      <c r="P201" s="21"/>
      <c r="S201" s="21"/>
    </row>
    <row r="202" spans="2:20" x14ac:dyDescent="0.3">
      <c r="B202" s="38" t="s">
        <v>225</v>
      </c>
      <c r="C202" s="38"/>
      <c r="D202" s="38" t="str">
        <f t="shared" si="40"/>
        <v>FLO_EMIS</v>
      </c>
      <c r="E202" s="42">
        <f>'ACTIVITY TFL +5km'!$E$7</f>
        <v>2018</v>
      </c>
      <c r="F202" s="38" t="str">
        <f t="shared" si="41"/>
        <v>TRABGS</v>
      </c>
      <c r="G202" s="38" t="str">
        <f t="shared" si="42"/>
        <v>TT*</v>
      </c>
      <c r="H202" s="38" t="str">
        <f>P$10</f>
        <v>TRABGS</v>
      </c>
      <c r="I202" s="38" t="str">
        <f t="shared" si="43"/>
        <v>TRAVOCN</v>
      </c>
      <c r="J202" s="47">
        <v>2.4000000000000001E-4</v>
      </c>
      <c r="K202" s="2"/>
      <c r="L202" s="38" t="s">
        <v>239</v>
      </c>
      <c r="M202" s="38" t="s">
        <v>293</v>
      </c>
      <c r="N202" s="38"/>
    </row>
    <row r="203" spans="2:20" s="19" customFormat="1" ht="15" customHeight="1" x14ac:dyDescent="0.3">
      <c r="B203" s="38" t="s">
        <v>225</v>
      </c>
      <c r="C203" s="38"/>
      <c r="D203" s="38" t="str">
        <f t="shared" si="40"/>
        <v>*</v>
      </c>
      <c r="E203" s="42">
        <f>'ACTIVITY TFL +5km'!$E$7</f>
        <v>2018</v>
      </c>
      <c r="F203" s="38" t="str">
        <f t="shared" si="41"/>
        <v>TRABGSL</v>
      </c>
      <c r="G203" s="38" t="str">
        <f t="shared" si="42"/>
        <v>TT*</v>
      </c>
      <c r="H203" s="38" t="str">
        <f>P$11</f>
        <v>TRABGSL</v>
      </c>
      <c r="I203" s="38" t="str">
        <f t="shared" si="43"/>
        <v>TRAVOCN</v>
      </c>
      <c r="J203" s="47">
        <v>0</v>
      </c>
      <c r="K203" s="2"/>
      <c r="L203" s="38" t="s">
        <v>239</v>
      </c>
      <c r="M203" s="38"/>
      <c r="N203" s="38" t="s">
        <v>245</v>
      </c>
      <c r="P203" s="21"/>
      <c r="Q203" s="25"/>
      <c r="R203" s="25"/>
      <c r="S203" s="21"/>
      <c r="T203" s="25"/>
    </row>
    <row r="204" spans="2:20" s="19" customFormat="1" ht="15" customHeight="1" x14ac:dyDescent="0.3">
      <c r="B204" s="38" t="s">
        <v>225</v>
      </c>
      <c r="C204" s="38"/>
      <c r="D204" s="38" t="str">
        <f t="shared" si="40"/>
        <v>*</v>
      </c>
      <c r="E204" s="42">
        <f>'ACTIVITY TFL +5km'!$E$7</f>
        <v>2018</v>
      </c>
      <c r="F204" s="38" t="str">
        <f t="shared" si="41"/>
        <v>TRABGSLM</v>
      </c>
      <c r="G204" s="38" t="str">
        <f t="shared" si="42"/>
        <v>TT*</v>
      </c>
      <c r="H204" s="38" t="str">
        <f>P$12</f>
        <v>TRABGSLM</v>
      </c>
      <c r="I204" s="38" t="str">
        <f t="shared" si="43"/>
        <v>TRAVOCN</v>
      </c>
      <c r="J204" s="47">
        <v>0</v>
      </c>
      <c r="K204" s="2"/>
      <c r="L204" s="38" t="s">
        <v>239</v>
      </c>
      <c r="M204" s="38"/>
      <c r="N204" s="38" t="s">
        <v>245</v>
      </c>
      <c r="P204" s="21"/>
      <c r="S204" s="22"/>
      <c r="T204" s="25"/>
    </row>
    <row r="205" spans="2:20" s="19" customFormat="1" ht="15" customHeight="1" x14ac:dyDescent="0.3">
      <c r="B205" s="38" t="s">
        <v>225</v>
      </c>
      <c r="C205" s="38"/>
      <c r="D205" s="38" t="str">
        <f t="shared" si="40"/>
        <v>*</v>
      </c>
      <c r="E205" s="42">
        <f>'ACTIVITY TFL +5km'!$E$7</f>
        <v>2018</v>
      </c>
      <c r="F205" s="38" t="str">
        <f t="shared" si="41"/>
        <v>TRABJF</v>
      </c>
      <c r="G205" s="38" t="str">
        <f>G203</f>
        <v>TT*</v>
      </c>
      <c r="H205" s="38" t="str">
        <f>P$13</f>
        <v>TRABJF</v>
      </c>
      <c r="I205" s="38" t="str">
        <f>I203</f>
        <v>TRAVOCN</v>
      </c>
      <c r="J205" s="47">
        <v>0</v>
      </c>
      <c r="K205" s="2"/>
      <c r="L205" s="38" t="s">
        <v>239</v>
      </c>
      <c r="M205" s="38"/>
      <c r="N205" s="38" t="s">
        <v>245</v>
      </c>
      <c r="P205" s="21"/>
      <c r="Q205" s="25"/>
      <c r="R205" s="25"/>
      <c r="S205" s="21"/>
      <c r="T205" s="25"/>
    </row>
    <row r="206" spans="2:20" s="19" customFormat="1" ht="15" customHeight="1" x14ac:dyDescent="0.3">
      <c r="B206" s="38" t="s">
        <v>225</v>
      </c>
      <c r="C206" s="38"/>
      <c r="D206" s="38" t="str">
        <f t="shared" si="40"/>
        <v>*</v>
      </c>
      <c r="E206" s="42">
        <f>'ACTIVITY TFL +5km'!$E$7</f>
        <v>2018</v>
      </c>
      <c r="F206" s="38" t="str">
        <f t="shared" si="41"/>
        <v>TRADME</v>
      </c>
      <c r="G206" s="38" t="str">
        <f t="shared" si="42"/>
        <v>TT*</v>
      </c>
      <c r="H206" s="38" t="str">
        <f>P$14</f>
        <v>TRADME</v>
      </c>
      <c r="I206" s="38" t="str">
        <f t="shared" si="43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21"/>
      <c r="Q206" s="25"/>
      <c r="R206" s="25"/>
      <c r="S206" s="21"/>
      <c r="T206" s="25"/>
    </row>
    <row r="207" spans="2:20" x14ac:dyDescent="0.3">
      <c r="B207" s="38" t="s">
        <v>225</v>
      </c>
      <c r="C207" s="38"/>
      <c r="D207" s="38" t="str">
        <f t="shared" si="40"/>
        <v>FLO_EMIS</v>
      </c>
      <c r="E207" s="42">
        <f>'ACTIVITY TFL +5km'!$E$7</f>
        <v>2018</v>
      </c>
      <c r="F207" s="38" t="str">
        <f t="shared" si="41"/>
        <v>TRADST</v>
      </c>
      <c r="G207" s="38" t="str">
        <f t="shared" si="42"/>
        <v>TT*</v>
      </c>
      <c r="H207" s="38" t="str">
        <f>P$15</f>
        <v>TRADST</v>
      </c>
      <c r="I207" s="38" t="str">
        <f t="shared" si="43"/>
        <v>TRAVOCN</v>
      </c>
      <c r="J207" s="47">
        <v>6.5000000000000002E-2</v>
      </c>
      <c r="K207" s="2"/>
      <c r="L207" s="38" t="s">
        <v>239</v>
      </c>
      <c r="M207" s="38" t="s">
        <v>293</v>
      </c>
      <c r="N207" s="38"/>
    </row>
    <row r="208" spans="2:20" x14ac:dyDescent="0.3">
      <c r="B208" s="38" t="s">
        <v>225</v>
      </c>
      <c r="C208" s="38"/>
      <c r="D208" s="38" t="str">
        <f t="shared" si="40"/>
        <v>*</v>
      </c>
      <c r="E208" s="42">
        <f>'ACTIVITY TFL +5km'!$E$7</f>
        <v>2018</v>
      </c>
      <c r="F208" s="38" t="str">
        <f t="shared" si="41"/>
        <v>TRAELC</v>
      </c>
      <c r="G208" s="38" t="str">
        <f t="shared" si="42"/>
        <v>TT*</v>
      </c>
      <c r="H208" s="38" t="str">
        <f>P$16</f>
        <v>TRAELC</v>
      </c>
      <c r="I208" s="38" t="str">
        <f t="shared" si="43"/>
        <v>TRAVOCN</v>
      </c>
      <c r="J208" s="47">
        <v>0</v>
      </c>
      <c r="K208" s="2"/>
      <c r="L208" s="38" t="s">
        <v>239</v>
      </c>
      <c r="M208" s="38" t="s">
        <v>293</v>
      </c>
      <c r="N208" s="38"/>
    </row>
    <row r="209" spans="2:19" x14ac:dyDescent="0.3">
      <c r="B209" s="38" t="s">
        <v>225</v>
      </c>
      <c r="C209" s="38"/>
      <c r="D209" s="38" t="str">
        <f t="shared" si="40"/>
        <v>*</v>
      </c>
      <c r="E209" s="42">
        <f>'ACTIVITY TFL +5km'!$E$7</f>
        <v>2018</v>
      </c>
      <c r="F209" s="38" t="str">
        <f t="shared" si="41"/>
        <v>TRAETH</v>
      </c>
      <c r="G209" s="38" t="str">
        <f t="shared" si="42"/>
        <v>TT*</v>
      </c>
      <c r="H209" s="38" t="str">
        <f>P$17</f>
        <v>TRAETH</v>
      </c>
      <c r="I209" s="38" t="str">
        <f t="shared" si="43"/>
        <v>TRAVOCN</v>
      </c>
      <c r="J209" s="47">
        <v>0</v>
      </c>
      <c r="K209" s="2"/>
      <c r="L209" s="38" t="s">
        <v>239</v>
      </c>
      <c r="M209" s="38"/>
      <c r="N209" s="38" t="s">
        <v>245</v>
      </c>
    </row>
    <row r="210" spans="2:19" x14ac:dyDescent="0.3">
      <c r="B210" s="38" t="s">
        <v>225</v>
      </c>
      <c r="C210" s="38"/>
      <c r="D210" s="38" t="str">
        <f t="shared" si="40"/>
        <v>*</v>
      </c>
      <c r="E210" s="42">
        <f>'ACTIVITY TFL +5km'!$E$7</f>
        <v>2018</v>
      </c>
      <c r="F210" s="38" t="str">
        <f t="shared" si="41"/>
        <v>TRAETHM</v>
      </c>
      <c r="G210" s="38" t="str">
        <f t="shared" si="42"/>
        <v>TT*</v>
      </c>
      <c r="H210" s="38" t="str">
        <f>P$18</f>
        <v>TRAETHM</v>
      </c>
      <c r="I210" s="38" t="str">
        <f t="shared" si="43"/>
        <v>TRAVOCN</v>
      </c>
      <c r="J210" s="47">
        <v>0</v>
      </c>
      <c r="K210" s="2"/>
      <c r="L210" s="38" t="s">
        <v>239</v>
      </c>
      <c r="M210" s="38"/>
      <c r="N210" s="38" t="s">
        <v>245</v>
      </c>
    </row>
    <row r="211" spans="2:19" s="19" customFormat="1" ht="15" customHeight="1" x14ac:dyDescent="0.3">
      <c r="B211" s="38" t="s">
        <v>225</v>
      </c>
      <c r="C211" s="38"/>
      <c r="D211" s="38" t="str">
        <f t="shared" si="40"/>
        <v>*</v>
      </c>
      <c r="E211" s="42">
        <f>'ACTIVITY TFL +5km'!$E$7</f>
        <v>2018</v>
      </c>
      <c r="F211" s="38" t="str">
        <f t="shared" si="41"/>
        <v>TRAFTD</v>
      </c>
      <c r="G211" s="38" t="str">
        <f t="shared" si="42"/>
        <v>TT*</v>
      </c>
      <c r="H211" s="38" t="str">
        <f>P$19</f>
        <v>TRAFTD</v>
      </c>
      <c r="I211" s="38" t="str">
        <f t="shared" si="43"/>
        <v>TRAVOCN</v>
      </c>
      <c r="J211" s="47">
        <v>0</v>
      </c>
      <c r="K211" s="2"/>
      <c r="L211" s="38" t="s">
        <v>239</v>
      </c>
      <c r="M211" s="38" t="s">
        <v>293</v>
      </c>
      <c r="N211" s="38"/>
      <c r="P211" s="21"/>
      <c r="S211" s="21"/>
    </row>
    <row r="212" spans="2:19" x14ac:dyDescent="0.3">
      <c r="B212" s="38" t="s">
        <v>225</v>
      </c>
      <c r="C212" s="38"/>
      <c r="D212" s="38" t="str">
        <f t="shared" si="40"/>
        <v>*</v>
      </c>
      <c r="E212" s="42">
        <f>'ACTIVITY TFL +5km'!$E$7</f>
        <v>2018</v>
      </c>
      <c r="F212" s="38" t="str">
        <f t="shared" si="41"/>
        <v>TRAGSL</v>
      </c>
      <c r="G212" s="38" t="str">
        <f t="shared" si="42"/>
        <v>TT*</v>
      </c>
      <c r="H212" s="38" t="str">
        <f>P$20</f>
        <v>TRAGSL</v>
      </c>
      <c r="I212" s="38" t="str">
        <f t="shared" si="43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19" x14ac:dyDescent="0.3">
      <c r="B213" s="38" t="s">
        <v>225</v>
      </c>
      <c r="C213" s="38"/>
      <c r="D213" s="38" t="str">
        <f t="shared" si="40"/>
        <v>*</v>
      </c>
      <c r="E213" s="42">
        <f>'ACTIVITY TFL +5km'!$E$7</f>
        <v>2018</v>
      </c>
      <c r="F213" s="38" t="str">
        <f t="shared" si="41"/>
        <v>TRAH2G</v>
      </c>
      <c r="G213" s="38" t="str">
        <f t="shared" si="42"/>
        <v>TT*</v>
      </c>
      <c r="H213" s="38" t="str">
        <f>P$21</f>
        <v>TRAH2G</v>
      </c>
      <c r="I213" s="38" t="str">
        <f t="shared" si="43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9" x14ac:dyDescent="0.3">
      <c r="B214" s="38" t="s">
        <v>225</v>
      </c>
      <c r="C214" s="38"/>
      <c r="D214" s="38" t="str">
        <f t="shared" si="40"/>
        <v>*</v>
      </c>
      <c r="E214" s="42">
        <f>'ACTIVITY TFL +5km'!$E$7</f>
        <v>2018</v>
      </c>
      <c r="F214" s="38" t="str">
        <f t="shared" si="41"/>
        <v>TRAHFO</v>
      </c>
      <c r="G214" s="38" t="str">
        <f t="shared" si="42"/>
        <v>TT*</v>
      </c>
      <c r="H214" s="38" t="str">
        <f>P$22</f>
        <v>TRAHFO</v>
      </c>
      <c r="I214" s="38" t="str">
        <f t="shared" si="43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9" x14ac:dyDescent="0.3">
      <c r="B215" s="38" t="s">
        <v>225</v>
      </c>
      <c r="C215" s="38"/>
      <c r="D215" s="38" t="str">
        <f t="shared" si="40"/>
        <v>*</v>
      </c>
      <c r="E215" s="42">
        <f>'ACTIVITY TFL +5km'!$E$7</f>
        <v>2018</v>
      </c>
      <c r="F215" s="38" t="str">
        <f t="shared" si="41"/>
        <v>TRAHUM</v>
      </c>
      <c r="G215" s="38" t="str">
        <f t="shared" si="42"/>
        <v>TT*</v>
      </c>
      <c r="H215" s="38" t="str">
        <f>P$23</f>
        <v>TRAHUM</v>
      </c>
      <c r="I215" s="38" t="str">
        <f t="shared" si="43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9" x14ac:dyDescent="0.3">
      <c r="B216" s="38" t="s">
        <v>225</v>
      </c>
      <c r="C216" s="38"/>
      <c r="D216" s="38" t="str">
        <f t="shared" si="40"/>
        <v>*</v>
      </c>
      <c r="E216" s="42">
        <f>'ACTIVITY TFL +5km'!$E$7</f>
        <v>2018</v>
      </c>
      <c r="F216" s="38" t="str">
        <f t="shared" si="41"/>
        <v>TRAKER</v>
      </c>
      <c r="G216" s="38" t="str">
        <f t="shared" si="42"/>
        <v>TT*</v>
      </c>
      <c r="H216" s="38" t="str">
        <f>P$24</f>
        <v>TRAKER</v>
      </c>
      <c r="I216" s="38" t="str">
        <f t="shared" si="43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9" x14ac:dyDescent="0.3">
      <c r="B217" s="38" t="s">
        <v>225</v>
      </c>
      <c r="C217" s="38"/>
      <c r="D217" s="38" t="str">
        <f t="shared" si="40"/>
        <v>*</v>
      </c>
      <c r="E217" s="42">
        <f>'ACTIVITY TFL +5km'!$E$7</f>
        <v>2018</v>
      </c>
      <c r="F217" s="38" t="str">
        <f t="shared" si="41"/>
        <v>TRALFO</v>
      </c>
      <c r="G217" s="38" t="str">
        <f t="shared" si="42"/>
        <v>TT*</v>
      </c>
      <c r="H217" s="38" t="str">
        <f>P$25</f>
        <v>TRALFO</v>
      </c>
      <c r="I217" s="38" t="str">
        <f t="shared" si="43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9" x14ac:dyDescent="0.3">
      <c r="B218" s="38" t="s">
        <v>225</v>
      </c>
      <c r="C218" s="38"/>
      <c r="D218" s="38" t="str">
        <f t="shared" si="40"/>
        <v>*</v>
      </c>
      <c r="E218" s="42">
        <f>'ACTIVITY TFL +5km'!$E$7</f>
        <v>2018</v>
      </c>
      <c r="F218" s="38" t="str">
        <f t="shared" si="41"/>
        <v>TRALPG</v>
      </c>
      <c r="G218" s="38" t="str">
        <f t="shared" si="42"/>
        <v>TT*</v>
      </c>
      <c r="H218" s="38" t="str">
        <f>P$26</f>
        <v>TRALPG</v>
      </c>
      <c r="I218" s="38" t="str">
        <f t="shared" si="43"/>
        <v>TRAVOCN</v>
      </c>
      <c r="J218" s="47">
        <v>0</v>
      </c>
      <c r="K218" s="2"/>
      <c r="L218" s="38" t="s">
        <v>239</v>
      </c>
      <c r="M218" s="38"/>
      <c r="N218" s="38" t="s">
        <v>245</v>
      </c>
    </row>
    <row r="219" spans="2:19" s="19" customFormat="1" ht="15" customHeight="1" x14ac:dyDescent="0.3">
      <c r="B219" s="38" t="s">
        <v>225</v>
      </c>
      <c r="C219" s="38"/>
      <c r="D219" s="38" t="str">
        <f t="shared" si="40"/>
        <v>*</v>
      </c>
      <c r="E219" s="42">
        <f>'ACTIVITY TFL +5km'!$E$7</f>
        <v>2018</v>
      </c>
      <c r="F219" s="38" t="str">
        <f t="shared" si="41"/>
        <v>TRAMTH</v>
      </c>
      <c r="G219" s="38" t="str">
        <f t="shared" si="42"/>
        <v>TT*</v>
      </c>
      <c r="H219" s="38" t="str">
        <f>P$27</f>
        <v>TRAMTH</v>
      </c>
      <c r="I219" s="38" t="str">
        <f t="shared" si="43"/>
        <v>TRAVOCN</v>
      </c>
      <c r="J219" s="47">
        <v>0</v>
      </c>
      <c r="K219" s="2"/>
      <c r="L219" s="38" t="s">
        <v>239</v>
      </c>
      <c r="M219" s="38"/>
      <c r="N219" s="38" t="s">
        <v>245</v>
      </c>
      <c r="P219" s="21"/>
    </row>
    <row r="220" spans="2:19" s="19" customFormat="1" ht="15" customHeight="1" x14ac:dyDescent="0.3">
      <c r="B220" s="38" t="s">
        <v>225</v>
      </c>
      <c r="C220" s="38"/>
      <c r="D220" s="38" t="str">
        <f t="shared" si="40"/>
        <v>*</v>
      </c>
      <c r="E220" s="42">
        <f>'ACTIVITY TFL +5km'!$E$7</f>
        <v>2018</v>
      </c>
      <c r="F220" s="38" t="str">
        <f t="shared" si="41"/>
        <v>TRAMTHM</v>
      </c>
      <c r="G220" s="38" t="str">
        <f t="shared" si="42"/>
        <v>TT*</v>
      </c>
      <c r="H220" s="38" t="str">
        <f>P$28</f>
        <v>TRAMTHM</v>
      </c>
      <c r="I220" s="38" t="str">
        <f t="shared" si="43"/>
        <v>TRAVOCN</v>
      </c>
      <c r="J220" s="47">
        <v>0</v>
      </c>
      <c r="K220" s="2"/>
      <c r="L220" s="38" t="s">
        <v>239</v>
      </c>
      <c r="M220" s="38"/>
      <c r="N220" s="38" t="s">
        <v>245</v>
      </c>
      <c r="P220" s="21"/>
    </row>
    <row r="221" spans="2:19" x14ac:dyDescent="0.3">
      <c r="B221" s="38" t="s">
        <v>225</v>
      </c>
      <c r="C221" s="38"/>
      <c r="D221" s="38" t="str">
        <f t="shared" si="40"/>
        <v>FLO_EMIS</v>
      </c>
      <c r="E221" s="42">
        <f>'ACTIVITY TFL +5km'!$E$7</f>
        <v>2018</v>
      </c>
      <c r="F221" s="38" t="str">
        <f t="shared" si="41"/>
        <v>TRANGL</v>
      </c>
      <c r="G221" s="38" t="str">
        <f t="shared" si="42"/>
        <v>TT*</v>
      </c>
      <c r="H221" s="38" t="str">
        <f>P$29</f>
        <v>TRANGL</v>
      </c>
      <c r="I221" s="38" t="str">
        <f t="shared" si="43"/>
        <v>TRAVOCN</v>
      </c>
      <c r="J221" s="47">
        <v>2.4000000000000001E-4</v>
      </c>
      <c r="K221"/>
      <c r="L221" s="38" t="s">
        <v>239</v>
      </c>
      <c r="M221" s="38" t="s">
        <v>293</v>
      </c>
      <c r="N221" s="38"/>
      <c r="P221" s="21"/>
    </row>
    <row r="222" spans="2:19" x14ac:dyDescent="0.3">
      <c r="B222" s="39" t="s">
        <v>225</v>
      </c>
      <c r="C222" s="39"/>
      <c r="D222" s="39" t="str">
        <f t="shared" si="40"/>
        <v>FLO_EMIS</v>
      </c>
      <c r="E222" s="42">
        <f>'ACTIVITY TFL +5km'!$E$7</f>
        <v>2018</v>
      </c>
      <c r="F222" s="39" t="str">
        <f t="shared" si="41"/>
        <v>TRANGS</v>
      </c>
      <c r="G222" s="39" t="str">
        <f t="shared" si="42"/>
        <v>TT*</v>
      </c>
      <c r="H222" s="39" t="str">
        <f>P$30</f>
        <v>TRANGS</v>
      </c>
      <c r="I222" s="39" t="str">
        <f t="shared" si="43"/>
        <v>TRAVOCN</v>
      </c>
      <c r="J222" s="48">
        <v>2.4000000000000001E-4</v>
      </c>
      <c r="K222"/>
      <c r="L222" s="39" t="s">
        <v>239</v>
      </c>
      <c r="M222" s="39" t="s">
        <v>293</v>
      </c>
      <c r="N222" s="39"/>
    </row>
    <row r="223" spans="2:19" x14ac:dyDescent="0.3">
      <c r="C223" s="21"/>
      <c r="D223" s="21"/>
      <c r="E223" s="21"/>
      <c r="F223" s="29"/>
      <c r="G223" s="21"/>
      <c r="H223" s="21"/>
      <c r="I223" s="21"/>
      <c r="J223" s="33"/>
      <c r="L223" s="27"/>
      <c r="M223" s="19"/>
      <c r="N223" s="1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5CDA-5792-4BCC-AB8C-112FAA2F6020}">
  <sheetPr>
    <tabColor theme="8"/>
  </sheetPr>
  <dimension ref="B1:T223"/>
  <sheetViews>
    <sheetView zoomScale="80" zoomScaleNormal="80" workbookViewId="0">
      <selection activeCell="A4" sqref="A4:XFD4"/>
    </sheetView>
  </sheetViews>
  <sheetFormatPr defaultColWidth="9.109375" defaultRowHeight="14.4" x14ac:dyDescent="0.3"/>
  <cols>
    <col min="1" max="1" width="9.109375" style="20"/>
    <col min="2" max="2" width="10.33203125" style="20" bestFit="1" customWidth="1"/>
    <col min="3" max="3" width="8.6640625" style="20" bestFit="1" customWidth="1"/>
    <col min="4" max="4" width="10.33203125" style="20" bestFit="1" customWidth="1"/>
    <col min="5" max="5" width="5.5546875" style="20" bestFit="1" customWidth="1"/>
    <col min="6" max="6" width="14.33203125" style="20" bestFit="1" customWidth="1"/>
    <col min="7" max="7" width="8.5546875" style="20" bestFit="1" customWidth="1"/>
    <col min="8" max="8" width="10.6640625" style="20" bestFit="1" customWidth="1"/>
    <col min="9" max="9" width="10.109375" style="20" bestFit="1" customWidth="1"/>
    <col min="10" max="10" width="16.33203125" style="20" bestFit="1" customWidth="1"/>
    <col min="11" max="11" width="9.109375" style="20"/>
    <col min="12" max="12" width="6.44140625" style="28" bestFit="1" customWidth="1"/>
    <col min="13" max="13" width="11.6640625" style="20" bestFit="1" customWidth="1"/>
    <col min="14" max="14" width="27.109375" style="20" customWidth="1"/>
    <col min="15" max="15" width="9.109375" style="20"/>
    <col min="16" max="16" width="10.109375" style="20" bestFit="1" customWidth="1"/>
    <col min="17" max="17" width="38.6640625" style="20" bestFit="1" customWidth="1"/>
    <col min="18" max="18" width="9.109375" style="20"/>
    <col min="19" max="19" width="10.33203125" style="20" bestFit="1" customWidth="1"/>
    <col min="20" max="20" width="45.5546875" style="20" bestFit="1" customWidth="1"/>
    <col min="21" max="16384" width="9.109375" style="20"/>
  </cols>
  <sheetData>
    <row r="1" spans="2:20" s="19" customFormat="1" x14ac:dyDescent="0.3">
      <c r="L1" s="27"/>
    </row>
    <row r="2" spans="2:20" s="19" customFormat="1" x14ac:dyDescent="0.3">
      <c r="L2" s="27"/>
    </row>
    <row r="3" spans="2:20" s="19" customFormat="1" ht="19.8" x14ac:dyDescent="0.3">
      <c r="B3" s="50" t="s">
        <v>289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79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19" customFormat="1" ht="21" customHeight="1" x14ac:dyDescent="0.3">
      <c r="B5" s="40" t="s">
        <v>215</v>
      </c>
      <c r="C5"/>
      <c r="D5"/>
      <c r="E5"/>
      <c r="F5"/>
      <c r="G5"/>
      <c r="H5"/>
      <c r="I5"/>
      <c r="J5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s="19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19" customFormat="1" ht="15" customHeight="1" x14ac:dyDescent="0.3">
      <c r="B7" s="38" t="s">
        <v>225</v>
      </c>
      <c r="C7" s="38"/>
      <c r="D7" s="38" t="str">
        <f>IF(J7&gt;0,"FLO_EMIS","*")</f>
        <v>FLO_EMIS</v>
      </c>
      <c r="E7" s="42">
        <f>'ACTIVITY Rail'!$E$7</f>
        <v>2018</v>
      </c>
      <c r="F7" s="38" t="str">
        <f>H7</f>
        <v>TRABDL</v>
      </c>
      <c r="G7" s="38" t="s">
        <v>288</v>
      </c>
      <c r="H7" s="38" t="str">
        <f>P$7</f>
        <v>TRABDL</v>
      </c>
      <c r="I7" s="38" t="s">
        <v>226</v>
      </c>
      <c r="J7" s="47">
        <v>4.6000000000000001E-4</v>
      </c>
      <c r="K7" s="2"/>
      <c r="L7" s="38" t="s">
        <v>239</v>
      </c>
      <c r="M7" s="38" t="s">
        <v>293</v>
      </c>
      <c r="N7" s="38"/>
      <c r="O7" s="2"/>
      <c r="P7" s="38" t="s">
        <v>185</v>
      </c>
      <c r="Q7" s="44" t="s">
        <v>186</v>
      </c>
      <c r="R7" s="2"/>
      <c r="S7" s="38" t="s">
        <v>226</v>
      </c>
      <c r="T7" s="44" t="s">
        <v>250</v>
      </c>
    </row>
    <row r="8" spans="2:20" s="19" customFormat="1" ht="15" customHeight="1" x14ac:dyDescent="0.3">
      <c r="B8" s="38" t="s">
        <v>225</v>
      </c>
      <c r="C8" s="38"/>
      <c r="D8" s="38" t="str">
        <f t="shared" ref="D8:D54" si="0">IF(J8&gt;0,"FLO_EMIS","*")</f>
        <v>FLO_EMIS</v>
      </c>
      <c r="E8" s="42">
        <f>'ACTIVITY Rail'!$E$7</f>
        <v>2018</v>
      </c>
      <c r="F8" s="38" t="str">
        <f t="shared" ref="F8:F74" si="1">H8</f>
        <v>TRABDLM</v>
      </c>
      <c r="G8" s="38" t="str">
        <f>G7</f>
        <v>TN*</v>
      </c>
      <c r="H8" s="38" t="str">
        <f>P$8</f>
        <v>TRABDLM</v>
      </c>
      <c r="I8" s="38" t="str">
        <f>I7</f>
        <v>TRACH4N</v>
      </c>
      <c r="J8" s="47">
        <v>4.6000000000000001E-4</v>
      </c>
      <c r="K8" s="2"/>
      <c r="L8" s="38" t="s">
        <v>239</v>
      </c>
      <c r="M8" s="38" t="s">
        <v>293</v>
      </c>
      <c r="N8" s="38"/>
      <c r="O8" s="2"/>
      <c r="P8" s="38" t="s">
        <v>187</v>
      </c>
      <c r="Q8" s="44" t="s">
        <v>188</v>
      </c>
      <c r="R8" s="2"/>
      <c r="S8" s="38" t="s">
        <v>227</v>
      </c>
      <c r="T8" s="44" t="s">
        <v>251</v>
      </c>
    </row>
    <row r="9" spans="2:20" s="19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>'ACTIVITY Rail'!$E$7</f>
        <v>2018</v>
      </c>
      <c r="F9" s="38" t="str">
        <f t="shared" si="1"/>
        <v>TRABGL</v>
      </c>
      <c r="G9" s="38" t="str">
        <f t="shared" ref="G9:I30" si="2">G8</f>
        <v>TN*</v>
      </c>
      <c r="H9" s="38" t="str">
        <f>P$9</f>
        <v>TRABGL</v>
      </c>
      <c r="I9" s="38" t="str">
        <f t="shared" si="2"/>
        <v>TRACH4N</v>
      </c>
      <c r="J9" s="47">
        <v>0.63</v>
      </c>
      <c r="K9" s="2"/>
      <c r="L9" s="38" t="s">
        <v>239</v>
      </c>
      <c r="M9" s="38" t="s">
        <v>293</v>
      </c>
      <c r="N9" s="38"/>
      <c r="O9" s="2"/>
      <c r="P9" s="38" t="s">
        <v>278</v>
      </c>
      <c r="Q9" s="44" t="s">
        <v>279</v>
      </c>
      <c r="R9" s="2"/>
      <c r="S9" s="38" t="s">
        <v>249</v>
      </c>
      <c r="T9" s="44" t="s">
        <v>252</v>
      </c>
    </row>
    <row r="10" spans="2:20" s="19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Rail'!$E$7</f>
        <v>2018</v>
      </c>
      <c r="F10" s="38" t="str">
        <f t="shared" si="1"/>
        <v>TRABGS</v>
      </c>
      <c r="G10" s="38" t="str">
        <f t="shared" si="2"/>
        <v>TN*</v>
      </c>
      <c r="H10" s="38" t="str">
        <f>P$10</f>
        <v>TRABGS</v>
      </c>
      <c r="I10" s="38" t="str">
        <f t="shared" si="2"/>
        <v>TRACH4N</v>
      </c>
      <c r="J10" s="47">
        <v>0.63</v>
      </c>
      <c r="K10" s="2"/>
      <c r="L10" s="38" t="s">
        <v>239</v>
      </c>
      <c r="M10" s="38" t="s">
        <v>293</v>
      </c>
      <c r="N10" s="38"/>
      <c r="O10" s="2"/>
      <c r="P10" s="38" t="s">
        <v>189</v>
      </c>
      <c r="Q10" s="44" t="s">
        <v>190</v>
      </c>
      <c r="R10" s="2"/>
      <c r="S10" s="38" t="s">
        <v>228</v>
      </c>
      <c r="T10" s="44" t="s">
        <v>253</v>
      </c>
    </row>
    <row r="11" spans="2:20" s="19" customFormat="1" ht="15" customHeight="1" x14ac:dyDescent="0.3">
      <c r="B11" s="38" t="s">
        <v>225</v>
      </c>
      <c r="C11" s="38"/>
      <c r="D11" s="38" t="str">
        <f t="shared" si="0"/>
        <v>*</v>
      </c>
      <c r="E11" s="42">
        <f>'ACTIVITY Rail'!$E$7</f>
        <v>2018</v>
      </c>
      <c r="F11" s="38" t="str">
        <f t="shared" si="1"/>
        <v>TRABGSL</v>
      </c>
      <c r="G11" s="38" t="str">
        <f t="shared" si="2"/>
        <v>TN*</v>
      </c>
      <c r="H11" s="38" t="str">
        <f>P$11</f>
        <v>TRABGSL</v>
      </c>
      <c r="I11" s="38" t="str">
        <f t="shared" si="2"/>
        <v>TRACH4N</v>
      </c>
      <c r="J11" s="47">
        <v>0</v>
      </c>
      <c r="K11" s="2"/>
      <c r="L11" s="38" t="s">
        <v>239</v>
      </c>
      <c r="M11" s="38"/>
      <c r="N11" s="38" t="s">
        <v>245</v>
      </c>
      <c r="O11" s="2"/>
      <c r="P11" s="38" t="s">
        <v>282</v>
      </c>
      <c r="Q11" s="44" t="s">
        <v>283</v>
      </c>
      <c r="R11" s="2"/>
      <c r="S11" s="38" t="s">
        <v>247</v>
      </c>
      <c r="T11" s="44" t="s">
        <v>254</v>
      </c>
    </row>
    <row r="12" spans="2:20" s="19" customFormat="1" ht="15" customHeight="1" x14ac:dyDescent="0.3">
      <c r="B12" s="38" t="s">
        <v>225</v>
      </c>
      <c r="C12" s="38"/>
      <c r="D12" s="38" t="str">
        <f t="shared" ref="D12" si="3">IF(J12&gt;0,"FLO_EMIS","*")</f>
        <v>*</v>
      </c>
      <c r="E12" s="42">
        <f>'ACTIVITY Rail'!$E$7</f>
        <v>2018</v>
      </c>
      <c r="F12" s="38" t="str">
        <f t="shared" ref="F12" si="4">H12</f>
        <v>TRABGSLM</v>
      </c>
      <c r="G12" s="38" t="str">
        <f t="shared" si="2"/>
        <v>TN*</v>
      </c>
      <c r="H12" s="38" t="str">
        <f>P$12</f>
        <v>TRABGSLM</v>
      </c>
      <c r="I12" s="38" t="str">
        <f t="shared" si="2"/>
        <v>TRACH4N</v>
      </c>
      <c r="J12" s="47">
        <v>0</v>
      </c>
      <c r="K12" s="2"/>
      <c r="L12" s="38" t="s">
        <v>239</v>
      </c>
      <c r="M12" s="38"/>
      <c r="N12" s="38" t="s">
        <v>245</v>
      </c>
      <c r="O12" s="2"/>
      <c r="P12" s="38" t="s">
        <v>317</v>
      </c>
      <c r="Q12" s="44" t="s">
        <v>318</v>
      </c>
      <c r="R12" s="2"/>
      <c r="S12" s="38" t="s">
        <v>231</v>
      </c>
      <c r="T12" s="44" t="s">
        <v>255</v>
      </c>
    </row>
    <row r="13" spans="2:20" s="19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Rail'!$E$7</f>
        <v>2018</v>
      </c>
      <c r="F13" s="38" t="str">
        <f t="shared" si="1"/>
        <v>TRABJF</v>
      </c>
      <c r="G13" s="38" t="str">
        <f t="shared" si="2"/>
        <v>TN*</v>
      </c>
      <c r="H13" s="38" t="str">
        <f>P$13</f>
        <v>TRABJF</v>
      </c>
      <c r="I13" s="38" t="str">
        <f t="shared" si="2"/>
        <v>TRACH4N</v>
      </c>
      <c r="J13" s="47">
        <v>0</v>
      </c>
      <c r="K13" s="2"/>
      <c r="L13" s="38" t="s">
        <v>239</v>
      </c>
      <c r="M13" s="38"/>
      <c r="N13" s="38" t="s">
        <v>245</v>
      </c>
      <c r="O13" s="2"/>
      <c r="P13" s="38" t="s">
        <v>284</v>
      </c>
      <c r="Q13" s="44" t="s">
        <v>285</v>
      </c>
      <c r="R13" s="2"/>
      <c r="S13" s="38" t="s">
        <v>246</v>
      </c>
      <c r="T13" s="44" t="s">
        <v>275</v>
      </c>
    </row>
    <row r="14" spans="2:20" s="19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Rail'!$E$7</f>
        <v>2018</v>
      </c>
      <c r="F14" s="38" t="str">
        <f t="shared" si="1"/>
        <v>TRADME</v>
      </c>
      <c r="G14" s="38" t="str">
        <f t="shared" si="2"/>
        <v>TN*</v>
      </c>
      <c r="H14" s="38" t="str">
        <f>P$14</f>
        <v>TRADME</v>
      </c>
      <c r="I14" s="38" t="str">
        <f t="shared" si="2"/>
        <v>TRACH4N</v>
      </c>
      <c r="J14" s="47">
        <v>0</v>
      </c>
      <c r="K14" s="2"/>
      <c r="L14" s="38" t="s">
        <v>239</v>
      </c>
      <c r="M14" s="38"/>
      <c r="N14" s="38"/>
      <c r="O14" s="2"/>
      <c r="P14" s="38" t="s">
        <v>286</v>
      </c>
      <c r="Q14" s="44" t="s">
        <v>287</v>
      </c>
      <c r="R14" s="2"/>
      <c r="S14" s="38" t="s">
        <v>233</v>
      </c>
      <c r="T14" s="44" t="s">
        <v>257</v>
      </c>
    </row>
    <row r="15" spans="2:20" s="19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Rail'!$E$7</f>
        <v>2018</v>
      </c>
      <c r="F15" s="38" t="str">
        <f t="shared" si="1"/>
        <v>TRADST</v>
      </c>
      <c r="G15" s="38" t="str">
        <f t="shared" si="2"/>
        <v>TN*</v>
      </c>
      <c r="H15" s="38" t="str">
        <f>P$15</f>
        <v>TRADST</v>
      </c>
      <c r="I15" s="38" t="str">
        <f t="shared" si="2"/>
        <v>TRACH4N</v>
      </c>
      <c r="J15" s="47">
        <v>4.6000000000000001E-4</v>
      </c>
      <c r="K15" s="2"/>
      <c r="L15" s="38" t="s">
        <v>239</v>
      </c>
      <c r="M15" s="38" t="s">
        <v>293</v>
      </c>
      <c r="N15" s="38"/>
      <c r="O15" s="2"/>
      <c r="P15" s="38" t="s">
        <v>191</v>
      </c>
      <c r="Q15" s="44" t="s">
        <v>192</v>
      </c>
      <c r="R15" s="2"/>
      <c r="S15" s="38" t="s">
        <v>232</v>
      </c>
      <c r="T15" s="44" t="s">
        <v>258</v>
      </c>
    </row>
    <row r="16" spans="2:20" s="19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Rail'!$E$7</f>
        <v>2018</v>
      </c>
      <c r="F16" s="38" t="str">
        <f t="shared" si="1"/>
        <v>TRAELC</v>
      </c>
      <c r="G16" s="38" t="str">
        <f t="shared" si="2"/>
        <v>TN*</v>
      </c>
      <c r="H16" s="38" t="str">
        <f>P$16</f>
        <v>TRAELC</v>
      </c>
      <c r="I16" s="38" t="str">
        <f t="shared" si="2"/>
        <v>TRACH4N</v>
      </c>
      <c r="J16" s="47">
        <v>0</v>
      </c>
      <c r="K16" s="2"/>
      <c r="L16" s="38" t="s">
        <v>239</v>
      </c>
      <c r="M16" s="38"/>
      <c r="N16" s="38"/>
      <c r="O16" s="2"/>
      <c r="P16" s="38" t="s">
        <v>193</v>
      </c>
      <c r="Q16" s="44" t="s">
        <v>194</v>
      </c>
      <c r="R16" s="2"/>
      <c r="S16" s="38" t="s">
        <v>240</v>
      </c>
      <c r="T16" s="44" t="s">
        <v>259</v>
      </c>
    </row>
    <row r="17" spans="2:20" s="19" customFormat="1" ht="15" customHeight="1" x14ac:dyDescent="0.3">
      <c r="B17" s="38" t="s">
        <v>225</v>
      </c>
      <c r="C17" s="38"/>
      <c r="D17" s="38" t="str">
        <f t="shared" si="0"/>
        <v>*</v>
      </c>
      <c r="E17" s="42">
        <f>'ACTIVITY Rail'!$E$7</f>
        <v>2018</v>
      </c>
      <c r="F17" s="38" t="str">
        <f t="shared" si="1"/>
        <v>TRAETH</v>
      </c>
      <c r="G17" s="38" t="str">
        <f t="shared" si="2"/>
        <v>TN*</v>
      </c>
      <c r="H17" s="38" t="str">
        <f>P$17</f>
        <v>TRAETH</v>
      </c>
      <c r="I17" s="38" t="str">
        <f t="shared" si="2"/>
        <v>TRACH4N</v>
      </c>
      <c r="J17" s="47">
        <v>0</v>
      </c>
      <c r="K17" s="2"/>
      <c r="L17" s="38" t="s">
        <v>239</v>
      </c>
      <c r="M17" s="38"/>
      <c r="N17" s="38" t="s">
        <v>245</v>
      </c>
      <c r="O17" s="2"/>
      <c r="P17" s="38" t="s">
        <v>195</v>
      </c>
      <c r="Q17" s="44" t="s">
        <v>196</v>
      </c>
      <c r="R17" s="2"/>
      <c r="S17" s="38" t="s">
        <v>230</v>
      </c>
      <c r="T17" s="44" t="s">
        <v>300</v>
      </c>
    </row>
    <row r="18" spans="2:20" s="19" customFormat="1" ht="15" customHeight="1" x14ac:dyDescent="0.3">
      <c r="B18" s="38" t="s">
        <v>225</v>
      </c>
      <c r="C18" s="38"/>
      <c r="D18" s="38" t="str">
        <f t="shared" si="0"/>
        <v>*</v>
      </c>
      <c r="E18" s="42">
        <f>'ACTIVITY Rail'!$E$7</f>
        <v>2018</v>
      </c>
      <c r="F18" s="38" t="str">
        <f t="shared" si="1"/>
        <v>TRAETHM</v>
      </c>
      <c r="G18" s="38" t="str">
        <f t="shared" si="2"/>
        <v>TN*</v>
      </c>
      <c r="H18" s="38" t="str">
        <f>P$18</f>
        <v>TRAETHM</v>
      </c>
      <c r="I18" s="38" t="str">
        <f t="shared" si="2"/>
        <v>TRACH4N</v>
      </c>
      <c r="J18" s="47">
        <v>0</v>
      </c>
      <c r="K18" s="2"/>
      <c r="L18" s="38" t="s">
        <v>239</v>
      </c>
      <c r="M18" s="38"/>
      <c r="N18" s="38" t="s">
        <v>245</v>
      </c>
      <c r="O18" s="2"/>
      <c r="P18" s="38" t="s">
        <v>197</v>
      </c>
      <c r="Q18" s="44" t="s">
        <v>198</v>
      </c>
      <c r="R18" s="2"/>
    </row>
    <row r="19" spans="2:20" s="19" customFormat="1" ht="15" customHeight="1" x14ac:dyDescent="0.3">
      <c r="B19" s="38" t="s">
        <v>225</v>
      </c>
      <c r="C19" s="38"/>
      <c r="D19" s="38" t="str">
        <f t="shared" si="0"/>
        <v>FLO_EMIS</v>
      </c>
      <c r="E19" s="42">
        <f>'ACTIVITY Rail'!$E$7</f>
        <v>2018</v>
      </c>
      <c r="F19" s="38" t="str">
        <f t="shared" si="1"/>
        <v>TRAFTD</v>
      </c>
      <c r="G19" s="38" t="str">
        <f t="shared" si="2"/>
        <v>TN*</v>
      </c>
      <c r="H19" s="38" t="str">
        <f>P$19</f>
        <v>TRAFTD</v>
      </c>
      <c r="I19" s="38" t="str">
        <f t="shared" si="2"/>
        <v>TRACH4N</v>
      </c>
      <c r="J19" s="47">
        <v>4.6000000000000001E-4</v>
      </c>
      <c r="K19" s="2"/>
      <c r="L19" s="38" t="s">
        <v>239</v>
      </c>
      <c r="M19" s="38" t="s">
        <v>293</v>
      </c>
      <c r="N19" s="38"/>
      <c r="O19" s="2"/>
      <c r="P19" s="38" t="s">
        <v>276</v>
      </c>
      <c r="Q19" s="44" t="s">
        <v>277</v>
      </c>
      <c r="R19" s="2"/>
      <c r="S19" s="2"/>
      <c r="T19" s="2"/>
    </row>
    <row r="20" spans="2:20" s="19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Rail'!$E$7</f>
        <v>2018</v>
      </c>
      <c r="F20" s="38" t="str">
        <f t="shared" si="1"/>
        <v>TRAGSL</v>
      </c>
      <c r="G20" s="38" t="str">
        <f t="shared" si="2"/>
        <v>TN*</v>
      </c>
      <c r="H20" s="38" t="str">
        <f>P$20</f>
        <v>TRAGSL</v>
      </c>
      <c r="I20" s="38" t="str">
        <f t="shared" si="2"/>
        <v>TRACH4N</v>
      </c>
      <c r="J20" s="47">
        <v>0</v>
      </c>
      <c r="K20" s="2"/>
      <c r="L20" s="38" t="s">
        <v>239</v>
      </c>
      <c r="M20" s="38"/>
      <c r="N20" s="38" t="s">
        <v>245</v>
      </c>
      <c r="O20" s="2"/>
      <c r="P20" s="38" t="s">
        <v>199</v>
      </c>
      <c r="Q20" s="44" t="s">
        <v>200</v>
      </c>
      <c r="R20" s="2"/>
      <c r="S20" s="2"/>
      <c r="T20" s="2"/>
    </row>
    <row r="21" spans="2:20" s="19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Rail'!$E$7</f>
        <v>2018</v>
      </c>
      <c r="F21" s="38" t="str">
        <f t="shared" si="1"/>
        <v>TRAH2G</v>
      </c>
      <c r="G21" s="38" t="str">
        <f t="shared" si="2"/>
        <v>TN*</v>
      </c>
      <c r="H21" s="38" t="str">
        <f>P$21</f>
        <v>TRAH2G</v>
      </c>
      <c r="I21" s="38" t="str">
        <f t="shared" si="2"/>
        <v>TRACH4N</v>
      </c>
      <c r="J21" s="47">
        <v>0</v>
      </c>
      <c r="K21" s="2"/>
      <c r="L21" s="38" t="s">
        <v>239</v>
      </c>
      <c r="M21" s="38"/>
      <c r="N21" s="38" t="s">
        <v>245</v>
      </c>
      <c r="O21" s="2"/>
      <c r="P21" s="38" t="s">
        <v>201</v>
      </c>
      <c r="Q21" s="44" t="s">
        <v>202</v>
      </c>
      <c r="R21" s="2"/>
      <c r="S21" s="2"/>
      <c r="T21" s="2"/>
    </row>
    <row r="22" spans="2:20" s="19" customFormat="1" ht="15" customHeight="1" x14ac:dyDescent="0.3">
      <c r="B22" s="38" t="s">
        <v>225</v>
      </c>
      <c r="C22" s="38"/>
      <c r="D22" s="38" t="str">
        <f t="shared" si="0"/>
        <v>FLO_EMIS</v>
      </c>
      <c r="E22" s="42">
        <f>'ACTIVITY Rail'!$E$7</f>
        <v>2018</v>
      </c>
      <c r="F22" s="38" t="str">
        <f t="shared" si="1"/>
        <v>TRAHFO</v>
      </c>
      <c r="G22" s="38" t="str">
        <f t="shared" si="2"/>
        <v>TN*</v>
      </c>
      <c r="H22" s="38" t="str">
        <f>P$22</f>
        <v>TRAHFO</v>
      </c>
      <c r="I22" s="38" t="str">
        <f t="shared" si="2"/>
        <v>TRACH4N</v>
      </c>
      <c r="J22" s="47">
        <v>4.4999999999999999E-4</v>
      </c>
      <c r="K22" s="2"/>
      <c r="L22" s="38" t="s">
        <v>239</v>
      </c>
      <c r="M22" s="38" t="s">
        <v>293</v>
      </c>
      <c r="N22" s="38"/>
      <c r="O22" s="2"/>
      <c r="P22" s="38" t="s">
        <v>203</v>
      </c>
      <c r="Q22" s="44" t="s">
        <v>204</v>
      </c>
      <c r="R22" s="2"/>
      <c r="S22" s="2"/>
      <c r="T22" s="2"/>
    </row>
    <row r="23" spans="2:20" s="19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Rail'!$E$7</f>
        <v>2018</v>
      </c>
      <c r="F23" s="38" t="str">
        <f t="shared" si="1"/>
        <v>TRAHUM</v>
      </c>
      <c r="G23" s="38" t="str">
        <f t="shared" si="2"/>
        <v>TN*</v>
      </c>
      <c r="H23" s="38" t="str">
        <f>P$23</f>
        <v>TRAHUM</v>
      </c>
      <c r="I23" s="38" t="str">
        <f t="shared" si="2"/>
        <v>TRACH4N</v>
      </c>
      <c r="J23" s="47">
        <v>0</v>
      </c>
      <c r="K23" s="2"/>
      <c r="L23" s="38" t="s">
        <v>239</v>
      </c>
      <c r="M23" s="38"/>
      <c r="N23" s="38" t="s">
        <v>245</v>
      </c>
      <c r="O23" s="2"/>
      <c r="P23" s="38" t="s">
        <v>205</v>
      </c>
      <c r="Q23" s="44" t="s">
        <v>206</v>
      </c>
      <c r="R23" s="2"/>
      <c r="S23" s="2"/>
      <c r="T23" s="2"/>
    </row>
    <row r="24" spans="2:20" s="19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Rail'!$E$7</f>
        <v>2018</v>
      </c>
      <c r="F24" s="38" t="str">
        <f t="shared" si="1"/>
        <v>TRAKER</v>
      </c>
      <c r="G24" s="38" t="str">
        <f t="shared" si="2"/>
        <v>TN*</v>
      </c>
      <c r="H24" s="38" t="str">
        <f>P$24</f>
        <v>TRAKER</v>
      </c>
      <c r="I24" s="38" t="str">
        <f t="shared" si="2"/>
        <v>TRACH4N</v>
      </c>
      <c r="J24" s="47">
        <v>0</v>
      </c>
      <c r="K24" s="2"/>
      <c r="L24" s="38" t="s">
        <v>239</v>
      </c>
      <c r="M24" s="38"/>
      <c r="N24" s="38" t="s">
        <v>245</v>
      </c>
      <c r="O24" s="2"/>
      <c r="P24" s="38" t="s">
        <v>207</v>
      </c>
      <c r="Q24" s="44" t="s">
        <v>208</v>
      </c>
      <c r="R24" s="2"/>
      <c r="S24" s="2"/>
      <c r="T24" s="2"/>
    </row>
    <row r="25" spans="2:20" s="19" customFormat="1" ht="15" customHeight="1" x14ac:dyDescent="0.3">
      <c r="B25" s="38" t="s">
        <v>225</v>
      </c>
      <c r="C25" s="38"/>
      <c r="D25" s="38" t="str">
        <f t="shared" si="0"/>
        <v>FLO_EMIS</v>
      </c>
      <c r="E25" s="42">
        <f>'ACTIVITY Rail'!$E$7</f>
        <v>2018</v>
      </c>
      <c r="F25" s="38" t="str">
        <f t="shared" si="1"/>
        <v>TRALFO</v>
      </c>
      <c r="G25" s="38" t="str">
        <f t="shared" si="2"/>
        <v>TN*</v>
      </c>
      <c r="H25" s="38" t="str">
        <f>P$25</f>
        <v>TRALFO</v>
      </c>
      <c r="I25" s="38" t="str">
        <f t="shared" si="2"/>
        <v>TRACH4N</v>
      </c>
      <c r="J25" s="47">
        <v>4.6000000000000001E-4</v>
      </c>
      <c r="K25" s="2"/>
      <c r="L25" s="38" t="s">
        <v>239</v>
      </c>
      <c r="M25" s="38" t="s">
        <v>293</v>
      </c>
      <c r="N25" s="38"/>
      <c r="O25" s="2"/>
      <c r="P25" s="38" t="s">
        <v>209</v>
      </c>
      <c r="Q25" s="44" t="s">
        <v>210</v>
      </c>
      <c r="R25" s="2"/>
      <c r="S25" s="2"/>
      <c r="T25" s="2"/>
    </row>
    <row r="26" spans="2:20" s="19" customFormat="1" ht="15" customHeight="1" x14ac:dyDescent="0.3">
      <c r="B26" s="38" t="s">
        <v>225</v>
      </c>
      <c r="C26" s="38"/>
      <c r="D26" s="38" t="str">
        <f t="shared" si="0"/>
        <v>*</v>
      </c>
      <c r="E26" s="42">
        <f>'ACTIVITY Rail'!$E$7</f>
        <v>2018</v>
      </c>
      <c r="F26" s="38" t="str">
        <f t="shared" si="1"/>
        <v>TRALPG</v>
      </c>
      <c r="G26" s="38" t="str">
        <f t="shared" si="2"/>
        <v>TN*</v>
      </c>
      <c r="H26" s="38" t="str">
        <f>P$26</f>
        <v>TRALPG</v>
      </c>
      <c r="I26" s="38" t="str">
        <f t="shared" si="2"/>
        <v>TRACH4N</v>
      </c>
      <c r="J26" s="47">
        <v>0</v>
      </c>
      <c r="K26" s="2"/>
      <c r="L26" s="38" t="s">
        <v>239</v>
      </c>
      <c r="M26" s="38"/>
      <c r="N26" s="38" t="s">
        <v>245</v>
      </c>
      <c r="O26" s="2"/>
      <c r="P26" s="38" t="s">
        <v>211</v>
      </c>
      <c r="Q26" s="44" t="s">
        <v>212</v>
      </c>
      <c r="R26" s="2"/>
      <c r="S26" s="2"/>
      <c r="T26" s="2"/>
    </row>
    <row r="27" spans="2:20" s="19" customFormat="1" ht="15" customHeight="1" x14ac:dyDescent="0.3">
      <c r="B27" s="38" t="s">
        <v>225</v>
      </c>
      <c r="C27" s="38"/>
      <c r="D27" s="38" t="str">
        <f t="shared" si="0"/>
        <v>*</v>
      </c>
      <c r="E27" s="42">
        <f>'ACTIVITY Rail'!$E$7</f>
        <v>2018</v>
      </c>
      <c r="F27" s="38" t="str">
        <f t="shared" si="1"/>
        <v>TRAMTH</v>
      </c>
      <c r="G27" s="38" t="str">
        <f t="shared" si="2"/>
        <v>TN*</v>
      </c>
      <c r="H27" s="38" t="str">
        <f>P$27</f>
        <v>TRAMTH</v>
      </c>
      <c r="I27" s="38" t="str">
        <f t="shared" si="2"/>
        <v>TRACH4N</v>
      </c>
      <c r="J27" s="47">
        <v>0</v>
      </c>
      <c r="K27" s="2"/>
      <c r="L27" s="38" t="s">
        <v>239</v>
      </c>
      <c r="M27" s="38" t="s">
        <v>293</v>
      </c>
      <c r="N27" s="38"/>
      <c r="O27" s="2"/>
      <c r="P27" s="38" t="s">
        <v>315</v>
      </c>
      <c r="Q27" s="44" t="s">
        <v>268</v>
      </c>
      <c r="R27" s="2"/>
      <c r="S27" s="2"/>
      <c r="T27" s="2"/>
    </row>
    <row r="28" spans="2:20" s="19" customFormat="1" ht="15" customHeight="1" x14ac:dyDescent="0.3">
      <c r="B28" s="38" t="s">
        <v>225</v>
      </c>
      <c r="C28" s="38"/>
      <c r="D28" s="38" t="str">
        <f t="shared" si="0"/>
        <v>*</v>
      </c>
      <c r="E28" s="42">
        <f>'ACTIVITY Rail'!$E$7</f>
        <v>2018</v>
      </c>
      <c r="F28" s="38" t="str">
        <f t="shared" si="1"/>
        <v>TRAMTHM</v>
      </c>
      <c r="G28" s="38" t="str">
        <f t="shared" si="2"/>
        <v>TN*</v>
      </c>
      <c r="H28" s="38" t="str">
        <f>P$28</f>
        <v>TRAMTHM</v>
      </c>
      <c r="I28" s="38" t="str">
        <f t="shared" si="2"/>
        <v>TRACH4N</v>
      </c>
      <c r="J28" s="47">
        <v>0</v>
      </c>
      <c r="K28" s="2"/>
      <c r="L28" s="38" t="s">
        <v>239</v>
      </c>
      <c r="M28" s="38" t="s">
        <v>293</v>
      </c>
      <c r="N28" s="38"/>
      <c r="O28" s="2"/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FLO_EMIS</v>
      </c>
      <c r="E29" s="42">
        <f>'ACTIVITY Rail'!$E$7</f>
        <v>2018</v>
      </c>
      <c r="F29" s="38" t="str">
        <f t="shared" si="1"/>
        <v>TRANGL</v>
      </c>
      <c r="G29" s="38" t="str">
        <f t="shared" si="2"/>
        <v>TN*</v>
      </c>
      <c r="H29" s="38" t="str">
        <f>P$29</f>
        <v>TRANGL</v>
      </c>
      <c r="I29" s="38" t="str">
        <f t="shared" si="2"/>
        <v>TRACH4N</v>
      </c>
      <c r="J29" s="47">
        <v>0.63</v>
      </c>
      <c r="K29"/>
      <c r="L29" s="38" t="s">
        <v>239</v>
      </c>
      <c r="M29" s="38" t="s">
        <v>293</v>
      </c>
      <c r="N29" s="38"/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Rail'!$E$7</f>
        <v>2018</v>
      </c>
      <c r="F30" s="39" t="str">
        <f t="shared" si="1"/>
        <v>TRANGS</v>
      </c>
      <c r="G30" s="39" t="str">
        <f t="shared" si="2"/>
        <v>TN*</v>
      </c>
      <c r="H30" s="39" t="str">
        <f>P$30</f>
        <v>TRANGS</v>
      </c>
      <c r="I30" s="39" t="str">
        <f t="shared" si="2"/>
        <v>TRACH4N</v>
      </c>
      <c r="J30" s="48">
        <v>0.63</v>
      </c>
      <c r="K30"/>
      <c r="L30" s="39" t="s">
        <v>239</v>
      </c>
      <c r="M30" s="39" t="s">
        <v>293</v>
      </c>
      <c r="N30" s="39"/>
      <c r="O30"/>
      <c r="P30" s="38" t="s">
        <v>213</v>
      </c>
      <c r="Q30" s="45" t="s">
        <v>214</v>
      </c>
      <c r="R30"/>
      <c r="S30"/>
      <c r="T30"/>
    </row>
    <row r="31" spans="2:20" x14ac:dyDescent="0.3">
      <c r="B31" s="38" t="s">
        <v>225</v>
      </c>
      <c r="C31" s="38"/>
      <c r="D31" s="38" t="str">
        <f>IF(J31&gt;0,"FLO_EMIS","*")</f>
        <v>FLO_EMIS</v>
      </c>
      <c r="E31" s="42">
        <f>'ACTIVITY Rail'!$E$7</f>
        <v>2018</v>
      </c>
      <c r="F31" s="38" t="str">
        <f>H31</f>
        <v>TRABDL</v>
      </c>
      <c r="G31" s="38" t="str">
        <f>G$7</f>
        <v>TN*</v>
      </c>
      <c r="H31" s="38" t="str">
        <f>P$7</f>
        <v>TRABDL</v>
      </c>
      <c r="I31" s="38" t="s">
        <v>227</v>
      </c>
      <c r="J31" s="47">
        <v>0.12</v>
      </c>
      <c r="K31" s="2"/>
      <c r="L31" s="38" t="s">
        <v>239</v>
      </c>
      <c r="M31" s="38" t="s">
        <v>293</v>
      </c>
      <c r="N31" s="38"/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Rail'!$E$7</f>
        <v>2018</v>
      </c>
      <c r="F32" s="38" t="str">
        <f t="shared" si="1"/>
        <v>TRABDLM</v>
      </c>
      <c r="G32" s="38" t="str">
        <f>G31</f>
        <v>TN*</v>
      </c>
      <c r="H32" s="38" t="str">
        <f>P$8</f>
        <v>TRABDLM</v>
      </c>
      <c r="I32" s="38" t="str">
        <f>I31</f>
        <v>TRACOXN</v>
      </c>
      <c r="J32" s="47">
        <v>0.12</v>
      </c>
      <c r="K32" s="2"/>
      <c r="L32" s="38" t="s">
        <v>239</v>
      </c>
      <c r="M32" s="38" t="s">
        <v>293</v>
      </c>
      <c r="N32" s="38"/>
    </row>
    <row r="33" spans="2:20" s="19" customFormat="1" ht="15" customHeight="1" x14ac:dyDescent="0.3">
      <c r="B33" s="38" t="s">
        <v>225</v>
      </c>
      <c r="C33" s="38"/>
      <c r="D33" s="38" t="str">
        <f t="shared" si="0"/>
        <v>*</v>
      </c>
      <c r="E33" s="42">
        <f>'ACTIVITY Rail'!$E$7</f>
        <v>2018</v>
      </c>
      <c r="F33" s="38" t="str">
        <f t="shared" si="1"/>
        <v>TRABGL</v>
      </c>
      <c r="G33" s="38" t="str">
        <f t="shared" ref="G33:G54" si="5">G32</f>
        <v>TN*</v>
      </c>
      <c r="H33" s="38" t="str">
        <f>P$9</f>
        <v>TRABGL</v>
      </c>
      <c r="I33" s="38" t="str">
        <f t="shared" ref="I33:I54" si="6">I32</f>
        <v>TRACOXN</v>
      </c>
      <c r="J33" s="47">
        <v>0</v>
      </c>
      <c r="K33" s="2"/>
      <c r="L33" s="38" t="s">
        <v>239</v>
      </c>
      <c r="M33" s="38" t="s">
        <v>293</v>
      </c>
      <c r="N33" s="38"/>
      <c r="P33" s="21"/>
      <c r="S33" s="21"/>
    </row>
    <row r="34" spans="2:20" x14ac:dyDescent="0.3">
      <c r="B34" s="38" t="s">
        <v>225</v>
      </c>
      <c r="C34" s="38"/>
      <c r="D34" s="38" t="str">
        <f t="shared" si="0"/>
        <v>*</v>
      </c>
      <c r="E34" s="42">
        <f>'ACTIVITY Rail'!$E$7</f>
        <v>2018</v>
      </c>
      <c r="F34" s="38" t="str">
        <f t="shared" si="1"/>
        <v>TRABGS</v>
      </c>
      <c r="G34" s="38" t="str">
        <f t="shared" si="5"/>
        <v>TN*</v>
      </c>
      <c r="H34" s="38" t="str">
        <f>P$10</f>
        <v>TRABGS</v>
      </c>
      <c r="I34" s="38" t="str">
        <f t="shared" si="6"/>
        <v>TRACOXN</v>
      </c>
      <c r="J34" s="47">
        <v>0</v>
      </c>
      <c r="K34" s="2"/>
      <c r="L34" s="38" t="s">
        <v>239</v>
      </c>
      <c r="M34" s="38" t="s">
        <v>293</v>
      </c>
      <c r="N34" s="38"/>
    </row>
    <row r="35" spans="2:20" s="19" customFormat="1" ht="15" customHeight="1" x14ac:dyDescent="0.3">
      <c r="B35" s="38" t="s">
        <v>225</v>
      </c>
      <c r="C35" s="38"/>
      <c r="D35" s="38" t="str">
        <f t="shared" si="0"/>
        <v>*</v>
      </c>
      <c r="E35" s="42">
        <f>'ACTIVITY Rail'!$E$7</f>
        <v>2018</v>
      </c>
      <c r="F35" s="38" t="str">
        <f t="shared" si="1"/>
        <v>TRABGSL</v>
      </c>
      <c r="G35" s="38" t="str">
        <f t="shared" si="5"/>
        <v>TN*</v>
      </c>
      <c r="H35" s="38" t="str">
        <f>P$11</f>
        <v>TRABGSL</v>
      </c>
      <c r="I35" s="38" t="str">
        <f t="shared" si="6"/>
        <v>TRACOXN</v>
      </c>
      <c r="J35" s="47">
        <v>0</v>
      </c>
      <c r="K35" s="2"/>
      <c r="L35" s="38" t="s">
        <v>239</v>
      </c>
      <c r="M35" s="38"/>
      <c r="N35" s="38" t="s">
        <v>245</v>
      </c>
      <c r="P35" s="21"/>
      <c r="Q35" s="25"/>
      <c r="R35" s="25"/>
      <c r="S35" s="21"/>
      <c r="T35" s="25"/>
    </row>
    <row r="36" spans="2:20" s="19" customFormat="1" ht="15" customHeight="1" x14ac:dyDescent="0.3">
      <c r="B36" s="38" t="s">
        <v>225</v>
      </c>
      <c r="C36" s="38"/>
      <c r="D36" s="38" t="str">
        <f t="shared" si="0"/>
        <v>*</v>
      </c>
      <c r="E36" s="42">
        <f>'ACTIVITY Rail'!$E$7</f>
        <v>2018</v>
      </c>
      <c r="F36" s="38" t="str">
        <f t="shared" si="1"/>
        <v>TRABGSLM</v>
      </c>
      <c r="G36" s="38" t="str">
        <f t="shared" ref="G36:I36" si="7">G35</f>
        <v>TN*</v>
      </c>
      <c r="H36" s="38" t="str">
        <f>P$12</f>
        <v>TRABGSLM</v>
      </c>
      <c r="I36" s="38" t="str">
        <f t="shared" si="7"/>
        <v>TRACOXN</v>
      </c>
      <c r="J36" s="47">
        <v>0</v>
      </c>
      <c r="K36" s="2"/>
      <c r="L36" s="38" t="s">
        <v>239</v>
      </c>
      <c r="M36" s="38"/>
      <c r="N36" s="38" t="s">
        <v>245</v>
      </c>
      <c r="P36" s="21"/>
      <c r="S36" s="21"/>
      <c r="T36" s="25"/>
    </row>
    <row r="37" spans="2:20" s="19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Rail'!$E$7</f>
        <v>2018</v>
      </c>
      <c r="F37" s="38" t="str">
        <f t="shared" si="1"/>
        <v>TRABJF</v>
      </c>
      <c r="G37" s="38" t="str">
        <f>G35</f>
        <v>TN*</v>
      </c>
      <c r="H37" s="38" t="str">
        <f>P$13</f>
        <v>TRABJF</v>
      </c>
      <c r="I37" s="38" t="str">
        <f>I35</f>
        <v>TRACOXN</v>
      </c>
      <c r="J37" s="47">
        <v>0</v>
      </c>
      <c r="K37" s="2"/>
      <c r="L37" s="38" t="s">
        <v>239</v>
      </c>
      <c r="M37" s="38"/>
      <c r="N37" s="38" t="s">
        <v>245</v>
      </c>
      <c r="P37" s="21"/>
      <c r="Q37" s="25"/>
      <c r="R37" s="25"/>
      <c r="S37" s="21"/>
      <c r="T37" s="25"/>
    </row>
    <row r="38" spans="2:20" s="19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Rail'!$E$7</f>
        <v>2018</v>
      </c>
      <c r="F38" s="38" t="str">
        <f t="shared" si="1"/>
        <v>TRADME</v>
      </c>
      <c r="G38" s="38" t="str">
        <f t="shared" si="5"/>
        <v>TN*</v>
      </c>
      <c r="H38" s="38" t="str">
        <f>P$14</f>
        <v>TRADME</v>
      </c>
      <c r="I38" s="38" t="str">
        <f t="shared" si="6"/>
        <v>TRACOXN</v>
      </c>
      <c r="J38" s="47">
        <v>0</v>
      </c>
      <c r="K38" s="2"/>
      <c r="L38" s="38" t="s">
        <v>239</v>
      </c>
      <c r="M38" s="38"/>
      <c r="N38" s="38"/>
      <c r="P38" s="21"/>
      <c r="Q38" s="25"/>
      <c r="R38" s="25"/>
      <c r="S38" s="21"/>
      <c r="T38" s="25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>'ACTIVITY Rail'!$E$7</f>
        <v>2018</v>
      </c>
      <c r="F39" s="38" t="str">
        <f t="shared" si="1"/>
        <v>TRADST</v>
      </c>
      <c r="G39" s="38" t="str">
        <f t="shared" si="5"/>
        <v>TN*</v>
      </c>
      <c r="H39" s="38" t="str">
        <f>P$15</f>
        <v>TRADST</v>
      </c>
      <c r="I39" s="38" t="str">
        <f t="shared" si="6"/>
        <v>TRACOXN</v>
      </c>
      <c r="J39" s="47">
        <v>0.13</v>
      </c>
      <c r="K39" s="2"/>
      <c r="L39" s="38" t="s">
        <v>239</v>
      </c>
      <c r="M39" s="38" t="s">
        <v>293</v>
      </c>
      <c r="N39" s="38"/>
      <c r="P39" s="21"/>
      <c r="Q39" s="21"/>
      <c r="R39" s="21"/>
      <c r="S39" s="21"/>
      <c r="T39" s="21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Rail'!$E$7</f>
        <v>2018</v>
      </c>
      <c r="F40" s="38" t="str">
        <f t="shared" si="1"/>
        <v>TRAELC</v>
      </c>
      <c r="G40" s="38" t="str">
        <f t="shared" si="5"/>
        <v>TN*</v>
      </c>
      <c r="H40" s="38" t="str">
        <f>P$16</f>
        <v>TRAELC</v>
      </c>
      <c r="I40" s="38" t="str">
        <f t="shared" si="6"/>
        <v>TRACOXN</v>
      </c>
      <c r="J40" s="47">
        <v>0</v>
      </c>
      <c r="K40" s="2"/>
      <c r="L40" s="38" t="s">
        <v>239</v>
      </c>
      <c r="M40" s="38"/>
      <c r="N40" s="38"/>
    </row>
    <row r="41" spans="2:20" x14ac:dyDescent="0.3">
      <c r="B41" s="38" t="s">
        <v>225</v>
      </c>
      <c r="C41" s="38"/>
      <c r="D41" s="38" t="str">
        <f t="shared" si="0"/>
        <v>*</v>
      </c>
      <c r="E41" s="42">
        <f>'ACTIVITY Rail'!$E$7</f>
        <v>2018</v>
      </c>
      <c r="F41" s="38" t="str">
        <f t="shared" si="1"/>
        <v>TRAETH</v>
      </c>
      <c r="G41" s="38" t="str">
        <f t="shared" si="5"/>
        <v>TN*</v>
      </c>
      <c r="H41" s="38" t="str">
        <f>P$17</f>
        <v>TRAETH</v>
      </c>
      <c r="I41" s="38" t="str">
        <f t="shared" si="6"/>
        <v>TRACOXN</v>
      </c>
      <c r="J41" s="47">
        <v>0</v>
      </c>
      <c r="K41" s="2"/>
      <c r="L41" s="38" t="s">
        <v>239</v>
      </c>
      <c r="M41" s="38"/>
      <c r="N41" s="38" t="s">
        <v>245</v>
      </c>
    </row>
    <row r="42" spans="2:20" x14ac:dyDescent="0.3">
      <c r="B42" s="38" t="s">
        <v>225</v>
      </c>
      <c r="C42" s="38"/>
      <c r="D42" s="38" t="str">
        <f t="shared" si="0"/>
        <v>*</v>
      </c>
      <c r="E42" s="42">
        <f>'ACTIVITY Rail'!$E$7</f>
        <v>2018</v>
      </c>
      <c r="F42" s="38" t="str">
        <f t="shared" si="1"/>
        <v>TRAETHM</v>
      </c>
      <c r="G42" s="38" t="str">
        <f t="shared" si="5"/>
        <v>TN*</v>
      </c>
      <c r="H42" s="38" t="str">
        <f>P$18</f>
        <v>TRAETHM</v>
      </c>
      <c r="I42" s="38" t="str">
        <f t="shared" si="6"/>
        <v>TRACOXN</v>
      </c>
      <c r="J42" s="47">
        <v>0</v>
      </c>
      <c r="K42" s="2"/>
      <c r="L42" s="38" t="s">
        <v>239</v>
      </c>
      <c r="M42" s="38"/>
      <c r="N42" s="38" t="s">
        <v>245</v>
      </c>
    </row>
    <row r="43" spans="2:20" s="19" customFormat="1" ht="15" customHeight="1" x14ac:dyDescent="0.3">
      <c r="B43" s="38" t="s">
        <v>225</v>
      </c>
      <c r="C43" s="38"/>
      <c r="D43" s="38" t="str">
        <f t="shared" si="0"/>
        <v>FLO_EMIS</v>
      </c>
      <c r="E43" s="42">
        <f>'ACTIVITY Rail'!$E$7</f>
        <v>2018</v>
      </c>
      <c r="F43" s="38" t="str">
        <f t="shared" si="1"/>
        <v>TRAFTD</v>
      </c>
      <c r="G43" s="38" t="str">
        <f t="shared" si="5"/>
        <v>TN*</v>
      </c>
      <c r="H43" s="38" t="str">
        <f>P$19</f>
        <v>TRAFTD</v>
      </c>
      <c r="I43" s="38" t="str">
        <f t="shared" si="6"/>
        <v>TRACOXN</v>
      </c>
      <c r="J43" s="47">
        <v>0.12</v>
      </c>
      <c r="K43" s="2"/>
      <c r="L43" s="38" t="s">
        <v>239</v>
      </c>
      <c r="M43" s="38" t="s">
        <v>293</v>
      </c>
      <c r="N43" s="38"/>
      <c r="P43" s="21"/>
      <c r="S43" s="21"/>
    </row>
    <row r="44" spans="2:20" x14ac:dyDescent="0.3">
      <c r="B44" s="38" t="s">
        <v>225</v>
      </c>
      <c r="C44" s="38"/>
      <c r="D44" s="38" t="str">
        <f t="shared" si="0"/>
        <v>*</v>
      </c>
      <c r="E44" s="42">
        <f>'ACTIVITY Rail'!$E$7</f>
        <v>2018</v>
      </c>
      <c r="F44" s="38" t="str">
        <f t="shared" si="1"/>
        <v>TRAGSL</v>
      </c>
      <c r="G44" s="38" t="str">
        <f t="shared" si="5"/>
        <v>TN*</v>
      </c>
      <c r="H44" s="38" t="str">
        <f>P$20</f>
        <v>TRAGSL</v>
      </c>
      <c r="I44" s="38" t="str">
        <f t="shared" si="6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Rail'!$E$7</f>
        <v>2018</v>
      </c>
      <c r="F45" s="38" t="str">
        <f t="shared" si="1"/>
        <v>TRAH2G</v>
      </c>
      <c r="G45" s="38" t="str">
        <f t="shared" si="5"/>
        <v>TN*</v>
      </c>
      <c r="H45" s="38" t="str">
        <f>P$21</f>
        <v>TRAH2G</v>
      </c>
      <c r="I45" s="38" t="str">
        <f t="shared" si="6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FLO_EMIS</v>
      </c>
      <c r="E46" s="42">
        <f>'ACTIVITY Rail'!$E$7</f>
        <v>2018</v>
      </c>
      <c r="F46" s="38" t="str">
        <f t="shared" si="1"/>
        <v>TRAHFO</v>
      </c>
      <c r="G46" s="38" t="str">
        <f t="shared" si="5"/>
        <v>TN*</v>
      </c>
      <c r="H46" s="38" t="str">
        <f>P$22</f>
        <v>TRAHFO</v>
      </c>
      <c r="I46" s="38" t="str">
        <f t="shared" si="6"/>
        <v>TRACOXN</v>
      </c>
      <c r="J46" s="47">
        <v>0.12</v>
      </c>
      <c r="K46" s="2"/>
      <c r="L46" s="38" t="s">
        <v>239</v>
      </c>
      <c r="M46" s="38" t="s">
        <v>293</v>
      </c>
      <c r="N46" s="38"/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Rail'!$E$7</f>
        <v>2018</v>
      </c>
      <c r="F47" s="38" t="str">
        <f t="shared" si="1"/>
        <v>TRAHUM</v>
      </c>
      <c r="G47" s="38" t="str">
        <f t="shared" si="5"/>
        <v>TN*</v>
      </c>
      <c r="H47" s="38" t="str">
        <f>P$23</f>
        <v>TRAHUM</v>
      </c>
      <c r="I47" s="38" t="str">
        <f t="shared" si="6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Rail'!$E$7</f>
        <v>2018</v>
      </c>
      <c r="F48" s="38" t="str">
        <f t="shared" si="1"/>
        <v>TRAKER</v>
      </c>
      <c r="G48" s="38" t="str">
        <f t="shared" si="5"/>
        <v>TN*</v>
      </c>
      <c r="H48" s="38" t="str">
        <f>P$24</f>
        <v>TRAKER</v>
      </c>
      <c r="I48" s="38" t="str">
        <f t="shared" si="6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FLO_EMIS</v>
      </c>
      <c r="E49" s="42">
        <f>'ACTIVITY Rail'!$E$7</f>
        <v>2018</v>
      </c>
      <c r="F49" s="38" t="str">
        <f t="shared" si="1"/>
        <v>TRALFO</v>
      </c>
      <c r="G49" s="38" t="str">
        <f t="shared" si="5"/>
        <v>TN*</v>
      </c>
      <c r="H49" s="38" t="str">
        <f>P$25</f>
        <v>TRALFO</v>
      </c>
      <c r="I49" s="38" t="str">
        <f t="shared" si="6"/>
        <v>TRACOXN</v>
      </c>
      <c r="J49" s="47">
        <v>0.13</v>
      </c>
      <c r="K49" s="2"/>
      <c r="L49" s="38" t="s">
        <v>239</v>
      </c>
      <c r="M49" s="38" t="s">
        <v>293</v>
      </c>
      <c r="N49" s="38"/>
    </row>
    <row r="50" spans="2:20" x14ac:dyDescent="0.3">
      <c r="B50" s="38" t="s">
        <v>225</v>
      </c>
      <c r="C50" s="38"/>
      <c r="D50" s="38" t="str">
        <f t="shared" si="0"/>
        <v>*</v>
      </c>
      <c r="E50" s="42">
        <f>'ACTIVITY Rail'!$E$7</f>
        <v>2018</v>
      </c>
      <c r="F50" s="38" t="str">
        <f t="shared" si="1"/>
        <v>TRALPG</v>
      </c>
      <c r="G50" s="38" t="str">
        <f t="shared" si="5"/>
        <v>TN*</v>
      </c>
      <c r="H50" s="38" t="str">
        <f>P$26</f>
        <v>TRALPG</v>
      </c>
      <c r="I50" s="38" t="str">
        <f t="shared" si="6"/>
        <v>TRACOXN</v>
      </c>
      <c r="J50" s="47">
        <v>0</v>
      </c>
      <c r="K50" s="2"/>
      <c r="L50" s="38" t="s">
        <v>239</v>
      </c>
      <c r="M50" s="38"/>
      <c r="N50" s="38" t="s">
        <v>245</v>
      </c>
    </row>
    <row r="51" spans="2:20" s="19" customFormat="1" ht="15" customHeight="1" x14ac:dyDescent="0.3">
      <c r="B51" s="38" t="s">
        <v>225</v>
      </c>
      <c r="C51" s="38"/>
      <c r="D51" s="38" t="str">
        <f t="shared" si="0"/>
        <v>*</v>
      </c>
      <c r="E51" s="42">
        <f>'ACTIVITY Rail'!$E$7</f>
        <v>2018</v>
      </c>
      <c r="F51" s="38" t="str">
        <f t="shared" si="1"/>
        <v>TRAMTH</v>
      </c>
      <c r="G51" s="38" t="str">
        <f t="shared" si="5"/>
        <v>TN*</v>
      </c>
      <c r="H51" s="38" t="str">
        <f>P$27</f>
        <v>TRAMTH</v>
      </c>
      <c r="I51" s="38" t="str">
        <f t="shared" si="6"/>
        <v>TRACOXN</v>
      </c>
      <c r="J51" s="47">
        <v>0</v>
      </c>
      <c r="K51" s="2"/>
      <c r="L51" s="38" t="s">
        <v>239</v>
      </c>
      <c r="M51" s="38" t="s">
        <v>293</v>
      </c>
      <c r="N51" s="38"/>
      <c r="P51" s="21"/>
    </row>
    <row r="52" spans="2:20" s="19" customFormat="1" ht="15" customHeight="1" x14ac:dyDescent="0.3">
      <c r="B52" s="38" t="s">
        <v>225</v>
      </c>
      <c r="C52" s="38"/>
      <c r="D52" s="38" t="str">
        <f t="shared" si="0"/>
        <v>*</v>
      </c>
      <c r="E52" s="42">
        <f>'ACTIVITY Rail'!$E$7</f>
        <v>2018</v>
      </c>
      <c r="F52" s="38" t="str">
        <f t="shared" si="1"/>
        <v>TRAMTHM</v>
      </c>
      <c r="G52" s="38" t="str">
        <f t="shared" si="5"/>
        <v>TN*</v>
      </c>
      <c r="H52" s="38" t="str">
        <f>P$28</f>
        <v>TRAMTHM</v>
      </c>
      <c r="I52" s="38" t="str">
        <f t="shared" si="6"/>
        <v>TRACOXN</v>
      </c>
      <c r="J52" s="47">
        <v>0</v>
      </c>
      <c r="K52" s="2"/>
      <c r="L52" s="38" t="s">
        <v>239</v>
      </c>
      <c r="M52" s="38" t="s">
        <v>293</v>
      </c>
      <c r="N52" s="38"/>
      <c r="P52" s="21"/>
    </row>
    <row r="53" spans="2:20" x14ac:dyDescent="0.3">
      <c r="B53" s="38" t="s">
        <v>225</v>
      </c>
      <c r="C53" s="38"/>
      <c r="D53" s="38" t="str">
        <f t="shared" si="0"/>
        <v>*</v>
      </c>
      <c r="E53" s="42">
        <f>'ACTIVITY Rail'!$E$7</f>
        <v>2018</v>
      </c>
      <c r="F53" s="38" t="str">
        <f t="shared" si="1"/>
        <v>TRANGL</v>
      </c>
      <c r="G53" s="38" t="str">
        <f t="shared" si="5"/>
        <v>TN*</v>
      </c>
      <c r="H53" s="38" t="str">
        <f>P$29</f>
        <v>TRANGL</v>
      </c>
      <c r="I53" s="38" t="str">
        <f t="shared" si="6"/>
        <v>TRACOXN</v>
      </c>
      <c r="J53" s="47">
        <v>0</v>
      </c>
      <c r="K53"/>
      <c r="L53" s="38" t="s">
        <v>239</v>
      </c>
      <c r="M53" s="38" t="s">
        <v>293</v>
      </c>
      <c r="N53" s="38"/>
      <c r="P53" s="21"/>
    </row>
    <row r="54" spans="2:20" x14ac:dyDescent="0.3">
      <c r="B54" s="39" t="s">
        <v>225</v>
      </c>
      <c r="C54" s="39"/>
      <c r="D54" s="39" t="str">
        <f t="shared" si="0"/>
        <v>*</v>
      </c>
      <c r="E54" s="42">
        <f>'ACTIVITY Rail'!$E$7</f>
        <v>2018</v>
      </c>
      <c r="F54" s="39" t="str">
        <f t="shared" si="1"/>
        <v>TRANGS</v>
      </c>
      <c r="G54" s="39" t="str">
        <f t="shared" si="5"/>
        <v>TN*</v>
      </c>
      <c r="H54" s="39" t="str">
        <f>P$30</f>
        <v>TRANGS</v>
      </c>
      <c r="I54" s="39" t="str">
        <f t="shared" si="6"/>
        <v>TRACOXN</v>
      </c>
      <c r="J54" s="48">
        <v>0</v>
      </c>
      <c r="K54"/>
      <c r="L54" s="39" t="s">
        <v>239</v>
      </c>
      <c r="M54" s="39" t="s">
        <v>293</v>
      </c>
      <c r="N54" s="39"/>
    </row>
    <row r="55" spans="2:20" x14ac:dyDescent="0.3">
      <c r="B55" s="38" t="s">
        <v>225</v>
      </c>
      <c r="C55" s="38"/>
      <c r="D55" s="38" t="str">
        <f>IF(J55&gt;0,"FLO_EMIS","*")</f>
        <v>*</v>
      </c>
      <c r="E55" s="42">
        <f>'ACTIVITY Rail'!$E$7</f>
        <v>2018</v>
      </c>
      <c r="F55" s="38" t="str">
        <f>H55</f>
        <v>TRABDL</v>
      </c>
      <c r="G55" s="38" t="str">
        <f>G$7</f>
        <v>TN*</v>
      </c>
      <c r="H55" s="38" t="str">
        <f>P$7</f>
        <v>TRABDL</v>
      </c>
      <c r="I55" s="38" t="s">
        <v>249</v>
      </c>
      <c r="J55" s="47">
        <v>0</v>
      </c>
      <c r="K55" s="2"/>
      <c r="L55" s="38" t="s">
        <v>239</v>
      </c>
      <c r="M55" s="38"/>
      <c r="N55" s="38" t="s">
        <v>245</v>
      </c>
    </row>
    <row r="56" spans="2:20" x14ac:dyDescent="0.3">
      <c r="B56" s="38" t="s">
        <v>225</v>
      </c>
      <c r="C56" s="38"/>
      <c r="D56" s="38" t="str">
        <f t="shared" ref="D56:D78" si="8">IF(J56&gt;0,"FLO_EMIS","*")</f>
        <v>*</v>
      </c>
      <c r="E56" s="42">
        <f>'ACTIVITY Rail'!$E$7</f>
        <v>2018</v>
      </c>
      <c r="F56" s="38" t="str">
        <f t="shared" si="1"/>
        <v>TRABDLM</v>
      </c>
      <c r="G56" s="38" t="str">
        <f>G55</f>
        <v>TN*</v>
      </c>
      <c r="H56" s="38" t="str">
        <f>P$8</f>
        <v>TRABDLM</v>
      </c>
      <c r="I56" s="38" t="str">
        <f>I55</f>
        <v>TRACXFN</v>
      </c>
      <c r="J56" s="47">
        <v>0</v>
      </c>
      <c r="K56" s="2"/>
      <c r="L56" s="38" t="s">
        <v>239</v>
      </c>
      <c r="M56" s="38"/>
      <c r="N56" s="38" t="s">
        <v>245</v>
      </c>
    </row>
    <row r="57" spans="2:20" s="19" customFormat="1" ht="15" customHeight="1" x14ac:dyDescent="0.3">
      <c r="B57" s="38" t="s">
        <v>225</v>
      </c>
      <c r="C57" s="38"/>
      <c r="D57" s="38" t="str">
        <f t="shared" si="8"/>
        <v>*</v>
      </c>
      <c r="E57" s="42">
        <f>'ACTIVITY Rail'!$E$7</f>
        <v>2018</v>
      </c>
      <c r="F57" s="38" t="str">
        <f t="shared" si="1"/>
        <v>TRABGL</v>
      </c>
      <c r="G57" s="38" t="str">
        <f t="shared" ref="G57:G78" si="9">G56</f>
        <v>TN*</v>
      </c>
      <c r="H57" s="38" t="str">
        <f>P$9</f>
        <v>TRABGL</v>
      </c>
      <c r="I57" s="38" t="str">
        <f t="shared" ref="I57:I78" si="10">I56</f>
        <v>TRACXFN</v>
      </c>
      <c r="J57" s="47">
        <v>0</v>
      </c>
      <c r="K57" s="2"/>
      <c r="L57" s="38" t="s">
        <v>239</v>
      </c>
      <c r="M57" s="38"/>
      <c r="N57" s="38" t="s">
        <v>245</v>
      </c>
      <c r="P57" s="21"/>
      <c r="S57" s="21"/>
    </row>
    <row r="58" spans="2:20" x14ac:dyDescent="0.3">
      <c r="B58" s="38" t="s">
        <v>225</v>
      </c>
      <c r="C58" s="38"/>
      <c r="D58" s="38" t="str">
        <f t="shared" si="8"/>
        <v>*</v>
      </c>
      <c r="E58" s="42">
        <f>'ACTIVITY Rail'!$E$7</f>
        <v>2018</v>
      </c>
      <c r="F58" s="38" t="str">
        <f t="shared" si="1"/>
        <v>TRABGS</v>
      </c>
      <c r="G58" s="38" t="str">
        <f t="shared" si="9"/>
        <v>TN*</v>
      </c>
      <c r="H58" s="38" t="str">
        <f>P$10</f>
        <v>TRABGS</v>
      </c>
      <c r="I58" s="38" t="str">
        <f t="shared" si="10"/>
        <v>TRACXFN</v>
      </c>
      <c r="J58" s="47">
        <v>0</v>
      </c>
      <c r="K58" s="2"/>
      <c r="L58" s="38" t="s">
        <v>239</v>
      </c>
      <c r="M58" s="38"/>
      <c r="N58" s="38" t="s">
        <v>245</v>
      </c>
    </row>
    <row r="59" spans="2:20" s="19" customFormat="1" ht="15" customHeight="1" x14ac:dyDescent="0.3">
      <c r="B59" s="38" t="s">
        <v>225</v>
      </c>
      <c r="C59" s="38"/>
      <c r="D59" s="38" t="str">
        <f t="shared" si="8"/>
        <v>*</v>
      </c>
      <c r="E59" s="42">
        <f>'ACTIVITY Rail'!$E$7</f>
        <v>2018</v>
      </c>
      <c r="F59" s="38" t="str">
        <f t="shared" si="1"/>
        <v>TRABGSL</v>
      </c>
      <c r="G59" s="38" t="str">
        <f t="shared" si="9"/>
        <v>TN*</v>
      </c>
      <c r="H59" s="38" t="str">
        <f>P$11</f>
        <v>TRABGSL</v>
      </c>
      <c r="I59" s="38" t="str">
        <f t="shared" si="10"/>
        <v>TRACXFN</v>
      </c>
      <c r="J59" s="47">
        <v>0</v>
      </c>
      <c r="K59" s="2"/>
      <c r="L59" s="38" t="s">
        <v>239</v>
      </c>
      <c r="M59" s="38"/>
      <c r="N59" s="38" t="s">
        <v>245</v>
      </c>
      <c r="P59" s="21"/>
      <c r="Q59" s="25"/>
      <c r="R59" s="25"/>
      <c r="S59" s="21"/>
      <c r="T59" s="25"/>
    </row>
    <row r="60" spans="2:20" s="19" customFormat="1" ht="15" customHeight="1" x14ac:dyDescent="0.3">
      <c r="B60" s="38" t="s">
        <v>225</v>
      </c>
      <c r="C60" s="38"/>
      <c r="D60" s="38" t="str">
        <f t="shared" si="8"/>
        <v>*</v>
      </c>
      <c r="E60" s="42">
        <f>'ACTIVITY Rail'!$E$7</f>
        <v>2018</v>
      </c>
      <c r="F60" s="38" t="str">
        <f t="shared" ref="F60" si="11">H60</f>
        <v>TRABGSLM</v>
      </c>
      <c r="G60" s="38" t="str">
        <f t="shared" ref="G60:I60" si="12">G59</f>
        <v>TN*</v>
      </c>
      <c r="H60" s="38" t="str">
        <f>P$12</f>
        <v>TRABGSLM</v>
      </c>
      <c r="I60" s="38" t="str">
        <f t="shared" si="12"/>
        <v>TRACXFN</v>
      </c>
      <c r="J60" s="47">
        <v>0</v>
      </c>
      <c r="K60" s="2"/>
      <c r="L60" s="38" t="s">
        <v>239</v>
      </c>
      <c r="M60" s="38"/>
      <c r="N60" s="38" t="s">
        <v>245</v>
      </c>
      <c r="P60" s="21"/>
      <c r="S60" s="21"/>
      <c r="T60" s="25"/>
    </row>
    <row r="61" spans="2:20" s="19" customFormat="1" ht="15" customHeight="1" x14ac:dyDescent="0.3">
      <c r="B61" s="38" t="s">
        <v>225</v>
      </c>
      <c r="C61" s="38"/>
      <c r="D61" s="38" t="str">
        <f t="shared" si="8"/>
        <v>*</v>
      </c>
      <c r="E61" s="42">
        <f>'ACTIVITY Rail'!$E$7</f>
        <v>2018</v>
      </c>
      <c r="F61" s="38" t="str">
        <f t="shared" si="1"/>
        <v>TRABJF</v>
      </c>
      <c r="G61" s="38" t="str">
        <f>G59</f>
        <v>TN*</v>
      </c>
      <c r="H61" s="38" t="str">
        <f>P$13</f>
        <v>TRABJF</v>
      </c>
      <c r="I61" s="38" t="str">
        <f>I59</f>
        <v>TRACXFN</v>
      </c>
      <c r="J61" s="47">
        <v>0</v>
      </c>
      <c r="K61" s="2"/>
      <c r="L61" s="38" t="s">
        <v>239</v>
      </c>
      <c r="M61" s="38"/>
      <c r="N61" s="38" t="s">
        <v>245</v>
      </c>
      <c r="P61" s="21"/>
      <c r="Q61" s="25"/>
      <c r="R61" s="25"/>
      <c r="S61" s="21"/>
      <c r="T61" s="25"/>
    </row>
    <row r="62" spans="2:20" s="19" customFormat="1" ht="15" customHeight="1" x14ac:dyDescent="0.3">
      <c r="B62" s="38" t="s">
        <v>225</v>
      </c>
      <c r="C62" s="38"/>
      <c r="D62" s="38" t="str">
        <f t="shared" si="8"/>
        <v>*</v>
      </c>
      <c r="E62" s="42">
        <f>'ACTIVITY Rail'!$E$7</f>
        <v>2018</v>
      </c>
      <c r="F62" s="38" t="str">
        <f t="shared" si="1"/>
        <v>TRADME</v>
      </c>
      <c r="G62" s="38" t="str">
        <f t="shared" si="9"/>
        <v>TN*</v>
      </c>
      <c r="H62" s="38" t="str">
        <f>P$14</f>
        <v>TRADME</v>
      </c>
      <c r="I62" s="38" t="str">
        <f t="shared" si="10"/>
        <v>TRACXFN</v>
      </c>
      <c r="J62" s="47">
        <v>0</v>
      </c>
      <c r="K62" s="2"/>
      <c r="L62" s="38" t="s">
        <v>239</v>
      </c>
      <c r="M62" s="38"/>
      <c r="N62" s="38" t="s">
        <v>245</v>
      </c>
      <c r="P62" s="21"/>
      <c r="Q62" s="25"/>
      <c r="R62" s="25"/>
      <c r="S62" s="21"/>
      <c r="T62" s="25"/>
    </row>
    <row r="63" spans="2:20" x14ac:dyDescent="0.3">
      <c r="B63" s="38" t="s">
        <v>225</v>
      </c>
      <c r="C63" s="38"/>
      <c r="D63" s="38" t="str">
        <f t="shared" si="8"/>
        <v>*</v>
      </c>
      <c r="E63" s="42">
        <f>'ACTIVITY Rail'!$E$7</f>
        <v>2018</v>
      </c>
      <c r="F63" s="38" t="str">
        <f t="shared" si="1"/>
        <v>TRADST</v>
      </c>
      <c r="G63" s="38" t="str">
        <f t="shared" si="9"/>
        <v>TN*</v>
      </c>
      <c r="H63" s="38" t="str">
        <f>P$15</f>
        <v>TRADST</v>
      </c>
      <c r="I63" s="38" t="str">
        <f t="shared" si="10"/>
        <v>TRACXFN</v>
      </c>
      <c r="J63" s="47">
        <v>0</v>
      </c>
      <c r="K63" s="2"/>
      <c r="L63" s="38" t="s">
        <v>239</v>
      </c>
      <c r="M63" s="38"/>
      <c r="N63" s="38" t="s">
        <v>245</v>
      </c>
    </row>
    <row r="64" spans="2:20" x14ac:dyDescent="0.3">
      <c r="B64" s="38" t="s">
        <v>225</v>
      </c>
      <c r="C64" s="38"/>
      <c r="D64" s="38" t="str">
        <f t="shared" si="8"/>
        <v>*</v>
      </c>
      <c r="E64" s="42">
        <f>'ACTIVITY Rail'!$E$7</f>
        <v>2018</v>
      </c>
      <c r="F64" s="38" t="str">
        <f t="shared" si="1"/>
        <v>TRAELC</v>
      </c>
      <c r="G64" s="38" t="str">
        <f t="shared" si="9"/>
        <v>TN*</v>
      </c>
      <c r="H64" s="38" t="str">
        <f>P$16</f>
        <v>TRAELC</v>
      </c>
      <c r="I64" s="38" t="str">
        <f t="shared" si="10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19" x14ac:dyDescent="0.3">
      <c r="B65" s="38" t="s">
        <v>225</v>
      </c>
      <c r="C65" s="38"/>
      <c r="D65" s="38" t="str">
        <f t="shared" si="8"/>
        <v>*</v>
      </c>
      <c r="E65" s="42">
        <f>'ACTIVITY Rail'!$E$7</f>
        <v>2018</v>
      </c>
      <c r="F65" s="38" t="str">
        <f t="shared" si="1"/>
        <v>TRAETH</v>
      </c>
      <c r="G65" s="38" t="str">
        <f t="shared" si="9"/>
        <v>TN*</v>
      </c>
      <c r="H65" s="38" t="str">
        <f>P$17</f>
        <v>TRAETH</v>
      </c>
      <c r="I65" s="38" t="str">
        <f t="shared" si="10"/>
        <v>TRACXFN</v>
      </c>
      <c r="J65" s="47">
        <v>0</v>
      </c>
      <c r="K65" s="2"/>
      <c r="L65" s="38" t="s">
        <v>239</v>
      </c>
      <c r="M65" s="38"/>
      <c r="N65" s="38" t="s">
        <v>245</v>
      </c>
    </row>
    <row r="66" spans="2:19" x14ac:dyDescent="0.3">
      <c r="B66" s="38" t="s">
        <v>225</v>
      </c>
      <c r="C66" s="38"/>
      <c r="D66" s="38" t="str">
        <f t="shared" si="8"/>
        <v>*</v>
      </c>
      <c r="E66" s="42">
        <f>'ACTIVITY Rail'!$E$7</f>
        <v>2018</v>
      </c>
      <c r="F66" s="38" t="str">
        <f t="shared" si="1"/>
        <v>TRAETHM</v>
      </c>
      <c r="G66" s="38" t="str">
        <f t="shared" si="9"/>
        <v>TN*</v>
      </c>
      <c r="H66" s="38" t="str">
        <f>P$18</f>
        <v>TRAETHM</v>
      </c>
      <c r="I66" s="38" t="str">
        <f t="shared" si="10"/>
        <v>TRACXFN</v>
      </c>
      <c r="J66" s="47">
        <v>0</v>
      </c>
      <c r="K66" s="2"/>
      <c r="L66" s="38" t="s">
        <v>239</v>
      </c>
      <c r="M66" s="38"/>
      <c r="N66" s="38" t="s">
        <v>245</v>
      </c>
    </row>
    <row r="67" spans="2:19" s="19" customFormat="1" ht="15" customHeight="1" x14ac:dyDescent="0.3">
      <c r="B67" s="38" t="s">
        <v>225</v>
      </c>
      <c r="C67" s="38"/>
      <c r="D67" s="38" t="str">
        <f t="shared" si="8"/>
        <v>*</v>
      </c>
      <c r="E67" s="42">
        <f>'ACTIVITY Rail'!$E$7</f>
        <v>2018</v>
      </c>
      <c r="F67" s="38" t="str">
        <f t="shared" si="1"/>
        <v>TRAFTD</v>
      </c>
      <c r="G67" s="38" t="str">
        <f t="shared" si="9"/>
        <v>TN*</v>
      </c>
      <c r="H67" s="38" t="str">
        <f>P$19</f>
        <v>TRAFTD</v>
      </c>
      <c r="I67" s="38" t="str">
        <f t="shared" si="10"/>
        <v>TRACXFN</v>
      </c>
      <c r="J67" s="47">
        <v>0</v>
      </c>
      <c r="K67" s="2"/>
      <c r="L67" s="38" t="s">
        <v>239</v>
      </c>
      <c r="M67" s="38"/>
      <c r="N67" s="38" t="s">
        <v>245</v>
      </c>
      <c r="P67" s="21"/>
      <c r="S67" s="21"/>
    </row>
    <row r="68" spans="2:19" x14ac:dyDescent="0.3">
      <c r="B68" s="38" t="s">
        <v>225</v>
      </c>
      <c r="C68" s="38"/>
      <c r="D68" s="38" t="str">
        <f t="shared" si="8"/>
        <v>*</v>
      </c>
      <c r="E68" s="42">
        <f>'ACTIVITY Rail'!$E$7</f>
        <v>2018</v>
      </c>
      <c r="F68" s="38" t="str">
        <f t="shared" si="1"/>
        <v>TRAGSL</v>
      </c>
      <c r="G68" s="38" t="str">
        <f t="shared" si="9"/>
        <v>TN*</v>
      </c>
      <c r="H68" s="38" t="str">
        <f>P$20</f>
        <v>TRAGSL</v>
      </c>
      <c r="I68" s="38" t="str">
        <f t="shared" si="10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9" x14ac:dyDescent="0.3">
      <c r="B69" s="38" t="s">
        <v>225</v>
      </c>
      <c r="C69" s="38"/>
      <c r="D69" s="38" t="str">
        <f t="shared" si="8"/>
        <v>*</v>
      </c>
      <c r="E69" s="42">
        <f>'ACTIVITY Rail'!$E$7</f>
        <v>2018</v>
      </c>
      <c r="F69" s="38" t="str">
        <f t="shared" si="1"/>
        <v>TRAH2G</v>
      </c>
      <c r="G69" s="38" t="str">
        <f t="shared" si="9"/>
        <v>TN*</v>
      </c>
      <c r="H69" s="38" t="str">
        <f>P$21</f>
        <v>TRAH2G</v>
      </c>
      <c r="I69" s="38" t="str">
        <f t="shared" si="10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9" x14ac:dyDescent="0.3">
      <c r="B70" s="38" t="s">
        <v>225</v>
      </c>
      <c r="C70" s="38"/>
      <c r="D70" s="38" t="str">
        <f t="shared" si="8"/>
        <v>*</v>
      </c>
      <c r="E70" s="42">
        <f>'ACTIVITY Rail'!$E$7</f>
        <v>2018</v>
      </c>
      <c r="F70" s="38" t="str">
        <f t="shared" si="1"/>
        <v>TRAHFO</v>
      </c>
      <c r="G70" s="38" t="str">
        <f t="shared" si="9"/>
        <v>TN*</v>
      </c>
      <c r="H70" s="38" t="str">
        <f>P$22</f>
        <v>TRAHFO</v>
      </c>
      <c r="I70" s="38" t="str">
        <f t="shared" si="10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9" x14ac:dyDescent="0.3">
      <c r="B71" s="38" t="s">
        <v>225</v>
      </c>
      <c r="C71" s="38"/>
      <c r="D71" s="38" t="str">
        <f t="shared" si="8"/>
        <v>*</v>
      </c>
      <c r="E71" s="42">
        <f>'ACTIVITY Rail'!$E$7</f>
        <v>2018</v>
      </c>
      <c r="F71" s="38" t="str">
        <f t="shared" si="1"/>
        <v>TRAHUM</v>
      </c>
      <c r="G71" s="38" t="str">
        <f t="shared" si="9"/>
        <v>TN*</v>
      </c>
      <c r="H71" s="38" t="str">
        <f>P$23</f>
        <v>TRAHUM</v>
      </c>
      <c r="I71" s="38" t="str">
        <f t="shared" si="10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9" x14ac:dyDescent="0.3">
      <c r="B72" s="38" t="s">
        <v>225</v>
      </c>
      <c r="C72" s="38"/>
      <c r="D72" s="38" t="str">
        <f t="shared" si="8"/>
        <v>*</v>
      </c>
      <c r="E72" s="42">
        <f>'ACTIVITY Rail'!$E$7</f>
        <v>2018</v>
      </c>
      <c r="F72" s="38" t="str">
        <f t="shared" si="1"/>
        <v>TRAKER</v>
      </c>
      <c r="G72" s="38" t="str">
        <f t="shared" si="9"/>
        <v>TN*</v>
      </c>
      <c r="H72" s="38" t="str">
        <f>P$24</f>
        <v>TRAKER</v>
      </c>
      <c r="I72" s="38" t="str">
        <f t="shared" si="10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9" x14ac:dyDescent="0.3">
      <c r="B73" s="38" t="s">
        <v>225</v>
      </c>
      <c r="C73" s="38"/>
      <c r="D73" s="38" t="str">
        <f t="shared" si="8"/>
        <v>*</v>
      </c>
      <c r="E73" s="42">
        <f>'ACTIVITY Rail'!$E$7</f>
        <v>2018</v>
      </c>
      <c r="F73" s="38" t="str">
        <f t="shared" si="1"/>
        <v>TRALFO</v>
      </c>
      <c r="G73" s="38" t="str">
        <f t="shared" si="9"/>
        <v>TN*</v>
      </c>
      <c r="H73" s="38" t="str">
        <f>P$25</f>
        <v>TRALFO</v>
      </c>
      <c r="I73" s="38" t="str">
        <f t="shared" si="10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9" x14ac:dyDescent="0.3">
      <c r="B74" s="38" t="s">
        <v>225</v>
      </c>
      <c r="C74" s="38"/>
      <c r="D74" s="38" t="str">
        <f t="shared" si="8"/>
        <v>*</v>
      </c>
      <c r="E74" s="42">
        <f>'ACTIVITY Rail'!$E$7</f>
        <v>2018</v>
      </c>
      <c r="F74" s="38" t="str">
        <f t="shared" si="1"/>
        <v>TRALPG</v>
      </c>
      <c r="G74" s="38" t="str">
        <f t="shared" si="9"/>
        <v>TN*</v>
      </c>
      <c r="H74" s="38" t="str">
        <f>P$26</f>
        <v>TRALPG</v>
      </c>
      <c r="I74" s="38" t="str">
        <f t="shared" si="10"/>
        <v>TRACXFN</v>
      </c>
      <c r="J74" s="47">
        <v>0</v>
      </c>
      <c r="K74" s="2"/>
      <c r="L74" s="38" t="s">
        <v>239</v>
      </c>
      <c r="M74" s="38"/>
      <c r="N74" s="38" t="s">
        <v>245</v>
      </c>
    </row>
    <row r="75" spans="2:19" s="19" customFormat="1" ht="15" customHeight="1" x14ac:dyDescent="0.3">
      <c r="B75" s="38" t="s">
        <v>225</v>
      </c>
      <c r="C75" s="38"/>
      <c r="D75" s="38" t="str">
        <f t="shared" si="8"/>
        <v>*</v>
      </c>
      <c r="E75" s="42">
        <f>'ACTIVITY Rail'!$E$7</f>
        <v>2018</v>
      </c>
      <c r="F75" s="38" t="str">
        <f t="shared" ref="F75:F78" si="13">H75</f>
        <v>TRAMTH</v>
      </c>
      <c r="G75" s="38" t="str">
        <f t="shared" si="9"/>
        <v>TN*</v>
      </c>
      <c r="H75" s="38" t="str">
        <f>P$27</f>
        <v>TRAMTH</v>
      </c>
      <c r="I75" s="38" t="str">
        <f t="shared" si="10"/>
        <v>TRACXFN</v>
      </c>
      <c r="J75" s="47">
        <v>0</v>
      </c>
      <c r="K75" s="2"/>
      <c r="L75" s="38" t="s">
        <v>239</v>
      </c>
      <c r="M75" s="38"/>
      <c r="N75" s="38" t="s">
        <v>245</v>
      </c>
      <c r="P75" s="21"/>
    </row>
    <row r="76" spans="2:19" s="19" customFormat="1" ht="15" customHeight="1" x14ac:dyDescent="0.3">
      <c r="B76" s="38" t="s">
        <v>225</v>
      </c>
      <c r="C76" s="38"/>
      <c r="D76" s="38" t="str">
        <f t="shared" si="8"/>
        <v>*</v>
      </c>
      <c r="E76" s="42">
        <f>'ACTIVITY Rail'!$E$7</f>
        <v>2018</v>
      </c>
      <c r="F76" s="38" t="str">
        <f t="shared" si="13"/>
        <v>TRAMTHM</v>
      </c>
      <c r="G76" s="38" t="str">
        <f t="shared" si="9"/>
        <v>TN*</v>
      </c>
      <c r="H76" s="38" t="str">
        <f>P$28</f>
        <v>TRAMTHM</v>
      </c>
      <c r="I76" s="38" t="str">
        <f t="shared" si="10"/>
        <v>TRACXFN</v>
      </c>
      <c r="J76" s="47">
        <v>0</v>
      </c>
      <c r="K76" s="2"/>
      <c r="L76" s="38" t="s">
        <v>239</v>
      </c>
      <c r="M76" s="38"/>
      <c r="N76" s="38" t="s">
        <v>245</v>
      </c>
      <c r="P76" s="21"/>
    </row>
    <row r="77" spans="2:19" x14ac:dyDescent="0.3">
      <c r="B77" s="38" t="s">
        <v>225</v>
      </c>
      <c r="C77" s="38"/>
      <c r="D77" s="38" t="str">
        <f t="shared" si="8"/>
        <v>*</v>
      </c>
      <c r="E77" s="42">
        <f>'ACTIVITY Rail'!$E$7</f>
        <v>2018</v>
      </c>
      <c r="F77" s="38" t="str">
        <f t="shared" si="13"/>
        <v>TRANGL</v>
      </c>
      <c r="G77" s="38" t="str">
        <f t="shared" si="9"/>
        <v>TN*</v>
      </c>
      <c r="H77" s="38" t="str">
        <f>P$29</f>
        <v>TRANGL</v>
      </c>
      <c r="I77" s="38" t="str">
        <f t="shared" si="10"/>
        <v>TRACXFN</v>
      </c>
      <c r="J77" s="47">
        <v>0</v>
      </c>
      <c r="K77"/>
      <c r="L77" s="38" t="s">
        <v>239</v>
      </c>
      <c r="M77" s="38"/>
      <c r="N77" s="38" t="s">
        <v>245</v>
      </c>
    </row>
    <row r="78" spans="2:19" x14ac:dyDescent="0.3">
      <c r="B78" s="39" t="s">
        <v>225</v>
      </c>
      <c r="C78" s="39"/>
      <c r="D78" s="39" t="str">
        <f t="shared" si="8"/>
        <v>*</v>
      </c>
      <c r="E78" s="42">
        <f>'ACTIVITY Rail'!$E$7</f>
        <v>2018</v>
      </c>
      <c r="F78" s="39" t="str">
        <f t="shared" si="13"/>
        <v>TRANGS</v>
      </c>
      <c r="G78" s="39" t="str">
        <f t="shared" si="9"/>
        <v>TN*</v>
      </c>
      <c r="H78" s="39" t="str">
        <f>P$30</f>
        <v>TRANGS</v>
      </c>
      <c r="I78" s="39" t="str">
        <f t="shared" si="10"/>
        <v>TRACXFN</v>
      </c>
      <c r="J78" s="48">
        <v>0</v>
      </c>
      <c r="K78"/>
      <c r="L78" s="39" t="s">
        <v>239</v>
      </c>
      <c r="M78" s="39"/>
      <c r="N78" s="39" t="s">
        <v>245</v>
      </c>
    </row>
    <row r="79" spans="2:19" x14ac:dyDescent="0.3">
      <c r="B79" s="38" t="s">
        <v>225</v>
      </c>
      <c r="C79" s="38"/>
      <c r="D79" s="38" t="str">
        <f>IF(J79&gt;0,"FLO_EMIS","*")</f>
        <v>FLO_EMIS</v>
      </c>
      <c r="E79" s="42">
        <f>'ACTIVITY Rail'!$E$7</f>
        <v>2018</v>
      </c>
      <c r="F79" s="38" t="str">
        <f>H79</f>
        <v>TRABDL</v>
      </c>
      <c r="G79" s="38" t="str">
        <f>G$7</f>
        <v>TN*</v>
      </c>
      <c r="H79" s="38" t="str">
        <f>P$7</f>
        <v>TRABDL</v>
      </c>
      <c r="I79" s="38" t="s">
        <v>228</v>
      </c>
      <c r="J79" s="47">
        <v>4.0000000000000001E-3</v>
      </c>
      <c r="K79" s="2"/>
      <c r="L79" s="38" t="s">
        <v>239</v>
      </c>
      <c r="M79" s="38" t="s">
        <v>293</v>
      </c>
      <c r="N79" s="38"/>
    </row>
    <row r="80" spans="2:19" x14ac:dyDescent="0.3">
      <c r="B80" s="38" t="s">
        <v>225</v>
      </c>
      <c r="C80" s="38"/>
      <c r="D80" s="38" t="str">
        <f t="shared" ref="D80:D102" si="14">IF(J80&gt;0,"FLO_EMIS","*")</f>
        <v>FLO_EMIS</v>
      </c>
      <c r="E80" s="42">
        <f>'ACTIVITY Rail'!$E$7</f>
        <v>2018</v>
      </c>
      <c r="F80" s="38" t="str">
        <f t="shared" ref="F80:F102" si="15">H80</f>
        <v>TRABDLM</v>
      </c>
      <c r="G80" s="38" t="str">
        <f>G79</f>
        <v>TN*</v>
      </c>
      <c r="H80" s="38" t="str">
        <f>P$8</f>
        <v>TRABDLM</v>
      </c>
      <c r="I80" s="38" t="str">
        <f>I79</f>
        <v>TRAN2ON</v>
      </c>
      <c r="J80" s="47">
        <v>4.0000000000000001E-3</v>
      </c>
      <c r="K80" s="2"/>
      <c r="L80" s="38" t="s">
        <v>239</v>
      </c>
      <c r="M80" s="38" t="s">
        <v>293</v>
      </c>
      <c r="N80" s="38"/>
    </row>
    <row r="81" spans="2:20" s="19" customFormat="1" ht="15" customHeight="1" x14ac:dyDescent="0.3">
      <c r="B81" s="38" t="s">
        <v>225</v>
      </c>
      <c r="C81" s="38"/>
      <c r="D81" s="38" t="str">
        <f t="shared" si="14"/>
        <v>*</v>
      </c>
      <c r="E81" s="42">
        <f>'ACTIVITY Rail'!$E$7</f>
        <v>2018</v>
      </c>
      <c r="F81" s="38" t="str">
        <f t="shared" si="15"/>
        <v>TRABGL</v>
      </c>
      <c r="G81" s="38" t="str">
        <f t="shared" ref="G81:G102" si="16">G80</f>
        <v>TN*</v>
      </c>
      <c r="H81" s="38" t="str">
        <f>P$9</f>
        <v>TRABGL</v>
      </c>
      <c r="I81" s="38" t="str">
        <f t="shared" ref="I81:I102" si="17">I80</f>
        <v>TRAN2ON</v>
      </c>
      <c r="J81" s="47">
        <v>0</v>
      </c>
      <c r="K81" s="2"/>
      <c r="L81" s="38" t="s">
        <v>239</v>
      </c>
      <c r="M81" s="38" t="s">
        <v>293</v>
      </c>
      <c r="N81" s="38"/>
      <c r="P81" s="21"/>
      <c r="S81" s="21"/>
    </row>
    <row r="82" spans="2:20" x14ac:dyDescent="0.3">
      <c r="B82" s="38" t="s">
        <v>225</v>
      </c>
      <c r="C82" s="38"/>
      <c r="D82" s="38" t="str">
        <f t="shared" si="14"/>
        <v>*</v>
      </c>
      <c r="E82" s="42">
        <f>'ACTIVITY Rail'!$E$7</f>
        <v>2018</v>
      </c>
      <c r="F82" s="38" t="str">
        <f t="shared" si="15"/>
        <v>TRABGS</v>
      </c>
      <c r="G82" s="38" t="str">
        <f t="shared" si="16"/>
        <v>TN*</v>
      </c>
      <c r="H82" s="38" t="str">
        <f>P$10</f>
        <v>TRABGS</v>
      </c>
      <c r="I82" s="38" t="str">
        <f t="shared" si="17"/>
        <v>TRAN2ON</v>
      </c>
      <c r="J82" s="47">
        <v>0</v>
      </c>
      <c r="K82" s="2"/>
      <c r="L82" s="38" t="s">
        <v>239</v>
      </c>
      <c r="M82" s="38" t="s">
        <v>293</v>
      </c>
      <c r="N82" s="38"/>
    </row>
    <row r="83" spans="2:20" s="19" customFormat="1" ht="15" customHeight="1" x14ac:dyDescent="0.3">
      <c r="B83" s="38" t="s">
        <v>225</v>
      </c>
      <c r="C83" s="38"/>
      <c r="D83" s="38" t="str">
        <f t="shared" si="14"/>
        <v>*</v>
      </c>
      <c r="E83" s="42">
        <f>'ACTIVITY Rail'!$E$7</f>
        <v>2018</v>
      </c>
      <c r="F83" s="38" t="str">
        <f t="shared" si="15"/>
        <v>TRABGSL</v>
      </c>
      <c r="G83" s="38" t="str">
        <f t="shared" si="16"/>
        <v>TN*</v>
      </c>
      <c r="H83" s="38" t="str">
        <f>P$11</f>
        <v>TRABGSL</v>
      </c>
      <c r="I83" s="38" t="str">
        <f t="shared" si="17"/>
        <v>TRAN2ON</v>
      </c>
      <c r="J83" s="47">
        <v>0</v>
      </c>
      <c r="K83" s="2"/>
      <c r="L83" s="38" t="s">
        <v>239</v>
      </c>
      <c r="M83" s="38"/>
      <c r="N83" s="38" t="s">
        <v>245</v>
      </c>
      <c r="P83" s="21"/>
      <c r="Q83" s="25"/>
      <c r="R83" s="25"/>
      <c r="S83" s="21"/>
      <c r="T83" s="25"/>
    </row>
    <row r="84" spans="2:20" s="19" customFormat="1" ht="15" customHeight="1" x14ac:dyDescent="0.3">
      <c r="B84" s="38" t="s">
        <v>225</v>
      </c>
      <c r="C84" s="38"/>
      <c r="D84" s="38" t="str">
        <f t="shared" si="14"/>
        <v>*</v>
      </c>
      <c r="E84" s="42">
        <f>'ACTIVITY Rail'!$E$7</f>
        <v>2018</v>
      </c>
      <c r="F84" s="38" t="str">
        <f t="shared" si="15"/>
        <v>TRABGSLM</v>
      </c>
      <c r="G84" s="38" t="str">
        <f t="shared" ref="G84:I84" si="18">G83</f>
        <v>TN*</v>
      </c>
      <c r="H84" s="38" t="str">
        <f>P$12</f>
        <v>TRABGSLM</v>
      </c>
      <c r="I84" s="38" t="str">
        <f t="shared" si="18"/>
        <v>TRAN2ON</v>
      </c>
      <c r="J84" s="47">
        <v>0</v>
      </c>
      <c r="K84" s="2"/>
      <c r="L84" s="38" t="s">
        <v>239</v>
      </c>
      <c r="M84" s="38"/>
      <c r="N84" s="38" t="s">
        <v>245</v>
      </c>
      <c r="P84" s="21"/>
      <c r="S84" s="21"/>
      <c r="T84" s="25"/>
    </row>
    <row r="85" spans="2:20" s="19" customFormat="1" ht="15" customHeight="1" x14ac:dyDescent="0.3">
      <c r="B85" s="38" t="s">
        <v>225</v>
      </c>
      <c r="C85" s="38"/>
      <c r="D85" s="38" t="str">
        <f t="shared" si="14"/>
        <v>*</v>
      </c>
      <c r="E85" s="42">
        <f>'ACTIVITY Rail'!$E$7</f>
        <v>2018</v>
      </c>
      <c r="F85" s="38" t="str">
        <f t="shared" si="15"/>
        <v>TRABJF</v>
      </c>
      <c r="G85" s="38" t="str">
        <f>G83</f>
        <v>TN*</v>
      </c>
      <c r="H85" s="38" t="str">
        <f>P$13</f>
        <v>TRABJF</v>
      </c>
      <c r="I85" s="38" t="str">
        <f>I83</f>
        <v>TRAN2ON</v>
      </c>
      <c r="J85" s="47">
        <v>0</v>
      </c>
      <c r="K85" s="2"/>
      <c r="L85" s="38" t="s">
        <v>239</v>
      </c>
      <c r="M85" s="38"/>
      <c r="N85" s="38" t="s">
        <v>245</v>
      </c>
      <c r="P85" s="21"/>
      <c r="Q85" s="25"/>
      <c r="R85" s="25"/>
      <c r="S85" s="21"/>
      <c r="T85" s="25"/>
    </row>
    <row r="86" spans="2:20" s="19" customFormat="1" ht="15" customHeight="1" x14ac:dyDescent="0.3">
      <c r="B86" s="38" t="s">
        <v>225</v>
      </c>
      <c r="C86" s="38"/>
      <c r="D86" s="38" t="str">
        <f t="shared" si="14"/>
        <v>*</v>
      </c>
      <c r="E86" s="42">
        <f>'ACTIVITY Rail'!$E$7</f>
        <v>2018</v>
      </c>
      <c r="F86" s="38" t="str">
        <f t="shared" si="15"/>
        <v>TRADME</v>
      </c>
      <c r="G86" s="38" t="str">
        <f t="shared" si="16"/>
        <v>TN*</v>
      </c>
      <c r="H86" s="38" t="str">
        <f>P$14</f>
        <v>TRADME</v>
      </c>
      <c r="I86" s="38" t="str">
        <f t="shared" si="17"/>
        <v>TRAN2ON</v>
      </c>
      <c r="J86" s="47">
        <v>0</v>
      </c>
      <c r="K86" s="2"/>
      <c r="L86" s="38" t="s">
        <v>239</v>
      </c>
      <c r="M86" s="38"/>
      <c r="N86" s="38"/>
      <c r="P86" s="21"/>
      <c r="Q86" s="25"/>
      <c r="R86" s="25"/>
      <c r="S86" s="21"/>
      <c r="T86" s="25"/>
    </row>
    <row r="87" spans="2:20" x14ac:dyDescent="0.3">
      <c r="B87" s="38" t="s">
        <v>225</v>
      </c>
      <c r="C87" s="38"/>
      <c r="D87" s="38" t="str">
        <f t="shared" si="14"/>
        <v>FLO_EMIS</v>
      </c>
      <c r="E87" s="42">
        <f>'ACTIVITY Rail'!$E$7</f>
        <v>2018</v>
      </c>
      <c r="F87" s="38" t="str">
        <f t="shared" si="15"/>
        <v>TRADST</v>
      </c>
      <c r="G87" s="38" t="str">
        <f t="shared" si="16"/>
        <v>TN*</v>
      </c>
      <c r="H87" s="38" t="str">
        <f>P$15</f>
        <v>TRADST</v>
      </c>
      <c r="I87" s="38" t="str">
        <f t="shared" si="17"/>
        <v>TRAN2ON</v>
      </c>
      <c r="J87" s="47">
        <v>4.0000000000000001E-3</v>
      </c>
      <c r="K87" s="2"/>
      <c r="L87" s="38" t="s">
        <v>239</v>
      </c>
      <c r="M87" s="38" t="s">
        <v>293</v>
      </c>
      <c r="N87" s="38"/>
    </row>
    <row r="88" spans="2:20" x14ac:dyDescent="0.3">
      <c r="B88" s="38" t="s">
        <v>225</v>
      </c>
      <c r="C88" s="38"/>
      <c r="D88" s="38" t="str">
        <f t="shared" si="14"/>
        <v>*</v>
      </c>
      <c r="E88" s="42">
        <f>'ACTIVITY Rail'!$E$7</f>
        <v>2018</v>
      </c>
      <c r="F88" s="38" t="str">
        <f t="shared" si="15"/>
        <v>TRAELC</v>
      </c>
      <c r="G88" s="38" t="str">
        <f t="shared" si="16"/>
        <v>TN*</v>
      </c>
      <c r="H88" s="38" t="str">
        <f>P$16</f>
        <v>TRAELC</v>
      </c>
      <c r="I88" s="38" t="str">
        <f t="shared" si="17"/>
        <v>TRAN2ON</v>
      </c>
      <c r="J88" s="47">
        <v>0</v>
      </c>
      <c r="K88" s="2"/>
      <c r="L88" s="38" t="s">
        <v>239</v>
      </c>
      <c r="M88" s="38"/>
      <c r="N88" s="38"/>
    </row>
    <row r="89" spans="2:20" x14ac:dyDescent="0.3">
      <c r="B89" s="38" t="s">
        <v>225</v>
      </c>
      <c r="C89" s="38"/>
      <c r="D89" s="38" t="str">
        <f t="shared" si="14"/>
        <v>*</v>
      </c>
      <c r="E89" s="42">
        <f>'ACTIVITY Rail'!$E$7</f>
        <v>2018</v>
      </c>
      <c r="F89" s="38" t="str">
        <f t="shared" si="15"/>
        <v>TRAETH</v>
      </c>
      <c r="G89" s="38" t="str">
        <f t="shared" si="16"/>
        <v>TN*</v>
      </c>
      <c r="H89" s="38" t="str">
        <f>P$17</f>
        <v>TRAETH</v>
      </c>
      <c r="I89" s="38" t="str">
        <f t="shared" si="17"/>
        <v>TRAN2ON</v>
      </c>
      <c r="J89" s="47">
        <v>0</v>
      </c>
      <c r="K89" s="2"/>
      <c r="L89" s="38" t="s">
        <v>239</v>
      </c>
      <c r="M89" s="38"/>
      <c r="N89" s="38" t="s">
        <v>245</v>
      </c>
    </row>
    <row r="90" spans="2:20" x14ac:dyDescent="0.3">
      <c r="B90" s="38" t="s">
        <v>225</v>
      </c>
      <c r="C90" s="38"/>
      <c r="D90" s="38" t="str">
        <f t="shared" si="14"/>
        <v>*</v>
      </c>
      <c r="E90" s="42">
        <f>'ACTIVITY Rail'!$E$7</f>
        <v>2018</v>
      </c>
      <c r="F90" s="38" t="str">
        <f t="shared" si="15"/>
        <v>TRAETHM</v>
      </c>
      <c r="G90" s="38" t="str">
        <f t="shared" si="16"/>
        <v>TN*</v>
      </c>
      <c r="H90" s="38" t="str">
        <f>P$18</f>
        <v>TRAETHM</v>
      </c>
      <c r="I90" s="38" t="str">
        <f t="shared" si="17"/>
        <v>TRAN2ON</v>
      </c>
      <c r="J90" s="47">
        <v>0</v>
      </c>
      <c r="K90" s="2"/>
      <c r="L90" s="38" t="s">
        <v>239</v>
      </c>
      <c r="M90" s="38"/>
      <c r="N90" s="38" t="s">
        <v>245</v>
      </c>
    </row>
    <row r="91" spans="2:20" s="19" customFormat="1" ht="15" customHeight="1" x14ac:dyDescent="0.3">
      <c r="B91" s="38" t="s">
        <v>225</v>
      </c>
      <c r="C91" s="38"/>
      <c r="D91" s="38" t="str">
        <f t="shared" si="14"/>
        <v>FLO_EMIS</v>
      </c>
      <c r="E91" s="42">
        <f>'ACTIVITY Rail'!$E$7</f>
        <v>2018</v>
      </c>
      <c r="F91" s="38" t="str">
        <f t="shared" si="15"/>
        <v>TRAFTD</v>
      </c>
      <c r="G91" s="38" t="str">
        <f t="shared" si="16"/>
        <v>TN*</v>
      </c>
      <c r="H91" s="38" t="str">
        <f>P$19</f>
        <v>TRAFTD</v>
      </c>
      <c r="I91" s="38" t="str">
        <f t="shared" si="17"/>
        <v>TRAN2ON</v>
      </c>
      <c r="J91" s="47">
        <v>4.0000000000000001E-3</v>
      </c>
      <c r="K91" s="2"/>
      <c r="L91" s="38" t="s">
        <v>239</v>
      </c>
      <c r="M91" s="38" t="s">
        <v>293</v>
      </c>
      <c r="N91" s="38"/>
      <c r="P91" s="21"/>
      <c r="S91" s="21"/>
    </row>
    <row r="92" spans="2:20" x14ac:dyDescent="0.3">
      <c r="B92" s="38" t="s">
        <v>225</v>
      </c>
      <c r="C92" s="38"/>
      <c r="D92" s="38" t="str">
        <f t="shared" si="14"/>
        <v>*</v>
      </c>
      <c r="E92" s="42">
        <f>'ACTIVITY Rail'!$E$7</f>
        <v>2018</v>
      </c>
      <c r="F92" s="38" t="str">
        <f t="shared" si="15"/>
        <v>TRAGSL</v>
      </c>
      <c r="G92" s="38" t="str">
        <f t="shared" si="16"/>
        <v>TN*</v>
      </c>
      <c r="H92" s="38" t="str">
        <f>P$20</f>
        <v>TRAGSL</v>
      </c>
      <c r="I92" s="38" t="str">
        <f t="shared" si="17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4"/>
        <v>*</v>
      </c>
      <c r="E93" s="42">
        <f>'ACTIVITY Rail'!$E$7</f>
        <v>2018</v>
      </c>
      <c r="F93" s="38" t="str">
        <f t="shared" si="15"/>
        <v>TRAH2G</v>
      </c>
      <c r="G93" s="38" t="str">
        <f t="shared" si="16"/>
        <v>TN*</v>
      </c>
      <c r="H93" s="38" t="str">
        <f>P$21</f>
        <v>TRAH2G</v>
      </c>
      <c r="I93" s="38" t="str">
        <f t="shared" si="17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4"/>
        <v>FLO_EMIS</v>
      </c>
      <c r="E94" s="42">
        <f>'ACTIVITY Rail'!$E$7</f>
        <v>2018</v>
      </c>
      <c r="F94" s="38" t="str">
        <f t="shared" si="15"/>
        <v>TRAHFO</v>
      </c>
      <c r="G94" s="38" t="str">
        <f t="shared" si="16"/>
        <v>TN*</v>
      </c>
      <c r="H94" s="38" t="str">
        <f>P$22</f>
        <v>TRAHFO</v>
      </c>
      <c r="I94" s="38" t="str">
        <f t="shared" si="17"/>
        <v>TRAN2ON</v>
      </c>
      <c r="J94" s="47">
        <v>4.0000000000000001E-3</v>
      </c>
      <c r="K94" s="2"/>
      <c r="L94" s="38" t="s">
        <v>239</v>
      </c>
      <c r="M94" s="38" t="s">
        <v>293</v>
      </c>
      <c r="N94" s="38"/>
    </row>
    <row r="95" spans="2:20" x14ac:dyDescent="0.3">
      <c r="B95" s="38" t="s">
        <v>225</v>
      </c>
      <c r="C95" s="38"/>
      <c r="D95" s="38" t="str">
        <f t="shared" si="14"/>
        <v>*</v>
      </c>
      <c r="E95" s="42">
        <f>'ACTIVITY Rail'!$E$7</f>
        <v>2018</v>
      </c>
      <c r="F95" s="38" t="str">
        <f t="shared" si="15"/>
        <v>TRAHUM</v>
      </c>
      <c r="G95" s="38" t="str">
        <f t="shared" si="16"/>
        <v>TN*</v>
      </c>
      <c r="H95" s="38" t="str">
        <f>P$23</f>
        <v>TRAHUM</v>
      </c>
      <c r="I95" s="38" t="str">
        <f t="shared" si="17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4"/>
        <v>*</v>
      </c>
      <c r="E96" s="42">
        <f>'ACTIVITY Rail'!$E$7</f>
        <v>2018</v>
      </c>
      <c r="F96" s="38" t="str">
        <f t="shared" si="15"/>
        <v>TRAKER</v>
      </c>
      <c r="G96" s="38" t="str">
        <f t="shared" si="16"/>
        <v>TN*</v>
      </c>
      <c r="H96" s="38" t="str">
        <f>P$24</f>
        <v>TRAKER</v>
      </c>
      <c r="I96" s="38" t="str">
        <f t="shared" si="17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4"/>
        <v>FLO_EMIS</v>
      </c>
      <c r="E97" s="42">
        <f>'ACTIVITY Rail'!$E$7</f>
        <v>2018</v>
      </c>
      <c r="F97" s="38" t="str">
        <f t="shared" si="15"/>
        <v>TRALFO</v>
      </c>
      <c r="G97" s="38" t="str">
        <f t="shared" si="16"/>
        <v>TN*</v>
      </c>
      <c r="H97" s="38" t="str">
        <f>P$25</f>
        <v>TRALFO</v>
      </c>
      <c r="I97" s="38" t="str">
        <f t="shared" si="17"/>
        <v>TRAN2ON</v>
      </c>
      <c r="J97" s="47">
        <v>4.0000000000000001E-3</v>
      </c>
      <c r="K97" s="2"/>
      <c r="L97" s="38" t="s">
        <v>239</v>
      </c>
      <c r="M97" s="38" t="s">
        <v>293</v>
      </c>
      <c r="N97" s="38"/>
    </row>
    <row r="98" spans="2:20" x14ac:dyDescent="0.3">
      <c r="B98" s="38" t="s">
        <v>225</v>
      </c>
      <c r="C98" s="38"/>
      <c r="D98" s="38" t="str">
        <f t="shared" si="14"/>
        <v>*</v>
      </c>
      <c r="E98" s="42">
        <f>'ACTIVITY Rail'!$E$7</f>
        <v>2018</v>
      </c>
      <c r="F98" s="38" t="str">
        <f t="shared" si="15"/>
        <v>TRALPG</v>
      </c>
      <c r="G98" s="38" t="str">
        <f t="shared" si="16"/>
        <v>TN*</v>
      </c>
      <c r="H98" s="38" t="str">
        <f>P$26</f>
        <v>TRALPG</v>
      </c>
      <c r="I98" s="38" t="str">
        <f t="shared" si="17"/>
        <v>TRAN2ON</v>
      </c>
      <c r="J98" s="47">
        <v>0</v>
      </c>
      <c r="K98" s="2"/>
      <c r="L98" s="38" t="s">
        <v>239</v>
      </c>
      <c r="M98" s="38"/>
      <c r="N98" s="38" t="s">
        <v>245</v>
      </c>
    </row>
    <row r="99" spans="2:20" s="19" customFormat="1" ht="15" customHeight="1" x14ac:dyDescent="0.3">
      <c r="B99" s="38" t="s">
        <v>225</v>
      </c>
      <c r="C99" s="38"/>
      <c r="D99" s="38" t="str">
        <f t="shared" si="14"/>
        <v>*</v>
      </c>
      <c r="E99" s="42">
        <f>'ACTIVITY Rail'!$E$7</f>
        <v>2018</v>
      </c>
      <c r="F99" s="38" t="str">
        <f t="shared" si="15"/>
        <v>TRAMTH</v>
      </c>
      <c r="G99" s="38" t="str">
        <f t="shared" si="16"/>
        <v>TN*</v>
      </c>
      <c r="H99" s="38" t="str">
        <f>P$27</f>
        <v>TRAMTH</v>
      </c>
      <c r="I99" s="38" t="str">
        <f t="shared" si="17"/>
        <v>TRAN2ON</v>
      </c>
      <c r="J99" s="47">
        <v>0</v>
      </c>
      <c r="K99" s="2"/>
      <c r="L99" s="38" t="s">
        <v>239</v>
      </c>
      <c r="M99" s="38" t="s">
        <v>293</v>
      </c>
      <c r="N99" s="38"/>
      <c r="P99" s="21"/>
    </row>
    <row r="100" spans="2:20" s="19" customFormat="1" ht="15" customHeight="1" x14ac:dyDescent="0.3">
      <c r="B100" s="38" t="s">
        <v>225</v>
      </c>
      <c r="C100" s="38"/>
      <c r="D100" s="38" t="str">
        <f t="shared" si="14"/>
        <v>*</v>
      </c>
      <c r="E100" s="42">
        <f>'ACTIVITY Rail'!$E$7</f>
        <v>2018</v>
      </c>
      <c r="F100" s="38" t="str">
        <f t="shared" si="15"/>
        <v>TRAMTHM</v>
      </c>
      <c r="G100" s="38" t="str">
        <f t="shared" si="16"/>
        <v>TN*</v>
      </c>
      <c r="H100" s="38" t="str">
        <f>P$28</f>
        <v>TRAMTHM</v>
      </c>
      <c r="I100" s="38" t="str">
        <f t="shared" si="17"/>
        <v>TRAN2ON</v>
      </c>
      <c r="J100" s="47">
        <v>0</v>
      </c>
      <c r="K100" s="2"/>
      <c r="L100" s="38" t="s">
        <v>239</v>
      </c>
      <c r="M100" s="38" t="s">
        <v>293</v>
      </c>
      <c r="N100" s="38"/>
      <c r="P100" s="21"/>
    </row>
    <row r="101" spans="2:20" x14ac:dyDescent="0.3">
      <c r="B101" s="38" t="s">
        <v>225</v>
      </c>
      <c r="C101" s="38"/>
      <c r="D101" s="38" t="str">
        <f t="shared" si="14"/>
        <v>*</v>
      </c>
      <c r="E101" s="42">
        <f>'ACTIVITY Rail'!$E$7</f>
        <v>2018</v>
      </c>
      <c r="F101" s="38" t="str">
        <f t="shared" si="15"/>
        <v>TRANGL</v>
      </c>
      <c r="G101" s="38" t="str">
        <f t="shared" si="16"/>
        <v>TN*</v>
      </c>
      <c r="H101" s="38" t="str">
        <f>P$29</f>
        <v>TRANGL</v>
      </c>
      <c r="I101" s="38" t="str">
        <f t="shared" si="17"/>
        <v>TRAN2ON</v>
      </c>
      <c r="J101" s="47">
        <v>0</v>
      </c>
      <c r="K101"/>
      <c r="L101" s="38" t="s">
        <v>239</v>
      </c>
      <c r="M101" s="38" t="s">
        <v>293</v>
      </c>
      <c r="N101" s="38"/>
      <c r="P101" s="21"/>
    </row>
    <row r="102" spans="2:20" x14ac:dyDescent="0.3">
      <c r="B102" s="39" t="s">
        <v>225</v>
      </c>
      <c r="C102" s="39"/>
      <c r="D102" s="39" t="str">
        <f t="shared" si="14"/>
        <v>*</v>
      </c>
      <c r="E102" s="42">
        <f>'ACTIVITY Rail'!$E$7</f>
        <v>2018</v>
      </c>
      <c r="F102" s="39" t="str">
        <f t="shared" si="15"/>
        <v>TRANGS</v>
      </c>
      <c r="G102" s="39" t="str">
        <f t="shared" si="16"/>
        <v>TN*</v>
      </c>
      <c r="H102" s="39" t="str">
        <f>P$30</f>
        <v>TRANGS</v>
      </c>
      <c r="I102" s="39" t="str">
        <f t="shared" si="17"/>
        <v>TRAN2ON</v>
      </c>
      <c r="J102" s="48">
        <v>0</v>
      </c>
      <c r="K102"/>
      <c r="L102" s="39" t="s">
        <v>239</v>
      </c>
      <c r="M102" s="39" t="s">
        <v>293</v>
      </c>
      <c r="N102" s="39"/>
    </row>
    <row r="103" spans="2:20" x14ac:dyDescent="0.3">
      <c r="B103" s="38" t="s">
        <v>225</v>
      </c>
      <c r="C103" s="38"/>
      <c r="D103" s="38" t="str">
        <f>IF(J103&gt;0,"FLO_EMIS","*")</f>
        <v>FLO_EMIS</v>
      </c>
      <c r="E103" s="42">
        <f>'ACTIVITY Rail'!$E$7</f>
        <v>2018</v>
      </c>
      <c r="F103" s="38" t="str">
        <f>H103</f>
        <v>TRABDL</v>
      </c>
      <c r="G103" s="38" t="str">
        <f>G$7</f>
        <v>TN*</v>
      </c>
      <c r="H103" s="38" t="str">
        <f>P$7</f>
        <v>TRABDL</v>
      </c>
      <c r="I103" s="38" t="s">
        <v>247</v>
      </c>
      <c r="J103" s="47">
        <v>5.1999999999999995E-4</v>
      </c>
      <c r="K103" s="2"/>
      <c r="L103" s="38" t="s">
        <v>239</v>
      </c>
      <c r="M103" s="38" t="s">
        <v>293</v>
      </c>
      <c r="N103" s="38"/>
    </row>
    <row r="104" spans="2:20" x14ac:dyDescent="0.3">
      <c r="B104" s="38" t="s">
        <v>225</v>
      </c>
      <c r="C104" s="38"/>
      <c r="D104" s="38" t="str">
        <f t="shared" ref="D104:D126" si="19">IF(J104&gt;0,"FLO_EMIS","*")</f>
        <v>FLO_EMIS</v>
      </c>
      <c r="E104" s="42">
        <f>'ACTIVITY Rail'!$E$7</f>
        <v>2018</v>
      </c>
      <c r="F104" s="38" t="str">
        <f t="shared" ref="F104:F126" si="20">H104</f>
        <v>TRABDLM</v>
      </c>
      <c r="G104" s="38" t="str">
        <f>G103</f>
        <v>TN*</v>
      </c>
      <c r="H104" s="38" t="str">
        <f>P$8</f>
        <v>TRABDLM</v>
      </c>
      <c r="I104" s="38" t="str">
        <f>I103</f>
        <v>TRANH3N</v>
      </c>
      <c r="J104" s="47">
        <v>5.1999999999999995E-4</v>
      </c>
      <c r="K104" s="2"/>
      <c r="L104" s="38" t="s">
        <v>239</v>
      </c>
      <c r="M104" s="38" t="s">
        <v>293</v>
      </c>
      <c r="N104" s="38"/>
    </row>
    <row r="105" spans="2:20" s="19" customFormat="1" ht="15" customHeight="1" x14ac:dyDescent="0.3">
      <c r="B105" s="38" t="s">
        <v>225</v>
      </c>
      <c r="C105" s="38"/>
      <c r="D105" s="38" t="str">
        <f t="shared" si="19"/>
        <v>*</v>
      </c>
      <c r="E105" s="42">
        <f>'ACTIVITY Rail'!$E$7</f>
        <v>2018</v>
      </c>
      <c r="F105" s="38" t="str">
        <f t="shared" si="20"/>
        <v>TRABGL</v>
      </c>
      <c r="G105" s="38" t="str">
        <f t="shared" ref="G105:G126" si="21">G104</f>
        <v>TN*</v>
      </c>
      <c r="H105" s="38" t="str">
        <f>P$9</f>
        <v>TRABGL</v>
      </c>
      <c r="I105" s="38" t="str">
        <f t="shared" ref="I105:I126" si="22">I104</f>
        <v>TRANH3N</v>
      </c>
      <c r="J105" s="47">
        <v>0</v>
      </c>
      <c r="K105" s="2"/>
      <c r="L105" s="38" t="s">
        <v>239</v>
      </c>
      <c r="M105" s="38" t="s">
        <v>293</v>
      </c>
      <c r="N105" s="38"/>
      <c r="P105" s="21"/>
      <c r="S105" s="21"/>
    </row>
    <row r="106" spans="2:20" x14ac:dyDescent="0.3">
      <c r="B106" s="38" t="s">
        <v>225</v>
      </c>
      <c r="C106" s="38"/>
      <c r="D106" s="38" t="str">
        <f t="shared" si="19"/>
        <v>*</v>
      </c>
      <c r="E106" s="42">
        <f>'ACTIVITY Rail'!$E$7</f>
        <v>2018</v>
      </c>
      <c r="F106" s="38" t="str">
        <f t="shared" si="20"/>
        <v>TRABGS</v>
      </c>
      <c r="G106" s="38" t="str">
        <f t="shared" si="21"/>
        <v>TN*</v>
      </c>
      <c r="H106" s="38" t="str">
        <f>P$10</f>
        <v>TRABGS</v>
      </c>
      <c r="I106" s="38" t="str">
        <f t="shared" si="22"/>
        <v>TRANH3N</v>
      </c>
      <c r="J106" s="47">
        <v>0</v>
      </c>
      <c r="K106" s="2"/>
      <c r="L106" s="38" t="s">
        <v>239</v>
      </c>
      <c r="M106" s="38" t="s">
        <v>293</v>
      </c>
      <c r="N106" s="38"/>
    </row>
    <row r="107" spans="2:20" s="19" customFormat="1" ht="15" customHeight="1" x14ac:dyDescent="0.3">
      <c r="B107" s="38" t="s">
        <v>225</v>
      </c>
      <c r="C107" s="38"/>
      <c r="D107" s="38" t="str">
        <f t="shared" si="19"/>
        <v>*</v>
      </c>
      <c r="E107" s="42">
        <f>'ACTIVITY Rail'!$E$7</f>
        <v>2018</v>
      </c>
      <c r="F107" s="38" t="str">
        <f t="shared" si="20"/>
        <v>TRABGSL</v>
      </c>
      <c r="G107" s="38" t="str">
        <f t="shared" si="21"/>
        <v>TN*</v>
      </c>
      <c r="H107" s="38" t="str">
        <f>P$11</f>
        <v>TRABGSL</v>
      </c>
      <c r="I107" s="38" t="str">
        <f t="shared" si="22"/>
        <v>TRANH3N</v>
      </c>
      <c r="J107" s="47">
        <v>0</v>
      </c>
      <c r="K107" s="2"/>
      <c r="L107" s="38" t="s">
        <v>239</v>
      </c>
      <c r="M107" s="38"/>
      <c r="N107" s="38" t="s">
        <v>245</v>
      </c>
      <c r="P107" s="21"/>
      <c r="Q107" s="25"/>
      <c r="R107" s="25"/>
      <c r="S107" s="21"/>
      <c r="T107" s="25"/>
    </row>
    <row r="108" spans="2:20" s="19" customFormat="1" ht="15" customHeight="1" x14ac:dyDescent="0.3">
      <c r="B108" s="38" t="s">
        <v>225</v>
      </c>
      <c r="C108" s="38"/>
      <c r="D108" s="38" t="str">
        <f t="shared" si="19"/>
        <v>*</v>
      </c>
      <c r="E108" s="42">
        <f>'ACTIVITY Rail'!$E$7</f>
        <v>2018</v>
      </c>
      <c r="F108" s="38" t="str">
        <f t="shared" si="20"/>
        <v>TRABGSLM</v>
      </c>
      <c r="G108" s="38" t="str">
        <f t="shared" ref="G108:I108" si="23">G107</f>
        <v>TN*</v>
      </c>
      <c r="H108" s="38" t="str">
        <f>P$12</f>
        <v>TRABGSLM</v>
      </c>
      <c r="I108" s="38" t="str">
        <f t="shared" si="23"/>
        <v>TRANH3N</v>
      </c>
      <c r="J108" s="47">
        <v>0</v>
      </c>
      <c r="K108" s="2"/>
      <c r="L108" s="38" t="s">
        <v>239</v>
      </c>
      <c r="M108" s="38"/>
      <c r="N108" s="38" t="s">
        <v>245</v>
      </c>
      <c r="P108" s="21"/>
      <c r="S108" s="21"/>
      <c r="T108" s="25"/>
    </row>
    <row r="109" spans="2:20" s="19" customFormat="1" ht="15" customHeight="1" x14ac:dyDescent="0.3">
      <c r="B109" s="38" t="s">
        <v>225</v>
      </c>
      <c r="C109" s="38"/>
      <c r="D109" s="38" t="str">
        <f t="shared" si="19"/>
        <v>*</v>
      </c>
      <c r="E109" s="42">
        <f>'ACTIVITY Rail'!$E$7</f>
        <v>2018</v>
      </c>
      <c r="F109" s="38" t="str">
        <f t="shared" si="20"/>
        <v>TRABJF</v>
      </c>
      <c r="G109" s="38" t="str">
        <f>G107</f>
        <v>TN*</v>
      </c>
      <c r="H109" s="38" t="str">
        <f>P$13</f>
        <v>TRABJF</v>
      </c>
      <c r="I109" s="38" t="str">
        <f>I107</f>
        <v>TRANH3N</v>
      </c>
      <c r="J109" s="47">
        <v>0</v>
      </c>
      <c r="K109" s="2"/>
      <c r="L109" s="38" t="s">
        <v>239</v>
      </c>
      <c r="M109" s="38"/>
      <c r="N109" s="38" t="s">
        <v>245</v>
      </c>
      <c r="P109" s="21"/>
      <c r="Q109" s="25"/>
      <c r="R109" s="25"/>
      <c r="S109" s="21"/>
      <c r="T109" s="25"/>
    </row>
    <row r="110" spans="2:20" s="19" customFormat="1" ht="15" customHeight="1" x14ac:dyDescent="0.3">
      <c r="B110" s="38" t="s">
        <v>225</v>
      </c>
      <c r="C110" s="38"/>
      <c r="D110" s="38" t="str">
        <f t="shared" si="19"/>
        <v>*</v>
      </c>
      <c r="E110" s="42">
        <f>'ACTIVITY Rail'!$E$7</f>
        <v>2018</v>
      </c>
      <c r="F110" s="38" t="str">
        <f t="shared" si="20"/>
        <v>TRADME</v>
      </c>
      <c r="G110" s="38" t="str">
        <f t="shared" si="21"/>
        <v>TN*</v>
      </c>
      <c r="H110" s="38" t="str">
        <f>P$14</f>
        <v>TRADME</v>
      </c>
      <c r="I110" s="38" t="str">
        <f t="shared" si="22"/>
        <v>TRANH3N</v>
      </c>
      <c r="J110" s="47">
        <v>0</v>
      </c>
      <c r="K110" s="2"/>
      <c r="L110" s="38" t="s">
        <v>239</v>
      </c>
      <c r="M110" s="38"/>
      <c r="N110" s="38"/>
      <c r="P110" s="21"/>
      <c r="Q110" s="25"/>
      <c r="R110" s="25"/>
      <c r="S110" s="21"/>
      <c r="T110" s="25"/>
    </row>
    <row r="111" spans="2:20" x14ac:dyDescent="0.3">
      <c r="B111" s="38" t="s">
        <v>225</v>
      </c>
      <c r="C111" s="38"/>
      <c r="D111" s="38" t="str">
        <f t="shared" si="19"/>
        <v>FLO_EMIS</v>
      </c>
      <c r="E111" s="42">
        <f>'ACTIVITY Rail'!$E$7</f>
        <v>2018</v>
      </c>
      <c r="F111" s="38" t="str">
        <f t="shared" si="20"/>
        <v>TRADST</v>
      </c>
      <c r="G111" s="38" t="str">
        <f t="shared" si="21"/>
        <v>TN*</v>
      </c>
      <c r="H111" s="38" t="str">
        <f>P$15</f>
        <v>TRADST</v>
      </c>
      <c r="I111" s="38" t="str">
        <f t="shared" si="22"/>
        <v>TRANH3N</v>
      </c>
      <c r="J111" s="47">
        <v>5.1999999999999995E-4</v>
      </c>
      <c r="K111" s="2"/>
      <c r="L111" s="38" t="s">
        <v>239</v>
      </c>
      <c r="M111" s="38" t="s">
        <v>293</v>
      </c>
      <c r="N111" s="38"/>
    </row>
    <row r="112" spans="2:20" x14ac:dyDescent="0.3">
      <c r="B112" s="38" t="s">
        <v>225</v>
      </c>
      <c r="C112" s="38"/>
      <c r="D112" s="38" t="str">
        <f t="shared" si="19"/>
        <v>*</v>
      </c>
      <c r="E112" s="42">
        <f>'ACTIVITY Rail'!$E$7</f>
        <v>2018</v>
      </c>
      <c r="F112" s="38" t="str">
        <f t="shared" si="20"/>
        <v>TRAELC</v>
      </c>
      <c r="G112" s="38" t="str">
        <f t="shared" si="21"/>
        <v>TN*</v>
      </c>
      <c r="H112" s="38" t="str">
        <f>P$16</f>
        <v>TRAELC</v>
      </c>
      <c r="I112" s="38" t="str">
        <f t="shared" si="22"/>
        <v>TRANH3N</v>
      </c>
      <c r="J112" s="47">
        <v>0</v>
      </c>
      <c r="K112" s="2"/>
      <c r="L112" s="38" t="s">
        <v>239</v>
      </c>
      <c r="M112" s="38"/>
      <c r="N112" s="38"/>
    </row>
    <row r="113" spans="2:19" x14ac:dyDescent="0.3">
      <c r="B113" s="38" t="s">
        <v>225</v>
      </c>
      <c r="C113" s="38"/>
      <c r="D113" s="38" t="str">
        <f t="shared" si="19"/>
        <v>*</v>
      </c>
      <c r="E113" s="42">
        <f>'ACTIVITY Rail'!$E$7</f>
        <v>2018</v>
      </c>
      <c r="F113" s="38" t="str">
        <f t="shared" si="20"/>
        <v>TRAETH</v>
      </c>
      <c r="G113" s="38" t="str">
        <f t="shared" si="21"/>
        <v>TN*</v>
      </c>
      <c r="H113" s="38" t="str">
        <f>P$17</f>
        <v>TRAETH</v>
      </c>
      <c r="I113" s="38" t="str">
        <f t="shared" si="22"/>
        <v>TRANH3N</v>
      </c>
      <c r="J113" s="47">
        <v>0</v>
      </c>
      <c r="K113" s="2"/>
      <c r="L113" s="38" t="s">
        <v>239</v>
      </c>
      <c r="M113" s="38"/>
      <c r="N113" s="38" t="s">
        <v>245</v>
      </c>
    </row>
    <row r="114" spans="2:19" x14ac:dyDescent="0.3">
      <c r="B114" s="38" t="s">
        <v>225</v>
      </c>
      <c r="C114" s="38"/>
      <c r="D114" s="38" t="str">
        <f t="shared" si="19"/>
        <v>*</v>
      </c>
      <c r="E114" s="42">
        <f>'ACTIVITY Rail'!$E$7</f>
        <v>2018</v>
      </c>
      <c r="F114" s="38" t="str">
        <f t="shared" si="20"/>
        <v>TRAETHM</v>
      </c>
      <c r="G114" s="38" t="str">
        <f t="shared" si="21"/>
        <v>TN*</v>
      </c>
      <c r="H114" s="38" t="str">
        <f>P$18</f>
        <v>TRAETHM</v>
      </c>
      <c r="I114" s="38" t="str">
        <f t="shared" si="22"/>
        <v>TRANH3N</v>
      </c>
      <c r="J114" s="47">
        <v>0</v>
      </c>
      <c r="K114" s="2"/>
      <c r="L114" s="38" t="s">
        <v>239</v>
      </c>
      <c r="M114" s="38"/>
      <c r="N114" s="38" t="s">
        <v>245</v>
      </c>
    </row>
    <row r="115" spans="2:19" s="19" customFormat="1" ht="15" customHeight="1" x14ac:dyDescent="0.3">
      <c r="B115" s="38" t="s">
        <v>225</v>
      </c>
      <c r="C115" s="38"/>
      <c r="D115" s="38" t="str">
        <f t="shared" si="19"/>
        <v>FLO_EMIS</v>
      </c>
      <c r="E115" s="42">
        <f>'ACTIVITY Rail'!$E$7</f>
        <v>2018</v>
      </c>
      <c r="F115" s="38" t="str">
        <f t="shared" si="20"/>
        <v>TRAFTD</v>
      </c>
      <c r="G115" s="38" t="str">
        <f t="shared" si="21"/>
        <v>TN*</v>
      </c>
      <c r="H115" s="38" t="str">
        <f>P$19</f>
        <v>TRAFTD</v>
      </c>
      <c r="I115" s="38" t="str">
        <f t="shared" si="22"/>
        <v>TRANH3N</v>
      </c>
      <c r="J115" s="47">
        <v>5.1999999999999995E-4</v>
      </c>
      <c r="K115" s="2"/>
      <c r="L115" s="38" t="s">
        <v>239</v>
      </c>
      <c r="M115" s="38" t="s">
        <v>293</v>
      </c>
      <c r="N115" s="38"/>
      <c r="P115" s="21"/>
      <c r="S115" s="21"/>
    </row>
    <row r="116" spans="2:19" x14ac:dyDescent="0.3">
      <c r="B116" s="38" t="s">
        <v>225</v>
      </c>
      <c r="C116" s="38"/>
      <c r="D116" s="38" t="str">
        <f t="shared" si="19"/>
        <v>*</v>
      </c>
      <c r="E116" s="42">
        <f>'ACTIVITY Rail'!$E$7</f>
        <v>2018</v>
      </c>
      <c r="F116" s="38" t="str">
        <f t="shared" si="20"/>
        <v>TRAGSL</v>
      </c>
      <c r="G116" s="38" t="str">
        <f t="shared" si="21"/>
        <v>TN*</v>
      </c>
      <c r="H116" s="38" t="str">
        <f>P$20</f>
        <v>TRAGSL</v>
      </c>
      <c r="I116" s="38" t="str">
        <f t="shared" si="22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19" x14ac:dyDescent="0.3">
      <c r="B117" s="38" t="s">
        <v>225</v>
      </c>
      <c r="C117" s="38"/>
      <c r="D117" s="38" t="str">
        <f t="shared" si="19"/>
        <v>*</v>
      </c>
      <c r="E117" s="42">
        <f>'ACTIVITY Rail'!$E$7</f>
        <v>2018</v>
      </c>
      <c r="F117" s="38" t="str">
        <f t="shared" si="20"/>
        <v>TRAH2G</v>
      </c>
      <c r="G117" s="38" t="str">
        <f t="shared" si="21"/>
        <v>TN*</v>
      </c>
      <c r="H117" s="38" t="str">
        <f>P$21</f>
        <v>TRAH2G</v>
      </c>
      <c r="I117" s="38" t="str">
        <f t="shared" si="22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9" x14ac:dyDescent="0.3">
      <c r="B118" s="38" t="s">
        <v>225</v>
      </c>
      <c r="C118" s="38"/>
      <c r="D118" s="38" t="str">
        <f t="shared" si="19"/>
        <v>FLO_EMIS</v>
      </c>
      <c r="E118" s="42">
        <f>'ACTIVITY Rail'!$E$7</f>
        <v>2018</v>
      </c>
      <c r="F118" s="38" t="str">
        <f t="shared" si="20"/>
        <v>TRAHFO</v>
      </c>
      <c r="G118" s="38" t="str">
        <f t="shared" si="21"/>
        <v>TN*</v>
      </c>
      <c r="H118" s="38" t="str">
        <f>P$22</f>
        <v>TRAHFO</v>
      </c>
      <c r="I118" s="38" t="str">
        <f t="shared" si="22"/>
        <v>TRANH3N</v>
      </c>
      <c r="J118" s="47">
        <v>6.9999999999999999E-4</v>
      </c>
      <c r="K118" s="2"/>
      <c r="L118" s="38" t="s">
        <v>239</v>
      </c>
      <c r="M118" s="38" t="s">
        <v>293</v>
      </c>
      <c r="N118" s="38"/>
    </row>
    <row r="119" spans="2:19" x14ac:dyDescent="0.3">
      <c r="B119" s="38" t="s">
        <v>225</v>
      </c>
      <c r="C119" s="38"/>
      <c r="D119" s="38" t="str">
        <f t="shared" si="19"/>
        <v>*</v>
      </c>
      <c r="E119" s="42">
        <f>'ACTIVITY Rail'!$E$7</f>
        <v>2018</v>
      </c>
      <c r="F119" s="38" t="str">
        <f t="shared" si="20"/>
        <v>TRAHUM</v>
      </c>
      <c r="G119" s="38" t="str">
        <f t="shared" si="21"/>
        <v>TN*</v>
      </c>
      <c r="H119" s="38" t="str">
        <f>P$23</f>
        <v>TRAHUM</v>
      </c>
      <c r="I119" s="38" t="str">
        <f t="shared" si="22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9" x14ac:dyDescent="0.3">
      <c r="B120" s="38" t="s">
        <v>225</v>
      </c>
      <c r="C120" s="38"/>
      <c r="D120" s="38" t="str">
        <f t="shared" si="19"/>
        <v>*</v>
      </c>
      <c r="E120" s="42">
        <f>'ACTIVITY Rail'!$E$7</f>
        <v>2018</v>
      </c>
      <c r="F120" s="38" t="str">
        <f t="shared" si="20"/>
        <v>TRAKER</v>
      </c>
      <c r="G120" s="38" t="str">
        <f t="shared" si="21"/>
        <v>TN*</v>
      </c>
      <c r="H120" s="38" t="str">
        <f>P$24</f>
        <v>TRAKER</v>
      </c>
      <c r="I120" s="38" t="str">
        <f t="shared" si="22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9" x14ac:dyDescent="0.3">
      <c r="B121" s="38" t="s">
        <v>225</v>
      </c>
      <c r="C121" s="38"/>
      <c r="D121" s="38" t="str">
        <f t="shared" si="19"/>
        <v>FLO_EMIS</v>
      </c>
      <c r="E121" s="42">
        <f>'ACTIVITY Rail'!$E$7</f>
        <v>2018</v>
      </c>
      <c r="F121" s="38" t="str">
        <f t="shared" si="20"/>
        <v>TRALFO</v>
      </c>
      <c r="G121" s="38" t="str">
        <f t="shared" si="21"/>
        <v>TN*</v>
      </c>
      <c r="H121" s="38" t="str">
        <f>P$25</f>
        <v>TRALFO</v>
      </c>
      <c r="I121" s="38" t="str">
        <f t="shared" si="22"/>
        <v>TRANH3N</v>
      </c>
      <c r="J121" s="47">
        <v>5.1999999999999995E-4</v>
      </c>
      <c r="K121" s="2"/>
      <c r="L121" s="38" t="s">
        <v>239</v>
      </c>
      <c r="M121" s="38" t="s">
        <v>293</v>
      </c>
      <c r="N121" s="38"/>
    </row>
    <row r="122" spans="2:19" x14ac:dyDescent="0.3">
      <c r="B122" s="38" t="s">
        <v>225</v>
      </c>
      <c r="C122" s="38"/>
      <c r="D122" s="38" t="str">
        <f t="shared" si="19"/>
        <v>*</v>
      </c>
      <c r="E122" s="42">
        <f>'ACTIVITY Rail'!$E$7</f>
        <v>2018</v>
      </c>
      <c r="F122" s="38" t="str">
        <f t="shared" si="20"/>
        <v>TRALPG</v>
      </c>
      <c r="G122" s="38" t="str">
        <f t="shared" si="21"/>
        <v>TN*</v>
      </c>
      <c r="H122" s="38" t="str">
        <f>P$26</f>
        <v>TRALPG</v>
      </c>
      <c r="I122" s="38" t="str">
        <f t="shared" si="22"/>
        <v>TRANH3N</v>
      </c>
      <c r="J122" s="47">
        <v>0</v>
      </c>
      <c r="K122" s="2"/>
      <c r="L122" s="38" t="s">
        <v>239</v>
      </c>
      <c r="M122" s="38"/>
      <c r="N122" s="38" t="s">
        <v>245</v>
      </c>
    </row>
    <row r="123" spans="2:19" s="19" customFormat="1" ht="15" customHeight="1" x14ac:dyDescent="0.3">
      <c r="B123" s="38" t="s">
        <v>225</v>
      </c>
      <c r="C123" s="38"/>
      <c r="D123" s="38" t="str">
        <f t="shared" si="19"/>
        <v>*</v>
      </c>
      <c r="E123" s="42">
        <f>'ACTIVITY Rail'!$E$7</f>
        <v>2018</v>
      </c>
      <c r="F123" s="38" t="str">
        <f t="shared" si="20"/>
        <v>TRAMTH</v>
      </c>
      <c r="G123" s="38" t="str">
        <f t="shared" si="21"/>
        <v>TN*</v>
      </c>
      <c r="H123" s="38" t="str">
        <f>P$27</f>
        <v>TRAMTH</v>
      </c>
      <c r="I123" s="38" t="str">
        <f t="shared" si="22"/>
        <v>TRANH3N</v>
      </c>
      <c r="J123" s="47">
        <v>0</v>
      </c>
      <c r="K123" s="2"/>
      <c r="L123" s="38" t="s">
        <v>239</v>
      </c>
      <c r="M123" s="38" t="s">
        <v>293</v>
      </c>
      <c r="N123" s="38"/>
      <c r="P123" s="21"/>
    </row>
    <row r="124" spans="2:19" s="19" customFormat="1" ht="15" customHeight="1" x14ac:dyDescent="0.3">
      <c r="B124" s="38" t="s">
        <v>225</v>
      </c>
      <c r="C124" s="38"/>
      <c r="D124" s="38" t="str">
        <f t="shared" si="19"/>
        <v>*</v>
      </c>
      <c r="E124" s="42">
        <f>'ACTIVITY Rail'!$E$7</f>
        <v>2018</v>
      </c>
      <c r="F124" s="38" t="str">
        <f t="shared" si="20"/>
        <v>TRAMTHM</v>
      </c>
      <c r="G124" s="38" t="str">
        <f t="shared" si="21"/>
        <v>TN*</v>
      </c>
      <c r="H124" s="38" t="str">
        <f>P$28</f>
        <v>TRAMTHM</v>
      </c>
      <c r="I124" s="38" t="str">
        <f t="shared" si="22"/>
        <v>TRANH3N</v>
      </c>
      <c r="J124" s="47">
        <v>0</v>
      </c>
      <c r="K124" s="2"/>
      <c r="L124" s="38" t="s">
        <v>239</v>
      </c>
      <c r="M124" s="38" t="s">
        <v>293</v>
      </c>
      <c r="N124" s="38"/>
      <c r="P124" s="21"/>
    </row>
    <row r="125" spans="2:19" x14ac:dyDescent="0.3">
      <c r="B125" s="38" t="s">
        <v>225</v>
      </c>
      <c r="C125" s="38"/>
      <c r="D125" s="38" t="str">
        <f t="shared" si="19"/>
        <v>*</v>
      </c>
      <c r="E125" s="42">
        <f>'ACTIVITY Rail'!$E$7</f>
        <v>2018</v>
      </c>
      <c r="F125" s="38" t="str">
        <f t="shared" si="20"/>
        <v>TRANGL</v>
      </c>
      <c r="G125" s="38" t="str">
        <f t="shared" si="21"/>
        <v>TN*</v>
      </c>
      <c r="H125" s="38" t="str">
        <f>P$29</f>
        <v>TRANGL</v>
      </c>
      <c r="I125" s="38" t="str">
        <f t="shared" si="22"/>
        <v>TRANH3N</v>
      </c>
      <c r="J125" s="47">
        <v>0</v>
      </c>
      <c r="K125"/>
      <c r="L125" s="38" t="s">
        <v>239</v>
      </c>
      <c r="M125" s="38" t="s">
        <v>293</v>
      </c>
      <c r="N125" s="38"/>
      <c r="P125" s="21"/>
    </row>
    <row r="126" spans="2:19" x14ac:dyDescent="0.3">
      <c r="B126" s="39" t="s">
        <v>225</v>
      </c>
      <c r="C126" s="39"/>
      <c r="D126" s="39" t="str">
        <f t="shared" si="19"/>
        <v>*</v>
      </c>
      <c r="E126" s="42">
        <f>'ACTIVITY Rail'!$E$7</f>
        <v>2018</v>
      </c>
      <c r="F126" s="39" t="str">
        <f t="shared" si="20"/>
        <v>TRANGS</v>
      </c>
      <c r="G126" s="39" t="str">
        <f t="shared" si="21"/>
        <v>TN*</v>
      </c>
      <c r="H126" s="39" t="str">
        <f>P$30</f>
        <v>TRANGS</v>
      </c>
      <c r="I126" s="39" t="str">
        <f t="shared" si="22"/>
        <v>TRANH3N</v>
      </c>
      <c r="J126" s="48">
        <v>0</v>
      </c>
      <c r="K126"/>
      <c r="L126" s="39" t="s">
        <v>239</v>
      </c>
      <c r="M126" s="39" t="s">
        <v>293</v>
      </c>
      <c r="N126" s="39"/>
    </row>
    <row r="127" spans="2:19" x14ac:dyDescent="0.3">
      <c r="B127" s="38" t="s">
        <v>225</v>
      </c>
      <c r="C127" s="38"/>
      <c r="D127" s="38" t="str">
        <f>IF(J127&gt;0,"FLO_EMIS","*")</f>
        <v>FLO_EMIS</v>
      </c>
      <c r="E127" s="42">
        <f>'ACTIVITY Rail'!$E$7</f>
        <v>2018</v>
      </c>
      <c r="F127" s="38" t="str">
        <f>H127</f>
        <v>TRABDL</v>
      </c>
      <c r="G127" s="38" t="str">
        <f>G$7</f>
        <v>TN*</v>
      </c>
      <c r="H127" s="38" t="str">
        <f>P$7</f>
        <v>TRABDL</v>
      </c>
      <c r="I127" s="38" t="s">
        <v>231</v>
      </c>
      <c r="J127" s="47">
        <v>0.43</v>
      </c>
      <c r="K127" s="2"/>
      <c r="L127" s="38" t="s">
        <v>239</v>
      </c>
      <c r="M127" s="38" t="s">
        <v>293</v>
      </c>
      <c r="N127" s="38"/>
    </row>
    <row r="128" spans="2:19" x14ac:dyDescent="0.3">
      <c r="B128" s="38" t="s">
        <v>225</v>
      </c>
      <c r="C128" s="38"/>
      <c r="D128" s="38" t="str">
        <f t="shared" ref="D128:D150" si="24">IF(J128&gt;0,"FLO_EMIS","*")</f>
        <v>FLO_EMIS</v>
      </c>
      <c r="E128" s="42">
        <f>'ACTIVITY Rail'!$E$7</f>
        <v>2018</v>
      </c>
      <c r="F128" s="38" t="str">
        <f t="shared" ref="F128:F150" si="25">H128</f>
        <v>TRABDLM</v>
      </c>
      <c r="G128" s="38" t="str">
        <f>G127</f>
        <v>TN*</v>
      </c>
      <c r="H128" s="38" t="str">
        <f>P$8</f>
        <v>TRABDLM</v>
      </c>
      <c r="I128" s="38" t="str">
        <f>I127</f>
        <v>TRANOXN</v>
      </c>
      <c r="J128" s="47">
        <v>0.43</v>
      </c>
      <c r="K128" s="2"/>
      <c r="L128" s="38" t="s">
        <v>239</v>
      </c>
      <c r="M128" s="38" t="s">
        <v>293</v>
      </c>
      <c r="N128" s="38"/>
    </row>
    <row r="129" spans="2:20" s="19" customFormat="1" ht="15" customHeight="1" x14ac:dyDescent="0.3">
      <c r="B129" s="38" t="s">
        <v>225</v>
      </c>
      <c r="C129" s="38"/>
      <c r="D129" s="38" t="str">
        <f t="shared" si="24"/>
        <v>FLO_EMIS</v>
      </c>
      <c r="E129" s="42">
        <f>'ACTIVITY Rail'!$E$7</f>
        <v>2018</v>
      </c>
      <c r="F129" s="38" t="str">
        <f t="shared" si="25"/>
        <v>TRABGL</v>
      </c>
      <c r="G129" s="38" t="str">
        <f t="shared" ref="G129:G150" si="26">G128</f>
        <v>TN*</v>
      </c>
      <c r="H129" s="38" t="str">
        <f>P$9</f>
        <v>TRABGL</v>
      </c>
      <c r="I129" s="38" t="str">
        <f t="shared" ref="I129:I150" si="27">I128</f>
        <v>TRANOXN</v>
      </c>
      <c r="J129" s="47">
        <v>0.11</v>
      </c>
      <c r="K129" s="2"/>
      <c r="L129" s="38" t="s">
        <v>239</v>
      </c>
      <c r="M129" s="38" t="s">
        <v>293</v>
      </c>
      <c r="N129" s="38"/>
      <c r="P129" s="21"/>
      <c r="S129" s="21"/>
    </row>
    <row r="130" spans="2:20" x14ac:dyDescent="0.3">
      <c r="B130" s="38" t="s">
        <v>225</v>
      </c>
      <c r="C130" s="38"/>
      <c r="D130" s="38" t="str">
        <f t="shared" si="24"/>
        <v>FLO_EMIS</v>
      </c>
      <c r="E130" s="42">
        <f>'ACTIVITY Rail'!$E$7</f>
        <v>2018</v>
      </c>
      <c r="F130" s="38" t="str">
        <f t="shared" si="25"/>
        <v>TRABGS</v>
      </c>
      <c r="G130" s="38" t="str">
        <f t="shared" si="26"/>
        <v>TN*</v>
      </c>
      <c r="H130" s="38" t="str">
        <f>P$10</f>
        <v>TRABGS</v>
      </c>
      <c r="I130" s="38" t="str">
        <f t="shared" si="27"/>
        <v>TRANOXN</v>
      </c>
      <c r="J130" s="47">
        <v>0.11</v>
      </c>
      <c r="K130" s="2"/>
      <c r="L130" s="38" t="s">
        <v>239</v>
      </c>
      <c r="M130" s="38" t="s">
        <v>293</v>
      </c>
      <c r="N130" s="38"/>
    </row>
    <row r="131" spans="2:20" s="19" customFormat="1" ht="15" customHeight="1" x14ac:dyDescent="0.3">
      <c r="B131" s="38" t="s">
        <v>225</v>
      </c>
      <c r="C131" s="38"/>
      <c r="D131" s="38" t="str">
        <f t="shared" si="24"/>
        <v>*</v>
      </c>
      <c r="E131" s="42">
        <f>'ACTIVITY Rail'!$E$7</f>
        <v>2018</v>
      </c>
      <c r="F131" s="38" t="str">
        <f t="shared" si="25"/>
        <v>TRABGSL</v>
      </c>
      <c r="G131" s="38" t="str">
        <f t="shared" si="26"/>
        <v>TN*</v>
      </c>
      <c r="H131" s="38" t="str">
        <f>P$11</f>
        <v>TRABGSL</v>
      </c>
      <c r="I131" s="38" t="str">
        <f t="shared" si="27"/>
        <v>TRANOXN</v>
      </c>
      <c r="J131" s="47">
        <v>0</v>
      </c>
      <c r="K131" s="2"/>
      <c r="L131" s="38" t="s">
        <v>239</v>
      </c>
      <c r="M131" s="38"/>
      <c r="N131" s="38" t="s">
        <v>245</v>
      </c>
      <c r="P131" s="21"/>
      <c r="Q131" s="25"/>
      <c r="R131" s="25"/>
      <c r="S131" s="21"/>
      <c r="T131" s="25"/>
    </row>
    <row r="132" spans="2:20" s="19" customFormat="1" ht="15" customHeight="1" x14ac:dyDescent="0.3">
      <c r="B132" s="38" t="s">
        <v>225</v>
      </c>
      <c r="C132" s="38"/>
      <c r="D132" s="38" t="str">
        <f t="shared" si="24"/>
        <v>*</v>
      </c>
      <c r="E132" s="42">
        <f>'ACTIVITY Rail'!$E$7</f>
        <v>2018</v>
      </c>
      <c r="F132" s="38" t="str">
        <f t="shared" si="25"/>
        <v>TRABGSLM</v>
      </c>
      <c r="G132" s="38" t="str">
        <f t="shared" ref="G132:I132" si="28">G131</f>
        <v>TN*</v>
      </c>
      <c r="H132" s="38" t="str">
        <f>P$12</f>
        <v>TRABGSLM</v>
      </c>
      <c r="I132" s="38" t="str">
        <f t="shared" si="28"/>
        <v>TRANOXN</v>
      </c>
      <c r="J132" s="47">
        <v>0</v>
      </c>
      <c r="K132" s="2"/>
      <c r="L132" s="38" t="s">
        <v>239</v>
      </c>
      <c r="M132" s="38"/>
      <c r="N132" s="38" t="s">
        <v>245</v>
      </c>
      <c r="P132" s="21"/>
      <c r="S132" s="21"/>
      <c r="T132" s="25"/>
    </row>
    <row r="133" spans="2:20" s="19" customFormat="1" ht="15" customHeight="1" x14ac:dyDescent="0.3">
      <c r="B133" s="38" t="s">
        <v>225</v>
      </c>
      <c r="C133" s="38"/>
      <c r="D133" s="38" t="str">
        <f t="shared" si="24"/>
        <v>*</v>
      </c>
      <c r="E133" s="42">
        <f>'ACTIVITY Rail'!$E$7</f>
        <v>2018</v>
      </c>
      <c r="F133" s="38" t="str">
        <f t="shared" si="25"/>
        <v>TRABJF</v>
      </c>
      <c r="G133" s="38" t="str">
        <f>G131</f>
        <v>TN*</v>
      </c>
      <c r="H133" s="38" t="str">
        <f>P$13</f>
        <v>TRABJF</v>
      </c>
      <c r="I133" s="38" t="str">
        <f>I131</f>
        <v>TRANOXN</v>
      </c>
      <c r="J133" s="47">
        <v>0</v>
      </c>
      <c r="K133" s="2"/>
      <c r="L133" s="38" t="s">
        <v>239</v>
      </c>
      <c r="M133" s="38"/>
      <c r="N133" s="38" t="s">
        <v>245</v>
      </c>
      <c r="P133" s="21"/>
      <c r="Q133" s="25"/>
      <c r="R133" s="25"/>
      <c r="S133" s="21"/>
      <c r="T133" s="25"/>
    </row>
    <row r="134" spans="2:20" s="19" customFormat="1" ht="15" customHeight="1" x14ac:dyDescent="0.3">
      <c r="B134" s="38" t="s">
        <v>225</v>
      </c>
      <c r="C134" s="38"/>
      <c r="D134" s="38" t="str">
        <f t="shared" si="24"/>
        <v>*</v>
      </c>
      <c r="E134" s="42">
        <f>'ACTIVITY Rail'!$E$7</f>
        <v>2018</v>
      </c>
      <c r="F134" s="38" t="str">
        <f t="shared" si="25"/>
        <v>TRADME</v>
      </c>
      <c r="G134" s="38" t="str">
        <f t="shared" si="26"/>
        <v>TN*</v>
      </c>
      <c r="H134" s="38" t="str">
        <f>P$14</f>
        <v>TRADME</v>
      </c>
      <c r="I134" s="38" t="str">
        <f t="shared" si="27"/>
        <v>TRANOXN</v>
      </c>
      <c r="J134" s="47">
        <v>0</v>
      </c>
      <c r="K134" s="2"/>
      <c r="L134" s="38" t="s">
        <v>239</v>
      </c>
      <c r="M134" s="38"/>
      <c r="N134" s="38"/>
      <c r="P134" s="21"/>
      <c r="Q134" s="25"/>
      <c r="R134" s="25"/>
      <c r="S134" s="21"/>
      <c r="T134" s="25"/>
    </row>
    <row r="135" spans="2:20" x14ac:dyDescent="0.3">
      <c r="B135" s="38" t="s">
        <v>225</v>
      </c>
      <c r="C135" s="38"/>
      <c r="D135" s="38" t="str">
        <f t="shared" si="24"/>
        <v>FLO_EMIS</v>
      </c>
      <c r="E135" s="42">
        <f>'ACTIVITY Rail'!$E$7</f>
        <v>2018</v>
      </c>
      <c r="F135" s="38" t="str">
        <f t="shared" si="25"/>
        <v>TRADST</v>
      </c>
      <c r="G135" s="38" t="str">
        <f t="shared" si="26"/>
        <v>TN*</v>
      </c>
      <c r="H135" s="38" t="str">
        <f>P$15</f>
        <v>TRADST</v>
      </c>
      <c r="I135" s="38" t="str">
        <f t="shared" si="27"/>
        <v>TRANOXN</v>
      </c>
      <c r="J135" s="47">
        <v>0.43</v>
      </c>
      <c r="K135" s="2"/>
      <c r="L135" s="38" t="s">
        <v>239</v>
      </c>
      <c r="M135" s="38" t="s">
        <v>293</v>
      </c>
      <c r="N135" s="38"/>
    </row>
    <row r="136" spans="2:20" x14ac:dyDescent="0.3">
      <c r="B136" s="38" t="s">
        <v>225</v>
      </c>
      <c r="C136" s="38"/>
      <c r="D136" s="38" t="str">
        <f t="shared" si="24"/>
        <v>*</v>
      </c>
      <c r="E136" s="42">
        <f>'ACTIVITY Rail'!$E$7</f>
        <v>2018</v>
      </c>
      <c r="F136" s="38" t="str">
        <f t="shared" si="25"/>
        <v>TRAELC</v>
      </c>
      <c r="G136" s="38" t="str">
        <f t="shared" si="26"/>
        <v>TN*</v>
      </c>
      <c r="H136" s="38" t="str">
        <f>P$16</f>
        <v>TRAELC</v>
      </c>
      <c r="I136" s="38" t="str">
        <f t="shared" si="27"/>
        <v>TRANOXN</v>
      </c>
      <c r="J136" s="47">
        <v>0</v>
      </c>
      <c r="K136" s="2"/>
      <c r="L136" s="38" t="s">
        <v>239</v>
      </c>
      <c r="M136" s="38"/>
      <c r="N136" s="38"/>
    </row>
    <row r="137" spans="2:20" x14ac:dyDescent="0.3">
      <c r="B137" s="38" t="s">
        <v>225</v>
      </c>
      <c r="C137" s="38"/>
      <c r="D137" s="38" t="str">
        <f t="shared" si="24"/>
        <v>*</v>
      </c>
      <c r="E137" s="42">
        <f>'ACTIVITY Rail'!$E$7</f>
        <v>2018</v>
      </c>
      <c r="F137" s="38" t="str">
        <f t="shared" si="25"/>
        <v>TRAETH</v>
      </c>
      <c r="G137" s="38" t="str">
        <f t="shared" si="26"/>
        <v>TN*</v>
      </c>
      <c r="H137" s="38" t="str">
        <f>P$17</f>
        <v>TRAETH</v>
      </c>
      <c r="I137" s="38" t="str">
        <f t="shared" si="27"/>
        <v>TRANOXN</v>
      </c>
      <c r="J137" s="47">
        <v>0</v>
      </c>
      <c r="K137" s="2"/>
      <c r="L137" s="38" t="s">
        <v>239</v>
      </c>
      <c r="M137" s="38"/>
      <c r="N137" s="38" t="s">
        <v>245</v>
      </c>
    </row>
    <row r="138" spans="2:20" x14ac:dyDescent="0.3">
      <c r="B138" s="38" t="s">
        <v>225</v>
      </c>
      <c r="C138" s="38"/>
      <c r="D138" s="38" t="str">
        <f t="shared" si="24"/>
        <v>*</v>
      </c>
      <c r="E138" s="42">
        <f>'ACTIVITY Rail'!$E$7</f>
        <v>2018</v>
      </c>
      <c r="F138" s="38" t="str">
        <f t="shared" si="25"/>
        <v>TRAETHM</v>
      </c>
      <c r="G138" s="38" t="str">
        <f t="shared" si="26"/>
        <v>TN*</v>
      </c>
      <c r="H138" s="38" t="str">
        <f>P$18</f>
        <v>TRAETHM</v>
      </c>
      <c r="I138" s="38" t="str">
        <f t="shared" si="27"/>
        <v>TRANOXN</v>
      </c>
      <c r="J138" s="47">
        <v>0</v>
      </c>
      <c r="K138" s="2"/>
      <c r="L138" s="38" t="s">
        <v>239</v>
      </c>
      <c r="M138" s="38"/>
      <c r="N138" s="38" t="s">
        <v>245</v>
      </c>
    </row>
    <row r="139" spans="2:20" s="19" customFormat="1" ht="15" customHeight="1" x14ac:dyDescent="0.3">
      <c r="B139" s="38" t="s">
        <v>225</v>
      </c>
      <c r="C139" s="38"/>
      <c r="D139" s="38" t="str">
        <f t="shared" si="24"/>
        <v>FLO_EMIS</v>
      </c>
      <c r="E139" s="42">
        <f>'ACTIVITY Rail'!$E$7</f>
        <v>2018</v>
      </c>
      <c r="F139" s="38" t="str">
        <f t="shared" si="25"/>
        <v>TRAFTD</v>
      </c>
      <c r="G139" s="38" t="str">
        <f t="shared" si="26"/>
        <v>TN*</v>
      </c>
      <c r="H139" s="38" t="str">
        <f>P$19</f>
        <v>TRAFTD</v>
      </c>
      <c r="I139" s="38" t="str">
        <f t="shared" si="27"/>
        <v>TRANOXN</v>
      </c>
      <c r="J139" s="47">
        <v>0.43</v>
      </c>
      <c r="K139" s="2"/>
      <c r="L139" s="38" t="s">
        <v>239</v>
      </c>
      <c r="M139" s="38" t="s">
        <v>293</v>
      </c>
      <c r="N139" s="38"/>
      <c r="P139" s="21"/>
      <c r="S139" s="21"/>
    </row>
    <row r="140" spans="2:20" x14ac:dyDescent="0.3">
      <c r="B140" s="38" t="s">
        <v>225</v>
      </c>
      <c r="C140" s="38"/>
      <c r="D140" s="38" t="str">
        <f t="shared" si="24"/>
        <v>*</v>
      </c>
      <c r="E140" s="42">
        <f>'ACTIVITY Rail'!$E$7</f>
        <v>2018</v>
      </c>
      <c r="F140" s="38" t="str">
        <f t="shared" si="25"/>
        <v>TRAGSL</v>
      </c>
      <c r="G140" s="38" t="str">
        <f t="shared" si="26"/>
        <v>TN*</v>
      </c>
      <c r="H140" s="38" t="str">
        <f>P$20</f>
        <v>TRAGSL</v>
      </c>
      <c r="I140" s="38" t="str">
        <f t="shared" si="27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si="24"/>
        <v>*</v>
      </c>
      <c r="E141" s="42">
        <f>'ACTIVITY Rail'!$E$7</f>
        <v>2018</v>
      </c>
      <c r="F141" s="38" t="str">
        <f t="shared" si="25"/>
        <v>TRAH2G</v>
      </c>
      <c r="G141" s="38" t="str">
        <f t="shared" si="26"/>
        <v>TN*</v>
      </c>
      <c r="H141" s="38" t="str">
        <f>P$21</f>
        <v>TRAH2G</v>
      </c>
      <c r="I141" s="38" t="str">
        <f t="shared" si="27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4"/>
        <v>FLO_EMIS</v>
      </c>
      <c r="E142" s="42">
        <f>'ACTIVITY Rail'!$E$7</f>
        <v>2018</v>
      </c>
      <c r="F142" s="38" t="str">
        <f t="shared" si="25"/>
        <v>TRAHFO</v>
      </c>
      <c r="G142" s="38" t="str">
        <f t="shared" si="26"/>
        <v>TN*</v>
      </c>
      <c r="H142" s="38" t="str">
        <f>P$22</f>
        <v>TRAHFO</v>
      </c>
      <c r="I142" s="38" t="str">
        <f t="shared" si="27"/>
        <v>TRANOXN</v>
      </c>
      <c r="J142" s="47">
        <v>1.67</v>
      </c>
      <c r="K142" s="2"/>
      <c r="L142" s="38" t="s">
        <v>239</v>
      </c>
      <c r="M142" s="38" t="s">
        <v>293</v>
      </c>
      <c r="N142" s="38"/>
    </row>
    <row r="143" spans="2:20" x14ac:dyDescent="0.3">
      <c r="B143" s="38" t="s">
        <v>225</v>
      </c>
      <c r="C143" s="38"/>
      <c r="D143" s="38" t="str">
        <f t="shared" si="24"/>
        <v>*</v>
      </c>
      <c r="E143" s="42">
        <f>'ACTIVITY Rail'!$E$7</f>
        <v>2018</v>
      </c>
      <c r="F143" s="38" t="str">
        <f t="shared" si="25"/>
        <v>TRAHUM</v>
      </c>
      <c r="G143" s="38" t="str">
        <f t="shared" si="26"/>
        <v>TN*</v>
      </c>
      <c r="H143" s="38" t="str">
        <f>P$23</f>
        <v>TRAHUM</v>
      </c>
      <c r="I143" s="38" t="str">
        <f t="shared" si="27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4"/>
        <v>*</v>
      </c>
      <c r="E144" s="42">
        <f>'ACTIVITY Rail'!$E$7</f>
        <v>2018</v>
      </c>
      <c r="F144" s="38" t="str">
        <f t="shared" si="25"/>
        <v>TRAKER</v>
      </c>
      <c r="G144" s="38" t="str">
        <f t="shared" si="26"/>
        <v>TN*</v>
      </c>
      <c r="H144" s="38" t="str">
        <f>P$24</f>
        <v>TRAKER</v>
      </c>
      <c r="I144" s="38" t="str">
        <f t="shared" si="27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4"/>
        <v>FLO_EMIS</v>
      </c>
      <c r="E145" s="42">
        <f>'ACTIVITY Rail'!$E$7</f>
        <v>2018</v>
      </c>
      <c r="F145" s="38" t="str">
        <f t="shared" si="25"/>
        <v>TRALFO</v>
      </c>
      <c r="G145" s="38" t="str">
        <f t="shared" si="26"/>
        <v>TN*</v>
      </c>
      <c r="H145" s="38" t="str">
        <f>P$25</f>
        <v>TRALFO</v>
      </c>
      <c r="I145" s="38" t="str">
        <f t="shared" si="27"/>
        <v>TRANOXN</v>
      </c>
      <c r="J145" s="47">
        <v>1.67</v>
      </c>
      <c r="K145" s="2"/>
      <c r="L145" s="38" t="s">
        <v>239</v>
      </c>
      <c r="M145" s="38" t="s">
        <v>293</v>
      </c>
      <c r="N145" s="38"/>
    </row>
    <row r="146" spans="2:20" x14ac:dyDescent="0.3">
      <c r="B146" s="38" t="s">
        <v>225</v>
      </c>
      <c r="C146" s="38"/>
      <c r="D146" s="38" t="str">
        <f t="shared" si="24"/>
        <v>*</v>
      </c>
      <c r="E146" s="42">
        <f>'ACTIVITY Rail'!$E$7</f>
        <v>2018</v>
      </c>
      <c r="F146" s="38" t="str">
        <f t="shared" si="25"/>
        <v>TRALPG</v>
      </c>
      <c r="G146" s="38" t="str">
        <f t="shared" si="26"/>
        <v>TN*</v>
      </c>
      <c r="H146" s="38" t="str">
        <f>P$26</f>
        <v>TRALPG</v>
      </c>
      <c r="I146" s="38" t="str">
        <f t="shared" si="27"/>
        <v>TRANOXN</v>
      </c>
      <c r="J146" s="47">
        <v>0</v>
      </c>
      <c r="K146" s="2"/>
      <c r="L146" s="38" t="s">
        <v>239</v>
      </c>
      <c r="M146" s="38"/>
      <c r="N146" s="38" t="s">
        <v>245</v>
      </c>
    </row>
    <row r="147" spans="2:20" s="19" customFormat="1" ht="15" customHeight="1" x14ac:dyDescent="0.3">
      <c r="B147" s="38" t="s">
        <v>225</v>
      </c>
      <c r="C147" s="38"/>
      <c r="D147" s="38" t="str">
        <f t="shared" si="24"/>
        <v>FLO_EMIS</v>
      </c>
      <c r="E147" s="42">
        <f>'ACTIVITY Rail'!$E$7</f>
        <v>2018</v>
      </c>
      <c r="F147" s="38" t="str">
        <f t="shared" si="25"/>
        <v>TRAMTH</v>
      </c>
      <c r="G147" s="38" t="str">
        <f t="shared" si="26"/>
        <v>TN*</v>
      </c>
      <c r="H147" s="38" t="str">
        <f>P$27</f>
        <v>TRAMTH</v>
      </c>
      <c r="I147" s="38" t="str">
        <f t="shared" si="27"/>
        <v>TRANOXN</v>
      </c>
      <c r="J147" s="47">
        <v>0.41</v>
      </c>
      <c r="K147" s="2"/>
      <c r="L147" s="38" t="s">
        <v>239</v>
      </c>
      <c r="M147" s="38" t="s">
        <v>293</v>
      </c>
      <c r="N147" s="38"/>
      <c r="P147" s="21"/>
    </row>
    <row r="148" spans="2:20" s="19" customFormat="1" ht="15" customHeight="1" x14ac:dyDescent="0.3">
      <c r="B148" s="38" t="s">
        <v>225</v>
      </c>
      <c r="C148" s="38"/>
      <c r="D148" s="38" t="str">
        <f t="shared" si="24"/>
        <v>FLO_EMIS</v>
      </c>
      <c r="E148" s="42">
        <f>'ACTIVITY Rail'!$E$7</f>
        <v>2018</v>
      </c>
      <c r="F148" s="38" t="str">
        <f t="shared" si="25"/>
        <v>TRAMTHM</v>
      </c>
      <c r="G148" s="38" t="str">
        <f t="shared" si="26"/>
        <v>TN*</v>
      </c>
      <c r="H148" s="38" t="str">
        <f>P$28</f>
        <v>TRAMTHM</v>
      </c>
      <c r="I148" s="38" t="str">
        <f t="shared" si="27"/>
        <v>TRANOXN</v>
      </c>
      <c r="J148" s="47">
        <v>0.41</v>
      </c>
      <c r="K148" s="2"/>
      <c r="L148" s="38" t="s">
        <v>239</v>
      </c>
      <c r="M148" s="38" t="s">
        <v>293</v>
      </c>
      <c r="N148" s="38"/>
      <c r="P148" s="21"/>
    </row>
    <row r="149" spans="2:20" x14ac:dyDescent="0.3">
      <c r="B149" s="38" t="s">
        <v>225</v>
      </c>
      <c r="C149" s="38"/>
      <c r="D149" s="38" t="str">
        <f t="shared" si="24"/>
        <v>FLO_EMIS</v>
      </c>
      <c r="E149" s="42">
        <f>'ACTIVITY Rail'!$E$7</f>
        <v>2018</v>
      </c>
      <c r="F149" s="38" t="str">
        <f t="shared" si="25"/>
        <v>TRANGL</v>
      </c>
      <c r="G149" s="38" t="str">
        <f t="shared" si="26"/>
        <v>TN*</v>
      </c>
      <c r="H149" s="38" t="str">
        <f>P$29</f>
        <v>TRANGL</v>
      </c>
      <c r="I149" s="38" t="str">
        <f t="shared" si="27"/>
        <v>TRANOXN</v>
      </c>
      <c r="J149" s="47">
        <v>0.11</v>
      </c>
      <c r="K149"/>
      <c r="L149" s="38" t="s">
        <v>239</v>
      </c>
      <c r="M149" s="38" t="s">
        <v>293</v>
      </c>
      <c r="N149" s="38"/>
      <c r="P149" s="21"/>
    </row>
    <row r="150" spans="2:20" x14ac:dyDescent="0.3">
      <c r="B150" s="39" t="s">
        <v>225</v>
      </c>
      <c r="C150" s="39"/>
      <c r="D150" s="39" t="str">
        <f t="shared" si="24"/>
        <v>FLO_EMIS</v>
      </c>
      <c r="E150" s="42">
        <f>'ACTIVITY Rail'!$E$7</f>
        <v>2018</v>
      </c>
      <c r="F150" s="39" t="str">
        <f t="shared" si="25"/>
        <v>TRANGS</v>
      </c>
      <c r="G150" s="39" t="str">
        <f t="shared" si="26"/>
        <v>TN*</v>
      </c>
      <c r="H150" s="39" t="str">
        <f>P$30</f>
        <v>TRANGS</v>
      </c>
      <c r="I150" s="39" t="str">
        <f t="shared" si="27"/>
        <v>TRANOXN</v>
      </c>
      <c r="J150" s="48">
        <v>0.11</v>
      </c>
      <c r="K150"/>
      <c r="L150" s="39" t="s">
        <v>239</v>
      </c>
      <c r="M150" s="39" t="s">
        <v>293</v>
      </c>
      <c r="N150" s="39"/>
    </row>
    <row r="151" spans="2:20" x14ac:dyDescent="0.3">
      <c r="B151" s="38" t="s">
        <v>225</v>
      </c>
      <c r="C151" s="38"/>
      <c r="D151" s="38" t="str">
        <f>IF(J151&gt;0,"FLO_EMIS","*")</f>
        <v>FLO_EMIS</v>
      </c>
      <c r="E151" s="42">
        <f>'ACTIVITY Rail'!$E$7</f>
        <v>2018</v>
      </c>
      <c r="F151" s="38" t="str">
        <f>H151</f>
        <v>TRABDL</v>
      </c>
      <c r="G151" s="38" t="str">
        <f>G$7</f>
        <v>TN*</v>
      </c>
      <c r="H151" s="38" t="str">
        <f>P$7</f>
        <v>TRABDL</v>
      </c>
      <c r="I151" s="38" t="s">
        <v>246</v>
      </c>
      <c r="J151" s="47">
        <v>2.4E-2</v>
      </c>
      <c r="K151" s="2"/>
      <c r="L151" s="38" t="s">
        <v>239</v>
      </c>
      <c r="M151" s="38" t="s">
        <v>293</v>
      </c>
      <c r="N151" s="38"/>
      <c r="O151" s="24"/>
    </row>
    <row r="152" spans="2:20" x14ac:dyDescent="0.3">
      <c r="B152" s="38" t="s">
        <v>225</v>
      </c>
      <c r="C152" s="38"/>
      <c r="D152" s="38" t="str">
        <f t="shared" ref="D152:D174" si="29">IF(J152&gt;0,"FLO_EMIS","*")</f>
        <v>FLO_EMIS</v>
      </c>
      <c r="E152" s="42">
        <f>'ACTIVITY Rail'!$E$7</f>
        <v>2018</v>
      </c>
      <c r="F152" s="38" t="str">
        <f t="shared" ref="F152:F174" si="30">H152</f>
        <v>TRABDLM</v>
      </c>
      <c r="G152" s="38" t="str">
        <f>G151</f>
        <v>TN*</v>
      </c>
      <c r="H152" s="38" t="str">
        <f>P$8</f>
        <v>TRABDLM</v>
      </c>
      <c r="I152" s="38" t="str">
        <f>I151</f>
        <v>TRAPMN</v>
      </c>
      <c r="J152" s="47">
        <v>2.4E-2</v>
      </c>
      <c r="K152" s="2"/>
      <c r="L152" s="38" t="s">
        <v>239</v>
      </c>
      <c r="M152" s="38" t="s">
        <v>293</v>
      </c>
      <c r="N152" s="38"/>
      <c r="O152" s="24"/>
    </row>
    <row r="153" spans="2:20" s="19" customFormat="1" ht="15" customHeight="1" x14ac:dyDescent="0.3">
      <c r="B153" s="38" t="s">
        <v>225</v>
      </c>
      <c r="C153" s="38"/>
      <c r="D153" s="38" t="str">
        <f t="shared" si="29"/>
        <v>FLO_EMIS</v>
      </c>
      <c r="E153" s="42">
        <f>'ACTIVITY Rail'!$E$7</f>
        <v>2018</v>
      </c>
      <c r="F153" s="38" t="str">
        <f t="shared" si="30"/>
        <v>TRABGL</v>
      </c>
      <c r="G153" s="38" t="str">
        <f t="shared" ref="G153:G174" si="31">G152</f>
        <v>TN*</v>
      </c>
      <c r="H153" s="38" t="str">
        <f>P$9</f>
        <v>TRABGL</v>
      </c>
      <c r="I153" s="38" t="str">
        <f t="shared" ref="I153:I174" si="32">I152</f>
        <v>TRAPMN</v>
      </c>
      <c r="J153" s="47">
        <v>8.6E-3</v>
      </c>
      <c r="K153" s="2"/>
      <c r="L153" s="38" t="s">
        <v>239</v>
      </c>
      <c r="M153" s="38" t="s">
        <v>293</v>
      </c>
      <c r="N153" s="38"/>
      <c r="P153" s="21"/>
      <c r="S153" s="21"/>
    </row>
    <row r="154" spans="2:20" x14ac:dyDescent="0.3">
      <c r="B154" s="38" t="s">
        <v>225</v>
      </c>
      <c r="C154" s="38"/>
      <c r="D154" s="38" t="str">
        <f t="shared" si="29"/>
        <v>FLO_EMIS</v>
      </c>
      <c r="E154" s="42">
        <f>'ACTIVITY Rail'!$E$7</f>
        <v>2018</v>
      </c>
      <c r="F154" s="38" t="str">
        <f t="shared" si="30"/>
        <v>TRABGS</v>
      </c>
      <c r="G154" s="38" t="str">
        <f t="shared" si="31"/>
        <v>TN*</v>
      </c>
      <c r="H154" s="38" t="str">
        <f>P$10</f>
        <v>TRABGS</v>
      </c>
      <c r="I154" s="38" t="str">
        <f t="shared" si="32"/>
        <v>TRAPMN</v>
      </c>
      <c r="J154" s="47">
        <v>8.6E-3</v>
      </c>
      <c r="K154" s="2"/>
      <c r="L154" s="38" t="s">
        <v>239</v>
      </c>
      <c r="M154" s="38" t="s">
        <v>293</v>
      </c>
      <c r="N154" s="38"/>
      <c r="O154" s="24"/>
    </row>
    <row r="155" spans="2:20" s="19" customFormat="1" ht="15" customHeight="1" x14ac:dyDescent="0.3">
      <c r="B155" s="38" t="s">
        <v>225</v>
      </c>
      <c r="C155" s="38"/>
      <c r="D155" s="38" t="str">
        <f t="shared" si="29"/>
        <v>*</v>
      </c>
      <c r="E155" s="42">
        <f>'ACTIVITY Rail'!$E$7</f>
        <v>2018</v>
      </c>
      <c r="F155" s="38" t="str">
        <f t="shared" si="30"/>
        <v>TRABGSL</v>
      </c>
      <c r="G155" s="38" t="str">
        <f t="shared" si="31"/>
        <v>TN*</v>
      </c>
      <c r="H155" s="38" t="str">
        <f>P$11</f>
        <v>TRABGSL</v>
      </c>
      <c r="I155" s="38" t="str">
        <f t="shared" si="32"/>
        <v>TRAPMN</v>
      </c>
      <c r="J155" s="47">
        <v>0</v>
      </c>
      <c r="K155" s="2"/>
      <c r="L155" s="38" t="s">
        <v>239</v>
      </c>
      <c r="M155" s="38"/>
      <c r="N155" s="38" t="s">
        <v>245</v>
      </c>
      <c r="P155" s="21"/>
      <c r="Q155" s="25"/>
      <c r="R155" s="25"/>
      <c r="S155" s="21"/>
      <c r="T155" s="25"/>
    </row>
    <row r="156" spans="2:20" s="19" customFormat="1" ht="15" customHeight="1" x14ac:dyDescent="0.3">
      <c r="B156" s="38" t="s">
        <v>225</v>
      </c>
      <c r="C156" s="38"/>
      <c r="D156" s="38" t="str">
        <f t="shared" si="29"/>
        <v>*</v>
      </c>
      <c r="E156" s="42">
        <f>'ACTIVITY Rail'!$E$7</f>
        <v>2018</v>
      </c>
      <c r="F156" s="38" t="str">
        <f t="shared" si="30"/>
        <v>TRABGSLM</v>
      </c>
      <c r="G156" s="38" t="str">
        <f t="shared" ref="G156:I156" si="33">G155</f>
        <v>TN*</v>
      </c>
      <c r="H156" s="38" t="str">
        <f>P$12</f>
        <v>TRABGSLM</v>
      </c>
      <c r="I156" s="38" t="str">
        <f t="shared" si="33"/>
        <v>TRAPMN</v>
      </c>
      <c r="J156" s="47">
        <v>0</v>
      </c>
      <c r="K156" s="2"/>
      <c r="L156" s="38" t="s">
        <v>239</v>
      </c>
      <c r="M156" s="38"/>
      <c r="N156" s="38" t="s">
        <v>245</v>
      </c>
      <c r="P156" s="21"/>
      <c r="S156" s="21"/>
      <c r="T156" s="25"/>
    </row>
    <row r="157" spans="2:20" s="19" customFormat="1" ht="15" customHeight="1" x14ac:dyDescent="0.3">
      <c r="B157" s="38" t="s">
        <v>225</v>
      </c>
      <c r="C157" s="38"/>
      <c r="D157" s="38" t="str">
        <f t="shared" si="29"/>
        <v>*</v>
      </c>
      <c r="E157" s="42">
        <f>'ACTIVITY Rail'!$E$7</f>
        <v>2018</v>
      </c>
      <c r="F157" s="38" t="str">
        <f t="shared" si="30"/>
        <v>TRABJF</v>
      </c>
      <c r="G157" s="38" t="str">
        <f>G155</f>
        <v>TN*</v>
      </c>
      <c r="H157" s="38" t="str">
        <f>P$13</f>
        <v>TRABJF</v>
      </c>
      <c r="I157" s="38" t="str">
        <f>I155</f>
        <v>TRAPMN</v>
      </c>
      <c r="J157" s="47">
        <v>0</v>
      </c>
      <c r="K157" s="2"/>
      <c r="L157" s="38" t="s">
        <v>239</v>
      </c>
      <c r="M157" s="38"/>
      <c r="N157" s="38" t="s">
        <v>245</v>
      </c>
      <c r="P157" s="21"/>
      <c r="Q157" s="25"/>
      <c r="R157" s="25"/>
      <c r="S157" s="21"/>
      <c r="T157" s="25"/>
    </row>
    <row r="158" spans="2:20" s="19" customFormat="1" ht="15" customHeight="1" x14ac:dyDescent="0.3">
      <c r="B158" s="38" t="s">
        <v>225</v>
      </c>
      <c r="C158" s="38"/>
      <c r="D158" s="38" t="str">
        <f t="shared" si="29"/>
        <v>*</v>
      </c>
      <c r="E158" s="42">
        <f>'ACTIVITY Rail'!$E$7</f>
        <v>2018</v>
      </c>
      <c r="F158" s="38" t="str">
        <f t="shared" si="30"/>
        <v>TRADME</v>
      </c>
      <c r="G158" s="38" t="str">
        <f t="shared" si="31"/>
        <v>TN*</v>
      </c>
      <c r="H158" s="38" t="str">
        <f>P$14</f>
        <v>TRADME</v>
      </c>
      <c r="I158" s="38" t="str">
        <f t="shared" si="32"/>
        <v>TRAPMN</v>
      </c>
      <c r="J158" s="47">
        <v>0</v>
      </c>
      <c r="K158" s="2"/>
      <c r="L158" s="38" t="s">
        <v>239</v>
      </c>
      <c r="M158" s="38"/>
      <c r="N158" s="38"/>
      <c r="P158" s="21"/>
      <c r="Q158" s="25"/>
      <c r="R158" s="25"/>
      <c r="S158" s="21"/>
      <c r="T158" s="25"/>
    </row>
    <row r="159" spans="2:20" x14ac:dyDescent="0.3">
      <c r="B159" s="38" t="s">
        <v>225</v>
      </c>
      <c r="C159" s="38"/>
      <c r="D159" s="38" t="str">
        <f t="shared" si="29"/>
        <v>FLO_EMIS</v>
      </c>
      <c r="E159" s="42">
        <f>'ACTIVITY Rail'!$E$7</f>
        <v>2018</v>
      </c>
      <c r="F159" s="38" t="str">
        <f t="shared" si="30"/>
        <v>TRADST</v>
      </c>
      <c r="G159" s="38" t="str">
        <f t="shared" si="31"/>
        <v>TN*</v>
      </c>
      <c r="H159" s="38" t="str">
        <f>P$15</f>
        <v>TRADST</v>
      </c>
      <c r="I159" s="38" t="str">
        <f t="shared" si="32"/>
        <v>TRAPMN</v>
      </c>
      <c r="J159" s="47">
        <v>2.4E-2</v>
      </c>
      <c r="K159" s="2"/>
      <c r="L159" s="38" t="s">
        <v>239</v>
      </c>
      <c r="M159" s="38" t="s">
        <v>293</v>
      </c>
      <c r="N159" s="38"/>
      <c r="O159" s="24"/>
    </row>
    <row r="160" spans="2:20" x14ac:dyDescent="0.3">
      <c r="B160" s="38" t="s">
        <v>225</v>
      </c>
      <c r="C160" s="38"/>
      <c r="D160" s="38" t="str">
        <f t="shared" si="29"/>
        <v>*</v>
      </c>
      <c r="E160" s="42">
        <f>'ACTIVITY Rail'!$E$7</f>
        <v>2018</v>
      </c>
      <c r="F160" s="38" t="str">
        <f t="shared" si="30"/>
        <v>TRAELC</v>
      </c>
      <c r="G160" s="38" t="str">
        <f t="shared" si="31"/>
        <v>TN*</v>
      </c>
      <c r="H160" s="38" t="str">
        <f>P$16</f>
        <v>TRAELC</v>
      </c>
      <c r="I160" s="38" t="str">
        <f t="shared" si="32"/>
        <v>TRAPMN</v>
      </c>
      <c r="J160" s="47">
        <v>0</v>
      </c>
      <c r="K160" s="2"/>
      <c r="L160" s="38" t="s">
        <v>239</v>
      </c>
      <c r="M160" s="38"/>
      <c r="N160" s="38"/>
      <c r="O160" s="24"/>
    </row>
    <row r="161" spans="2:19" x14ac:dyDescent="0.3">
      <c r="B161" s="38" t="s">
        <v>225</v>
      </c>
      <c r="C161" s="38"/>
      <c r="D161" s="38" t="str">
        <f t="shared" si="29"/>
        <v>*</v>
      </c>
      <c r="E161" s="42">
        <f>'ACTIVITY Rail'!$E$7</f>
        <v>2018</v>
      </c>
      <c r="F161" s="38" t="str">
        <f t="shared" si="30"/>
        <v>TRAETH</v>
      </c>
      <c r="G161" s="38" t="str">
        <f t="shared" si="31"/>
        <v>TN*</v>
      </c>
      <c r="H161" s="38" t="str">
        <f>P$17</f>
        <v>TRAETH</v>
      </c>
      <c r="I161" s="38" t="str">
        <f t="shared" si="32"/>
        <v>TRAPMN</v>
      </c>
      <c r="J161" s="47">
        <v>0</v>
      </c>
      <c r="K161" s="2"/>
      <c r="L161" s="38" t="s">
        <v>239</v>
      </c>
      <c r="M161" s="38"/>
      <c r="N161" s="38" t="s">
        <v>245</v>
      </c>
      <c r="O161" s="24"/>
    </row>
    <row r="162" spans="2:19" x14ac:dyDescent="0.3">
      <c r="B162" s="38" t="s">
        <v>225</v>
      </c>
      <c r="C162" s="38"/>
      <c r="D162" s="38" t="str">
        <f t="shared" si="29"/>
        <v>*</v>
      </c>
      <c r="E162" s="42">
        <f>'ACTIVITY Rail'!$E$7</f>
        <v>2018</v>
      </c>
      <c r="F162" s="38" t="str">
        <f t="shared" si="30"/>
        <v>TRAETHM</v>
      </c>
      <c r="G162" s="38" t="str">
        <f t="shared" si="31"/>
        <v>TN*</v>
      </c>
      <c r="H162" s="38" t="str">
        <f>P$18</f>
        <v>TRAETHM</v>
      </c>
      <c r="I162" s="38" t="str">
        <f t="shared" si="32"/>
        <v>TRAPMN</v>
      </c>
      <c r="J162" s="47">
        <v>0</v>
      </c>
      <c r="K162" s="2"/>
      <c r="L162" s="38" t="s">
        <v>239</v>
      </c>
      <c r="M162" s="38"/>
      <c r="N162" s="38" t="s">
        <v>245</v>
      </c>
      <c r="O162" s="24"/>
    </row>
    <row r="163" spans="2:19" s="19" customFormat="1" ht="15" customHeight="1" x14ac:dyDescent="0.3">
      <c r="B163" s="38" t="s">
        <v>225</v>
      </c>
      <c r="C163" s="38"/>
      <c r="D163" s="38" t="str">
        <f t="shared" si="29"/>
        <v>FLO_EMIS</v>
      </c>
      <c r="E163" s="42">
        <f>'ACTIVITY Rail'!$E$7</f>
        <v>2018</v>
      </c>
      <c r="F163" s="38" t="str">
        <f t="shared" si="30"/>
        <v>TRAFTD</v>
      </c>
      <c r="G163" s="38" t="str">
        <f t="shared" si="31"/>
        <v>TN*</v>
      </c>
      <c r="H163" s="38" t="str">
        <f>P$19</f>
        <v>TRAFTD</v>
      </c>
      <c r="I163" s="38" t="str">
        <f t="shared" si="32"/>
        <v>TRAPMN</v>
      </c>
      <c r="J163" s="47">
        <v>2.4E-2</v>
      </c>
      <c r="K163" s="2"/>
      <c r="L163" s="38" t="s">
        <v>239</v>
      </c>
      <c r="M163" s="38" t="s">
        <v>293</v>
      </c>
      <c r="N163" s="38"/>
      <c r="P163" s="21"/>
      <c r="S163" s="21"/>
    </row>
    <row r="164" spans="2:19" x14ac:dyDescent="0.3">
      <c r="B164" s="38" t="s">
        <v>225</v>
      </c>
      <c r="C164" s="38"/>
      <c r="D164" s="38" t="str">
        <f t="shared" si="29"/>
        <v>*</v>
      </c>
      <c r="E164" s="42">
        <f>'ACTIVITY Rail'!$E$7</f>
        <v>2018</v>
      </c>
      <c r="F164" s="38" t="str">
        <f t="shared" si="30"/>
        <v>TRAGSL</v>
      </c>
      <c r="G164" s="38" t="str">
        <f t="shared" si="31"/>
        <v>TN*</v>
      </c>
      <c r="H164" s="38" t="str">
        <f>P$20</f>
        <v>TRAGSL</v>
      </c>
      <c r="I164" s="38" t="str">
        <f t="shared" si="32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24"/>
    </row>
    <row r="165" spans="2:19" x14ac:dyDescent="0.3">
      <c r="B165" s="38" t="s">
        <v>225</v>
      </c>
      <c r="C165" s="38"/>
      <c r="D165" s="38" t="str">
        <f t="shared" si="29"/>
        <v>*</v>
      </c>
      <c r="E165" s="42">
        <f>'ACTIVITY Rail'!$E$7</f>
        <v>2018</v>
      </c>
      <c r="F165" s="38" t="str">
        <f t="shared" si="30"/>
        <v>TRAH2G</v>
      </c>
      <c r="G165" s="38" t="str">
        <f t="shared" si="31"/>
        <v>TN*</v>
      </c>
      <c r="H165" s="38" t="str">
        <f>P$21</f>
        <v>TRAH2G</v>
      </c>
      <c r="I165" s="38" t="str">
        <f t="shared" si="32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24"/>
    </row>
    <row r="166" spans="2:19" x14ac:dyDescent="0.3">
      <c r="B166" s="38" t="s">
        <v>225</v>
      </c>
      <c r="C166" s="38"/>
      <c r="D166" s="38" t="str">
        <f t="shared" si="29"/>
        <v>FLO_EMIS</v>
      </c>
      <c r="E166" s="42">
        <f>'ACTIVITY Rail'!$E$7</f>
        <v>2018</v>
      </c>
      <c r="F166" s="38" t="str">
        <f t="shared" si="30"/>
        <v>TRAHFO</v>
      </c>
      <c r="G166" s="38" t="str">
        <f t="shared" si="31"/>
        <v>TN*</v>
      </c>
      <c r="H166" s="38" t="str">
        <f>P$22</f>
        <v>TRAHFO</v>
      </c>
      <c r="I166" s="38" t="str">
        <f t="shared" si="32"/>
        <v>TRAPMN</v>
      </c>
      <c r="J166" s="47">
        <v>2.4E-2</v>
      </c>
      <c r="K166" s="2"/>
      <c r="L166" s="38" t="s">
        <v>239</v>
      </c>
      <c r="M166" s="38" t="s">
        <v>293</v>
      </c>
      <c r="N166" s="38"/>
      <c r="O166" s="24"/>
    </row>
    <row r="167" spans="2:19" x14ac:dyDescent="0.3">
      <c r="B167" s="38" t="s">
        <v>225</v>
      </c>
      <c r="C167" s="38"/>
      <c r="D167" s="38" t="str">
        <f t="shared" si="29"/>
        <v>*</v>
      </c>
      <c r="E167" s="42">
        <f>'ACTIVITY Rail'!$E$7</f>
        <v>2018</v>
      </c>
      <c r="F167" s="38" t="str">
        <f t="shared" si="30"/>
        <v>TRAHUM</v>
      </c>
      <c r="G167" s="38" t="str">
        <f t="shared" si="31"/>
        <v>TN*</v>
      </c>
      <c r="H167" s="38" t="str">
        <f>P$23</f>
        <v>TRAHUM</v>
      </c>
      <c r="I167" s="38" t="str">
        <f t="shared" si="32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24"/>
    </row>
    <row r="168" spans="2:19" x14ac:dyDescent="0.3">
      <c r="B168" s="38" t="s">
        <v>225</v>
      </c>
      <c r="C168" s="38"/>
      <c r="D168" s="38" t="str">
        <f t="shared" si="29"/>
        <v>*</v>
      </c>
      <c r="E168" s="42">
        <f>'ACTIVITY Rail'!$E$7</f>
        <v>2018</v>
      </c>
      <c r="F168" s="38" t="str">
        <f t="shared" si="30"/>
        <v>TRAKER</v>
      </c>
      <c r="G168" s="38" t="str">
        <f t="shared" si="31"/>
        <v>TN*</v>
      </c>
      <c r="H168" s="38" t="str">
        <f>P$24</f>
        <v>TRAKER</v>
      </c>
      <c r="I168" s="38" t="str">
        <f t="shared" si="32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24"/>
    </row>
    <row r="169" spans="2:19" x14ac:dyDescent="0.3">
      <c r="B169" s="38" t="s">
        <v>225</v>
      </c>
      <c r="C169" s="38"/>
      <c r="D169" s="38" t="str">
        <f t="shared" si="29"/>
        <v>FLO_EMIS</v>
      </c>
      <c r="E169" s="42">
        <f>'ACTIVITY Rail'!$E$7</f>
        <v>2018</v>
      </c>
      <c r="F169" s="38" t="str">
        <f t="shared" si="30"/>
        <v>TRALFO</v>
      </c>
      <c r="G169" s="38" t="str">
        <f t="shared" si="31"/>
        <v>TN*</v>
      </c>
      <c r="H169" s="38" t="str">
        <f>P$25</f>
        <v>TRALFO</v>
      </c>
      <c r="I169" s="38" t="str">
        <f t="shared" si="32"/>
        <v>TRAPMN</v>
      </c>
      <c r="J169" s="47">
        <v>2.4E-2</v>
      </c>
      <c r="K169" s="2"/>
      <c r="L169" s="38" t="s">
        <v>239</v>
      </c>
      <c r="M169" s="38" t="s">
        <v>293</v>
      </c>
      <c r="N169" s="38"/>
      <c r="O169" s="24"/>
    </row>
    <row r="170" spans="2:19" x14ac:dyDescent="0.3">
      <c r="B170" s="38" t="s">
        <v>225</v>
      </c>
      <c r="C170" s="38"/>
      <c r="D170" s="38" t="str">
        <f t="shared" si="29"/>
        <v>*</v>
      </c>
      <c r="E170" s="42">
        <f>'ACTIVITY Rail'!$E$7</f>
        <v>2018</v>
      </c>
      <c r="F170" s="38" t="str">
        <f t="shared" si="30"/>
        <v>TRALPG</v>
      </c>
      <c r="G170" s="38" t="str">
        <f t="shared" si="31"/>
        <v>TN*</v>
      </c>
      <c r="H170" s="38" t="str">
        <f>P$26</f>
        <v>TRALPG</v>
      </c>
      <c r="I170" s="38" t="str">
        <f t="shared" si="32"/>
        <v>TRAPMN</v>
      </c>
      <c r="J170" s="47">
        <v>0</v>
      </c>
      <c r="K170" s="2"/>
      <c r="L170" s="38" t="s">
        <v>239</v>
      </c>
      <c r="M170" s="38"/>
      <c r="N170" s="38" t="s">
        <v>245</v>
      </c>
      <c r="O170" s="24"/>
    </row>
    <row r="171" spans="2:19" s="19" customFormat="1" ht="15" customHeight="1" x14ac:dyDescent="0.3">
      <c r="B171" s="38" t="s">
        <v>225</v>
      </c>
      <c r="C171" s="38"/>
      <c r="D171" s="38" t="str">
        <f t="shared" si="29"/>
        <v>FLO_EMIS</v>
      </c>
      <c r="E171" s="42">
        <f>'ACTIVITY Rail'!$E$7</f>
        <v>2018</v>
      </c>
      <c r="F171" s="38" t="str">
        <f t="shared" si="30"/>
        <v>TRAMTH</v>
      </c>
      <c r="G171" s="38" t="str">
        <f t="shared" si="31"/>
        <v>TN*</v>
      </c>
      <c r="H171" s="38" t="str">
        <f>P$27</f>
        <v>TRAMTH</v>
      </c>
      <c r="I171" s="38" t="str">
        <f t="shared" si="32"/>
        <v>TRAPMN</v>
      </c>
      <c r="J171" s="47">
        <v>1.0200000000000001E-2</v>
      </c>
      <c r="K171" s="2"/>
      <c r="L171" s="38" t="s">
        <v>239</v>
      </c>
      <c r="M171" s="38" t="s">
        <v>293</v>
      </c>
      <c r="N171" s="38"/>
      <c r="P171" s="21"/>
    </row>
    <row r="172" spans="2:19" s="19" customFormat="1" ht="15" customHeight="1" x14ac:dyDescent="0.3">
      <c r="B172" s="38" t="s">
        <v>225</v>
      </c>
      <c r="C172" s="38"/>
      <c r="D172" s="38" t="str">
        <f t="shared" si="29"/>
        <v>FLO_EMIS</v>
      </c>
      <c r="E172" s="42">
        <f>'ACTIVITY Rail'!$E$7</f>
        <v>2018</v>
      </c>
      <c r="F172" s="38" t="str">
        <f t="shared" si="30"/>
        <v>TRAMTHM</v>
      </c>
      <c r="G172" s="38" t="str">
        <f t="shared" si="31"/>
        <v>TN*</v>
      </c>
      <c r="H172" s="38" t="str">
        <f>P$28</f>
        <v>TRAMTHM</v>
      </c>
      <c r="I172" s="38" t="str">
        <f t="shared" si="32"/>
        <v>TRAPMN</v>
      </c>
      <c r="J172" s="47">
        <v>1.0200000000000001E-2</v>
      </c>
      <c r="K172" s="2"/>
      <c r="L172" s="38" t="s">
        <v>239</v>
      </c>
      <c r="M172" s="38" t="s">
        <v>293</v>
      </c>
      <c r="N172" s="38"/>
      <c r="P172" s="21"/>
    </row>
    <row r="173" spans="2:19" x14ac:dyDescent="0.3">
      <c r="B173" s="38" t="s">
        <v>225</v>
      </c>
      <c r="C173" s="38"/>
      <c r="D173" s="38" t="str">
        <f t="shared" si="29"/>
        <v>FLO_EMIS</v>
      </c>
      <c r="E173" s="42">
        <f>'ACTIVITY Rail'!$E$7</f>
        <v>2018</v>
      </c>
      <c r="F173" s="38" t="str">
        <f t="shared" si="30"/>
        <v>TRANGL</v>
      </c>
      <c r="G173" s="38" t="str">
        <f t="shared" si="31"/>
        <v>TN*</v>
      </c>
      <c r="H173" s="38" t="str">
        <f>P$29</f>
        <v>TRANGL</v>
      </c>
      <c r="I173" s="38" t="str">
        <f t="shared" si="32"/>
        <v>TRAPMN</v>
      </c>
      <c r="J173" s="47">
        <v>8.6E-3</v>
      </c>
      <c r="K173"/>
      <c r="L173" s="38" t="s">
        <v>239</v>
      </c>
      <c r="M173" s="38" t="s">
        <v>293</v>
      </c>
      <c r="N173" s="38"/>
      <c r="P173" s="21"/>
    </row>
    <row r="174" spans="2:19" x14ac:dyDescent="0.3">
      <c r="B174" s="39" t="s">
        <v>225</v>
      </c>
      <c r="C174" s="39"/>
      <c r="D174" s="39" t="str">
        <f t="shared" si="29"/>
        <v>FLO_EMIS</v>
      </c>
      <c r="E174" s="42">
        <f>'ACTIVITY Rail'!$E$7</f>
        <v>2018</v>
      </c>
      <c r="F174" s="39" t="str">
        <f t="shared" si="30"/>
        <v>TRANGS</v>
      </c>
      <c r="G174" s="39" t="str">
        <f t="shared" si="31"/>
        <v>TN*</v>
      </c>
      <c r="H174" s="39" t="str">
        <f>P$30</f>
        <v>TRANGS</v>
      </c>
      <c r="I174" s="39" t="str">
        <f t="shared" si="32"/>
        <v>TRAPMN</v>
      </c>
      <c r="J174" s="48">
        <v>8.6E-3</v>
      </c>
      <c r="K174"/>
      <c r="L174" s="39" t="s">
        <v>239</v>
      </c>
      <c r="M174" s="39" t="s">
        <v>293</v>
      </c>
      <c r="N174" s="39"/>
      <c r="O174" s="24"/>
    </row>
    <row r="175" spans="2:19" x14ac:dyDescent="0.3">
      <c r="B175" s="38" t="s">
        <v>225</v>
      </c>
      <c r="C175" s="38"/>
      <c r="D175" s="38" t="str">
        <f>IF(J175&gt;0,"FLO_EMIS","*")</f>
        <v>FLO_EMIS</v>
      </c>
      <c r="E175" s="42">
        <f>'ACTIVITY Rail'!$E$7</f>
        <v>2018</v>
      </c>
      <c r="F175" s="38" t="str">
        <f>H175</f>
        <v>TRABDL</v>
      </c>
      <c r="G175" s="38" t="str">
        <f>G$7</f>
        <v>TN*</v>
      </c>
      <c r="H175" s="38" t="str">
        <f>P$7</f>
        <v>TRABDL</v>
      </c>
      <c r="I175" s="38" t="s">
        <v>240</v>
      </c>
      <c r="J175" s="47">
        <v>6.3E-5</v>
      </c>
      <c r="K175" s="2"/>
      <c r="L175" s="38" t="s">
        <v>239</v>
      </c>
      <c r="M175" s="38" t="s">
        <v>293</v>
      </c>
      <c r="N175" s="38"/>
    </row>
    <row r="176" spans="2:19" x14ac:dyDescent="0.3">
      <c r="B176" s="38" t="s">
        <v>225</v>
      </c>
      <c r="C176" s="38"/>
      <c r="D176" s="38" t="str">
        <f t="shared" ref="D176:D198" si="34">IF(J176&gt;0,"FLO_EMIS","*")</f>
        <v>FLO_EMIS</v>
      </c>
      <c r="E176" s="42">
        <f>'ACTIVITY Rail'!$E$7</f>
        <v>2018</v>
      </c>
      <c r="F176" s="38" t="str">
        <f t="shared" ref="F176:F198" si="35">H176</f>
        <v>TRABDLM</v>
      </c>
      <c r="G176" s="38" t="str">
        <f>G175</f>
        <v>TN*</v>
      </c>
      <c r="H176" s="38" t="str">
        <f>P$8</f>
        <v>TRABDLM</v>
      </c>
      <c r="I176" s="38" t="str">
        <f>I175</f>
        <v>TRASO2N</v>
      </c>
      <c r="J176" s="47">
        <v>6.3E-5</v>
      </c>
      <c r="K176" s="2"/>
      <c r="L176" s="38" t="s">
        <v>239</v>
      </c>
      <c r="M176" s="38" t="s">
        <v>293</v>
      </c>
      <c r="N176" s="38"/>
    </row>
    <row r="177" spans="2:20" s="19" customFormat="1" ht="15" customHeight="1" x14ac:dyDescent="0.3">
      <c r="B177" s="38" t="s">
        <v>225</v>
      </c>
      <c r="C177" s="38"/>
      <c r="D177" s="38" t="str">
        <f t="shared" si="34"/>
        <v>FLO_EMIS</v>
      </c>
      <c r="E177" s="42">
        <f>'ACTIVITY Rail'!$E$7</f>
        <v>2018</v>
      </c>
      <c r="F177" s="38" t="str">
        <f t="shared" si="35"/>
        <v>TRABGL</v>
      </c>
      <c r="G177" s="38" t="str">
        <f t="shared" ref="G177:G198" si="36">G176</f>
        <v>TN*</v>
      </c>
      <c r="H177" s="38" t="str">
        <f>P$9</f>
        <v>TRABGL</v>
      </c>
      <c r="I177" s="38" t="str">
        <f t="shared" ref="I177:I198" si="37">I176</f>
        <v>TRASO2N</v>
      </c>
      <c r="J177" s="47">
        <v>5.5999999999999995E-4</v>
      </c>
      <c r="K177" s="2"/>
      <c r="L177" s="38" t="s">
        <v>239</v>
      </c>
      <c r="M177" s="38" t="s">
        <v>293</v>
      </c>
      <c r="N177" s="38"/>
      <c r="P177" s="21"/>
      <c r="S177" s="21"/>
    </row>
    <row r="178" spans="2:20" x14ac:dyDescent="0.3">
      <c r="B178" s="38" t="s">
        <v>225</v>
      </c>
      <c r="C178" s="38"/>
      <c r="D178" s="38" t="str">
        <f t="shared" si="34"/>
        <v>FLO_EMIS</v>
      </c>
      <c r="E178" s="42">
        <f>'ACTIVITY Rail'!$E$7</f>
        <v>2018</v>
      </c>
      <c r="F178" s="38" t="str">
        <f t="shared" si="35"/>
        <v>TRABGS</v>
      </c>
      <c r="G178" s="38" t="str">
        <f t="shared" si="36"/>
        <v>TN*</v>
      </c>
      <c r="H178" s="38" t="str">
        <f>P$10</f>
        <v>TRABGS</v>
      </c>
      <c r="I178" s="38" t="str">
        <f t="shared" si="37"/>
        <v>TRASO2N</v>
      </c>
      <c r="J178" s="47">
        <v>5.5999999999999995E-4</v>
      </c>
      <c r="K178" s="2"/>
      <c r="L178" s="38" t="s">
        <v>239</v>
      </c>
      <c r="M178" s="38" t="s">
        <v>293</v>
      </c>
      <c r="N178" s="38"/>
    </row>
    <row r="179" spans="2:20" s="19" customFormat="1" ht="15" customHeight="1" x14ac:dyDescent="0.3">
      <c r="B179" s="38" t="s">
        <v>225</v>
      </c>
      <c r="C179" s="38"/>
      <c r="D179" s="38" t="str">
        <f t="shared" si="34"/>
        <v>*</v>
      </c>
      <c r="E179" s="42">
        <f>'ACTIVITY Rail'!$E$7</f>
        <v>2018</v>
      </c>
      <c r="F179" s="38" t="str">
        <f t="shared" si="35"/>
        <v>TRABGSL</v>
      </c>
      <c r="G179" s="38" t="str">
        <f t="shared" si="36"/>
        <v>TN*</v>
      </c>
      <c r="H179" s="38" t="str">
        <f>P$11</f>
        <v>TRABGSL</v>
      </c>
      <c r="I179" s="38" t="str">
        <f t="shared" si="37"/>
        <v>TRASO2N</v>
      </c>
      <c r="J179" s="47">
        <v>0</v>
      </c>
      <c r="K179" s="2"/>
      <c r="L179" s="38" t="s">
        <v>239</v>
      </c>
      <c r="M179" s="38"/>
      <c r="N179" s="38" t="s">
        <v>245</v>
      </c>
      <c r="P179" s="21"/>
      <c r="Q179" s="25"/>
      <c r="R179" s="25"/>
      <c r="S179" s="21"/>
      <c r="T179" s="25"/>
    </row>
    <row r="180" spans="2:20" s="19" customFormat="1" ht="15" customHeight="1" x14ac:dyDescent="0.3">
      <c r="B180" s="38" t="s">
        <v>225</v>
      </c>
      <c r="C180" s="38"/>
      <c r="D180" s="38" t="str">
        <f t="shared" si="34"/>
        <v>*</v>
      </c>
      <c r="E180" s="42">
        <f>'ACTIVITY Rail'!$E$7</f>
        <v>2018</v>
      </c>
      <c r="F180" s="38" t="str">
        <f t="shared" si="35"/>
        <v>TRABGSLM</v>
      </c>
      <c r="G180" s="38" t="str">
        <f t="shared" ref="G180:I180" si="38">G179</f>
        <v>TN*</v>
      </c>
      <c r="H180" s="38" t="str">
        <f>P$12</f>
        <v>TRABGSLM</v>
      </c>
      <c r="I180" s="38" t="str">
        <f t="shared" si="38"/>
        <v>TRASO2N</v>
      </c>
      <c r="J180" s="47">
        <v>0</v>
      </c>
      <c r="K180" s="2"/>
      <c r="L180" s="38" t="s">
        <v>239</v>
      </c>
      <c r="M180" s="38"/>
      <c r="N180" s="38" t="s">
        <v>245</v>
      </c>
      <c r="P180" s="21"/>
      <c r="S180" s="21"/>
      <c r="T180" s="25"/>
    </row>
    <row r="181" spans="2:20" s="19" customFormat="1" ht="15" customHeight="1" x14ac:dyDescent="0.3">
      <c r="B181" s="38" t="s">
        <v>225</v>
      </c>
      <c r="C181" s="38"/>
      <c r="D181" s="38" t="str">
        <f t="shared" si="34"/>
        <v>*</v>
      </c>
      <c r="E181" s="42">
        <f>'ACTIVITY Rail'!$E$7</f>
        <v>2018</v>
      </c>
      <c r="F181" s="38" t="str">
        <f t="shared" si="35"/>
        <v>TRABJF</v>
      </c>
      <c r="G181" s="38" t="str">
        <f>G179</f>
        <v>TN*</v>
      </c>
      <c r="H181" s="38" t="str">
        <f>P$13</f>
        <v>TRABJF</v>
      </c>
      <c r="I181" s="38" t="str">
        <f>I179</f>
        <v>TRASO2N</v>
      </c>
      <c r="J181" s="47">
        <v>0</v>
      </c>
      <c r="K181" s="2"/>
      <c r="L181" s="38" t="s">
        <v>239</v>
      </c>
      <c r="M181" s="38"/>
      <c r="N181" s="38" t="s">
        <v>245</v>
      </c>
      <c r="P181" s="21"/>
      <c r="Q181" s="25"/>
      <c r="R181" s="25"/>
      <c r="S181" s="21"/>
      <c r="T181" s="25"/>
    </row>
    <row r="182" spans="2:20" s="19" customFormat="1" ht="15" customHeight="1" x14ac:dyDescent="0.3">
      <c r="B182" s="38" t="s">
        <v>225</v>
      </c>
      <c r="C182" s="38"/>
      <c r="D182" s="38" t="str">
        <f t="shared" si="34"/>
        <v>*</v>
      </c>
      <c r="E182" s="42">
        <f>'ACTIVITY Rail'!$E$7</f>
        <v>2018</v>
      </c>
      <c r="F182" s="38" t="str">
        <f t="shared" si="35"/>
        <v>TRADME</v>
      </c>
      <c r="G182" s="38" t="str">
        <f t="shared" si="36"/>
        <v>TN*</v>
      </c>
      <c r="H182" s="38" t="str">
        <f>P$14</f>
        <v>TRADME</v>
      </c>
      <c r="I182" s="38" t="str">
        <f t="shared" si="37"/>
        <v>TRASO2N</v>
      </c>
      <c r="J182" s="47">
        <v>0</v>
      </c>
      <c r="K182" s="2"/>
      <c r="L182" s="38" t="s">
        <v>239</v>
      </c>
      <c r="M182" s="38"/>
      <c r="N182" s="38"/>
      <c r="P182" s="21"/>
      <c r="Q182" s="25"/>
      <c r="R182" s="25"/>
      <c r="S182" s="21"/>
      <c r="T182" s="25"/>
    </row>
    <row r="183" spans="2:20" x14ac:dyDescent="0.3">
      <c r="B183" s="38" t="s">
        <v>225</v>
      </c>
      <c r="C183" s="38"/>
      <c r="D183" s="38" t="str">
        <f t="shared" si="34"/>
        <v>FLO_EMIS</v>
      </c>
      <c r="E183" s="42">
        <f>'ACTIVITY Rail'!$E$7</f>
        <v>2018</v>
      </c>
      <c r="F183" s="38" t="str">
        <f t="shared" si="35"/>
        <v>TRADST</v>
      </c>
      <c r="G183" s="38" t="str">
        <f t="shared" si="36"/>
        <v>TN*</v>
      </c>
      <c r="H183" s="38" t="str">
        <f>P$15</f>
        <v>TRADST</v>
      </c>
      <c r="I183" s="38" t="str">
        <f t="shared" si="37"/>
        <v>TRASO2N</v>
      </c>
      <c r="J183" s="47">
        <v>6.3E-5</v>
      </c>
      <c r="K183" s="2"/>
      <c r="L183" s="38" t="s">
        <v>239</v>
      </c>
      <c r="M183" s="38" t="s">
        <v>293</v>
      </c>
      <c r="N183" s="38"/>
    </row>
    <row r="184" spans="2:20" x14ac:dyDescent="0.3">
      <c r="B184" s="38" t="s">
        <v>225</v>
      </c>
      <c r="C184" s="38"/>
      <c r="D184" s="38" t="str">
        <f t="shared" si="34"/>
        <v>*</v>
      </c>
      <c r="E184" s="42">
        <f>'ACTIVITY Rail'!$E$7</f>
        <v>2018</v>
      </c>
      <c r="F184" s="38" t="str">
        <f t="shared" si="35"/>
        <v>TRAELC</v>
      </c>
      <c r="G184" s="38" t="str">
        <f t="shared" si="36"/>
        <v>TN*</v>
      </c>
      <c r="H184" s="38" t="str">
        <f>P$16</f>
        <v>TRAELC</v>
      </c>
      <c r="I184" s="38" t="str">
        <f t="shared" si="37"/>
        <v>TRASO2N</v>
      </c>
      <c r="J184" s="47">
        <v>0</v>
      </c>
      <c r="K184" s="2"/>
      <c r="L184" s="38" t="s">
        <v>239</v>
      </c>
      <c r="M184" s="38"/>
      <c r="N184" s="38"/>
    </row>
    <row r="185" spans="2:20" x14ac:dyDescent="0.3">
      <c r="B185" s="38" t="s">
        <v>225</v>
      </c>
      <c r="C185" s="38"/>
      <c r="D185" s="38" t="str">
        <f t="shared" si="34"/>
        <v>*</v>
      </c>
      <c r="E185" s="42">
        <f>'ACTIVITY Rail'!$E$7</f>
        <v>2018</v>
      </c>
      <c r="F185" s="38" t="str">
        <f t="shared" si="35"/>
        <v>TRAETH</v>
      </c>
      <c r="G185" s="38" t="str">
        <f t="shared" si="36"/>
        <v>TN*</v>
      </c>
      <c r="H185" s="38" t="str">
        <f>P$17</f>
        <v>TRAETH</v>
      </c>
      <c r="I185" s="38" t="str">
        <f t="shared" si="37"/>
        <v>TRASO2N</v>
      </c>
      <c r="J185" s="47">
        <v>0</v>
      </c>
      <c r="K185" s="2"/>
      <c r="L185" s="38" t="s">
        <v>239</v>
      </c>
      <c r="M185" s="38"/>
      <c r="N185" s="38" t="s">
        <v>245</v>
      </c>
    </row>
    <row r="186" spans="2:20" x14ac:dyDescent="0.3">
      <c r="B186" s="38" t="s">
        <v>225</v>
      </c>
      <c r="C186" s="38"/>
      <c r="D186" s="38" t="str">
        <f t="shared" si="34"/>
        <v>*</v>
      </c>
      <c r="E186" s="42">
        <f>'ACTIVITY Rail'!$E$7</f>
        <v>2018</v>
      </c>
      <c r="F186" s="38" t="str">
        <f t="shared" si="35"/>
        <v>TRAETHM</v>
      </c>
      <c r="G186" s="38" t="str">
        <f t="shared" si="36"/>
        <v>TN*</v>
      </c>
      <c r="H186" s="38" t="str">
        <f>P$18</f>
        <v>TRAETHM</v>
      </c>
      <c r="I186" s="38" t="str">
        <f t="shared" si="37"/>
        <v>TRASO2N</v>
      </c>
      <c r="J186" s="47">
        <v>0</v>
      </c>
      <c r="K186" s="2"/>
      <c r="L186" s="38" t="s">
        <v>239</v>
      </c>
      <c r="M186" s="38"/>
      <c r="N186" s="38" t="s">
        <v>245</v>
      </c>
    </row>
    <row r="187" spans="2:20" s="19" customFormat="1" ht="15" customHeight="1" x14ac:dyDescent="0.3">
      <c r="B187" s="38" t="s">
        <v>225</v>
      </c>
      <c r="C187" s="38"/>
      <c r="D187" s="38" t="str">
        <f t="shared" si="34"/>
        <v>FLO_EMIS</v>
      </c>
      <c r="E187" s="42">
        <f>'ACTIVITY Rail'!$E$7</f>
        <v>2018</v>
      </c>
      <c r="F187" s="38" t="str">
        <f t="shared" si="35"/>
        <v>TRAFTD</v>
      </c>
      <c r="G187" s="38" t="str">
        <f t="shared" si="36"/>
        <v>TN*</v>
      </c>
      <c r="H187" s="38" t="str">
        <f>P$19</f>
        <v>TRAFTD</v>
      </c>
      <c r="I187" s="38" t="str">
        <f t="shared" si="37"/>
        <v>TRASO2N</v>
      </c>
      <c r="J187" s="47">
        <v>6.3E-5</v>
      </c>
      <c r="K187" s="2"/>
      <c r="L187" s="38" t="s">
        <v>239</v>
      </c>
      <c r="M187" s="38" t="s">
        <v>293</v>
      </c>
      <c r="N187" s="38"/>
      <c r="P187" s="21"/>
      <c r="S187" s="21"/>
    </row>
    <row r="188" spans="2:20" x14ac:dyDescent="0.3">
      <c r="B188" s="38" t="s">
        <v>225</v>
      </c>
      <c r="C188" s="38"/>
      <c r="D188" s="38" t="str">
        <f t="shared" si="34"/>
        <v>*</v>
      </c>
      <c r="E188" s="42">
        <f>'ACTIVITY Rail'!$E$7</f>
        <v>2018</v>
      </c>
      <c r="F188" s="38" t="str">
        <f t="shared" si="35"/>
        <v>TRAGSL</v>
      </c>
      <c r="G188" s="38" t="str">
        <f t="shared" si="36"/>
        <v>TN*</v>
      </c>
      <c r="H188" s="38" t="str">
        <f>P$20</f>
        <v>TRAGSL</v>
      </c>
      <c r="I188" s="38" t="str">
        <f t="shared" si="37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34"/>
        <v>*</v>
      </c>
      <c r="E189" s="42">
        <f>'ACTIVITY Rail'!$E$7</f>
        <v>2018</v>
      </c>
      <c r="F189" s="38" t="str">
        <f t="shared" si="35"/>
        <v>TRAH2G</v>
      </c>
      <c r="G189" s="38" t="str">
        <f t="shared" si="36"/>
        <v>TN*</v>
      </c>
      <c r="H189" s="38" t="str">
        <f>P$21</f>
        <v>TRAH2G</v>
      </c>
      <c r="I189" s="38" t="str">
        <f t="shared" si="37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34"/>
        <v>FLO_EMIS</v>
      </c>
      <c r="E190" s="42">
        <f>'ACTIVITY Rail'!$E$7</f>
        <v>2018</v>
      </c>
      <c r="F190" s="38" t="str">
        <f t="shared" si="35"/>
        <v>TRAHFO</v>
      </c>
      <c r="G190" s="38" t="str">
        <f t="shared" si="36"/>
        <v>TN*</v>
      </c>
      <c r="H190" s="38" t="str">
        <f>P$22</f>
        <v>TRAHFO</v>
      </c>
      <c r="I190" s="38" t="str">
        <f t="shared" si="37"/>
        <v>TRASO2N</v>
      </c>
      <c r="J190" s="47">
        <v>1.1000000000000001</v>
      </c>
      <c r="K190" s="2"/>
      <c r="L190" s="38" t="s">
        <v>239</v>
      </c>
      <c r="M190" s="38" t="s">
        <v>293</v>
      </c>
      <c r="N190" s="38"/>
    </row>
    <row r="191" spans="2:20" x14ac:dyDescent="0.3">
      <c r="B191" s="38" t="s">
        <v>225</v>
      </c>
      <c r="C191" s="38"/>
      <c r="D191" s="38" t="str">
        <f t="shared" si="34"/>
        <v>*</v>
      </c>
      <c r="E191" s="42">
        <f>'ACTIVITY Rail'!$E$7</f>
        <v>2018</v>
      </c>
      <c r="F191" s="38" t="str">
        <f t="shared" si="35"/>
        <v>TRAHUM</v>
      </c>
      <c r="G191" s="38" t="str">
        <f t="shared" si="36"/>
        <v>TN*</v>
      </c>
      <c r="H191" s="38" t="str">
        <f>P$23</f>
        <v>TRAHUM</v>
      </c>
      <c r="I191" s="38" t="str">
        <f t="shared" si="37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34"/>
        <v>*</v>
      </c>
      <c r="E192" s="42">
        <f>'ACTIVITY Rail'!$E$7</f>
        <v>2018</v>
      </c>
      <c r="F192" s="38" t="str">
        <f t="shared" si="35"/>
        <v>TRAKER</v>
      </c>
      <c r="G192" s="38" t="str">
        <f t="shared" si="36"/>
        <v>TN*</v>
      </c>
      <c r="H192" s="38" t="str">
        <f>P$24</f>
        <v>TRAKER</v>
      </c>
      <c r="I192" s="38" t="str">
        <f t="shared" si="37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34"/>
        <v>FLO_EMIS</v>
      </c>
      <c r="E193" s="42">
        <f>'ACTIVITY Rail'!$E$7</f>
        <v>2018</v>
      </c>
      <c r="F193" s="38" t="str">
        <f t="shared" si="35"/>
        <v>TRALFO</v>
      </c>
      <c r="G193" s="38" t="str">
        <f t="shared" si="36"/>
        <v>TN*</v>
      </c>
      <c r="H193" s="38" t="str">
        <f>P$25</f>
        <v>TRALFO</v>
      </c>
      <c r="I193" s="38" t="str">
        <f t="shared" si="37"/>
        <v>TRASO2N</v>
      </c>
      <c r="J193" s="47">
        <v>1.1000000000000001</v>
      </c>
      <c r="K193" s="2"/>
      <c r="L193" s="38" t="s">
        <v>239</v>
      </c>
      <c r="M193" s="38" t="s">
        <v>293</v>
      </c>
      <c r="N193" s="38"/>
    </row>
    <row r="194" spans="2:20" x14ac:dyDescent="0.3">
      <c r="B194" s="38" t="s">
        <v>225</v>
      </c>
      <c r="C194" s="38"/>
      <c r="D194" s="38" t="str">
        <f t="shared" si="34"/>
        <v>*</v>
      </c>
      <c r="E194" s="42">
        <f>'ACTIVITY Rail'!$E$7</f>
        <v>2018</v>
      </c>
      <c r="F194" s="38" t="str">
        <f t="shared" si="35"/>
        <v>TRALPG</v>
      </c>
      <c r="G194" s="38" t="str">
        <f t="shared" si="36"/>
        <v>TN*</v>
      </c>
      <c r="H194" s="38" t="str">
        <f>P$26</f>
        <v>TRALPG</v>
      </c>
      <c r="I194" s="38" t="str">
        <f t="shared" si="37"/>
        <v>TRASO2N</v>
      </c>
      <c r="J194" s="47">
        <v>0</v>
      </c>
      <c r="K194" s="2"/>
      <c r="L194" s="38" t="s">
        <v>239</v>
      </c>
      <c r="M194" s="38"/>
      <c r="N194" s="38" t="s">
        <v>245</v>
      </c>
    </row>
    <row r="195" spans="2:20" s="19" customFormat="1" ht="15" customHeight="1" x14ac:dyDescent="0.3">
      <c r="B195" s="38" t="s">
        <v>225</v>
      </c>
      <c r="C195" s="38"/>
      <c r="D195" s="38" t="str">
        <f t="shared" si="34"/>
        <v>FLO_EMIS</v>
      </c>
      <c r="E195" s="42">
        <f>'ACTIVITY Rail'!$E$7</f>
        <v>2018</v>
      </c>
      <c r="F195" s="38" t="str">
        <f t="shared" si="35"/>
        <v>TRAMTH</v>
      </c>
      <c r="G195" s="38" t="str">
        <f t="shared" si="36"/>
        <v>TN*</v>
      </c>
      <c r="H195" s="38" t="str">
        <f>P$27</f>
        <v>TRAMTH</v>
      </c>
      <c r="I195" s="38" t="str">
        <f t="shared" si="37"/>
        <v>TRASO2N</v>
      </c>
      <c r="J195" s="47">
        <v>0.01</v>
      </c>
      <c r="K195" s="2"/>
      <c r="L195" s="38" t="s">
        <v>239</v>
      </c>
      <c r="M195" s="38" t="s">
        <v>293</v>
      </c>
      <c r="N195" s="38"/>
      <c r="P195" s="21"/>
    </row>
    <row r="196" spans="2:20" s="19" customFormat="1" ht="15" customHeight="1" x14ac:dyDescent="0.3">
      <c r="B196" s="38" t="s">
        <v>225</v>
      </c>
      <c r="C196" s="38"/>
      <c r="D196" s="38" t="str">
        <f t="shared" si="34"/>
        <v>FLO_EMIS</v>
      </c>
      <c r="E196" s="42">
        <f>'ACTIVITY Rail'!$E$7</f>
        <v>2018</v>
      </c>
      <c r="F196" s="38" t="str">
        <f t="shared" si="35"/>
        <v>TRAMTHM</v>
      </c>
      <c r="G196" s="38" t="str">
        <f t="shared" si="36"/>
        <v>TN*</v>
      </c>
      <c r="H196" s="38" t="str">
        <f>P$28</f>
        <v>TRAMTHM</v>
      </c>
      <c r="I196" s="38" t="str">
        <f t="shared" si="37"/>
        <v>TRASO2N</v>
      </c>
      <c r="J196" s="47">
        <v>0.01</v>
      </c>
      <c r="K196" s="2"/>
      <c r="L196" s="38" t="s">
        <v>239</v>
      </c>
      <c r="M196" s="38" t="s">
        <v>293</v>
      </c>
      <c r="N196" s="38"/>
      <c r="P196" s="21"/>
    </row>
    <row r="197" spans="2:20" x14ac:dyDescent="0.3">
      <c r="B197" s="38" t="s">
        <v>225</v>
      </c>
      <c r="C197" s="38"/>
      <c r="D197" s="38" t="str">
        <f t="shared" si="34"/>
        <v>FLO_EMIS</v>
      </c>
      <c r="E197" s="42">
        <f>'ACTIVITY Rail'!$E$7</f>
        <v>2018</v>
      </c>
      <c r="F197" s="38" t="str">
        <f t="shared" si="35"/>
        <v>TRANGL</v>
      </c>
      <c r="G197" s="38" t="str">
        <f t="shared" si="36"/>
        <v>TN*</v>
      </c>
      <c r="H197" s="38" t="str">
        <f>P$29</f>
        <v>TRANGL</v>
      </c>
      <c r="I197" s="38" t="str">
        <f t="shared" si="37"/>
        <v>TRASO2N</v>
      </c>
      <c r="J197" s="47">
        <v>5.5999999999999995E-4</v>
      </c>
      <c r="K197"/>
      <c r="L197" s="38" t="s">
        <v>239</v>
      </c>
      <c r="M197" s="38" t="s">
        <v>293</v>
      </c>
      <c r="N197" s="38"/>
      <c r="P197" s="21"/>
    </row>
    <row r="198" spans="2:20" x14ac:dyDescent="0.3">
      <c r="B198" s="39" t="s">
        <v>225</v>
      </c>
      <c r="C198" s="39"/>
      <c r="D198" s="39" t="str">
        <f t="shared" si="34"/>
        <v>FLO_EMIS</v>
      </c>
      <c r="E198" s="42">
        <f>'ACTIVITY Rail'!$E$7</f>
        <v>2018</v>
      </c>
      <c r="F198" s="39" t="str">
        <f t="shared" si="35"/>
        <v>TRANGS</v>
      </c>
      <c r="G198" s="39" t="str">
        <f t="shared" si="36"/>
        <v>TN*</v>
      </c>
      <c r="H198" s="39" t="str">
        <f>P$30</f>
        <v>TRANGS</v>
      </c>
      <c r="I198" s="39" t="str">
        <f t="shared" si="37"/>
        <v>TRASO2N</v>
      </c>
      <c r="J198" s="48">
        <v>5.5999999999999995E-4</v>
      </c>
      <c r="K198"/>
      <c r="L198" s="39" t="s">
        <v>239</v>
      </c>
      <c r="M198" s="39" t="s">
        <v>293</v>
      </c>
      <c r="N198" s="39"/>
    </row>
    <row r="199" spans="2:20" x14ac:dyDescent="0.3">
      <c r="B199" s="38" t="s">
        <v>225</v>
      </c>
      <c r="C199" s="38"/>
      <c r="D199" s="38" t="str">
        <f>IF(J199&gt;0,"FLO_EMIS","*")</f>
        <v>FLO_EMIS</v>
      </c>
      <c r="E199" s="42">
        <f>'ACTIVITY Rail'!$E$7</f>
        <v>2018</v>
      </c>
      <c r="F199" s="38" t="str">
        <f>H199</f>
        <v>TRABDL</v>
      </c>
      <c r="G199" s="38" t="str">
        <f>G$7</f>
        <v>TN*</v>
      </c>
      <c r="H199" s="38" t="str">
        <f>P$7</f>
        <v>TRABDL</v>
      </c>
      <c r="I199" s="38" t="s">
        <v>230</v>
      </c>
      <c r="J199" s="47">
        <v>2.3E-2</v>
      </c>
      <c r="K199" s="2"/>
      <c r="L199" s="38" t="s">
        <v>239</v>
      </c>
      <c r="M199" s="38" t="s">
        <v>293</v>
      </c>
      <c r="N199" s="38"/>
    </row>
    <row r="200" spans="2:20" x14ac:dyDescent="0.3">
      <c r="B200" s="38" t="s">
        <v>225</v>
      </c>
      <c r="C200" s="38"/>
      <c r="D200" s="38" t="str">
        <f t="shared" ref="D200:D222" si="39">IF(J200&gt;0,"FLO_EMIS","*")</f>
        <v>FLO_EMIS</v>
      </c>
      <c r="E200" s="42">
        <f>'ACTIVITY Rail'!$E$7</f>
        <v>2018</v>
      </c>
      <c r="F200" s="38" t="str">
        <f t="shared" ref="F200:F222" si="40">H200</f>
        <v>TRABDLM</v>
      </c>
      <c r="G200" s="38" t="str">
        <f>G199</f>
        <v>TN*</v>
      </c>
      <c r="H200" s="38" t="str">
        <f>P$8</f>
        <v>TRABDLM</v>
      </c>
      <c r="I200" s="38" t="str">
        <f>I199</f>
        <v>TRAVOCN</v>
      </c>
      <c r="J200" s="47">
        <v>2.3E-2</v>
      </c>
      <c r="K200" s="2"/>
      <c r="L200" s="38" t="s">
        <v>239</v>
      </c>
      <c r="M200" s="38" t="s">
        <v>293</v>
      </c>
      <c r="N200" s="38"/>
    </row>
    <row r="201" spans="2:20" s="19" customFormat="1" ht="15" customHeight="1" x14ac:dyDescent="0.3">
      <c r="B201" s="38" t="s">
        <v>225</v>
      </c>
      <c r="C201" s="38"/>
      <c r="D201" s="38" t="str">
        <f t="shared" si="39"/>
        <v>*</v>
      </c>
      <c r="E201" s="42">
        <f>'ACTIVITY Rail'!$E$7</f>
        <v>2018</v>
      </c>
      <c r="F201" s="38" t="str">
        <f t="shared" si="40"/>
        <v>TRABGL</v>
      </c>
      <c r="G201" s="38" t="str">
        <f t="shared" ref="G201:G222" si="41">G200</f>
        <v>TN*</v>
      </c>
      <c r="H201" s="38" t="str">
        <f>P$9</f>
        <v>TRABGL</v>
      </c>
      <c r="I201" s="38" t="str">
        <f t="shared" ref="I201:I222" si="42">I200</f>
        <v>TRAVOCN</v>
      </c>
      <c r="J201" s="47">
        <v>0</v>
      </c>
      <c r="K201" s="2"/>
      <c r="L201" s="38" t="s">
        <v>239</v>
      </c>
      <c r="M201" s="38" t="s">
        <v>293</v>
      </c>
      <c r="N201" s="38"/>
      <c r="P201" s="21"/>
      <c r="S201" s="21"/>
    </row>
    <row r="202" spans="2:20" x14ac:dyDescent="0.3">
      <c r="B202" s="38" t="s">
        <v>225</v>
      </c>
      <c r="C202" s="38"/>
      <c r="D202" s="38" t="str">
        <f t="shared" si="39"/>
        <v>*</v>
      </c>
      <c r="E202" s="42">
        <f>'ACTIVITY Rail'!$E$7</f>
        <v>2018</v>
      </c>
      <c r="F202" s="38" t="str">
        <f t="shared" si="40"/>
        <v>TRABGS</v>
      </c>
      <c r="G202" s="38" t="str">
        <f t="shared" si="41"/>
        <v>TN*</v>
      </c>
      <c r="H202" s="38" t="str">
        <f>P$10</f>
        <v>TRABGS</v>
      </c>
      <c r="I202" s="38" t="str">
        <f t="shared" si="42"/>
        <v>TRAVOCN</v>
      </c>
      <c r="J202" s="47">
        <v>0</v>
      </c>
      <c r="K202" s="2"/>
      <c r="L202" s="38" t="s">
        <v>239</v>
      </c>
      <c r="M202" s="38" t="s">
        <v>293</v>
      </c>
      <c r="N202" s="38"/>
    </row>
    <row r="203" spans="2:20" s="19" customFormat="1" ht="15" customHeight="1" x14ac:dyDescent="0.3">
      <c r="B203" s="38" t="s">
        <v>225</v>
      </c>
      <c r="C203" s="38"/>
      <c r="D203" s="38" t="str">
        <f t="shared" si="39"/>
        <v>*</v>
      </c>
      <c r="E203" s="42">
        <f>'ACTIVITY Rail'!$E$7</f>
        <v>2018</v>
      </c>
      <c r="F203" s="38" t="str">
        <f t="shared" si="40"/>
        <v>TRABGSL</v>
      </c>
      <c r="G203" s="38" t="str">
        <f t="shared" si="41"/>
        <v>TN*</v>
      </c>
      <c r="H203" s="38" t="str">
        <f>P$11</f>
        <v>TRABGSL</v>
      </c>
      <c r="I203" s="38" t="str">
        <f t="shared" si="42"/>
        <v>TRAVOCN</v>
      </c>
      <c r="J203" s="47">
        <v>0</v>
      </c>
      <c r="K203" s="2"/>
      <c r="L203" s="38" t="s">
        <v>239</v>
      </c>
      <c r="M203" s="38"/>
      <c r="N203" s="38" t="s">
        <v>245</v>
      </c>
      <c r="P203" s="21"/>
      <c r="Q203" s="25"/>
      <c r="R203" s="25"/>
      <c r="S203" s="21"/>
      <c r="T203" s="25"/>
    </row>
    <row r="204" spans="2:20" s="19" customFormat="1" ht="15" customHeight="1" x14ac:dyDescent="0.3">
      <c r="B204" s="38" t="s">
        <v>225</v>
      </c>
      <c r="C204" s="38"/>
      <c r="D204" s="38" t="str">
        <f t="shared" si="39"/>
        <v>*</v>
      </c>
      <c r="E204" s="42">
        <f>'ACTIVITY Rail'!$E$7</f>
        <v>2018</v>
      </c>
      <c r="F204" s="38" t="str">
        <f t="shared" si="40"/>
        <v>TRABGSLM</v>
      </c>
      <c r="G204" s="38" t="str">
        <f t="shared" ref="G204:I204" si="43">G203</f>
        <v>TN*</v>
      </c>
      <c r="H204" s="38" t="str">
        <f>P$12</f>
        <v>TRABGSLM</v>
      </c>
      <c r="I204" s="38" t="str">
        <f t="shared" si="43"/>
        <v>TRAVOCN</v>
      </c>
      <c r="J204" s="47">
        <v>0</v>
      </c>
      <c r="K204" s="2"/>
      <c r="L204" s="38" t="s">
        <v>239</v>
      </c>
      <c r="M204" s="38"/>
      <c r="N204" s="38" t="s">
        <v>245</v>
      </c>
      <c r="P204" s="21"/>
      <c r="S204" s="21"/>
      <c r="T204" s="25"/>
    </row>
    <row r="205" spans="2:20" s="19" customFormat="1" ht="15" customHeight="1" x14ac:dyDescent="0.3">
      <c r="B205" s="38" t="s">
        <v>225</v>
      </c>
      <c r="C205" s="38"/>
      <c r="D205" s="38" t="str">
        <f t="shared" si="39"/>
        <v>*</v>
      </c>
      <c r="E205" s="42">
        <f>'ACTIVITY Rail'!$E$7</f>
        <v>2018</v>
      </c>
      <c r="F205" s="38" t="str">
        <f t="shared" si="40"/>
        <v>TRABJF</v>
      </c>
      <c r="G205" s="38" t="str">
        <f>G203</f>
        <v>TN*</v>
      </c>
      <c r="H205" s="38" t="str">
        <f>P$13</f>
        <v>TRABJF</v>
      </c>
      <c r="I205" s="38" t="str">
        <f>I203</f>
        <v>TRAVOCN</v>
      </c>
      <c r="J205" s="47">
        <v>0</v>
      </c>
      <c r="K205" s="2"/>
      <c r="L205" s="38" t="s">
        <v>239</v>
      </c>
      <c r="M205" s="38"/>
      <c r="N205" s="38" t="s">
        <v>245</v>
      </c>
      <c r="P205" s="21"/>
      <c r="Q205" s="25"/>
      <c r="R205" s="25"/>
      <c r="S205" s="21"/>
      <c r="T205" s="25"/>
    </row>
    <row r="206" spans="2:20" s="19" customFormat="1" ht="15" customHeight="1" x14ac:dyDescent="0.3">
      <c r="B206" s="38" t="s">
        <v>225</v>
      </c>
      <c r="C206" s="38"/>
      <c r="D206" s="38" t="str">
        <f t="shared" si="39"/>
        <v>*</v>
      </c>
      <c r="E206" s="42">
        <f>'ACTIVITY Rail'!$E$7</f>
        <v>2018</v>
      </c>
      <c r="F206" s="38" t="str">
        <f t="shared" si="40"/>
        <v>TRADME</v>
      </c>
      <c r="G206" s="38" t="str">
        <f t="shared" si="41"/>
        <v>TN*</v>
      </c>
      <c r="H206" s="38" t="str">
        <f>P$14</f>
        <v>TRADME</v>
      </c>
      <c r="I206" s="38" t="str">
        <f t="shared" si="42"/>
        <v>TRAVOCN</v>
      </c>
      <c r="J206" s="47">
        <v>0</v>
      </c>
      <c r="K206" s="2"/>
      <c r="L206" s="38" t="s">
        <v>239</v>
      </c>
      <c r="M206" s="38"/>
      <c r="N206" s="38"/>
      <c r="P206" s="21"/>
      <c r="Q206" s="25"/>
      <c r="R206" s="25"/>
      <c r="S206" s="21"/>
      <c r="T206" s="25"/>
    </row>
    <row r="207" spans="2:20" x14ac:dyDescent="0.3">
      <c r="B207" s="38" t="s">
        <v>225</v>
      </c>
      <c r="C207" s="38"/>
      <c r="D207" s="38" t="str">
        <f t="shared" si="39"/>
        <v>FLO_EMIS</v>
      </c>
      <c r="E207" s="42">
        <f>'ACTIVITY Rail'!$E$7</f>
        <v>2018</v>
      </c>
      <c r="F207" s="38" t="str">
        <f t="shared" si="40"/>
        <v>TRADST</v>
      </c>
      <c r="G207" s="38" t="str">
        <f t="shared" si="41"/>
        <v>TN*</v>
      </c>
      <c r="H207" s="38" t="str">
        <f>P$15</f>
        <v>TRADST</v>
      </c>
      <c r="I207" s="38" t="str">
        <f t="shared" si="42"/>
        <v>TRAVOCN</v>
      </c>
      <c r="J207" s="47">
        <v>2.3E-2</v>
      </c>
      <c r="K207" s="2"/>
      <c r="L207" s="38" t="s">
        <v>239</v>
      </c>
      <c r="M207" s="38" t="s">
        <v>293</v>
      </c>
      <c r="N207" s="38"/>
    </row>
    <row r="208" spans="2:20" x14ac:dyDescent="0.3">
      <c r="B208" s="38" t="s">
        <v>225</v>
      </c>
      <c r="C208" s="38"/>
      <c r="D208" s="38" t="str">
        <f t="shared" si="39"/>
        <v>*</v>
      </c>
      <c r="E208" s="42">
        <f>'ACTIVITY Rail'!$E$7</f>
        <v>2018</v>
      </c>
      <c r="F208" s="38" t="str">
        <f t="shared" si="40"/>
        <v>TRAELC</v>
      </c>
      <c r="G208" s="38" t="str">
        <f t="shared" si="41"/>
        <v>TN*</v>
      </c>
      <c r="H208" s="38" t="str">
        <f>P$16</f>
        <v>TRAELC</v>
      </c>
      <c r="I208" s="38" t="str">
        <f t="shared" si="42"/>
        <v>TRAVOCN</v>
      </c>
      <c r="J208" s="47">
        <v>0</v>
      </c>
      <c r="K208" s="2"/>
      <c r="L208" s="38" t="s">
        <v>239</v>
      </c>
      <c r="M208" s="38"/>
      <c r="N208" s="38"/>
    </row>
    <row r="209" spans="2:19" x14ac:dyDescent="0.3">
      <c r="B209" s="38" t="s">
        <v>225</v>
      </c>
      <c r="C209" s="38"/>
      <c r="D209" s="38" t="str">
        <f t="shared" si="39"/>
        <v>*</v>
      </c>
      <c r="E209" s="42">
        <f>'ACTIVITY Rail'!$E$7</f>
        <v>2018</v>
      </c>
      <c r="F209" s="38" t="str">
        <f t="shared" si="40"/>
        <v>TRAETH</v>
      </c>
      <c r="G209" s="38" t="str">
        <f t="shared" si="41"/>
        <v>TN*</v>
      </c>
      <c r="H209" s="38" t="str">
        <f>P$17</f>
        <v>TRAETH</v>
      </c>
      <c r="I209" s="38" t="str">
        <f t="shared" si="42"/>
        <v>TRAVOCN</v>
      </c>
      <c r="J209" s="47">
        <v>0</v>
      </c>
      <c r="K209" s="2"/>
      <c r="L209" s="38" t="s">
        <v>239</v>
      </c>
      <c r="M209" s="38"/>
      <c r="N209" s="38" t="s">
        <v>245</v>
      </c>
    </row>
    <row r="210" spans="2:19" x14ac:dyDescent="0.3">
      <c r="B210" s="38" t="s">
        <v>225</v>
      </c>
      <c r="C210" s="38"/>
      <c r="D210" s="38" t="str">
        <f t="shared" si="39"/>
        <v>*</v>
      </c>
      <c r="E210" s="42">
        <f>'ACTIVITY Rail'!$E$7</f>
        <v>2018</v>
      </c>
      <c r="F210" s="38" t="str">
        <f t="shared" si="40"/>
        <v>TRAETHM</v>
      </c>
      <c r="G210" s="38" t="str">
        <f t="shared" si="41"/>
        <v>TN*</v>
      </c>
      <c r="H210" s="38" t="str">
        <f>P$18</f>
        <v>TRAETHM</v>
      </c>
      <c r="I210" s="38" t="str">
        <f t="shared" si="42"/>
        <v>TRAVOCN</v>
      </c>
      <c r="J210" s="47">
        <v>0</v>
      </c>
      <c r="K210" s="2"/>
      <c r="L210" s="38" t="s">
        <v>239</v>
      </c>
      <c r="M210" s="38"/>
      <c r="N210" s="38" t="s">
        <v>245</v>
      </c>
    </row>
    <row r="211" spans="2:19" s="19" customFormat="1" ht="15" customHeight="1" x14ac:dyDescent="0.3">
      <c r="B211" s="38" t="s">
        <v>225</v>
      </c>
      <c r="C211" s="38"/>
      <c r="D211" s="38" t="str">
        <f t="shared" si="39"/>
        <v>FLO_EMIS</v>
      </c>
      <c r="E211" s="42">
        <f>'ACTIVITY Rail'!$E$7</f>
        <v>2018</v>
      </c>
      <c r="F211" s="38" t="str">
        <f t="shared" si="40"/>
        <v>TRAFTD</v>
      </c>
      <c r="G211" s="38" t="str">
        <f t="shared" si="41"/>
        <v>TN*</v>
      </c>
      <c r="H211" s="38" t="str">
        <f>P$19</f>
        <v>TRAFTD</v>
      </c>
      <c r="I211" s="38" t="str">
        <f t="shared" si="42"/>
        <v>TRAVOCN</v>
      </c>
      <c r="J211" s="47">
        <v>2.3E-2</v>
      </c>
      <c r="K211" s="2"/>
      <c r="L211" s="38" t="s">
        <v>239</v>
      </c>
      <c r="M211" s="38" t="s">
        <v>293</v>
      </c>
      <c r="N211" s="38"/>
      <c r="P211" s="21"/>
      <c r="S211" s="21"/>
    </row>
    <row r="212" spans="2:19" x14ac:dyDescent="0.3">
      <c r="B212" s="38" t="s">
        <v>225</v>
      </c>
      <c r="C212" s="38"/>
      <c r="D212" s="38" t="str">
        <f t="shared" si="39"/>
        <v>*</v>
      </c>
      <c r="E212" s="42">
        <f>'ACTIVITY Rail'!$E$7</f>
        <v>2018</v>
      </c>
      <c r="F212" s="38" t="str">
        <f t="shared" si="40"/>
        <v>TRAGSL</v>
      </c>
      <c r="G212" s="38" t="str">
        <f t="shared" si="41"/>
        <v>TN*</v>
      </c>
      <c r="H212" s="38" t="str">
        <f>P$20</f>
        <v>TRAGSL</v>
      </c>
      <c r="I212" s="38" t="str">
        <f t="shared" si="42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19" x14ac:dyDescent="0.3">
      <c r="B213" s="38" t="s">
        <v>225</v>
      </c>
      <c r="C213" s="38"/>
      <c r="D213" s="38" t="str">
        <f t="shared" si="39"/>
        <v>*</v>
      </c>
      <c r="E213" s="42">
        <f>'ACTIVITY Rail'!$E$7</f>
        <v>2018</v>
      </c>
      <c r="F213" s="38" t="str">
        <f t="shared" si="40"/>
        <v>TRAH2G</v>
      </c>
      <c r="G213" s="38" t="str">
        <f t="shared" si="41"/>
        <v>TN*</v>
      </c>
      <c r="H213" s="38" t="str">
        <f>P$21</f>
        <v>TRAH2G</v>
      </c>
      <c r="I213" s="38" t="str">
        <f t="shared" si="42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9" x14ac:dyDescent="0.3">
      <c r="B214" s="38" t="s">
        <v>225</v>
      </c>
      <c r="C214" s="38"/>
      <c r="D214" s="38" t="str">
        <f t="shared" si="39"/>
        <v>FLO_EMIS</v>
      </c>
      <c r="E214" s="42">
        <f>'ACTIVITY Rail'!$E$7</f>
        <v>2018</v>
      </c>
      <c r="F214" s="38" t="str">
        <f t="shared" si="40"/>
        <v>TRAHFO</v>
      </c>
      <c r="G214" s="38" t="str">
        <f t="shared" si="41"/>
        <v>TN*</v>
      </c>
      <c r="H214" s="38" t="str">
        <f>P$22</f>
        <v>TRAHFO</v>
      </c>
      <c r="I214" s="38" t="str">
        <f t="shared" si="42"/>
        <v>TRAVOCN</v>
      </c>
      <c r="J214" s="47">
        <v>2.1999999999999999E-2</v>
      </c>
      <c r="K214" s="2"/>
      <c r="L214" s="38" t="s">
        <v>239</v>
      </c>
      <c r="M214" s="38" t="s">
        <v>293</v>
      </c>
      <c r="N214" s="38"/>
    </row>
    <row r="215" spans="2:19" x14ac:dyDescent="0.3">
      <c r="B215" s="38" t="s">
        <v>225</v>
      </c>
      <c r="C215" s="38"/>
      <c r="D215" s="38" t="str">
        <f t="shared" si="39"/>
        <v>*</v>
      </c>
      <c r="E215" s="42">
        <f>'ACTIVITY Rail'!$E$7</f>
        <v>2018</v>
      </c>
      <c r="F215" s="38" t="str">
        <f t="shared" si="40"/>
        <v>TRAHUM</v>
      </c>
      <c r="G215" s="38" t="str">
        <f t="shared" si="41"/>
        <v>TN*</v>
      </c>
      <c r="H215" s="38" t="str">
        <f>P$23</f>
        <v>TRAHUM</v>
      </c>
      <c r="I215" s="38" t="str">
        <f t="shared" si="42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9" x14ac:dyDescent="0.3">
      <c r="B216" s="38" t="s">
        <v>225</v>
      </c>
      <c r="C216" s="38"/>
      <c r="D216" s="38" t="str">
        <f t="shared" si="39"/>
        <v>*</v>
      </c>
      <c r="E216" s="42">
        <f>'ACTIVITY Rail'!$E$7</f>
        <v>2018</v>
      </c>
      <c r="F216" s="38" t="str">
        <f t="shared" si="40"/>
        <v>TRAKER</v>
      </c>
      <c r="G216" s="38" t="str">
        <f t="shared" si="41"/>
        <v>TN*</v>
      </c>
      <c r="H216" s="38" t="str">
        <f>P$24</f>
        <v>TRAKER</v>
      </c>
      <c r="I216" s="38" t="str">
        <f t="shared" si="42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9" x14ac:dyDescent="0.3">
      <c r="B217" s="38" t="s">
        <v>225</v>
      </c>
      <c r="C217" s="38"/>
      <c r="D217" s="38" t="str">
        <f t="shared" si="39"/>
        <v>FLO_EMIS</v>
      </c>
      <c r="E217" s="42">
        <f>'ACTIVITY Rail'!$E$7</f>
        <v>2018</v>
      </c>
      <c r="F217" s="38" t="str">
        <f t="shared" si="40"/>
        <v>TRALFO</v>
      </c>
      <c r="G217" s="38" t="str">
        <f t="shared" si="41"/>
        <v>TN*</v>
      </c>
      <c r="H217" s="38" t="str">
        <f>P$25</f>
        <v>TRALFO</v>
      </c>
      <c r="I217" s="38" t="str">
        <f t="shared" si="42"/>
        <v>TRAVOCN</v>
      </c>
      <c r="J217" s="47">
        <v>2.3E-2</v>
      </c>
      <c r="K217" s="2"/>
      <c r="L217" s="38" t="s">
        <v>239</v>
      </c>
      <c r="M217" s="38" t="s">
        <v>293</v>
      </c>
      <c r="N217" s="38"/>
    </row>
    <row r="218" spans="2:19" x14ac:dyDescent="0.3">
      <c r="B218" s="38" t="s">
        <v>225</v>
      </c>
      <c r="C218" s="38"/>
      <c r="D218" s="38" t="str">
        <f t="shared" si="39"/>
        <v>*</v>
      </c>
      <c r="E218" s="42">
        <f>'ACTIVITY Rail'!$E$7</f>
        <v>2018</v>
      </c>
      <c r="F218" s="38" t="str">
        <f t="shared" si="40"/>
        <v>TRALPG</v>
      </c>
      <c r="G218" s="38" t="str">
        <f t="shared" si="41"/>
        <v>TN*</v>
      </c>
      <c r="H218" s="38" t="str">
        <f>P$26</f>
        <v>TRALPG</v>
      </c>
      <c r="I218" s="38" t="str">
        <f t="shared" si="42"/>
        <v>TRAVOCN</v>
      </c>
      <c r="J218" s="47">
        <v>0</v>
      </c>
      <c r="K218" s="2"/>
      <c r="L218" s="38" t="s">
        <v>239</v>
      </c>
      <c r="M218" s="38"/>
      <c r="N218" s="38" t="s">
        <v>245</v>
      </c>
    </row>
    <row r="219" spans="2:19" s="19" customFormat="1" ht="15" customHeight="1" x14ac:dyDescent="0.3">
      <c r="B219" s="38" t="s">
        <v>225</v>
      </c>
      <c r="C219" s="38"/>
      <c r="D219" s="38" t="str">
        <f t="shared" si="39"/>
        <v>*</v>
      </c>
      <c r="E219" s="42">
        <f>'ACTIVITY Rail'!$E$7</f>
        <v>2018</v>
      </c>
      <c r="F219" s="38" t="str">
        <f t="shared" si="40"/>
        <v>TRAMTH</v>
      </c>
      <c r="G219" s="38" t="str">
        <f t="shared" si="41"/>
        <v>TN*</v>
      </c>
      <c r="H219" s="38" t="str">
        <f>P$27</f>
        <v>TRAMTH</v>
      </c>
      <c r="I219" s="38" t="str">
        <f t="shared" si="42"/>
        <v>TRAVOCN</v>
      </c>
      <c r="J219" s="47">
        <v>0</v>
      </c>
      <c r="K219" s="2"/>
      <c r="L219" s="38" t="s">
        <v>239</v>
      </c>
      <c r="M219" s="38" t="s">
        <v>293</v>
      </c>
      <c r="N219" s="38"/>
      <c r="P219" s="21"/>
    </row>
    <row r="220" spans="2:19" s="19" customFormat="1" ht="15" customHeight="1" x14ac:dyDescent="0.3">
      <c r="B220" s="38" t="s">
        <v>225</v>
      </c>
      <c r="C220" s="38"/>
      <c r="D220" s="38" t="str">
        <f t="shared" si="39"/>
        <v>*</v>
      </c>
      <c r="E220" s="42">
        <f>'ACTIVITY Rail'!$E$7</f>
        <v>2018</v>
      </c>
      <c r="F220" s="38" t="str">
        <f t="shared" si="40"/>
        <v>TRAMTHM</v>
      </c>
      <c r="G220" s="38" t="str">
        <f t="shared" si="41"/>
        <v>TN*</v>
      </c>
      <c r="H220" s="38" t="str">
        <f>P$28</f>
        <v>TRAMTHM</v>
      </c>
      <c r="I220" s="38" t="str">
        <f t="shared" si="42"/>
        <v>TRAVOCN</v>
      </c>
      <c r="J220" s="47">
        <v>0</v>
      </c>
      <c r="K220" s="2"/>
      <c r="L220" s="38" t="s">
        <v>239</v>
      </c>
      <c r="M220" s="38" t="s">
        <v>293</v>
      </c>
      <c r="N220" s="38"/>
      <c r="P220" s="21"/>
    </row>
    <row r="221" spans="2:19" x14ac:dyDescent="0.3">
      <c r="B221" s="38" t="s">
        <v>225</v>
      </c>
      <c r="C221" s="38"/>
      <c r="D221" s="38" t="str">
        <f t="shared" si="39"/>
        <v>*</v>
      </c>
      <c r="E221" s="42">
        <f>'ACTIVITY Rail'!$E$7</f>
        <v>2018</v>
      </c>
      <c r="F221" s="38" t="str">
        <f t="shared" si="40"/>
        <v>TRANGL</v>
      </c>
      <c r="G221" s="38" t="str">
        <f t="shared" si="41"/>
        <v>TN*</v>
      </c>
      <c r="H221" s="38" t="str">
        <f>P$29</f>
        <v>TRANGL</v>
      </c>
      <c r="I221" s="38" t="str">
        <f t="shared" si="42"/>
        <v>TRAVOCN</v>
      </c>
      <c r="J221" s="47">
        <v>0</v>
      </c>
      <c r="K221"/>
      <c r="L221" s="38" t="s">
        <v>239</v>
      </c>
      <c r="M221" s="38" t="s">
        <v>293</v>
      </c>
      <c r="N221" s="38"/>
      <c r="P221" s="21"/>
    </row>
    <row r="222" spans="2:19" x14ac:dyDescent="0.3">
      <c r="B222" s="39" t="s">
        <v>225</v>
      </c>
      <c r="C222" s="39"/>
      <c r="D222" s="39" t="str">
        <f t="shared" si="39"/>
        <v>*</v>
      </c>
      <c r="E222" s="42">
        <f>'ACTIVITY Rail'!$E$7</f>
        <v>2018</v>
      </c>
      <c r="F222" s="39" t="str">
        <f t="shared" si="40"/>
        <v>TRANGS</v>
      </c>
      <c r="G222" s="39" t="str">
        <f t="shared" si="41"/>
        <v>TN*</v>
      </c>
      <c r="H222" s="39" t="str">
        <f>P$30</f>
        <v>TRANGS</v>
      </c>
      <c r="I222" s="39" t="str">
        <f t="shared" si="42"/>
        <v>TRAVOCN</v>
      </c>
      <c r="J222" s="48">
        <v>0</v>
      </c>
      <c r="K222"/>
      <c r="L222" s="39" t="s">
        <v>239</v>
      </c>
      <c r="M222" s="39" t="s">
        <v>293</v>
      </c>
      <c r="N222" s="39"/>
    </row>
    <row r="223" spans="2:19" x14ac:dyDescent="0.3">
      <c r="C223" s="21"/>
      <c r="D223" s="21"/>
      <c r="E223" s="21"/>
      <c r="F223" s="29"/>
      <c r="G223" s="21"/>
      <c r="H223" s="21"/>
      <c r="I223" s="21"/>
      <c r="J223" s="34"/>
      <c r="L223" s="27"/>
      <c r="M223" s="19"/>
      <c r="N223" s="19"/>
      <c r="P223" s="21"/>
      <c r="Q223" s="19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72C4"/>
  </sheetPr>
  <dimension ref="B1:T232"/>
  <sheetViews>
    <sheetView zoomScale="80" zoomScaleNormal="80" workbookViewId="0">
      <selection activeCell="A4" sqref="A4:XFD4"/>
    </sheetView>
  </sheetViews>
  <sheetFormatPr defaultColWidth="9.109375" defaultRowHeight="14.4" x14ac:dyDescent="0.3"/>
  <cols>
    <col min="1" max="1" width="9.109375" style="20"/>
    <col min="2" max="2" width="10.33203125" style="20" bestFit="1" customWidth="1"/>
    <col min="3" max="3" width="8.6640625" style="20" bestFit="1" customWidth="1"/>
    <col min="4" max="4" width="10.33203125" style="20" bestFit="1" customWidth="1"/>
    <col min="5" max="5" width="5.5546875" style="20" bestFit="1" customWidth="1"/>
    <col min="6" max="6" width="14.33203125" style="20" bestFit="1" customWidth="1"/>
    <col min="7" max="7" width="8.5546875" style="20" bestFit="1" customWidth="1"/>
    <col min="8" max="8" width="10.109375" style="20" bestFit="1" customWidth="1"/>
    <col min="9" max="9" width="10.33203125" style="20" bestFit="1" customWidth="1"/>
    <col min="10" max="10" width="16.33203125" style="20" bestFit="1" customWidth="1"/>
    <col min="11" max="11" width="9.109375" style="20"/>
    <col min="12" max="12" width="6.44140625" style="28" bestFit="1" customWidth="1"/>
    <col min="13" max="13" width="11.6640625" style="20" bestFit="1" customWidth="1"/>
    <col min="14" max="14" width="27.109375" style="20" customWidth="1"/>
    <col min="15" max="15" width="9.109375" style="20"/>
    <col min="16" max="16" width="10.109375" style="20" bestFit="1" customWidth="1"/>
    <col min="17" max="17" width="38.6640625" style="20" bestFit="1" customWidth="1"/>
    <col min="18" max="18" width="9.109375" style="20"/>
    <col min="19" max="19" width="10.33203125" style="20" bestFit="1" customWidth="1"/>
    <col min="20" max="20" width="41" style="20" bestFit="1" customWidth="1"/>
    <col min="21" max="16384" width="9.109375" style="20"/>
  </cols>
  <sheetData>
    <row r="1" spans="2:20" s="19" customFormat="1" x14ac:dyDescent="0.3">
      <c r="L1" s="27"/>
    </row>
    <row r="2" spans="2:20" s="19" customFormat="1" x14ac:dyDescent="0.3">
      <c r="L2" s="27"/>
    </row>
    <row r="3" spans="2:20" s="19" customFormat="1" ht="19.8" x14ac:dyDescent="0.3">
      <c r="B3" s="50" t="s">
        <v>291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79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19" customFormat="1" ht="21" customHeight="1" x14ac:dyDescent="0.3">
      <c r="B5" s="40" t="s">
        <v>215</v>
      </c>
      <c r="C5"/>
      <c r="D5"/>
      <c r="E5"/>
      <c r="F5"/>
      <c r="G5"/>
      <c r="H5"/>
      <c r="I5"/>
      <c r="J5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s="19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19" customFormat="1" ht="15" customHeight="1" x14ac:dyDescent="0.3">
      <c r="B7" s="38" t="s">
        <v>225</v>
      </c>
      <c r="C7" s="38"/>
      <c r="D7" s="38" t="str">
        <f>IF(J7&gt;0,"FLO_EMIS","*")</f>
        <v>*</v>
      </c>
      <c r="E7" s="42">
        <f>'ACTIVITY Navigation'!$E$7</f>
        <v>2018</v>
      </c>
      <c r="F7" s="38" t="str">
        <f>H7</f>
        <v>TRABDL</v>
      </c>
      <c r="G7" s="38" t="s">
        <v>290</v>
      </c>
      <c r="H7" s="38" t="str">
        <f>P$7</f>
        <v>TRABDL</v>
      </c>
      <c r="I7" s="38" t="s">
        <v>226</v>
      </c>
      <c r="J7" s="47">
        <v>0</v>
      </c>
      <c r="K7" s="2"/>
      <c r="L7" s="38" t="s">
        <v>239</v>
      </c>
      <c r="M7" s="38"/>
      <c r="N7" s="38" t="s">
        <v>245</v>
      </c>
      <c r="O7" s="2"/>
      <c r="P7" s="38" t="s">
        <v>185</v>
      </c>
      <c r="Q7" s="44" t="s">
        <v>186</v>
      </c>
      <c r="R7" s="2"/>
      <c r="S7" s="38" t="s">
        <v>226</v>
      </c>
      <c r="T7" s="44" t="s">
        <v>250</v>
      </c>
    </row>
    <row r="8" spans="2:20" s="19" customFormat="1" ht="15" customHeight="1" x14ac:dyDescent="0.3">
      <c r="B8" s="38" t="s">
        <v>225</v>
      </c>
      <c r="C8" s="38"/>
      <c r="D8" s="38" t="str">
        <f t="shared" ref="D8:D55" si="0">IF(J8&gt;0,"FLO_EMIS","*")</f>
        <v>*</v>
      </c>
      <c r="E8" s="42">
        <f>'ACTIVITY Navigation'!$E$7</f>
        <v>2018</v>
      </c>
      <c r="F8" s="38" t="str">
        <f t="shared" ref="F8:F55" si="1">H8</f>
        <v>TRABDLM</v>
      </c>
      <c r="G8" s="38" t="str">
        <f>G7</f>
        <v>TA*</v>
      </c>
      <c r="H8" s="38" t="str">
        <f>P$8</f>
        <v>TRABDLM</v>
      </c>
      <c r="I8" s="38" t="str">
        <f>I7</f>
        <v>TRACH4N</v>
      </c>
      <c r="J8" s="47">
        <v>0</v>
      </c>
      <c r="K8" s="2"/>
      <c r="L8" s="38" t="s">
        <v>239</v>
      </c>
      <c r="M8" s="38"/>
      <c r="N8" s="38" t="s">
        <v>245</v>
      </c>
      <c r="O8" s="2"/>
      <c r="P8" s="38" t="s">
        <v>187</v>
      </c>
      <c r="Q8" s="44" t="s">
        <v>188</v>
      </c>
      <c r="R8" s="2"/>
      <c r="S8" s="38" t="s">
        <v>227</v>
      </c>
      <c r="T8" s="44" t="s">
        <v>251</v>
      </c>
    </row>
    <row r="9" spans="2:20" s="19" customFormat="1" ht="15" customHeight="1" x14ac:dyDescent="0.3">
      <c r="B9" s="38" t="s">
        <v>225</v>
      </c>
      <c r="C9" s="38"/>
      <c r="D9" s="38" t="str">
        <f t="shared" si="0"/>
        <v>*</v>
      </c>
      <c r="E9" s="42">
        <f>'ACTIVITY Navigation'!$E$7</f>
        <v>2018</v>
      </c>
      <c r="F9" s="38" t="str">
        <f t="shared" si="1"/>
        <v>TRABGL</v>
      </c>
      <c r="G9" s="38" t="str">
        <f t="shared" ref="G9:G31" si="2">G8</f>
        <v>TA*</v>
      </c>
      <c r="H9" s="38" t="str">
        <f>P$9</f>
        <v>TRABGL</v>
      </c>
      <c r="I9" s="38" t="str">
        <f t="shared" ref="I9:I31" si="3">I8</f>
        <v>TRACH4N</v>
      </c>
      <c r="J9" s="47">
        <v>0</v>
      </c>
      <c r="K9" s="2"/>
      <c r="L9" s="38" t="s">
        <v>239</v>
      </c>
      <c r="M9" s="38"/>
      <c r="N9" s="38" t="s">
        <v>245</v>
      </c>
      <c r="O9" s="2"/>
      <c r="P9" s="38" t="s">
        <v>278</v>
      </c>
      <c r="Q9" s="44" t="s">
        <v>279</v>
      </c>
      <c r="R9" s="2"/>
      <c r="S9" s="38" t="s">
        <v>249</v>
      </c>
      <c r="T9" s="44" t="s">
        <v>252</v>
      </c>
    </row>
    <row r="10" spans="2:20" s="19" customFormat="1" ht="15" customHeight="1" x14ac:dyDescent="0.3">
      <c r="B10" s="38" t="s">
        <v>225</v>
      </c>
      <c r="C10" s="38"/>
      <c r="D10" s="38" t="str">
        <f t="shared" si="0"/>
        <v>*</v>
      </c>
      <c r="E10" s="42">
        <f>'ACTIVITY Navigation'!$E$7</f>
        <v>2018</v>
      </c>
      <c r="F10" s="38" t="str">
        <f t="shared" si="1"/>
        <v>TRABGS</v>
      </c>
      <c r="G10" s="38" t="str">
        <f t="shared" si="2"/>
        <v>TA*</v>
      </c>
      <c r="H10" s="38" t="str">
        <f>P$10</f>
        <v>TRABGS</v>
      </c>
      <c r="I10" s="38" t="str">
        <f t="shared" si="3"/>
        <v>TRACH4N</v>
      </c>
      <c r="J10" s="47">
        <v>0</v>
      </c>
      <c r="K10" s="2"/>
      <c r="L10" s="38" t="s">
        <v>239</v>
      </c>
      <c r="M10" s="38"/>
      <c r="N10" s="38" t="s">
        <v>245</v>
      </c>
      <c r="O10" s="2"/>
      <c r="P10" s="38" t="s">
        <v>189</v>
      </c>
      <c r="Q10" s="44" t="s">
        <v>190</v>
      </c>
      <c r="R10" s="2"/>
      <c r="S10" s="38" t="s">
        <v>228</v>
      </c>
      <c r="T10" s="44" t="s">
        <v>253</v>
      </c>
    </row>
    <row r="11" spans="2:20" s="19" customFormat="1" ht="15" customHeight="1" x14ac:dyDescent="0.3">
      <c r="B11" s="38" t="s">
        <v>225</v>
      </c>
      <c r="C11" s="38"/>
      <c r="D11" s="38" t="str">
        <f t="shared" si="0"/>
        <v>*</v>
      </c>
      <c r="E11" s="42">
        <f>'ACTIVITY Navigation'!$E$7</f>
        <v>2018</v>
      </c>
      <c r="F11" s="38" t="str">
        <f t="shared" si="1"/>
        <v>TRABGSL</v>
      </c>
      <c r="G11" s="38" t="str">
        <f t="shared" si="2"/>
        <v>TA*</v>
      </c>
      <c r="H11" s="38" t="str">
        <f>P$11</f>
        <v>TRABGSL</v>
      </c>
      <c r="I11" s="38" t="str">
        <f t="shared" si="3"/>
        <v>TRACH4N</v>
      </c>
      <c r="J11" s="47">
        <v>0</v>
      </c>
      <c r="K11" s="2"/>
      <c r="L11" s="38" t="s">
        <v>239</v>
      </c>
      <c r="M11" s="38"/>
      <c r="N11" s="38" t="s">
        <v>245</v>
      </c>
      <c r="O11" s="2"/>
      <c r="P11" s="38" t="s">
        <v>282</v>
      </c>
      <c r="Q11" s="44" t="s">
        <v>283</v>
      </c>
      <c r="R11" s="2"/>
      <c r="S11" s="38" t="s">
        <v>247</v>
      </c>
      <c r="T11" s="44" t="s">
        <v>254</v>
      </c>
    </row>
    <row r="12" spans="2:20" s="19" customFormat="1" ht="15" customHeight="1" x14ac:dyDescent="0.3">
      <c r="B12" s="38" t="s">
        <v>225</v>
      </c>
      <c r="C12" s="38"/>
      <c r="D12" s="38" t="str">
        <f t="shared" ref="D12" si="4">IF(J12&gt;0,"FLO_EMIS","*")</f>
        <v>*</v>
      </c>
      <c r="E12" s="42">
        <f>'ACTIVITY Navigation'!$E$7</f>
        <v>2018</v>
      </c>
      <c r="F12" s="38" t="str">
        <f t="shared" ref="F12" si="5">H12</f>
        <v>TRABGSLM</v>
      </c>
      <c r="G12" s="38" t="str">
        <f t="shared" si="2"/>
        <v>TA*</v>
      </c>
      <c r="H12" s="38" t="str">
        <f>P$12</f>
        <v>TRABGSLM</v>
      </c>
      <c r="I12" s="38" t="str">
        <f t="shared" si="3"/>
        <v>TRACH4N</v>
      </c>
      <c r="J12" s="47">
        <v>0</v>
      </c>
      <c r="K12" s="2"/>
      <c r="L12" s="38" t="s">
        <v>239</v>
      </c>
      <c r="M12" s="38"/>
      <c r="N12" s="38" t="s">
        <v>245</v>
      </c>
      <c r="O12" s="2"/>
      <c r="P12" s="38" t="s">
        <v>317</v>
      </c>
      <c r="Q12" s="44" t="s">
        <v>318</v>
      </c>
      <c r="R12" s="2"/>
      <c r="S12" s="38" t="s">
        <v>231</v>
      </c>
      <c r="T12" s="44" t="s">
        <v>255</v>
      </c>
    </row>
    <row r="13" spans="2:20" s="19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Navigation'!$E$7</f>
        <v>2018</v>
      </c>
      <c r="F13" s="38" t="str">
        <f t="shared" si="1"/>
        <v>TRABJF</v>
      </c>
      <c r="G13" s="38" t="str">
        <f t="shared" si="2"/>
        <v>TA*</v>
      </c>
      <c r="H13" s="38" t="str">
        <f>P$13</f>
        <v>TRABJF</v>
      </c>
      <c r="I13" s="38" t="str">
        <f t="shared" si="3"/>
        <v>TRACH4N</v>
      </c>
      <c r="J13" s="47">
        <v>0</v>
      </c>
      <c r="K13" s="2"/>
      <c r="L13" s="38" t="s">
        <v>239</v>
      </c>
      <c r="M13" s="38" t="s">
        <v>293</v>
      </c>
      <c r="N13" s="38"/>
      <c r="O13" s="2"/>
      <c r="P13" s="38" t="s">
        <v>284</v>
      </c>
      <c r="Q13" s="44" t="s">
        <v>285</v>
      </c>
      <c r="R13" s="2"/>
      <c r="S13" s="38" t="s">
        <v>246</v>
      </c>
      <c r="T13" s="44" t="s">
        <v>275</v>
      </c>
    </row>
    <row r="14" spans="2:20" s="19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Navigation'!$E$7</f>
        <v>2018</v>
      </c>
      <c r="F14" s="38" t="str">
        <f t="shared" si="1"/>
        <v>TRADME</v>
      </c>
      <c r="G14" s="38" t="str">
        <f t="shared" si="2"/>
        <v>TA*</v>
      </c>
      <c r="H14" s="38" t="str">
        <f>P$14</f>
        <v>TRADME</v>
      </c>
      <c r="I14" s="38" t="str">
        <f t="shared" si="3"/>
        <v>TRACH4N</v>
      </c>
      <c r="J14" s="47">
        <v>0</v>
      </c>
      <c r="K14" s="2"/>
      <c r="L14" s="38" t="s">
        <v>239</v>
      </c>
      <c r="M14" s="38"/>
      <c r="N14" s="38" t="s">
        <v>245</v>
      </c>
      <c r="O14" s="2"/>
      <c r="P14" s="38" t="s">
        <v>286</v>
      </c>
      <c r="Q14" s="44" t="s">
        <v>287</v>
      </c>
      <c r="R14" s="2"/>
      <c r="S14" s="38" t="s">
        <v>233</v>
      </c>
      <c r="T14" s="44" t="s">
        <v>257</v>
      </c>
    </row>
    <row r="15" spans="2:20" s="19" customFormat="1" ht="15" customHeight="1" x14ac:dyDescent="0.3">
      <c r="B15" s="38" t="s">
        <v>225</v>
      </c>
      <c r="C15" s="38"/>
      <c r="D15" s="38" t="str">
        <f t="shared" si="0"/>
        <v>*</v>
      </c>
      <c r="E15" s="42">
        <f>'ACTIVITY Navigation'!$E$7</f>
        <v>2018</v>
      </c>
      <c r="F15" s="38" t="str">
        <f t="shared" si="1"/>
        <v>TRADST</v>
      </c>
      <c r="G15" s="38" t="str">
        <f t="shared" si="2"/>
        <v>TA*</v>
      </c>
      <c r="H15" s="38" t="str">
        <f>P$15</f>
        <v>TRADST</v>
      </c>
      <c r="I15" s="38" t="str">
        <f t="shared" si="3"/>
        <v>TRACH4N</v>
      </c>
      <c r="J15" s="47">
        <v>0</v>
      </c>
      <c r="K15" s="2"/>
      <c r="L15" s="38" t="s">
        <v>239</v>
      </c>
      <c r="M15" s="38"/>
      <c r="N15" s="38" t="s">
        <v>245</v>
      </c>
      <c r="O15" s="2"/>
      <c r="P15" s="38" t="s">
        <v>191</v>
      </c>
      <c r="Q15" s="44" t="s">
        <v>192</v>
      </c>
      <c r="R15" s="2"/>
      <c r="S15" s="38" t="s">
        <v>232</v>
      </c>
      <c r="T15" s="44" t="s">
        <v>258</v>
      </c>
    </row>
    <row r="16" spans="2:20" s="19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Navigation'!$E$7</f>
        <v>2018</v>
      </c>
      <c r="F16" s="38" t="str">
        <f t="shared" si="1"/>
        <v>TRAELC</v>
      </c>
      <c r="G16" s="38" t="str">
        <f t="shared" si="2"/>
        <v>TA*</v>
      </c>
      <c r="H16" s="38" t="str">
        <f>P$16</f>
        <v>TRAELC</v>
      </c>
      <c r="I16" s="38" t="str">
        <f t="shared" si="3"/>
        <v>TRACH4N</v>
      </c>
      <c r="J16" s="47">
        <v>0</v>
      </c>
      <c r="K16" s="2"/>
      <c r="L16" s="38" t="s">
        <v>239</v>
      </c>
      <c r="M16" s="38"/>
      <c r="N16" s="38" t="s">
        <v>245</v>
      </c>
      <c r="O16" s="2"/>
      <c r="P16" s="38" t="s">
        <v>193</v>
      </c>
      <c r="Q16" s="44" t="s">
        <v>194</v>
      </c>
      <c r="R16" s="2"/>
      <c r="S16" s="38" t="s">
        <v>240</v>
      </c>
      <c r="T16" s="44" t="s">
        <v>259</v>
      </c>
    </row>
    <row r="17" spans="2:20" s="19" customFormat="1" ht="15" customHeight="1" x14ac:dyDescent="0.3">
      <c r="B17" s="38" t="s">
        <v>225</v>
      </c>
      <c r="C17" s="38"/>
      <c r="D17" s="38" t="str">
        <f t="shared" si="0"/>
        <v>*</v>
      </c>
      <c r="E17" s="42">
        <f>'ACTIVITY Navigation'!$E$7</f>
        <v>2018</v>
      </c>
      <c r="F17" s="38" t="str">
        <f t="shared" si="1"/>
        <v>TRAETH</v>
      </c>
      <c r="G17" s="38" t="str">
        <f t="shared" si="2"/>
        <v>TA*</v>
      </c>
      <c r="H17" s="38" t="str">
        <f>P$17</f>
        <v>TRAETH</v>
      </c>
      <c r="I17" s="38" t="str">
        <f t="shared" si="3"/>
        <v>TRACH4N</v>
      </c>
      <c r="J17" s="47">
        <v>0</v>
      </c>
      <c r="K17" s="2"/>
      <c r="L17" s="38" t="s">
        <v>239</v>
      </c>
      <c r="M17" s="38"/>
      <c r="N17" s="38" t="s">
        <v>245</v>
      </c>
      <c r="O17" s="2"/>
      <c r="P17" s="38" t="s">
        <v>195</v>
      </c>
      <c r="Q17" s="44" t="s">
        <v>196</v>
      </c>
      <c r="R17" s="2"/>
      <c r="S17" s="38" t="s">
        <v>230</v>
      </c>
      <c r="T17" s="44" t="s">
        <v>300</v>
      </c>
    </row>
    <row r="18" spans="2:20" s="19" customFormat="1" ht="15" customHeight="1" x14ac:dyDescent="0.3">
      <c r="B18" s="38" t="s">
        <v>225</v>
      </c>
      <c r="C18" s="38"/>
      <c r="D18" s="38" t="str">
        <f t="shared" si="0"/>
        <v>*</v>
      </c>
      <c r="E18" s="42">
        <f>'ACTIVITY Navigation'!$E$7</f>
        <v>2018</v>
      </c>
      <c r="F18" s="38" t="str">
        <f t="shared" si="1"/>
        <v>TRAETHM</v>
      </c>
      <c r="G18" s="38" t="str">
        <f t="shared" si="2"/>
        <v>TA*</v>
      </c>
      <c r="H18" s="38" t="str">
        <f>P$18</f>
        <v>TRAETHM</v>
      </c>
      <c r="I18" s="38" t="str">
        <f t="shared" si="3"/>
        <v>TRACH4N</v>
      </c>
      <c r="J18" s="47">
        <v>0</v>
      </c>
      <c r="K18" s="2"/>
      <c r="L18" s="38" t="s">
        <v>239</v>
      </c>
      <c r="M18" s="38"/>
      <c r="N18" s="38" t="s">
        <v>245</v>
      </c>
      <c r="O18" s="2"/>
      <c r="P18" s="38" t="s">
        <v>197</v>
      </c>
      <c r="Q18" s="44" t="s">
        <v>198</v>
      </c>
      <c r="R18" s="2"/>
    </row>
    <row r="19" spans="2:20" s="19" customFormat="1" ht="15" customHeight="1" x14ac:dyDescent="0.3">
      <c r="B19" s="38" t="s">
        <v>225</v>
      </c>
      <c r="C19" s="38"/>
      <c r="D19" s="38" t="str">
        <f t="shared" si="0"/>
        <v>*</v>
      </c>
      <c r="E19" s="42">
        <f>'ACTIVITY Navigation'!$E$7</f>
        <v>2018</v>
      </c>
      <c r="F19" s="38" t="str">
        <f t="shared" si="1"/>
        <v>TRAFTD</v>
      </c>
      <c r="G19" s="38" t="str">
        <f t="shared" si="2"/>
        <v>TA*</v>
      </c>
      <c r="H19" s="38" t="str">
        <f>P$19</f>
        <v>TRAFTD</v>
      </c>
      <c r="I19" s="38" t="str">
        <f t="shared" si="3"/>
        <v>TRACH4N</v>
      </c>
      <c r="J19" s="47">
        <v>0</v>
      </c>
      <c r="K19" s="2"/>
      <c r="L19" s="38" t="s">
        <v>239</v>
      </c>
      <c r="M19" s="38"/>
      <c r="N19" s="38" t="s">
        <v>245</v>
      </c>
      <c r="O19" s="2"/>
      <c r="P19" s="38" t="s">
        <v>276</v>
      </c>
      <c r="Q19" s="44" t="s">
        <v>277</v>
      </c>
      <c r="R19" s="2"/>
      <c r="S19" s="2"/>
      <c r="T19" s="2"/>
    </row>
    <row r="20" spans="2:20" s="19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Navigation'!$E$7</f>
        <v>2018</v>
      </c>
      <c r="F20" s="38" t="str">
        <f t="shared" si="1"/>
        <v>TRAGSL</v>
      </c>
      <c r="G20" s="38" t="str">
        <f t="shared" si="2"/>
        <v>TA*</v>
      </c>
      <c r="H20" s="38" t="str">
        <f>P$20</f>
        <v>TRAGSL</v>
      </c>
      <c r="I20" s="38" t="str">
        <f t="shared" si="3"/>
        <v>TRACH4N</v>
      </c>
      <c r="J20" s="47">
        <v>0</v>
      </c>
      <c r="K20" s="2"/>
      <c r="L20" s="38" t="s">
        <v>239</v>
      </c>
      <c r="M20" s="38"/>
      <c r="N20" s="38" t="s">
        <v>245</v>
      </c>
      <c r="O20" s="2"/>
      <c r="P20" s="38" t="s">
        <v>199</v>
      </c>
      <c r="Q20" s="44" t="s">
        <v>200</v>
      </c>
      <c r="R20" s="2"/>
      <c r="S20" s="2"/>
      <c r="T20" s="2"/>
    </row>
    <row r="21" spans="2:20" s="19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Navigation'!$E$7</f>
        <v>2018</v>
      </c>
      <c r="F21" s="38" t="str">
        <f t="shared" si="1"/>
        <v>TRAH2G</v>
      </c>
      <c r="G21" s="38" t="str">
        <f t="shared" si="2"/>
        <v>TA*</v>
      </c>
      <c r="H21" s="38" t="str">
        <f>P$21</f>
        <v>TRAH2G</v>
      </c>
      <c r="I21" s="38" t="str">
        <f t="shared" si="3"/>
        <v>TRACH4N</v>
      </c>
      <c r="J21" s="47">
        <v>0</v>
      </c>
      <c r="K21" s="2"/>
      <c r="L21" s="38" t="s">
        <v>239</v>
      </c>
      <c r="M21" s="38"/>
      <c r="N21" s="38" t="s">
        <v>245</v>
      </c>
      <c r="O21" s="2"/>
      <c r="P21" s="38" t="s">
        <v>201</v>
      </c>
      <c r="Q21" s="44" t="s">
        <v>202</v>
      </c>
      <c r="R21" s="2"/>
      <c r="S21" s="2"/>
      <c r="T21" s="2"/>
    </row>
    <row r="22" spans="2:20" s="19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Navigation'!$E$7</f>
        <v>2018</v>
      </c>
      <c r="F22" s="38" t="str">
        <f t="shared" si="1"/>
        <v>TRAHFO</v>
      </c>
      <c r="G22" s="38" t="str">
        <f t="shared" si="2"/>
        <v>TA*</v>
      </c>
      <c r="H22" s="38" t="str">
        <f>P$22</f>
        <v>TRAHFO</v>
      </c>
      <c r="I22" s="38" t="str">
        <f t="shared" si="3"/>
        <v>TRACH4N</v>
      </c>
      <c r="J22" s="47">
        <v>0</v>
      </c>
      <c r="K22" s="2"/>
      <c r="L22" s="38" t="s">
        <v>239</v>
      </c>
      <c r="M22" s="38"/>
      <c r="N22" s="38" t="s">
        <v>245</v>
      </c>
      <c r="O22" s="2"/>
      <c r="P22" s="38" t="s">
        <v>203</v>
      </c>
      <c r="Q22" s="44" t="s">
        <v>204</v>
      </c>
      <c r="R22" s="2"/>
      <c r="S22" s="2"/>
      <c r="T22" s="2"/>
    </row>
    <row r="23" spans="2:20" s="19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Navigation'!$E$7</f>
        <v>2018</v>
      </c>
      <c r="F23" s="38" t="str">
        <f t="shared" si="1"/>
        <v>TRAHUM</v>
      </c>
      <c r="G23" s="38" t="str">
        <f t="shared" si="2"/>
        <v>TA*</v>
      </c>
      <c r="H23" s="38" t="str">
        <f>P$23</f>
        <v>TRAHUM</v>
      </c>
      <c r="I23" s="38" t="str">
        <f t="shared" si="3"/>
        <v>TRACH4N</v>
      </c>
      <c r="J23" s="47">
        <v>0</v>
      </c>
      <c r="K23" s="2"/>
      <c r="L23" s="38" t="s">
        <v>239</v>
      </c>
      <c r="M23" s="38"/>
      <c r="N23" s="38" t="s">
        <v>245</v>
      </c>
      <c r="O23" s="2"/>
      <c r="P23" s="38" t="s">
        <v>205</v>
      </c>
      <c r="Q23" s="44" t="s">
        <v>206</v>
      </c>
      <c r="R23" s="2"/>
      <c r="S23" s="2"/>
      <c r="T23" s="2"/>
    </row>
    <row r="24" spans="2:20" s="19" customFormat="1" ht="15" customHeight="1" x14ac:dyDescent="0.3">
      <c r="B24" s="38" t="s">
        <v>225</v>
      </c>
      <c r="C24" s="38"/>
      <c r="D24" s="38" t="str">
        <f t="shared" si="0"/>
        <v>FLO_EMIS</v>
      </c>
      <c r="E24" s="42">
        <f>'ACTIVITY Navigation'!$E$7</f>
        <v>2018</v>
      </c>
      <c r="F24" s="38" t="str">
        <f t="shared" si="1"/>
        <v>TRAKER</v>
      </c>
      <c r="G24" s="38" t="str">
        <f t="shared" si="2"/>
        <v>TA*</v>
      </c>
      <c r="H24" s="38" t="str">
        <f>P$24</f>
        <v>TRAKER</v>
      </c>
      <c r="I24" s="38" t="str">
        <f t="shared" si="3"/>
        <v>TRACH4N</v>
      </c>
      <c r="J24" s="47">
        <v>3.3000000000000002E-2</v>
      </c>
      <c r="K24" s="2"/>
      <c r="L24" s="38" t="s">
        <v>239</v>
      </c>
      <c r="M24" s="38" t="s">
        <v>293</v>
      </c>
      <c r="N24" s="38"/>
      <c r="O24" s="2"/>
      <c r="P24" s="38" t="s">
        <v>207</v>
      </c>
      <c r="Q24" s="44" t="s">
        <v>208</v>
      </c>
      <c r="R24" s="2"/>
      <c r="S24" s="2"/>
      <c r="T24" s="2"/>
    </row>
    <row r="25" spans="2:20" s="19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Navigation'!$E$7</f>
        <v>2018</v>
      </c>
      <c r="F25" s="38" t="str">
        <f t="shared" si="1"/>
        <v>TRALFO</v>
      </c>
      <c r="G25" s="38" t="str">
        <f t="shared" si="2"/>
        <v>TA*</v>
      </c>
      <c r="H25" s="38" t="str">
        <f>P$25</f>
        <v>TRALFO</v>
      </c>
      <c r="I25" s="38" t="str">
        <f t="shared" si="3"/>
        <v>TRACH4N</v>
      </c>
      <c r="J25" s="47">
        <v>0</v>
      </c>
      <c r="K25" s="2"/>
      <c r="L25" s="38" t="s">
        <v>239</v>
      </c>
      <c r="M25" s="38"/>
      <c r="N25" s="38" t="s">
        <v>245</v>
      </c>
      <c r="O25" s="2"/>
      <c r="P25" s="38" t="s">
        <v>209</v>
      </c>
      <c r="Q25" s="44" t="s">
        <v>210</v>
      </c>
      <c r="R25" s="2"/>
      <c r="S25" s="2"/>
      <c r="T25" s="2"/>
    </row>
    <row r="26" spans="2:20" s="19" customFormat="1" ht="15" customHeight="1" x14ac:dyDescent="0.3">
      <c r="B26" s="38" t="s">
        <v>225</v>
      </c>
      <c r="C26" s="38"/>
      <c r="D26" s="38" t="str">
        <f t="shared" si="0"/>
        <v>*</v>
      </c>
      <c r="E26" s="42">
        <f>'ACTIVITY Navigation'!$E$7</f>
        <v>2018</v>
      </c>
      <c r="F26" s="38" t="str">
        <f t="shared" si="1"/>
        <v>TRALPG</v>
      </c>
      <c r="G26" s="38" t="str">
        <f t="shared" si="2"/>
        <v>TA*</v>
      </c>
      <c r="H26" s="38" t="str">
        <f>P$26</f>
        <v>TRALPG</v>
      </c>
      <c r="I26" s="38" t="str">
        <f t="shared" si="3"/>
        <v>TRACH4N</v>
      </c>
      <c r="J26" s="47">
        <v>0</v>
      </c>
      <c r="K26" s="2"/>
      <c r="L26" s="38" t="s">
        <v>239</v>
      </c>
      <c r="M26" s="38"/>
      <c r="N26" s="38" t="s">
        <v>245</v>
      </c>
      <c r="O26" s="2"/>
      <c r="P26" s="38" t="s">
        <v>211</v>
      </c>
      <c r="Q26" s="44" t="s">
        <v>212</v>
      </c>
      <c r="R26" s="2"/>
      <c r="S26" s="2"/>
      <c r="T26" s="2"/>
    </row>
    <row r="27" spans="2:20" s="19" customFormat="1" ht="15" customHeight="1" x14ac:dyDescent="0.3">
      <c r="B27" s="38" t="s">
        <v>225</v>
      </c>
      <c r="C27" s="38"/>
      <c r="D27" s="38" t="str">
        <f t="shared" si="0"/>
        <v>*</v>
      </c>
      <c r="E27" s="42">
        <f>'ACTIVITY Navigation'!$E$7</f>
        <v>2018</v>
      </c>
      <c r="F27" s="38" t="str">
        <f t="shared" si="1"/>
        <v>TRAMTH</v>
      </c>
      <c r="G27" s="38" t="str">
        <f t="shared" si="2"/>
        <v>TA*</v>
      </c>
      <c r="H27" s="38" t="str">
        <f>P$27</f>
        <v>TRAMTH</v>
      </c>
      <c r="I27" s="38" t="str">
        <f t="shared" si="3"/>
        <v>TRACH4N</v>
      </c>
      <c r="J27" s="47">
        <v>0</v>
      </c>
      <c r="K27" s="2"/>
      <c r="L27" s="38" t="s">
        <v>239</v>
      </c>
      <c r="M27" s="38"/>
      <c r="N27" s="38" t="s">
        <v>245</v>
      </c>
      <c r="O27" s="2"/>
      <c r="P27" s="38" t="s">
        <v>315</v>
      </c>
      <c r="Q27" s="44" t="s">
        <v>268</v>
      </c>
      <c r="R27" s="2"/>
      <c r="S27" s="2"/>
      <c r="T27" s="2"/>
    </row>
    <row r="28" spans="2:20" s="19" customFormat="1" ht="15" customHeight="1" x14ac:dyDescent="0.3">
      <c r="B28" s="38" t="s">
        <v>225</v>
      </c>
      <c r="C28" s="38"/>
      <c r="D28" s="38" t="str">
        <f t="shared" si="0"/>
        <v>*</v>
      </c>
      <c r="E28" s="42">
        <f>'ACTIVITY Navigation'!$E$7</f>
        <v>2018</v>
      </c>
      <c r="F28" s="38" t="str">
        <f t="shared" si="1"/>
        <v>TRAMTHM</v>
      </c>
      <c r="G28" s="38" t="str">
        <f t="shared" si="2"/>
        <v>TA*</v>
      </c>
      <c r="H28" s="38" t="str">
        <f>P$28</f>
        <v>TRAMTHM</v>
      </c>
      <c r="I28" s="38" t="str">
        <f t="shared" si="3"/>
        <v>TRACH4N</v>
      </c>
      <c r="J28" s="47">
        <v>0</v>
      </c>
      <c r="K28" s="2"/>
      <c r="L28" s="38" t="s">
        <v>239</v>
      </c>
      <c r="M28" s="38"/>
      <c r="N28" s="38" t="s">
        <v>245</v>
      </c>
      <c r="O28" s="2"/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*</v>
      </c>
      <c r="E29" s="42">
        <f>'ACTIVITY Navigation'!$E$7</f>
        <v>2018</v>
      </c>
      <c r="F29" s="38" t="str">
        <f t="shared" si="1"/>
        <v>TRANGL</v>
      </c>
      <c r="G29" s="38" t="str">
        <f t="shared" si="2"/>
        <v>TA*</v>
      </c>
      <c r="H29" s="38" t="str">
        <f>P$29</f>
        <v>TRANGL</v>
      </c>
      <c r="I29" s="38" t="str">
        <f t="shared" si="3"/>
        <v>TRACH4N</v>
      </c>
      <c r="J29" s="47">
        <v>0</v>
      </c>
      <c r="K29"/>
      <c r="L29" s="38" t="s">
        <v>239</v>
      </c>
      <c r="M29" s="38"/>
      <c r="N29" s="38" t="s">
        <v>245</v>
      </c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8" t="s">
        <v>225</v>
      </c>
      <c r="C30" s="38"/>
      <c r="D30" s="38" t="str">
        <f t="shared" si="0"/>
        <v>*</v>
      </c>
      <c r="E30" s="42">
        <f>'ACTIVITY Navigation'!$E$7</f>
        <v>2018</v>
      </c>
      <c r="F30" s="38" t="str">
        <f t="shared" si="1"/>
        <v>TRANGS</v>
      </c>
      <c r="G30" s="38" t="str">
        <f t="shared" si="2"/>
        <v>TA*</v>
      </c>
      <c r="H30" s="38" t="str">
        <f>P$30</f>
        <v>TRANGS</v>
      </c>
      <c r="I30" s="38" t="str">
        <f t="shared" si="3"/>
        <v>TRACH4N</v>
      </c>
      <c r="J30" s="47">
        <v>0</v>
      </c>
      <c r="K30"/>
      <c r="L30" s="38" t="s">
        <v>239</v>
      </c>
      <c r="M30" s="38"/>
      <c r="N30" s="38" t="s">
        <v>245</v>
      </c>
      <c r="O30"/>
      <c r="P30" s="38" t="s">
        <v>213</v>
      </c>
      <c r="Q30" s="45" t="s">
        <v>214</v>
      </c>
      <c r="R30"/>
      <c r="S30"/>
      <c r="T30"/>
    </row>
    <row r="31" spans="2:20" x14ac:dyDescent="0.3">
      <c r="B31" s="39" t="s">
        <v>225</v>
      </c>
      <c r="C31" s="39"/>
      <c r="D31" s="39" t="str">
        <f t="shared" ref="D31" si="6">IF(J31&gt;0,"FLO_EMIS","*")</f>
        <v>FLO_EMIS</v>
      </c>
      <c r="E31" s="42">
        <f>'ACTIVITY Navigation'!$E$7</f>
        <v>2018</v>
      </c>
      <c r="F31" s="39" t="str">
        <f t="shared" ref="F31" si="7">H31</f>
        <v>OILKER</v>
      </c>
      <c r="G31" s="39" t="str">
        <f t="shared" si="2"/>
        <v>TA*</v>
      </c>
      <c r="H31" s="39" t="str">
        <f>P$31</f>
        <v>OILKER</v>
      </c>
      <c r="I31" s="39" t="str">
        <f t="shared" si="3"/>
        <v>TRACH4N</v>
      </c>
      <c r="J31" s="48">
        <f>J24</f>
        <v>3.3000000000000002E-2</v>
      </c>
      <c r="K31"/>
      <c r="L31" s="39" t="s">
        <v>239</v>
      </c>
      <c r="M31" s="39" t="s">
        <v>293</v>
      </c>
      <c r="N31" s="39"/>
      <c r="O31"/>
      <c r="P31" s="38" t="s">
        <v>335</v>
      </c>
      <c r="Q31" s="45" t="s">
        <v>336</v>
      </c>
      <c r="R31"/>
      <c r="S31"/>
      <c r="T31"/>
    </row>
    <row r="32" spans="2:20" x14ac:dyDescent="0.3">
      <c r="B32" s="38" t="s">
        <v>225</v>
      </c>
      <c r="C32" s="38"/>
      <c r="D32" s="38" t="str">
        <f>IF(J32&gt;0,"FLO_EMIS","*")</f>
        <v>*</v>
      </c>
      <c r="E32" s="42">
        <f>'ACTIVITY Navigation'!$E$7</f>
        <v>2018</v>
      </c>
      <c r="F32" s="38" t="str">
        <f t="shared" si="1"/>
        <v>TRABDL</v>
      </c>
      <c r="G32" s="38" t="str">
        <f>G$7</f>
        <v>TA*</v>
      </c>
      <c r="H32" s="38" t="str">
        <f>P$7</f>
        <v>TRABDL</v>
      </c>
      <c r="I32" s="38" t="s">
        <v>227</v>
      </c>
      <c r="J32" s="47">
        <v>0</v>
      </c>
      <c r="K32" s="2"/>
      <c r="L32" s="38" t="s">
        <v>239</v>
      </c>
      <c r="M32" s="38"/>
      <c r="N32" s="38" t="s">
        <v>245</v>
      </c>
    </row>
    <row r="33" spans="2:20" x14ac:dyDescent="0.3">
      <c r="B33" s="38" t="s">
        <v>225</v>
      </c>
      <c r="C33" s="38"/>
      <c r="D33" s="38" t="str">
        <f t="shared" si="0"/>
        <v>*</v>
      </c>
      <c r="E33" s="42">
        <f>'ACTIVITY Navigation'!$E$7</f>
        <v>2018</v>
      </c>
      <c r="F33" s="38" t="str">
        <f t="shared" si="1"/>
        <v>TRABDLM</v>
      </c>
      <c r="G33" s="38" t="str">
        <f>G32</f>
        <v>TA*</v>
      </c>
      <c r="H33" s="38" t="str">
        <f>P$8</f>
        <v>TRABDLM</v>
      </c>
      <c r="I33" s="38" t="str">
        <f>I32</f>
        <v>TRACOXN</v>
      </c>
      <c r="J33" s="47">
        <v>0</v>
      </c>
      <c r="K33" s="2"/>
      <c r="L33" s="38" t="s">
        <v>239</v>
      </c>
      <c r="M33" s="38"/>
      <c r="N33" s="38" t="s">
        <v>245</v>
      </c>
    </row>
    <row r="34" spans="2:20" s="19" customFormat="1" ht="15" customHeight="1" x14ac:dyDescent="0.3">
      <c r="B34" s="38" t="s">
        <v>225</v>
      </c>
      <c r="C34" s="38"/>
      <c r="D34" s="38" t="str">
        <f t="shared" si="0"/>
        <v>*</v>
      </c>
      <c r="E34" s="42">
        <f>'ACTIVITY Navigation'!$E$7</f>
        <v>2018</v>
      </c>
      <c r="F34" s="38" t="str">
        <f t="shared" si="1"/>
        <v>TRABGL</v>
      </c>
      <c r="G34" s="38" t="str">
        <f t="shared" ref="G34:G56" si="8">G33</f>
        <v>TA*</v>
      </c>
      <c r="H34" s="38" t="str">
        <f>P$9</f>
        <v>TRABGL</v>
      </c>
      <c r="I34" s="38" t="str">
        <f t="shared" ref="I34:I56" si="9">I33</f>
        <v>TRACOXN</v>
      </c>
      <c r="J34" s="47">
        <v>0</v>
      </c>
      <c r="K34" s="2"/>
      <c r="L34" s="38" t="s">
        <v>239</v>
      </c>
      <c r="M34" s="38"/>
      <c r="N34" s="38" t="s">
        <v>245</v>
      </c>
      <c r="P34" s="21"/>
      <c r="S34" s="21"/>
    </row>
    <row r="35" spans="2:20" x14ac:dyDescent="0.3">
      <c r="B35" s="38" t="s">
        <v>225</v>
      </c>
      <c r="C35" s="38"/>
      <c r="D35" s="38" t="str">
        <f t="shared" si="0"/>
        <v>*</v>
      </c>
      <c r="E35" s="42">
        <f>'ACTIVITY Navigation'!$E$7</f>
        <v>2018</v>
      </c>
      <c r="F35" s="38" t="str">
        <f t="shared" si="1"/>
        <v>TRABGS</v>
      </c>
      <c r="G35" s="38" t="str">
        <f t="shared" si="8"/>
        <v>TA*</v>
      </c>
      <c r="H35" s="38" t="str">
        <f>P$10</f>
        <v>TRABGS</v>
      </c>
      <c r="I35" s="38" t="str">
        <f t="shared" si="9"/>
        <v>TRACOXN</v>
      </c>
      <c r="J35" s="47">
        <v>0</v>
      </c>
      <c r="K35" s="2"/>
      <c r="L35" s="38" t="s">
        <v>239</v>
      </c>
      <c r="M35" s="38"/>
      <c r="N35" s="38" t="s">
        <v>245</v>
      </c>
    </row>
    <row r="36" spans="2:20" s="19" customFormat="1" ht="15" customHeight="1" x14ac:dyDescent="0.3">
      <c r="B36" s="38" t="s">
        <v>225</v>
      </c>
      <c r="C36" s="38"/>
      <c r="D36" s="38" t="str">
        <f t="shared" si="0"/>
        <v>*</v>
      </c>
      <c r="E36" s="42">
        <f>'ACTIVITY Navigation'!$E$7</f>
        <v>2018</v>
      </c>
      <c r="F36" s="38" t="str">
        <f t="shared" si="1"/>
        <v>TRABGSL</v>
      </c>
      <c r="G36" s="38" t="str">
        <f t="shared" si="8"/>
        <v>TA*</v>
      </c>
      <c r="H36" s="38" t="str">
        <f>P$11</f>
        <v>TRABGSL</v>
      </c>
      <c r="I36" s="38" t="str">
        <f t="shared" si="9"/>
        <v>TRACOXN</v>
      </c>
      <c r="J36" s="47">
        <v>0</v>
      </c>
      <c r="K36" s="2"/>
      <c r="L36" s="38" t="s">
        <v>239</v>
      </c>
      <c r="M36" s="38"/>
      <c r="N36" s="38" t="s">
        <v>245</v>
      </c>
      <c r="P36" s="21"/>
      <c r="Q36" s="25"/>
      <c r="R36" s="25"/>
      <c r="S36" s="21"/>
      <c r="T36" s="25"/>
    </row>
    <row r="37" spans="2:20" s="19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Navigation'!$E$7</f>
        <v>2018</v>
      </c>
      <c r="F37" s="38" t="str">
        <f t="shared" si="1"/>
        <v>TRABGSLM</v>
      </c>
      <c r="G37" s="38" t="str">
        <f t="shared" si="8"/>
        <v>TA*</v>
      </c>
      <c r="H37" s="38" t="str">
        <f>P$12</f>
        <v>TRABGSLM</v>
      </c>
      <c r="I37" s="38" t="str">
        <f t="shared" si="9"/>
        <v>TRACOXN</v>
      </c>
      <c r="J37" s="47">
        <v>0</v>
      </c>
      <c r="K37" s="2"/>
      <c r="L37" s="38" t="s">
        <v>239</v>
      </c>
      <c r="M37" s="38"/>
      <c r="N37" s="38" t="s">
        <v>245</v>
      </c>
      <c r="P37" s="21"/>
      <c r="S37" s="22"/>
      <c r="T37" s="25"/>
    </row>
    <row r="38" spans="2:20" s="19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Navigation'!$E$7</f>
        <v>2018</v>
      </c>
      <c r="F38" s="38" t="str">
        <f t="shared" si="1"/>
        <v>TRABJF</v>
      </c>
      <c r="G38" s="38" t="str">
        <f>G36</f>
        <v>TA*</v>
      </c>
      <c r="H38" s="38" t="str">
        <f>P$13</f>
        <v>TRABJF</v>
      </c>
      <c r="I38" s="38" t="str">
        <f t="shared" si="9"/>
        <v>TRACOXN</v>
      </c>
      <c r="J38" s="47">
        <v>0</v>
      </c>
      <c r="K38" s="2"/>
      <c r="L38" s="38" t="s">
        <v>239</v>
      </c>
      <c r="M38" s="38" t="s">
        <v>293</v>
      </c>
      <c r="N38" s="38"/>
      <c r="P38" s="21"/>
      <c r="Q38" s="25"/>
      <c r="R38" s="25"/>
      <c r="S38" s="21"/>
      <c r="T38" s="25"/>
    </row>
    <row r="39" spans="2:20" s="19" customFormat="1" ht="15" customHeight="1" x14ac:dyDescent="0.3">
      <c r="B39" s="38" t="s">
        <v>225</v>
      </c>
      <c r="C39" s="38"/>
      <c r="D39" s="38" t="str">
        <f t="shared" si="0"/>
        <v>*</v>
      </c>
      <c r="E39" s="42">
        <f>'ACTIVITY Navigation'!$E$7</f>
        <v>2018</v>
      </c>
      <c r="F39" s="38" t="str">
        <f t="shared" si="1"/>
        <v>TRADME</v>
      </c>
      <c r="G39" s="38" t="str">
        <f t="shared" si="8"/>
        <v>TA*</v>
      </c>
      <c r="H39" s="38" t="str">
        <f>P$14</f>
        <v>TRADME</v>
      </c>
      <c r="I39" s="38" t="str">
        <f t="shared" si="9"/>
        <v>TRACOXN</v>
      </c>
      <c r="J39" s="47">
        <v>0</v>
      </c>
      <c r="K39" s="2"/>
      <c r="L39" s="38" t="s">
        <v>239</v>
      </c>
      <c r="M39" s="38"/>
      <c r="N39" s="38" t="s">
        <v>245</v>
      </c>
      <c r="P39" s="21"/>
      <c r="Q39" s="25"/>
      <c r="R39" s="25"/>
      <c r="S39" s="21"/>
      <c r="T39" s="25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Navigation'!$E$7</f>
        <v>2018</v>
      </c>
      <c r="F40" s="38" t="str">
        <f t="shared" si="1"/>
        <v>TRADST</v>
      </c>
      <c r="G40" s="38" t="str">
        <f t="shared" si="8"/>
        <v>TA*</v>
      </c>
      <c r="H40" s="38" t="str">
        <f>P$15</f>
        <v>TRADST</v>
      </c>
      <c r="I40" s="38" t="str">
        <f t="shared" si="9"/>
        <v>TRACOXN</v>
      </c>
      <c r="J40" s="47">
        <v>0</v>
      </c>
      <c r="K40" s="2"/>
      <c r="L40" s="38" t="s">
        <v>239</v>
      </c>
      <c r="M40" s="38"/>
      <c r="N40" s="38" t="s">
        <v>245</v>
      </c>
      <c r="P40" s="21"/>
      <c r="Q40" s="21"/>
      <c r="R40" s="21"/>
      <c r="S40" s="21"/>
      <c r="T40" s="21"/>
    </row>
    <row r="41" spans="2:20" x14ac:dyDescent="0.3">
      <c r="B41" s="38" t="s">
        <v>225</v>
      </c>
      <c r="C41" s="38"/>
      <c r="D41" s="38" t="str">
        <f t="shared" si="0"/>
        <v>*</v>
      </c>
      <c r="E41" s="42">
        <f>'ACTIVITY Navigation'!$E$7</f>
        <v>2018</v>
      </c>
      <c r="F41" s="38" t="str">
        <f t="shared" si="1"/>
        <v>TRAELC</v>
      </c>
      <c r="G41" s="38" t="str">
        <f t="shared" si="8"/>
        <v>TA*</v>
      </c>
      <c r="H41" s="38" t="str">
        <f>P$16</f>
        <v>TRAELC</v>
      </c>
      <c r="I41" s="38" t="str">
        <f t="shared" si="9"/>
        <v>TRACOXN</v>
      </c>
      <c r="J41" s="47">
        <v>0</v>
      </c>
      <c r="K41" s="2"/>
      <c r="L41" s="38" t="s">
        <v>239</v>
      </c>
      <c r="M41" s="38"/>
      <c r="N41" s="38" t="s">
        <v>245</v>
      </c>
    </row>
    <row r="42" spans="2:20" x14ac:dyDescent="0.3">
      <c r="B42" s="38" t="s">
        <v>225</v>
      </c>
      <c r="C42" s="38"/>
      <c r="D42" s="38" t="str">
        <f t="shared" si="0"/>
        <v>*</v>
      </c>
      <c r="E42" s="42">
        <f>'ACTIVITY Navigation'!$E$7</f>
        <v>2018</v>
      </c>
      <c r="F42" s="38" t="str">
        <f t="shared" si="1"/>
        <v>TRAETH</v>
      </c>
      <c r="G42" s="38" t="str">
        <f t="shared" si="8"/>
        <v>TA*</v>
      </c>
      <c r="H42" s="38" t="str">
        <f>P$17</f>
        <v>TRAETH</v>
      </c>
      <c r="I42" s="38" t="str">
        <f t="shared" si="9"/>
        <v>TRACOXN</v>
      </c>
      <c r="J42" s="47">
        <v>0</v>
      </c>
      <c r="K42" s="2"/>
      <c r="L42" s="38" t="s">
        <v>239</v>
      </c>
      <c r="M42" s="38"/>
      <c r="N42" s="38" t="s">
        <v>245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>'ACTIVITY Navigation'!$E$7</f>
        <v>2018</v>
      </c>
      <c r="F43" s="38" t="str">
        <f t="shared" si="1"/>
        <v>TRAETHM</v>
      </c>
      <c r="G43" s="38" t="str">
        <f t="shared" si="8"/>
        <v>TA*</v>
      </c>
      <c r="H43" s="38" t="str">
        <f>P$18</f>
        <v>TRAETHM</v>
      </c>
      <c r="I43" s="38" t="str">
        <f t="shared" si="9"/>
        <v>TRACOXN</v>
      </c>
      <c r="J43" s="47">
        <v>0</v>
      </c>
      <c r="K43" s="2"/>
      <c r="L43" s="38" t="s">
        <v>239</v>
      </c>
      <c r="M43" s="38"/>
      <c r="N43" s="38" t="s">
        <v>245</v>
      </c>
    </row>
    <row r="44" spans="2:20" s="19" customFormat="1" ht="15" customHeight="1" x14ac:dyDescent="0.3">
      <c r="B44" s="38" t="s">
        <v>225</v>
      </c>
      <c r="C44" s="38"/>
      <c r="D44" s="38" t="str">
        <f t="shared" si="0"/>
        <v>*</v>
      </c>
      <c r="E44" s="42">
        <f>'ACTIVITY Navigation'!$E$7</f>
        <v>2018</v>
      </c>
      <c r="F44" s="38" t="str">
        <f t="shared" si="1"/>
        <v>TRAFTD</v>
      </c>
      <c r="G44" s="38" t="str">
        <f t="shared" si="8"/>
        <v>TA*</v>
      </c>
      <c r="H44" s="38" t="str">
        <f>P$19</f>
        <v>TRAFTD</v>
      </c>
      <c r="I44" s="38" t="str">
        <f t="shared" si="9"/>
        <v>TRACOXN</v>
      </c>
      <c r="J44" s="47">
        <v>0</v>
      </c>
      <c r="K44" s="2"/>
      <c r="L44" s="38" t="s">
        <v>239</v>
      </c>
      <c r="M44" s="38"/>
      <c r="N44" s="38" t="s">
        <v>245</v>
      </c>
      <c r="P44" s="21"/>
      <c r="S44" s="21"/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Navigation'!$E$7</f>
        <v>2018</v>
      </c>
      <c r="F45" s="38" t="str">
        <f t="shared" si="1"/>
        <v>TRAGSL</v>
      </c>
      <c r="G45" s="38" t="str">
        <f t="shared" si="8"/>
        <v>TA*</v>
      </c>
      <c r="H45" s="38" t="str">
        <f>P$20</f>
        <v>TRAGSL</v>
      </c>
      <c r="I45" s="38" t="str">
        <f t="shared" si="9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Navigation'!$E$7</f>
        <v>2018</v>
      </c>
      <c r="F46" s="38" t="str">
        <f t="shared" si="1"/>
        <v>TRAH2G</v>
      </c>
      <c r="G46" s="38" t="str">
        <f t="shared" si="8"/>
        <v>TA*</v>
      </c>
      <c r="H46" s="38" t="str">
        <f>P$21</f>
        <v>TRAH2G</v>
      </c>
      <c r="I46" s="38" t="str">
        <f t="shared" si="9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Navigation'!$E$7</f>
        <v>2018</v>
      </c>
      <c r="F47" s="38" t="str">
        <f t="shared" si="1"/>
        <v>TRAHFO</v>
      </c>
      <c r="G47" s="38" t="str">
        <f t="shared" si="8"/>
        <v>TA*</v>
      </c>
      <c r="H47" s="38" t="str">
        <f>P$22</f>
        <v>TRAHFO</v>
      </c>
      <c r="I47" s="38" t="str">
        <f t="shared" si="9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Navigation'!$E$7</f>
        <v>2018</v>
      </c>
      <c r="F48" s="38" t="str">
        <f t="shared" si="1"/>
        <v>TRAHUM</v>
      </c>
      <c r="G48" s="38" t="str">
        <f t="shared" si="8"/>
        <v>TA*</v>
      </c>
      <c r="H48" s="38" t="str">
        <f>P$23</f>
        <v>TRAHUM</v>
      </c>
      <c r="I48" s="38" t="str">
        <f t="shared" si="9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FLO_EMIS</v>
      </c>
      <c r="E49" s="42">
        <f>'ACTIVITY Navigation'!$E$7</f>
        <v>2018</v>
      </c>
      <c r="F49" s="38" t="str">
        <f t="shared" si="1"/>
        <v>TRAKER</v>
      </c>
      <c r="G49" s="38" t="str">
        <f t="shared" si="8"/>
        <v>TA*</v>
      </c>
      <c r="H49" s="38" t="str">
        <f>P$24</f>
        <v>TRAKER</v>
      </c>
      <c r="I49" s="38" t="str">
        <f t="shared" si="9"/>
        <v>TRACOXN</v>
      </c>
      <c r="J49" s="47">
        <v>0.107</v>
      </c>
      <c r="K49" s="2"/>
      <c r="L49" s="38" t="s">
        <v>239</v>
      </c>
      <c r="M49" s="38" t="s">
        <v>293</v>
      </c>
      <c r="N49" s="38"/>
    </row>
    <row r="50" spans="2:20" x14ac:dyDescent="0.3">
      <c r="B50" s="38" t="s">
        <v>225</v>
      </c>
      <c r="C50" s="38"/>
      <c r="D50" s="38" t="str">
        <f t="shared" si="0"/>
        <v>*</v>
      </c>
      <c r="E50" s="42">
        <f>'ACTIVITY Navigation'!$E$7</f>
        <v>2018</v>
      </c>
      <c r="F50" s="38" t="str">
        <f t="shared" si="1"/>
        <v>TRALFO</v>
      </c>
      <c r="G50" s="38" t="str">
        <f t="shared" si="8"/>
        <v>TA*</v>
      </c>
      <c r="H50" s="38" t="str">
        <f>P$25</f>
        <v>TRALFO</v>
      </c>
      <c r="I50" s="38" t="str">
        <f t="shared" si="9"/>
        <v>TRACOXN</v>
      </c>
      <c r="J50" s="47">
        <v>0</v>
      </c>
      <c r="K50" s="2"/>
      <c r="L50" s="38" t="s">
        <v>239</v>
      </c>
      <c r="M50" s="38"/>
      <c r="N50" s="38" t="s">
        <v>245</v>
      </c>
    </row>
    <row r="51" spans="2:20" x14ac:dyDescent="0.3">
      <c r="B51" s="38" t="s">
        <v>225</v>
      </c>
      <c r="C51" s="38"/>
      <c r="D51" s="38" t="str">
        <f t="shared" si="0"/>
        <v>*</v>
      </c>
      <c r="E51" s="42">
        <f>'ACTIVITY Navigation'!$E$7</f>
        <v>2018</v>
      </c>
      <c r="F51" s="38" t="str">
        <f t="shared" si="1"/>
        <v>TRALPG</v>
      </c>
      <c r="G51" s="38" t="str">
        <f t="shared" si="8"/>
        <v>TA*</v>
      </c>
      <c r="H51" s="38" t="str">
        <f>P$26</f>
        <v>TRALPG</v>
      </c>
      <c r="I51" s="38" t="str">
        <f t="shared" si="9"/>
        <v>TRACOXN</v>
      </c>
      <c r="J51" s="47">
        <v>0</v>
      </c>
      <c r="K51" s="2"/>
      <c r="L51" s="38" t="s">
        <v>239</v>
      </c>
      <c r="M51" s="38"/>
      <c r="N51" s="38" t="s">
        <v>245</v>
      </c>
    </row>
    <row r="52" spans="2:20" s="19" customFormat="1" ht="15" customHeight="1" x14ac:dyDescent="0.3">
      <c r="B52" s="38" t="s">
        <v>225</v>
      </c>
      <c r="C52" s="38"/>
      <c r="D52" s="38" t="str">
        <f t="shared" si="0"/>
        <v>*</v>
      </c>
      <c r="E52" s="42">
        <f>'ACTIVITY Navigation'!$E$7</f>
        <v>2018</v>
      </c>
      <c r="F52" s="38" t="str">
        <f t="shared" si="1"/>
        <v>TRAMTH</v>
      </c>
      <c r="G52" s="38" t="str">
        <f t="shared" si="8"/>
        <v>TA*</v>
      </c>
      <c r="H52" s="38" t="str">
        <f>P$27</f>
        <v>TRAMTH</v>
      </c>
      <c r="I52" s="38" t="str">
        <f t="shared" si="9"/>
        <v>TRACOXN</v>
      </c>
      <c r="J52" s="47">
        <v>0</v>
      </c>
      <c r="K52" s="2"/>
      <c r="L52" s="38" t="s">
        <v>239</v>
      </c>
      <c r="M52" s="38"/>
      <c r="N52" s="38" t="s">
        <v>245</v>
      </c>
      <c r="P52" s="21"/>
    </row>
    <row r="53" spans="2:20" s="19" customFormat="1" ht="15" customHeight="1" x14ac:dyDescent="0.3">
      <c r="B53" s="38" t="s">
        <v>225</v>
      </c>
      <c r="C53" s="38"/>
      <c r="D53" s="38" t="str">
        <f t="shared" si="0"/>
        <v>*</v>
      </c>
      <c r="E53" s="42">
        <f>'ACTIVITY Navigation'!$E$7</f>
        <v>2018</v>
      </c>
      <c r="F53" s="38" t="str">
        <f t="shared" si="1"/>
        <v>TRAMTHM</v>
      </c>
      <c r="G53" s="38" t="str">
        <f t="shared" si="8"/>
        <v>TA*</v>
      </c>
      <c r="H53" s="38" t="str">
        <f>P$28</f>
        <v>TRAMTHM</v>
      </c>
      <c r="I53" s="38" t="str">
        <f t="shared" si="9"/>
        <v>TRACOXN</v>
      </c>
      <c r="J53" s="47">
        <v>0</v>
      </c>
      <c r="K53" s="2"/>
      <c r="L53" s="38" t="s">
        <v>239</v>
      </c>
      <c r="M53" s="38"/>
      <c r="N53" s="38" t="s">
        <v>245</v>
      </c>
      <c r="P53" s="21"/>
    </row>
    <row r="54" spans="2:20" x14ac:dyDescent="0.3">
      <c r="B54" s="38" t="s">
        <v>225</v>
      </c>
      <c r="C54" s="38"/>
      <c r="D54" s="38" t="str">
        <f t="shared" si="0"/>
        <v>*</v>
      </c>
      <c r="E54" s="42">
        <f>'ACTIVITY Navigation'!$E$7</f>
        <v>2018</v>
      </c>
      <c r="F54" s="38" t="str">
        <f t="shared" si="1"/>
        <v>TRANGL</v>
      </c>
      <c r="G54" s="38" t="str">
        <f t="shared" si="8"/>
        <v>TA*</v>
      </c>
      <c r="H54" s="38" t="str">
        <f>P$29</f>
        <v>TRANGL</v>
      </c>
      <c r="I54" s="38" t="str">
        <f t="shared" si="9"/>
        <v>TRACOXN</v>
      </c>
      <c r="J54" s="47">
        <v>0</v>
      </c>
      <c r="K54"/>
      <c r="L54" s="38" t="s">
        <v>239</v>
      </c>
      <c r="M54" s="38"/>
      <c r="N54" s="38" t="s">
        <v>245</v>
      </c>
      <c r="P54" s="21"/>
    </row>
    <row r="55" spans="2:20" x14ac:dyDescent="0.3">
      <c r="B55" s="38" t="s">
        <v>225</v>
      </c>
      <c r="C55" s="38"/>
      <c r="D55" s="38" t="str">
        <f t="shared" si="0"/>
        <v>*</v>
      </c>
      <c r="E55" s="42">
        <f>'ACTIVITY Navigation'!$E$7</f>
        <v>2018</v>
      </c>
      <c r="F55" s="38" t="str">
        <f t="shared" si="1"/>
        <v>TRANGS</v>
      </c>
      <c r="G55" s="38" t="str">
        <f t="shared" si="8"/>
        <v>TA*</v>
      </c>
      <c r="H55" s="38" t="str">
        <f>P$30</f>
        <v>TRANGS</v>
      </c>
      <c r="I55" s="38" t="str">
        <f t="shared" si="9"/>
        <v>TRACOXN</v>
      </c>
      <c r="J55" s="47">
        <v>0</v>
      </c>
      <c r="K55"/>
      <c r="L55" s="38" t="s">
        <v>239</v>
      </c>
      <c r="M55" s="38"/>
      <c r="N55" s="38" t="s">
        <v>245</v>
      </c>
    </row>
    <row r="56" spans="2:20" x14ac:dyDescent="0.3">
      <c r="B56" s="39" t="s">
        <v>225</v>
      </c>
      <c r="C56" s="39"/>
      <c r="D56" s="39" t="str">
        <f t="shared" ref="D56" si="10">IF(J56&gt;0,"FLO_EMIS","*")</f>
        <v>FLO_EMIS</v>
      </c>
      <c r="E56" s="42">
        <f>'ACTIVITY Navigation'!$E$7</f>
        <v>2018</v>
      </c>
      <c r="F56" s="39" t="str">
        <f t="shared" ref="F56" si="11">H56</f>
        <v>OILKER</v>
      </c>
      <c r="G56" s="39" t="str">
        <f t="shared" si="8"/>
        <v>TA*</v>
      </c>
      <c r="H56" s="39" t="str">
        <f>P$31</f>
        <v>OILKER</v>
      </c>
      <c r="I56" s="39" t="str">
        <f t="shared" si="9"/>
        <v>TRACOXN</v>
      </c>
      <c r="J56" s="48">
        <f>J49</f>
        <v>0.107</v>
      </c>
      <c r="K56"/>
      <c r="L56" s="39" t="s">
        <v>239</v>
      </c>
      <c r="M56" s="39" t="s">
        <v>293</v>
      </c>
      <c r="N56" s="39"/>
    </row>
    <row r="57" spans="2:20" x14ac:dyDescent="0.3">
      <c r="B57" s="38" t="s">
        <v>225</v>
      </c>
      <c r="C57" s="38"/>
      <c r="D57" s="38" t="str">
        <f>IF(J57&gt;0,"FLO_EMIS","*")</f>
        <v>*</v>
      </c>
      <c r="E57" s="42">
        <f>'ACTIVITY Navigation'!$E$7</f>
        <v>2018</v>
      </c>
      <c r="F57" s="38" t="str">
        <f t="shared" ref="F57:F80" si="12">H57</f>
        <v>TRABDL</v>
      </c>
      <c r="G57" s="38" t="str">
        <f>G$7</f>
        <v>TA*</v>
      </c>
      <c r="H57" s="38" t="str">
        <f>P$7</f>
        <v>TRABDL</v>
      </c>
      <c r="I57" s="38" t="s">
        <v>249</v>
      </c>
      <c r="J57" s="47">
        <v>0</v>
      </c>
      <c r="K57" s="2"/>
      <c r="L57" s="38" t="s">
        <v>239</v>
      </c>
      <c r="M57" s="38"/>
      <c r="N57" s="38" t="s">
        <v>245</v>
      </c>
    </row>
    <row r="58" spans="2:20" x14ac:dyDescent="0.3">
      <c r="B58" s="38" t="s">
        <v>225</v>
      </c>
      <c r="C58" s="38"/>
      <c r="D58" s="38" t="str">
        <f t="shared" ref="D58:D80" si="13">IF(J58&gt;0,"FLO_EMIS","*")</f>
        <v>*</v>
      </c>
      <c r="E58" s="42">
        <f>'ACTIVITY Navigation'!$E$7</f>
        <v>2018</v>
      </c>
      <c r="F58" s="38" t="str">
        <f t="shared" si="12"/>
        <v>TRABDLM</v>
      </c>
      <c r="G58" s="38" t="str">
        <f>G57</f>
        <v>TA*</v>
      </c>
      <c r="H58" s="38" t="str">
        <f>P$8</f>
        <v>TRABDLM</v>
      </c>
      <c r="I58" s="38" t="str">
        <f>I57</f>
        <v>TRACXFN</v>
      </c>
      <c r="J58" s="47">
        <v>0</v>
      </c>
      <c r="K58" s="2"/>
      <c r="L58" s="38" t="s">
        <v>239</v>
      </c>
      <c r="M58" s="38"/>
      <c r="N58" s="38" t="s">
        <v>245</v>
      </c>
    </row>
    <row r="59" spans="2:20" s="19" customFormat="1" ht="15" customHeight="1" x14ac:dyDescent="0.3">
      <c r="B59" s="38" t="s">
        <v>225</v>
      </c>
      <c r="C59" s="38"/>
      <c r="D59" s="38" t="str">
        <f t="shared" si="13"/>
        <v>*</v>
      </c>
      <c r="E59" s="42">
        <f>'ACTIVITY Navigation'!$E$7</f>
        <v>2018</v>
      </c>
      <c r="F59" s="38" t="str">
        <f t="shared" si="12"/>
        <v>TRABGL</v>
      </c>
      <c r="G59" s="38" t="str">
        <f t="shared" ref="G59:G81" si="14">G58</f>
        <v>TA*</v>
      </c>
      <c r="H59" s="38" t="str">
        <f>P$9</f>
        <v>TRABGL</v>
      </c>
      <c r="I59" s="38" t="str">
        <f t="shared" ref="I59:I81" si="15">I58</f>
        <v>TRACXFN</v>
      </c>
      <c r="J59" s="47">
        <v>0</v>
      </c>
      <c r="K59" s="2"/>
      <c r="L59" s="38" t="s">
        <v>239</v>
      </c>
      <c r="M59" s="38"/>
      <c r="N59" s="38" t="s">
        <v>245</v>
      </c>
      <c r="P59" s="21"/>
      <c r="S59" s="21"/>
    </row>
    <row r="60" spans="2:20" x14ac:dyDescent="0.3">
      <c r="B60" s="38" t="s">
        <v>225</v>
      </c>
      <c r="C60" s="38"/>
      <c r="D60" s="38" t="str">
        <f t="shared" si="13"/>
        <v>*</v>
      </c>
      <c r="E60" s="42">
        <f>'ACTIVITY Navigation'!$E$7</f>
        <v>2018</v>
      </c>
      <c r="F60" s="38" t="str">
        <f t="shared" si="12"/>
        <v>TRABGS</v>
      </c>
      <c r="G60" s="38" t="str">
        <f t="shared" si="14"/>
        <v>TA*</v>
      </c>
      <c r="H60" s="38" t="str">
        <f>P$10</f>
        <v>TRABGS</v>
      </c>
      <c r="I60" s="38" t="str">
        <f t="shared" si="15"/>
        <v>TRACXFN</v>
      </c>
      <c r="J60" s="47">
        <v>0</v>
      </c>
      <c r="K60" s="2"/>
      <c r="L60" s="38" t="s">
        <v>239</v>
      </c>
      <c r="M60" s="38"/>
      <c r="N60" s="38" t="s">
        <v>245</v>
      </c>
    </row>
    <row r="61" spans="2:20" s="19" customFormat="1" ht="15" customHeight="1" x14ac:dyDescent="0.3">
      <c r="B61" s="38" t="s">
        <v>225</v>
      </c>
      <c r="C61" s="38"/>
      <c r="D61" s="38" t="str">
        <f t="shared" si="13"/>
        <v>*</v>
      </c>
      <c r="E61" s="42">
        <f>'ACTIVITY Navigation'!$E$7</f>
        <v>2018</v>
      </c>
      <c r="F61" s="38" t="str">
        <f t="shared" si="12"/>
        <v>TRABGSL</v>
      </c>
      <c r="G61" s="38" t="str">
        <f t="shared" si="14"/>
        <v>TA*</v>
      </c>
      <c r="H61" s="38" t="str">
        <f>P$11</f>
        <v>TRABGSL</v>
      </c>
      <c r="I61" s="38" t="str">
        <f t="shared" si="15"/>
        <v>TRACXFN</v>
      </c>
      <c r="J61" s="47">
        <v>0</v>
      </c>
      <c r="K61" s="2"/>
      <c r="L61" s="38" t="s">
        <v>239</v>
      </c>
      <c r="M61" s="38"/>
      <c r="N61" s="38" t="s">
        <v>245</v>
      </c>
      <c r="P61" s="21"/>
      <c r="Q61" s="25"/>
      <c r="R61" s="25"/>
      <c r="S61" s="21"/>
      <c r="T61" s="25"/>
    </row>
    <row r="62" spans="2:20" s="19" customFormat="1" ht="15" customHeight="1" x14ac:dyDescent="0.3">
      <c r="B62" s="38" t="s">
        <v>225</v>
      </c>
      <c r="C62" s="38"/>
      <c r="D62" s="38" t="str">
        <f t="shared" si="13"/>
        <v>*</v>
      </c>
      <c r="E62" s="42">
        <f>'ACTIVITY Navigation'!$E$7</f>
        <v>2018</v>
      </c>
      <c r="F62" s="38" t="str">
        <f t="shared" si="12"/>
        <v>TRABGSLM</v>
      </c>
      <c r="G62" s="38" t="str">
        <f t="shared" si="14"/>
        <v>TA*</v>
      </c>
      <c r="H62" s="38" t="str">
        <f>P$12</f>
        <v>TRABGSLM</v>
      </c>
      <c r="I62" s="38" t="str">
        <f t="shared" si="15"/>
        <v>TRACXFN</v>
      </c>
      <c r="J62" s="47">
        <v>0</v>
      </c>
      <c r="K62" s="2"/>
      <c r="L62" s="38" t="s">
        <v>239</v>
      </c>
      <c r="M62" s="38"/>
      <c r="N62" s="38" t="s">
        <v>245</v>
      </c>
      <c r="P62" s="21"/>
      <c r="S62" s="22"/>
      <c r="T62" s="25"/>
    </row>
    <row r="63" spans="2:20" s="19" customFormat="1" ht="15" customHeight="1" x14ac:dyDescent="0.3">
      <c r="B63" s="38" t="s">
        <v>225</v>
      </c>
      <c r="C63" s="38"/>
      <c r="D63" s="38" t="str">
        <f t="shared" si="13"/>
        <v>*</v>
      </c>
      <c r="E63" s="42">
        <f>'ACTIVITY Navigation'!$E$7</f>
        <v>2018</v>
      </c>
      <c r="F63" s="38" t="str">
        <f t="shared" si="12"/>
        <v>TRABJF</v>
      </c>
      <c r="G63" s="38" t="str">
        <f>G61</f>
        <v>TA*</v>
      </c>
      <c r="H63" s="38" t="str">
        <f>P$13</f>
        <v>TRABJF</v>
      </c>
      <c r="I63" s="38" t="str">
        <f>I61</f>
        <v>TRACXFN</v>
      </c>
      <c r="J63" s="47">
        <v>0</v>
      </c>
      <c r="K63" s="2"/>
      <c r="L63" s="38" t="s">
        <v>239</v>
      </c>
      <c r="M63" s="38" t="s">
        <v>293</v>
      </c>
      <c r="N63" s="38"/>
      <c r="P63" s="21"/>
      <c r="Q63" s="25"/>
      <c r="R63" s="25"/>
      <c r="S63" s="21"/>
      <c r="T63" s="25"/>
    </row>
    <row r="64" spans="2:20" s="19" customFormat="1" ht="15" customHeight="1" x14ac:dyDescent="0.3">
      <c r="B64" s="38" t="s">
        <v>225</v>
      </c>
      <c r="C64" s="38"/>
      <c r="D64" s="38" t="str">
        <f t="shared" si="13"/>
        <v>*</v>
      </c>
      <c r="E64" s="42">
        <f>'ACTIVITY Navigation'!$E$7</f>
        <v>2018</v>
      </c>
      <c r="F64" s="38" t="str">
        <f t="shared" si="12"/>
        <v>TRADME</v>
      </c>
      <c r="G64" s="38" t="str">
        <f t="shared" si="14"/>
        <v>TA*</v>
      </c>
      <c r="H64" s="38" t="str">
        <f>P$14</f>
        <v>TRADME</v>
      </c>
      <c r="I64" s="38" t="str">
        <f t="shared" si="15"/>
        <v>TRACXFN</v>
      </c>
      <c r="J64" s="47">
        <v>0</v>
      </c>
      <c r="K64" s="2"/>
      <c r="L64" s="38" t="s">
        <v>239</v>
      </c>
      <c r="M64" s="38"/>
      <c r="N64" s="38" t="s">
        <v>245</v>
      </c>
      <c r="P64" s="21"/>
      <c r="Q64" s="25"/>
      <c r="R64" s="25"/>
      <c r="S64" s="21"/>
      <c r="T64" s="25"/>
    </row>
    <row r="65" spans="2:19" x14ac:dyDescent="0.3">
      <c r="B65" s="38" t="s">
        <v>225</v>
      </c>
      <c r="C65" s="38"/>
      <c r="D65" s="38" t="str">
        <f t="shared" si="13"/>
        <v>*</v>
      </c>
      <c r="E65" s="42">
        <f>'ACTIVITY Navigation'!$E$7</f>
        <v>2018</v>
      </c>
      <c r="F65" s="38" t="str">
        <f t="shared" si="12"/>
        <v>TRADST</v>
      </c>
      <c r="G65" s="38" t="str">
        <f t="shared" si="14"/>
        <v>TA*</v>
      </c>
      <c r="H65" s="38" t="str">
        <f>P$15</f>
        <v>TRADST</v>
      </c>
      <c r="I65" s="38" t="str">
        <f t="shared" si="15"/>
        <v>TRACXFN</v>
      </c>
      <c r="J65" s="47">
        <v>0</v>
      </c>
      <c r="K65" s="2"/>
      <c r="L65" s="38" t="s">
        <v>239</v>
      </c>
      <c r="M65" s="38"/>
      <c r="N65" s="38" t="s">
        <v>245</v>
      </c>
    </row>
    <row r="66" spans="2:19" x14ac:dyDescent="0.3">
      <c r="B66" s="38" t="s">
        <v>225</v>
      </c>
      <c r="C66" s="38"/>
      <c r="D66" s="38" t="str">
        <f t="shared" si="13"/>
        <v>*</v>
      </c>
      <c r="E66" s="42">
        <f>'ACTIVITY Navigation'!$E$7</f>
        <v>2018</v>
      </c>
      <c r="F66" s="38" t="str">
        <f t="shared" si="12"/>
        <v>TRAELC</v>
      </c>
      <c r="G66" s="38" t="str">
        <f t="shared" si="14"/>
        <v>TA*</v>
      </c>
      <c r="H66" s="38" t="str">
        <f>P$16</f>
        <v>TRAELC</v>
      </c>
      <c r="I66" s="38" t="str">
        <f t="shared" si="15"/>
        <v>TRACXFN</v>
      </c>
      <c r="J66" s="47">
        <v>0</v>
      </c>
      <c r="K66" s="2"/>
      <c r="L66" s="38" t="s">
        <v>239</v>
      </c>
      <c r="M66" s="38"/>
      <c r="N66" s="38" t="s">
        <v>245</v>
      </c>
    </row>
    <row r="67" spans="2:19" x14ac:dyDescent="0.3">
      <c r="B67" s="38" t="s">
        <v>225</v>
      </c>
      <c r="C67" s="38"/>
      <c r="D67" s="38" t="str">
        <f t="shared" si="13"/>
        <v>*</v>
      </c>
      <c r="E67" s="42">
        <f>'ACTIVITY Navigation'!$E$7</f>
        <v>2018</v>
      </c>
      <c r="F67" s="38" t="str">
        <f t="shared" si="12"/>
        <v>TRAETH</v>
      </c>
      <c r="G67" s="38" t="str">
        <f t="shared" si="14"/>
        <v>TA*</v>
      </c>
      <c r="H67" s="38" t="str">
        <f>P$17</f>
        <v>TRAETH</v>
      </c>
      <c r="I67" s="38" t="str">
        <f t="shared" si="15"/>
        <v>TRACXFN</v>
      </c>
      <c r="J67" s="47">
        <v>0</v>
      </c>
      <c r="K67" s="2"/>
      <c r="L67" s="38" t="s">
        <v>239</v>
      </c>
      <c r="M67" s="38"/>
      <c r="N67" s="38" t="s">
        <v>245</v>
      </c>
    </row>
    <row r="68" spans="2:19" x14ac:dyDescent="0.3">
      <c r="B68" s="38" t="s">
        <v>225</v>
      </c>
      <c r="C68" s="38"/>
      <c r="D68" s="38" t="str">
        <f t="shared" si="13"/>
        <v>*</v>
      </c>
      <c r="E68" s="42">
        <f>'ACTIVITY Navigation'!$E$7</f>
        <v>2018</v>
      </c>
      <c r="F68" s="38" t="str">
        <f t="shared" si="12"/>
        <v>TRAETHM</v>
      </c>
      <c r="G68" s="38" t="str">
        <f t="shared" si="14"/>
        <v>TA*</v>
      </c>
      <c r="H68" s="38" t="str">
        <f>P$18</f>
        <v>TRAETHM</v>
      </c>
      <c r="I68" s="38" t="str">
        <f t="shared" si="15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9" s="19" customFormat="1" ht="15" customHeight="1" x14ac:dyDescent="0.3">
      <c r="B69" s="38" t="s">
        <v>225</v>
      </c>
      <c r="C69" s="38"/>
      <c r="D69" s="38" t="str">
        <f t="shared" si="13"/>
        <v>*</v>
      </c>
      <c r="E69" s="42">
        <f>'ACTIVITY Navigation'!$E$7</f>
        <v>2018</v>
      </c>
      <c r="F69" s="38" t="str">
        <f t="shared" si="12"/>
        <v>TRAFTD</v>
      </c>
      <c r="G69" s="38" t="str">
        <f t="shared" si="14"/>
        <v>TA*</v>
      </c>
      <c r="H69" s="38" t="str">
        <f>P$19</f>
        <v>TRAFTD</v>
      </c>
      <c r="I69" s="38" t="str">
        <f t="shared" si="15"/>
        <v>TRACXFN</v>
      </c>
      <c r="J69" s="47">
        <v>0</v>
      </c>
      <c r="K69" s="2"/>
      <c r="L69" s="38" t="s">
        <v>239</v>
      </c>
      <c r="M69" s="38"/>
      <c r="N69" s="38" t="s">
        <v>245</v>
      </c>
      <c r="P69" s="21"/>
      <c r="S69" s="21"/>
    </row>
    <row r="70" spans="2:19" x14ac:dyDescent="0.3">
      <c r="B70" s="38" t="s">
        <v>225</v>
      </c>
      <c r="C70" s="38"/>
      <c r="D70" s="38" t="str">
        <f t="shared" si="13"/>
        <v>*</v>
      </c>
      <c r="E70" s="42">
        <f>'ACTIVITY Navigation'!$E$7</f>
        <v>2018</v>
      </c>
      <c r="F70" s="38" t="str">
        <f t="shared" si="12"/>
        <v>TRAGSL</v>
      </c>
      <c r="G70" s="38" t="str">
        <f t="shared" si="14"/>
        <v>TA*</v>
      </c>
      <c r="H70" s="38" t="str">
        <f>P$20</f>
        <v>TRAGSL</v>
      </c>
      <c r="I70" s="38" t="str">
        <f t="shared" si="15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9" x14ac:dyDescent="0.3">
      <c r="B71" s="38" t="s">
        <v>225</v>
      </c>
      <c r="C71" s="38"/>
      <c r="D71" s="38" t="str">
        <f t="shared" si="13"/>
        <v>*</v>
      </c>
      <c r="E71" s="42">
        <f>'ACTIVITY Navigation'!$E$7</f>
        <v>2018</v>
      </c>
      <c r="F71" s="38" t="str">
        <f t="shared" si="12"/>
        <v>TRAH2G</v>
      </c>
      <c r="G71" s="38" t="str">
        <f t="shared" si="14"/>
        <v>TA*</v>
      </c>
      <c r="H71" s="38" t="str">
        <f>P$21</f>
        <v>TRAH2G</v>
      </c>
      <c r="I71" s="38" t="str">
        <f t="shared" si="15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9" x14ac:dyDescent="0.3">
      <c r="B72" s="38" t="s">
        <v>225</v>
      </c>
      <c r="C72" s="38"/>
      <c r="D72" s="38" t="str">
        <f t="shared" si="13"/>
        <v>*</v>
      </c>
      <c r="E72" s="42">
        <f>'ACTIVITY Navigation'!$E$7</f>
        <v>2018</v>
      </c>
      <c r="F72" s="38" t="str">
        <f t="shared" si="12"/>
        <v>TRAHFO</v>
      </c>
      <c r="G72" s="38" t="str">
        <f t="shared" si="14"/>
        <v>TA*</v>
      </c>
      <c r="H72" s="38" t="str">
        <f>P$22</f>
        <v>TRAHFO</v>
      </c>
      <c r="I72" s="38" t="str">
        <f t="shared" si="15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9" x14ac:dyDescent="0.3">
      <c r="B73" s="38" t="s">
        <v>225</v>
      </c>
      <c r="C73" s="38"/>
      <c r="D73" s="38" t="str">
        <f t="shared" si="13"/>
        <v>*</v>
      </c>
      <c r="E73" s="42">
        <f>'ACTIVITY Navigation'!$E$7</f>
        <v>2018</v>
      </c>
      <c r="F73" s="38" t="str">
        <f t="shared" si="12"/>
        <v>TRAHUM</v>
      </c>
      <c r="G73" s="38" t="str">
        <f t="shared" si="14"/>
        <v>TA*</v>
      </c>
      <c r="H73" s="38" t="str">
        <f>P$23</f>
        <v>TRAHUM</v>
      </c>
      <c r="I73" s="38" t="str">
        <f t="shared" si="15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9" x14ac:dyDescent="0.3">
      <c r="B74" s="38" t="s">
        <v>225</v>
      </c>
      <c r="C74" s="38"/>
      <c r="D74" s="38" t="str">
        <f t="shared" si="13"/>
        <v>*</v>
      </c>
      <c r="E74" s="42">
        <f>'ACTIVITY Navigation'!$E$7</f>
        <v>2018</v>
      </c>
      <c r="F74" s="38" t="str">
        <f t="shared" si="12"/>
        <v>TRAKER</v>
      </c>
      <c r="G74" s="38" t="str">
        <f t="shared" si="14"/>
        <v>TA*</v>
      </c>
      <c r="H74" s="38" t="str">
        <f>P$24</f>
        <v>TRAKER</v>
      </c>
      <c r="I74" s="38" t="str">
        <f t="shared" si="15"/>
        <v>TRACXFN</v>
      </c>
      <c r="J74" s="47">
        <v>0</v>
      </c>
      <c r="K74" s="2"/>
      <c r="L74" s="38" t="s">
        <v>239</v>
      </c>
      <c r="M74" s="38" t="s">
        <v>293</v>
      </c>
      <c r="N74" s="38"/>
    </row>
    <row r="75" spans="2:19" x14ac:dyDescent="0.3">
      <c r="B75" s="38" t="s">
        <v>225</v>
      </c>
      <c r="C75" s="38"/>
      <c r="D75" s="38" t="str">
        <f t="shared" si="13"/>
        <v>*</v>
      </c>
      <c r="E75" s="42">
        <f>'ACTIVITY Navigation'!$E$7</f>
        <v>2018</v>
      </c>
      <c r="F75" s="38" t="str">
        <f t="shared" si="12"/>
        <v>TRALFO</v>
      </c>
      <c r="G75" s="38" t="str">
        <f t="shared" si="14"/>
        <v>TA*</v>
      </c>
      <c r="H75" s="38" t="str">
        <f>P$25</f>
        <v>TRALFO</v>
      </c>
      <c r="I75" s="38" t="str">
        <f t="shared" si="15"/>
        <v>TRACXFN</v>
      </c>
      <c r="J75" s="47">
        <v>0</v>
      </c>
      <c r="K75" s="2"/>
      <c r="L75" s="38" t="s">
        <v>239</v>
      </c>
      <c r="M75" s="38"/>
      <c r="N75" s="38" t="s">
        <v>245</v>
      </c>
    </row>
    <row r="76" spans="2:19" x14ac:dyDescent="0.3">
      <c r="B76" s="38" t="s">
        <v>225</v>
      </c>
      <c r="C76" s="38"/>
      <c r="D76" s="38" t="str">
        <f t="shared" si="13"/>
        <v>*</v>
      </c>
      <c r="E76" s="42">
        <f>'ACTIVITY Navigation'!$E$7</f>
        <v>2018</v>
      </c>
      <c r="F76" s="38" t="str">
        <f t="shared" si="12"/>
        <v>TRALPG</v>
      </c>
      <c r="G76" s="38" t="str">
        <f t="shared" si="14"/>
        <v>TA*</v>
      </c>
      <c r="H76" s="38" t="str">
        <f>P$26</f>
        <v>TRALPG</v>
      </c>
      <c r="I76" s="38" t="str">
        <f t="shared" si="15"/>
        <v>TRACXFN</v>
      </c>
      <c r="J76" s="47">
        <v>0</v>
      </c>
      <c r="K76" s="2"/>
      <c r="L76" s="38" t="s">
        <v>239</v>
      </c>
      <c r="M76" s="38"/>
      <c r="N76" s="38" t="s">
        <v>245</v>
      </c>
    </row>
    <row r="77" spans="2:19" s="19" customFormat="1" ht="15" customHeight="1" x14ac:dyDescent="0.3">
      <c r="B77" s="38" t="s">
        <v>225</v>
      </c>
      <c r="C77" s="38"/>
      <c r="D77" s="38" t="str">
        <f t="shared" si="13"/>
        <v>*</v>
      </c>
      <c r="E77" s="42">
        <f>'ACTIVITY Navigation'!$E$7</f>
        <v>2018</v>
      </c>
      <c r="F77" s="38" t="str">
        <f t="shared" si="12"/>
        <v>TRAMTH</v>
      </c>
      <c r="G77" s="38" t="str">
        <f t="shared" si="14"/>
        <v>TA*</v>
      </c>
      <c r="H77" s="38" t="str">
        <f>P$27</f>
        <v>TRAMTH</v>
      </c>
      <c r="I77" s="38" t="str">
        <f t="shared" si="15"/>
        <v>TRACXFN</v>
      </c>
      <c r="J77" s="47">
        <v>0</v>
      </c>
      <c r="K77" s="2"/>
      <c r="L77" s="38" t="s">
        <v>239</v>
      </c>
      <c r="M77" s="38"/>
      <c r="N77" s="38" t="s">
        <v>245</v>
      </c>
      <c r="P77" s="21"/>
    </row>
    <row r="78" spans="2:19" s="19" customFormat="1" ht="15" customHeight="1" x14ac:dyDescent="0.3">
      <c r="B78" s="38" t="s">
        <v>225</v>
      </c>
      <c r="C78" s="38"/>
      <c r="D78" s="38" t="str">
        <f t="shared" si="13"/>
        <v>*</v>
      </c>
      <c r="E78" s="42">
        <f>'ACTIVITY Navigation'!$E$7</f>
        <v>2018</v>
      </c>
      <c r="F78" s="38" t="str">
        <f t="shared" si="12"/>
        <v>TRAMTHM</v>
      </c>
      <c r="G78" s="38" t="str">
        <f t="shared" si="14"/>
        <v>TA*</v>
      </c>
      <c r="H78" s="38" t="str">
        <f>P$28</f>
        <v>TRAMTHM</v>
      </c>
      <c r="I78" s="38" t="str">
        <f t="shared" si="15"/>
        <v>TRACXFN</v>
      </c>
      <c r="J78" s="47">
        <v>0</v>
      </c>
      <c r="K78" s="2"/>
      <c r="L78" s="38" t="s">
        <v>239</v>
      </c>
      <c r="M78" s="38"/>
      <c r="N78" s="38" t="s">
        <v>245</v>
      </c>
      <c r="P78" s="21"/>
    </row>
    <row r="79" spans="2:19" x14ac:dyDescent="0.3">
      <c r="B79" s="38" t="s">
        <v>225</v>
      </c>
      <c r="C79" s="38"/>
      <c r="D79" s="38" t="str">
        <f t="shared" si="13"/>
        <v>*</v>
      </c>
      <c r="E79" s="42">
        <f>'ACTIVITY Navigation'!$E$7</f>
        <v>2018</v>
      </c>
      <c r="F79" s="38" t="str">
        <f t="shared" si="12"/>
        <v>TRANGL</v>
      </c>
      <c r="G79" s="38" t="str">
        <f t="shared" si="14"/>
        <v>TA*</v>
      </c>
      <c r="H79" s="38" t="str">
        <f>P$29</f>
        <v>TRANGL</v>
      </c>
      <c r="I79" s="38" t="str">
        <f t="shared" si="15"/>
        <v>TRACXFN</v>
      </c>
      <c r="J79" s="47">
        <v>0</v>
      </c>
      <c r="K79"/>
      <c r="L79" s="38" t="s">
        <v>239</v>
      </c>
      <c r="M79" s="38"/>
      <c r="N79" s="38" t="s">
        <v>245</v>
      </c>
    </row>
    <row r="80" spans="2:19" x14ac:dyDescent="0.3">
      <c r="B80" s="38" t="s">
        <v>225</v>
      </c>
      <c r="C80" s="38"/>
      <c r="D80" s="38" t="str">
        <f t="shared" si="13"/>
        <v>*</v>
      </c>
      <c r="E80" s="42">
        <f>'ACTIVITY Navigation'!$E$7</f>
        <v>2018</v>
      </c>
      <c r="F80" s="38" t="str">
        <f t="shared" si="12"/>
        <v>TRANGS</v>
      </c>
      <c r="G80" s="38" t="str">
        <f t="shared" si="14"/>
        <v>TA*</v>
      </c>
      <c r="H80" s="38" t="str">
        <f>P$30</f>
        <v>TRANGS</v>
      </c>
      <c r="I80" s="38" t="str">
        <f t="shared" si="15"/>
        <v>TRACXFN</v>
      </c>
      <c r="J80" s="47">
        <v>0</v>
      </c>
      <c r="K80"/>
      <c r="L80" s="38" t="s">
        <v>239</v>
      </c>
      <c r="M80" s="38"/>
      <c r="N80" s="38" t="s">
        <v>245</v>
      </c>
    </row>
    <row r="81" spans="2:20" x14ac:dyDescent="0.3">
      <c r="B81" s="39" t="s">
        <v>225</v>
      </c>
      <c r="C81" s="39"/>
      <c r="D81" s="39" t="str">
        <f t="shared" ref="D81" si="16">IF(J81&gt;0,"FLO_EMIS","*")</f>
        <v>*</v>
      </c>
      <c r="E81" s="42">
        <f>'ACTIVITY Navigation'!$E$7</f>
        <v>2018</v>
      </c>
      <c r="F81" s="39" t="str">
        <f t="shared" ref="F81" si="17">H81</f>
        <v>OILKER</v>
      </c>
      <c r="G81" s="39" t="str">
        <f t="shared" si="14"/>
        <v>TA*</v>
      </c>
      <c r="H81" s="39" t="str">
        <f>P$31</f>
        <v>OILKER</v>
      </c>
      <c r="I81" s="39" t="str">
        <f t="shared" si="15"/>
        <v>TRACXFN</v>
      </c>
      <c r="J81" s="48">
        <f>J74</f>
        <v>0</v>
      </c>
      <c r="K81"/>
      <c r="L81" s="39" t="s">
        <v>239</v>
      </c>
      <c r="M81" s="39" t="s">
        <v>293</v>
      </c>
      <c r="N81" s="39"/>
    </row>
    <row r="82" spans="2:20" x14ac:dyDescent="0.3">
      <c r="B82" s="38" t="s">
        <v>225</v>
      </c>
      <c r="C82" s="38"/>
      <c r="D82" s="38" t="str">
        <f>IF(J82&gt;0,"FLO_EMIS","*")</f>
        <v>*</v>
      </c>
      <c r="E82" s="42">
        <f>'ACTIVITY Navigation'!$E$7</f>
        <v>2018</v>
      </c>
      <c r="F82" s="38" t="str">
        <f t="shared" ref="F82:F145" si="18">H82</f>
        <v>TRABDL</v>
      </c>
      <c r="G82" s="38" t="str">
        <f>G$7</f>
        <v>TA*</v>
      </c>
      <c r="H82" s="38" t="str">
        <f>P$7</f>
        <v>TRABDL</v>
      </c>
      <c r="I82" s="38" t="s">
        <v>228</v>
      </c>
      <c r="J82" s="47">
        <v>0</v>
      </c>
      <c r="K82" s="2"/>
      <c r="L82" s="38" t="s">
        <v>239</v>
      </c>
      <c r="M82" s="38"/>
      <c r="N82" s="38" t="s">
        <v>245</v>
      </c>
    </row>
    <row r="83" spans="2:20" x14ac:dyDescent="0.3">
      <c r="B83" s="38" t="s">
        <v>225</v>
      </c>
      <c r="C83" s="38"/>
      <c r="D83" s="38" t="str">
        <f t="shared" ref="D83:D105" si="19">IF(J83&gt;0,"FLO_EMIS","*")</f>
        <v>*</v>
      </c>
      <c r="E83" s="42">
        <f>'ACTIVITY Navigation'!$E$7</f>
        <v>2018</v>
      </c>
      <c r="F83" s="38" t="str">
        <f t="shared" si="18"/>
        <v>TRABDLM</v>
      </c>
      <c r="G83" s="38" t="str">
        <f>G82</f>
        <v>TA*</v>
      </c>
      <c r="H83" s="38" t="str">
        <f>P$8</f>
        <v>TRABDLM</v>
      </c>
      <c r="I83" s="38" t="str">
        <f>I82</f>
        <v>TRAN2ON</v>
      </c>
      <c r="J83" s="47">
        <v>0</v>
      </c>
      <c r="K83" s="2"/>
      <c r="L83" s="38" t="s">
        <v>239</v>
      </c>
      <c r="M83" s="38"/>
      <c r="N83" s="38" t="s">
        <v>245</v>
      </c>
    </row>
    <row r="84" spans="2:20" s="19" customFormat="1" ht="15" customHeight="1" x14ac:dyDescent="0.3">
      <c r="B84" s="38" t="s">
        <v>225</v>
      </c>
      <c r="C84" s="38"/>
      <c r="D84" s="38" t="str">
        <f t="shared" si="19"/>
        <v>*</v>
      </c>
      <c r="E84" s="42">
        <f>'ACTIVITY Navigation'!$E$7</f>
        <v>2018</v>
      </c>
      <c r="F84" s="38" t="str">
        <f t="shared" si="18"/>
        <v>TRABGL</v>
      </c>
      <c r="G84" s="38" t="str">
        <f t="shared" ref="G84:G106" si="20">G83</f>
        <v>TA*</v>
      </c>
      <c r="H84" s="38" t="str">
        <f>P$9</f>
        <v>TRABGL</v>
      </c>
      <c r="I84" s="38" t="str">
        <f t="shared" ref="I84:I106" si="21">I83</f>
        <v>TRAN2ON</v>
      </c>
      <c r="J84" s="47">
        <v>0</v>
      </c>
      <c r="K84" s="2"/>
      <c r="L84" s="38" t="s">
        <v>239</v>
      </c>
      <c r="M84" s="38"/>
      <c r="N84" s="38" t="s">
        <v>245</v>
      </c>
      <c r="P84" s="21"/>
      <c r="S84" s="21"/>
    </row>
    <row r="85" spans="2:20" x14ac:dyDescent="0.3">
      <c r="B85" s="38" t="s">
        <v>225</v>
      </c>
      <c r="C85" s="38"/>
      <c r="D85" s="38" t="str">
        <f t="shared" si="19"/>
        <v>*</v>
      </c>
      <c r="E85" s="42">
        <f>'ACTIVITY Navigation'!$E$7</f>
        <v>2018</v>
      </c>
      <c r="F85" s="38" t="str">
        <f t="shared" si="18"/>
        <v>TRABGS</v>
      </c>
      <c r="G85" s="38" t="str">
        <f t="shared" si="20"/>
        <v>TA*</v>
      </c>
      <c r="H85" s="38" t="str">
        <f>P$10</f>
        <v>TRABGS</v>
      </c>
      <c r="I85" s="38" t="str">
        <f t="shared" si="21"/>
        <v>TRAN2ON</v>
      </c>
      <c r="J85" s="47">
        <v>0</v>
      </c>
      <c r="K85" s="2"/>
      <c r="L85" s="38" t="s">
        <v>239</v>
      </c>
      <c r="M85" s="38"/>
      <c r="N85" s="38" t="s">
        <v>245</v>
      </c>
    </row>
    <row r="86" spans="2:20" s="19" customFormat="1" ht="15" customHeight="1" x14ac:dyDescent="0.3">
      <c r="B86" s="38" t="s">
        <v>225</v>
      </c>
      <c r="C86" s="38"/>
      <c r="D86" s="38" t="str">
        <f t="shared" si="19"/>
        <v>*</v>
      </c>
      <c r="E86" s="42">
        <f>'ACTIVITY Navigation'!$E$7</f>
        <v>2018</v>
      </c>
      <c r="F86" s="38" t="str">
        <f t="shared" si="18"/>
        <v>TRABGSL</v>
      </c>
      <c r="G86" s="38" t="str">
        <f t="shared" si="20"/>
        <v>TA*</v>
      </c>
      <c r="H86" s="38" t="str">
        <f>P$11</f>
        <v>TRABGSL</v>
      </c>
      <c r="I86" s="38" t="str">
        <f t="shared" si="21"/>
        <v>TRAN2ON</v>
      </c>
      <c r="J86" s="47">
        <v>0</v>
      </c>
      <c r="K86" s="2"/>
      <c r="L86" s="38" t="s">
        <v>239</v>
      </c>
      <c r="M86" s="38"/>
      <c r="N86" s="38" t="s">
        <v>245</v>
      </c>
      <c r="P86" s="21"/>
      <c r="Q86" s="25"/>
      <c r="R86" s="25"/>
      <c r="S86" s="21"/>
      <c r="T86" s="25"/>
    </row>
    <row r="87" spans="2:20" s="19" customFormat="1" ht="15" customHeight="1" x14ac:dyDescent="0.3">
      <c r="B87" s="38" t="s">
        <v>225</v>
      </c>
      <c r="C87" s="38"/>
      <c r="D87" s="38" t="str">
        <f t="shared" si="19"/>
        <v>*</v>
      </c>
      <c r="E87" s="42">
        <f>'ACTIVITY Navigation'!$E$7</f>
        <v>2018</v>
      </c>
      <c r="F87" s="38" t="str">
        <f t="shared" si="18"/>
        <v>TRABGSLM</v>
      </c>
      <c r="G87" s="38" t="str">
        <f t="shared" si="20"/>
        <v>TA*</v>
      </c>
      <c r="H87" s="38" t="str">
        <f>P$12</f>
        <v>TRABGSLM</v>
      </c>
      <c r="I87" s="38" t="str">
        <f t="shared" si="21"/>
        <v>TRAN2ON</v>
      </c>
      <c r="J87" s="47">
        <v>0</v>
      </c>
      <c r="K87" s="2"/>
      <c r="L87" s="38" t="s">
        <v>239</v>
      </c>
      <c r="M87" s="38"/>
      <c r="N87" s="38" t="s">
        <v>245</v>
      </c>
      <c r="P87" s="21"/>
      <c r="S87" s="22"/>
      <c r="T87" s="25"/>
    </row>
    <row r="88" spans="2:20" s="19" customFormat="1" ht="15" customHeight="1" x14ac:dyDescent="0.3">
      <c r="B88" s="38" t="s">
        <v>225</v>
      </c>
      <c r="C88" s="38"/>
      <c r="D88" s="38" t="str">
        <f t="shared" si="19"/>
        <v>*</v>
      </c>
      <c r="E88" s="42">
        <f>'ACTIVITY Navigation'!$E$7</f>
        <v>2018</v>
      </c>
      <c r="F88" s="38" t="str">
        <f t="shared" si="18"/>
        <v>TRABJF</v>
      </c>
      <c r="G88" s="38" t="str">
        <f>G86</f>
        <v>TA*</v>
      </c>
      <c r="H88" s="38" t="str">
        <f>P$13</f>
        <v>TRABJF</v>
      </c>
      <c r="I88" s="38" t="str">
        <f>I86</f>
        <v>TRAN2ON</v>
      </c>
      <c r="J88" s="47">
        <v>0</v>
      </c>
      <c r="K88" s="2"/>
      <c r="L88" s="38" t="s">
        <v>239</v>
      </c>
      <c r="M88" s="38" t="s">
        <v>293</v>
      </c>
      <c r="N88" s="38"/>
      <c r="P88" s="21"/>
      <c r="Q88" s="25"/>
      <c r="R88" s="25"/>
      <c r="S88" s="21"/>
      <c r="T88" s="25"/>
    </row>
    <row r="89" spans="2:20" s="19" customFormat="1" ht="15" customHeight="1" x14ac:dyDescent="0.3">
      <c r="B89" s="38" t="s">
        <v>225</v>
      </c>
      <c r="C89" s="38"/>
      <c r="D89" s="38" t="str">
        <f t="shared" si="19"/>
        <v>*</v>
      </c>
      <c r="E89" s="42">
        <f>'ACTIVITY Navigation'!$E$7</f>
        <v>2018</v>
      </c>
      <c r="F89" s="38" t="str">
        <f t="shared" si="18"/>
        <v>TRADME</v>
      </c>
      <c r="G89" s="38" t="str">
        <f t="shared" si="20"/>
        <v>TA*</v>
      </c>
      <c r="H89" s="38" t="str">
        <f>P$14</f>
        <v>TRADME</v>
      </c>
      <c r="I89" s="38" t="str">
        <f t="shared" si="21"/>
        <v>TRAN2ON</v>
      </c>
      <c r="J89" s="47">
        <v>0</v>
      </c>
      <c r="K89" s="2"/>
      <c r="L89" s="38" t="s">
        <v>239</v>
      </c>
      <c r="M89" s="38"/>
      <c r="N89" s="38" t="s">
        <v>245</v>
      </c>
      <c r="P89" s="21"/>
      <c r="Q89" s="25"/>
      <c r="R89" s="25"/>
      <c r="S89" s="21"/>
      <c r="T89" s="25"/>
    </row>
    <row r="90" spans="2:20" x14ac:dyDescent="0.3">
      <c r="B90" s="38" t="s">
        <v>225</v>
      </c>
      <c r="C90" s="38"/>
      <c r="D90" s="38" t="str">
        <f t="shared" si="19"/>
        <v>*</v>
      </c>
      <c r="E90" s="42">
        <f>'ACTIVITY Navigation'!$E$7</f>
        <v>2018</v>
      </c>
      <c r="F90" s="38" t="str">
        <f t="shared" si="18"/>
        <v>TRADST</v>
      </c>
      <c r="G90" s="38" t="str">
        <f t="shared" si="20"/>
        <v>TA*</v>
      </c>
      <c r="H90" s="38" t="str">
        <f>P$15</f>
        <v>TRADST</v>
      </c>
      <c r="I90" s="38" t="str">
        <f t="shared" si="21"/>
        <v>TRAN2ON</v>
      </c>
      <c r="J90" s="47">
        <v>0</v>
      </c>
      <c r="K90" s="2"/>
      <c r="L90" s="38" t="s">
        <v>239</v>
      </c>
      <c r="M90" s="38"/>
      <c r="N90" s="38" t="s">
        <v>245</v>
      </c>
    </row>
    <row r="91" spans="2:20" x14ac:dyDescent="0.3">
      <c r="B91" s="38" t="s">
        <v>225</v>
      </c>
      <c r="C91" s="38"/>
      <c r="D91" s="38" t="str">
        <f t="shared" si="19"/>
        <v>*</v>
      </c>
      <c r="E91" s="42">
        <f>'ACTIVITY Navigation'!$E$7</f>
        <v>2018</v>
      </c>
      <c r="F91" s="38" t="str">
        <f t="shared" si="18"/>
        <v>TRAELC</v>
      </c>
      <c r="G91" s="38" t="str">
        <f t="shared" si="20"/>
        <v>TA*</v>
      </c>
      <c r="H91" s="38" t="str">
        <f>P$16</f>
        <v>TRAELC</v>
      </c>
      <c r="I91" s="38" t="str">
        <f t="shared" si="21"/>
        <v>TRAN2ON</v>
      </c>
      <c r="J91" s="47">
        <v>0</v>
      </c>
      <c r="K91" s="2"/>
      <c r="L91" s="38" t="s">
        <v>239</v>
      </c>
      <c r="M91" s="38"/>
      <c r="N91" s="38" t="s">
        <v>245</v>
      </c>
    </row>
    <row r="92" spans="2:20" x14ac:dyDescent="0.3">
      <c r="B92" s="38" t="s">
        <v>225</v>
      </c>
      <c r="C92" s="38"/>
      <c r="D92" s="38" t="str">
        <f t="shared" si="19"/>
        <v>*</v>
      </c>
      <c r="E92" s="42">
        <f>'ACTIVITY Navigation'!$E$7</f>
        <v>2018</v>
      </c>
      <c r="F92" s="38" t="str">
        <f t="shared" si="18"/>
        <v>TRAETH</v>
      </c>
      <c r="G92" s="38" t="str">
        <f t="shared" si="20"/>
        <v>TA*</v>
      </c>
      <c r="H92" s="38" t="str">
        <f>P$17</f>
        <v>TRAETH</v>
      </c>
      <c r="I92" s="38" t="str">
        <f t="shared" si="21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9"/>
        <v>*</v>
      </c>
      <c r="E93" s="42">
        <f>'ACTIVITY Navigation'!$E$7</f>
        <v>2018</v>
      </c>
      <c r="F93" s="38" t="str">
        <f t="shared" si="18"/>
        <v>TRAETHM</v>
      </c>
      <c r="G93" s="38" t="str">
        <f t="shared" si="20"/>
        <v>TA*</v>
      </c>
      <c r="H93" s="38" t="str">
        <f>P$18</f>
        <v>TRAETHM</v>
      </c>
      <c r="I93" s="38" t="str">
        <f t="shared" si="21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s="19" customFormat="1" ht="15" customHeight="1" x14ac:dyDescent="0.3">
      <c r="B94" s="38" t="s">
        <v>225</v>
      </c>
      <c r="C94" s="38"/>
      <c r="D94" s="38" t="str">
        <f t="shared" si="19"/>
        <v>*</v>
      </c>
      <c r="E94" s="42">
        <f>'ACTIVITY Navigation'!$E$7</f>
        <v>2018</v>
      </c>
      <c r="F94" s="38" t="str">
        <f t="shared" si="18"/>
        <v>TRAFTD</v>
      </c>
      <c r="G94" s="38" t="str">
        <f t="shared" si="20"/>
        <v>TA*</v>
      </c>
      <c r="H94" s="38" t="str">
        <f>P$19</f>
        <v>TRAFTD</v>
      </c>
      <c r="I94" s="38" t="str">
        <f t="shared" si="21"/>
        <v>TRAN2ON</v>
      </c>
      <c r="J94" s="47">
        <v>0</v>
      </c>
      <c r="K94" s="2"/>
      <c r="L94" s="38" t="s">
        <v>239</v>
      </c>
      <c r="M94" s="38"/>
      <c r="N94" s="38" t="s">
        <v>245</v>
      </c>
      <c r="P94" s="21"/>
      <c r="S94" s="21"/>
    </row>
    <row r="95" spans="2:20" x14ac:dyDescent="0.3">
      <c r="B95" s="38" t="s">
        <v>225</v>
      </c>
      <c r="C95" s="38"/>
      <c r="D95" s="38" t="str">
        <f t="shared" si="19"/>
        <v>*</v>
      </c>
      <c r="E95" s="42">
        <f>'ACTIVITY Navigation'!$E$7</f>
        <v>2018</v>
      </c>
      <c r="F95" s="38" t="str">
        <f t="shared" si="18"/>
        <v>TRAGSL</v>
      </c>
      <c r="G95" s="38" t="str">
        <f t="shared" si="20"/>
        <v>TA*</v>
      </c>
      <c r="H95" s="38" t="str">
        <f>P$20</f>
        <v>TRAGSL</v>
      </c>
      <c r="I95" s="38" t="str">
        <f t="shared" si="21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9"/>
        <v>*</v>
      </c>
      <c r="E96" s="42">
        <f>'ACTIVITY Navigation'!$E$7</f>
        <v>2018</v>
      </c>
      <c r="F96" s="38" t="str">
        <f t="shared" si="18"/>
        <v>TRAH2G</v>
      </c>
      <c r="G96" s="38" t="str">
        <f t="shared" si="20"/>
        <v>TA*</v>
      </c>
      <c r="H96" s="38" t="str">
        <f>P$21</f>
        <v>TRAH2G</v>
      </c>
      <c r="I96" s="38" t="str">
        <f t="shared" si="21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9"/>
        <v>*</v>
      </c>
      <c r="E97" s="42">
        <f>'ACTIVITY Navigation'!$E$7</f>
        <v>2018</v>
      </c>
      <c r="F97" s="38" t="str">
        <f t="shared" si="18"/>
        <v>TRAHFO</v>
      </c>
      <c r="G97" s="38" t="str">
        <f t="shared" si="20"/>
        <v>TA*</v>
      </c>
      <c r="H97" s="38" t="str">
        <f>P$22</f>
        <v>TRAHFO</v>
      </c>
      <c r="I97" s="38" t="str">
        <f t="shared" si="21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9"/>
        <v>*</v>
      </c>
      <c r="E98" s="42">
        <f>'ACTIVITY Navigation'!$E$7</f>
        <v>2018</v>
      </c>
      <c r="F98" s="38" t="str">
        <f t="shared" si="18"/>
        <v>TRAHUM</v>
      </c>
      <c r="G98" s="38" t="str">
        <f t="shared" si="20"/>
        <v>TA*</v>
      </c>
      <c r="H98" s="38" t="str">
        <f>P$23</f>
        <v>TRAHUM</v>
      </c>
      <c r="I98" s="38" t="str">
        <f t="shared" si="21"/>
        <v>TRAN2ON</v>
      </c>
      <c r="J98" s="47">
        <v>0</v>
      </c>
      <c r="K98" s="2"/>
      <c r="L98" s="38" t="s">
        <v>239</v>
      </c>
      <c r="M98" s="38"/>
      <c r="N98" s="38" t="s">
        <v>245</v>
      </c>
    </row>
    <row r="99" spans="2:20" x14ac:dyDescent="0.3">
      <c r="B99" s="38" t="s">
        <v>225</v>
      </c>
      <c r="C99" s="38"/>
      <c r="D99" s="38" t="str">
        <f t="shared" si="19"/>
        <v>FLO_EMIS</v>
      </c>
      <c r="E99" s="42">
        <f>'ACTIVITY Navigation'!$E$7</f>
        <v>2018</v>
      </c>
      <c r="F99" s="38" t="str">
        <f t="shared" si="18"/>
        <v>TRAKER</v>
      </c>
      <c r="G99" s="38" t="str">
        <f t="shared" si="20"/>
        <v>TA*</v>
      </c>
      <c r="H99" s="38" t="str">
        <f>P$24</f>
        <v>TRAKER</v>
      </c>
      <c r="I99" s="38" t="str">
        <f t="shared" si="21"/>
        <v>TRAN2ON</v>
      </c>
      <c r="J99" s="47">
        <v>6.7000000000000002E-3</v>
      </c>
      <c r="K99" s="2"/>
      <c r="L99" s="38" t="s">
        <v>239</v>
      </c>
      <c r="M99" s="38" t="s">
        <v>293</v>
      </c>
      <c r="N99" s="38"/>
    </row>
    <row r="100" spans="2:20" x14ac:dyDescent="0.3">
      <c r="B100" s="38" t="s">
        <v>225</v>
      </c>
      <c r="C100" s="38"/>
      <c r="D100" s="38" t="str">
        <f t="shared" si="19"/>
        <v>*</v>
      </c>
      <c r="E100" s="42">
        <f>'ACTIVITY Navigation'!$E$7</f>
        <v>2018</v>
      </c>
      <c r="F100" s="38" t="str">
        <f t="shared" si="18"/>
        <v>TRALFO</v>
      </c>
      <c r="G100" s="38" t="str">
        <f t="shared" si="20"/>
        <v>TA*</v>
      </c>
      <c r="H100" s="38" t="str">
        <f>P$25</f>
        <v>TRALFO</v>
      </c>
      <c r="I100" s="38" t="str">
        <f t="shared" si="21"/>
        <v>TRAN2ON</v>
      </c>
      <c r="J100" s="47">
        <v>0</v>
      </c>
      <c r="K100" s="2"/>
      <c r="L100" s="38" t="s">
        <v>239</v>
      </c>
      <c r="M100" s="38"/>
      <c r="N100" s="38" t="s">
        <v>245</v>
      </c>
    </row>
    <row r="101" spans="2:20" x14ac:dyDescent="0.3">
      <c r="B101" s="38" t="s">
        <v>225</v>
      </c>
      <c r="C101" s="38"/>
      <c r="D101" s="38" t="str">
        <f t="shared" si="19"/>
        <v>*</v>
      </c>
      <c r="E101" s="42">
        <f>'ACTIVITY Navigation'!$E$7</f>
        <v>2018</v>
      </c>
      <c r="F101" s="38" t="str">
        <f t="shared" si="18"/>
        <v>TRALPG</v>
      </c>
      <c r="G101" s="38" t="str">
        <f t="shared" si="20"/>
        <v>TA*</v>
      </c>
      <c r="H101" s="38" t="str">
        <f>P$26</f>
        <v>TRALPG</v>
      </c>
      <c r="I101" s="38" t="str">
        <f t="shared" si="21"/>
        <v>TRAN2ON</v>
      </c>
      <c r="J101" s="47">
        <v>0</v>
      </c>
      <c r="K101" s="2"/>
      <c r="L101" s="38" t="s">
        <v>239</v>
      </c>
      <c r="M101" s="38"/>
      <c r="N101" s="38" t="s">
        <v>245</v>
      </c>
    </row>
    <row r="102" spans="2:20" s="19" customFormat="1" ht="15" customHeight="1" x14ac:dyDescent="0.3">
      <c r="B102" s="38" t="s">
        <v>225</v>
      </c>
      <c r="C102" s="38"/>
      <c r="D102" s="38" t="str">
        <f t="shared" si="19"/>
        <v>*</v>
      </c>
      <c r="E102" s="42">
        <f>'ACTIVITY Navigation'!$E$7</f>
        <v>2018</v>
      </c>
      <c r="F102" s="38" t="str">
        <f t="shared" si="18"/>
        <v>TRAMTH</v>
      </c>
      <c r="G102" s="38" t="str">
        <f t="shared" si="20"/>
        <v>TA*</v>
      </c>
      <c r="H102" s="38" t="str">
        <f>P$27</f>
        <v>TRAMTH</v>
      </c>
      <c r="I102" s="38" t="str">
        <f t="shared" si="21"/>
        <v>TRAN2ON</v>
      </c>
      <c r="J102" s="47">
        <v>0</v>
      </c>
      <c r="K102" s="2"/>
      <c r="L102" s="38" t="s">
        <v>239</v>
      </c>
      <c r="M102" s="38"/>
      <c r="N102" s="38" t="s">
        <v>245</v>
      </c>
      <c r="P102" s="21"/>
    </row>
    <row r="103" spans="2:20" s="19" customFormat="1" ht="15" customHeight="1" x14ac:dyDescent="0.3">
      <c r="B103" s="38" t="s">
        <v>225</v>
      </c>
      <c r="C103" s="38"/>
      <c r="D103" s="38" t="str">
        <f t="shared" si="19"/>
        <v>*</v>
      </c>
      <c r="E103" s="42">
        <f>'ACTIVITY Navigation'!$E$7</f>
        <v>2018</v>
      </c>
      <c r="F103" s="38" t="str">
        <f t="shared" si="18"/>
        <v>TRAMTHM</v>
      </c>
      <c r="G103" s="38" t="str">
        <f t="shared" si="20"/>
        <v>TA*</v>
      </c>
      <c r="H103" s="38" t="str">
        <f>P$28</f>
        <v>TRAMTHM</v>
      </c>
      <c r="I103" s="38" t="str">
        <f t="shared" si="21"/>
        <v>TRAN2ON</v>
      </c>
      <c r="J103" s="47">
        <v>0</v>
      </c>
      <c r="K103" s="2"/>
      <c r="L103" s="38" t="s">
        <v>239</v>
      </c>
      <c r="M103" s="38"/>
      <c r="N103" s="38" t="s">
        <v>245</v>
      </c>
      <c r="P103" s="21"/>
    </row>
    <row r="104" spans="2:20" x14ac:dyDescent="0.3">
      <c r="B104" s="38" t="s">
        <v>225</v>
      </c>
      <c r="C104" s="38"/>
      <c r="D104" s="38" t="str">
        <f t="shared" si="19"/>
        <v>*</v>
      </c>
      <c r="E104" s="42">
        <f>'ACTIVITY Navigation'!$E$7</f>
        <v>2018</v>
      </c>
      <c r="F104" s="38" t="str">
        <f t="shared" si="18"/>
        <v>TRANGL</v>
      </c>
      <c r="G104" s="38" t="str">
        <f t="shared" si="20"/>
        <v>TA*</v>
      </c>
      <c r="H104" s="38" t="str">
        <f>P$29</f>
        <v>TRANGL</v>
      </c>
      <c r="I104" s="38" t="str">
        <f t="shared" si="21"/>
        <v>TRAN2ON</v>
      </c>
      <c r="J104" s="47">
        <v>0</v>
      </c>
      <c r="K104"/>
      <c r="L104" s="38" t="s">
        <v>239</v>
      </c>
      <c r="M104" s="38"/>
      <c r="N104" s="38" t="s">
        <v>245</v>
      </c>
      <c r="P104" s="21"/>
    </row>
    <row r="105" spans="2:20" x14ac:dyDescent="0.3">
      <c r="B105" s="38" t="s">
        <v>225</v>
      </c>
      <c r="C105" s="38"/>
      <c r="D105" s="38" t="str">
        <f t="shared" si="19"/>
        <v>*</v>
      </c>
      <c r="E105" s="42">
        <f>'ACTIVITY Navigation'!$E$7</f>
        <v>2018</v>
      </c>
      <c r="F105" s="38" t="str">
        <f t="shared" si="18"/>
        <v>TRANGS</v>
      </c>
      <c r="G105" s="38" t="str">
        <f t="shared" si="20"/>
        <v>TA*</v>
      </c>
      <c r="H105" s="38" t="str">
        <f>P$30</f>
        <v>TRANGS</v>
      </c>
      <c r="I105" s="38" t="str">
        <f t="shared" si="21"/>
        <v>TRAN2ON</v>
      </c>
      <c r="J105" s="47">
        <v>0</v>
      </c>
      <c r="K105"/>
      <c r="L105" s="38" t="s">
        <v>239</v>
      </c>
      <c r="M105" s="38"/>
      <c r="N105" s="38" t="s">
        <v>245</v>
      </c>
    </row>
    <row r="106" spans="2:20" x14ac:dyDescent="0.3">
      <c r="B106" s="39" t="s">
        <v>225</v>
      </c>
      <c r="C106" s="39"/>
      <c r="D106" s="39" t="str">
        <f t="shared" ref="D106" si="22">IF(J106&gt;0,"FLO_EMIS","*")</f>
        <v>FLO_EMIS</v>
      </c>
      <c r="E106" s="42">
        <f>'ACTIVITY Navigation'!$E$7</f>
        <v>2018</v>
      </c>
      <c r="F106" s="39" t="str">
        <f t="shared" ref="F106" si="23">H106</f>
        <v>OILKER</v>
      </c>
      <c r="G106" s="39" t="str">
        <f t="shared" si="20"/>
        <v>TA*</v>
      </c>
      <c r="H106" s="39" t="str">
        <f>P$31</f>
        <v>OILKER</v>
      </c>
      <c r="I106" s="39" t="str">
        <f t="shared" si="21"/>
        <v>TRAN2ON</v>
      </c>
      <c r="J106" s="48">
        <f>J99</f>
        <v>6.7000000000000002E-3</v>
      </c>
      <c r="K106"/>
      <c r="L106" s="39" t="s">
        <v>239</v>
      </c>
      <c r="M106" s="39" t="s">
        <v>293</v>
      </c>
      <c r="N106" s="39"/>
    </row>
    <row r="107" spans="2:20" x14ac:dyDescent="0.3">
      <c r="B107" s="38" t="s">
        <v>225</v>
      </c>
      <c r="C107" s="38"/>
      <c r="D107" s="38" t="str">
        <f>IF(J107&gt;0,"FLO_EMIS","*")</f>
        <v>*</v>
      </c>
      <c r="E107" s="42">
        <f>'ACTIVITY Navigation'!$E$7</f>
        <v>2018</v>
      </c>
      <c r="F107" s="38" t="str">
        <f t="shared" si="18"/>
        <v>TRABDL</v>
      </c>
      <c r="G107" s="38" t="str">
        <f>G$7</f>
        <v>TA*</v>
      </c>
      <c r="H107" s="38" t="str">
        <f>P$7</f>
        <v>TRABDL</v>
      </c>
      <c r="I107" s="38" t="s">
        <v>247</v>
      </c>
      <c r="J107" s="47">
        <v>0</v>
      </c>
      <c r="K107" s="2"/>
      <c r="L107" s="38" t="s">
        <v>239</v>
      </c>
      <c r="M107" s="38"/>
      <c r="N107" s="38" t="s">
        <v>245</v>
      </c>
    </row>
    <row r="108" spans="2:20" x14ac:dyDescent="0.3">
      <c r="B108" s="38" t="s">
        <v>225</v>
      </c>
      <c r="C108" s="38"/>
      <c r="D108" s="38" t="str">
        <f t="shared" ref="D108:D130" si="24">IF(J108&gt;0,"FLO_EMIS","*")</f>
        <v>*</v>
      </c>
      <c r="E108" s="42">
        <f>'ACTIVITY Navigation'!$E$7</f>
        <v>2018</v>
      </c>
      <c r="F108" s="38" t="str">
        <f t="shared" si="18"/>
        <v>TRABDLM</v>
      </c>
      <c r="G108" s="38" t="str">
        <f>G107</f>
        <v>TA*</v>
      </c>
      <c r="H108" s="38" t="str">
        <f>P$8</f>
        <v>TRABDLM</v>
      </c>
      <c r="I108" s="38" t="str">
        <f>I107</f>
        <v>TRANH3N</v>
      </c>
      <c r="J108" s="47">
        <v>0</v>
      </c>
      <c r="K108" s="2"/>
      <c r="L108" s="38" t="s">
        <v>239</v>
      </c>
      <c r="M108" s="38"/>
      <c r="N108" s="38" t="s">
        <v>245</v>
      </c>
    </row>
    <row r="109" spans="2:20" s="19" customFormat="1" ht="15" customHeight="1" x14ac:dyDescent="0.3">
      <c r="B109" s="38" t="s">
        <v>225</v>
      </c>
      <c r="C109" s="38"/>
      <c r="D109" s="38" t="str">
        <f t="shared" si="24"/>
        <v>*</v>
      </c>
      <c r="E109" s="42">
        <f>'ACTIVITY Navigation'!$E$7</f>
        <v>2018</v>
      </c>
      <c r="F109" s="38" t="str">
        <f t="shared" si="18"/>
        <v>TRABGL</v>
      </c>
      <c r="G109" s="38" t="str">
        <f t="shared" ref="G109:G131" si="25">G108</f>
        <v>TA*</v>
      </c>
      <c r="H109" s="38" t="str">
        <f>P$9</f>
        <v>TRABGL</v>
      </c>
      <c r="I109" s="38" t="str">
        <f t="shared" ref="I109:I131" si="26">I108</f>
        <v>TRANH3N</v>
      </c>
      <c r="J109" s="47">
        <v>0</v>
      </c>
      <c r="K109" s="2"/>
      <c r="L109" s="38" t="s">
        <v>239</v>
      </c>
      <c r="M109" s="38"/>
      <c r="N109" s="38" t="s">
        <v>245</v>
      </c>
      <c r="P109" s="21"/>
      <c r="S109" s="21"/>
    </row>
    <row r="110" spans="2:20" x14ac:dyDescent="0.3">
      <c r="B110" s="38" t="s">
        <v>225</v>
      </c>
      <c r="C110" s="38"/>
      <c r="D110" s="38" t="str">
        <f t="shared" si="24"/>
        <v>*</v>
      </c>
      <c r="E110" s="42">
        <f>'ACTIVITY Navigation'!$E$7</f>
        <v>2018</v>
      </c>
      <c r="F110" s="38" t="str">
        <f t="shared" si="18"/>
        <v>TRABGS</v>
      </c>
      <c r="G110" s="38" t="str">
        <f t="shared" si="25"/>
        <v>TA*</v>
      </c>
      <c r="H110" s="38" t="str">
        <f>P$10</f>
        <v>TRABGS</v>
      </c>
      <c r="I110" s="38" t="str">
        <f t="shared" si="26"/>
        <v>TRANH3N</v>
      </c>
      <c r="J110" s="47">
        <v>0</v>
      </c>
      <c r="K110" s="2"/>
      <c r="L110" s="38" t="s">
        <v>239</v>
      </c>
      <c r="M110" s="38"/>
      <c r="N110" s="38" t="s">
        <v>245</v>
      </c>
    </row>
    <row r="111" spans="2:20" s="19" customFormat="1" ht="15" customHeight="1" x14ac:dyDescent="0.3">
      <c r="B111" s="38" t="s">
        <v>225</v>
      </c>
      <c r="C111" s="38"/>
      <c r="D111" s="38" t="str">
        <f t="shared" si="24"/>
        <v>*</v>
      </c>
      <c r="E111" s="42">
        <f>'ACTIVITY Navigation'!$E$7</f>
        <v>2018</v>
      </c>
      <c r="F111" s="38" t="str">
        <f t="shared" si="18"/>
        <v>TRABGSL</v>
      </c>
      <c r="G111" s="38" t="str">
        <f t="shared" si="25"/>
        <v>TA*</v>
      </c>
      <c r="H111" s="38" t="str">
        <f>P$11</f>
        <v>TRABGSL</v>
      </c>
      <c r="I111" s="38" t="str">
        <f t="shared" si="26"/>
        <v>TRANH3N</v>
      </c>
      <c r="J111" s="47">
        <v>0</v>
      </c>
      <c r="K111" s="2"/>
      <c r="L111" s="38" t="s">
        <v>239</v>
      </c>
      <c r="M111" s="38"/>
      <c r="N111" s="38" t="s">
        <v>245</v>
      </c>
      <c r="P111" s="21"/>
      <c r="Q111" s="25"/>
      <c r="R111" s="25"/>
      <c r="S111" s="21"/>
      <c r="T111" s="25"/>
    </row>
    <row r="112" spans="2:20" s="19" customFormat="1" ht="15" customHeight="1" x14ac:dyDescent="0.3">
      <c r="B112" s="38" t="s">
        <v>225</v>
      </c>
      <c r="C112" s="38"/>
      <c r="D112" s="38" t="str">
        <f t="shared" si="24"/>
        <v>*</v>
      </c>
      <c r="E112" s="42">
        <f>'ACTIVITY Navigation'!$E$7</f>
        <v>2018</v>
      </c>
      <c r="F112" s="38" t="str">
        <f t="shared" ref="F112" si="27">H112</f>
        <v>TRABGSLM</v>
      </c>
      <c r="G112" s="38" t="str">
        <f t="shared" si="25"/>
        <v>TA*</v>
      </c>
      <c r="H112" s="38" t="str">
        <f>P$12</f>
        <v>TRABGSLM</v>
      </c>
      <c r="I112" s="38" t="str">
        <f t="shared" si="26"/>
        <v>TRANH3N</v>
      </c>
      <c r="J112" s="47">
        <v>0</v>
      </c>
      <c r="K112" s="2"/>
      <c r="L112" s="38" t="s">
        <v>239</v>
      </c>
      <c r="M112" s="38"/>
      <c r="N112" s="38" t="s">
        <v>245</v>
      </c>
      <c r="P112" s="21"/>
      <c r="S112" s="22"/>
      <c r="T112" s="25"/>
    </row>
    <row r="113" spans="2:20" s="19" customFormat="1" ht="15" customHeight="1" x14ac:dyDescent="0.3">
      <c r="B113" s="38" t="s">
        <v>225</v>
      </c>
      <c r="C113" s="38"/>
      <c r="D113" s="38" t="str">
        <f t="shared" si="24"/>
        <v>*</v>
      </c>
      <c r="E113" s="42">
        <f>'ACTIVITY Navigation'!$E$7</f>
        <v>2018</v>
      </c>
      <c r="F113" s="38" t="str">
        <f t="shared" si="18"/>
        <v>TRABJF</v>
      </c>
      <c r="G113" s="38" t="str">
        <f>G111</f>
        <v>TA*</v>
      </c>
      <c r="H113" s="38" t="str">
        <f>P$13</f>
        <v>TRABJF</v>
      </c>
      <c r="I113" s="38" t="str">
        <f>I111</f>
        <v>TRANH3N</v>
      </c>
      <c r="J113" s="47">
        <v>0</v>
      </c>
      <c r="K113" s="2"/>
      <c r="L113" s="38" t="s">
        <v>239</v>
      </c>
      <c r="M113" s="38" t="s">
        <v>293</v>
      </c>
      <c r="N113" s="38"/>
      <c r="P113" s="21"/>
      <c r="Q113" s="25"/>
      <c r="R113" s="25"/>
      <c r="S113" s="21"/>
      <c r="T113" s="25"/>
    </row>
    <row r="114" spans="2:20" s="19" customFormat="1" ht="15" customHeight="1" x14ac:dyDescent="0.3">
      <c r="B114" s="38" t="s">
        <v>225</v>
      </c>
      <c r="C114" s="38"/>
      <c r="D114" s="38" t="str">
        <f t="shared" si="24"/>
        <v>*</v>
      </c>
      <c r="E114" s="42">
        <f>'ACTIVITY Navigation'!$E$7</f>
        <v>2018</v>
      </c>
      <c r="F114" s="38" t="str">
        <f t="shared" si="18"/>
        <v>TRADME</v>
      </c>
      <c r="G114" s="38" t="str">
        <f t="shared" si="25"/>
        <v>TA*</v>
      </c>
      <c r="H114" s="38" t="str">
        <f>P$14</f>
        <v>TRADME</v>
      </c>
      <c r="I114" s="38" t="str">
        <f t="shared" si="26"/>
        <v>TRANH3N</v>
      </c>
      <c r="J114" s="47">
        <v>0</v>
      </c>
      <c r="K114" s="2"/>
      <c r="L114" s="38" t="s">
        <v>239</v>
      </c>
      <c r="M114" s="38"/>
      <c r="N114" s="38" t="s">
        <v>245</v>
      </c>
      <c r="P114" s="21"/>
      <c r="Q114" s="25"/>
      <c r="R114" s="25"/>
      <c r="S114" s="21"/>
      <c r="T114" s="25"/>
    </row>
    <row r="115" spans="2:20" x14ac:dyDescent="0.3">
      <c r="B115" s="38" t="s">
        <v>225</v>
      </c>
      <c r="C115" s="38"/>
      <c r="D115" s="38" t="str">
        <f t="shared" si="24"/>
        <v>*</v>
      </c>
      <c r="E115" s="42">
        <f>'ACTIVITY Navigation'!$E$7</f>
        <v>2018</v>
      </c>
      <c r="F115" s="38" t="str">
        <f t="shared" si="18"/>
        <v>TRADST</v>
      </c>
      <c r="G115" s="38" t="str">
        <f t="shared" si="25"/>
        <v>TA*</v>
      </c>
      <c r="H115" s="38" t="str">
        <f>P$15</f>
        <v>TRADST</v>
      </c>
      <c r="I115" s="38" t="str">
        <f t="shared" si="26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20" x14ac:dyDescent="0.3">
      <c r="B116" s="38" t="s">
        <v>225</v>
      </c>
      <c r="C116" s="38"/>
      <c r="D116" s="38" t="str">
        <f t="shared" si="24"/>
        <v>*</v>
      </c>
      <c r="E116" s="42">
        <f>'ACTIVITY Navigation'!$E$7</f>
        <v>2018</v>
      </c>
      <c r="F116" s="38" t="str">
        <f t="shared" si="18"/>
        <v>TRAELC</v>
      </c>
      <c r="G116" s="38" t="str">
        <f t="shared" si="25"/>
        <v>TA*</v>
      </c>
      <c r="H116" s="38" t="str">
        <f>P$16</f>
        <v>TRAELC</v>
      </c>
      <c r="I116" s="38" t="str">
        <f t="shared" si="26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20" x14ac:dyDescent="0.3">
      <c r="B117" s="38" t="s">
        <v>225</v>
      </c>
      <c r="C117" s="38"/>
      <c r="D117" s="38" t="str">
        <f t="shared" si="24"/>
        <v>*</v>
      </c>
      <c r="E117" s="42">
        <f>'ACTIVITY Navigation'!$E$7</f>
        <v>2018</v>
      </c>
      <c r="F117" s="38" t="str">
        <f t="shared" si="18"/>
        <v>TRAETH</v>
      </c>
      <c r="G117" s="38" t="str">
        <f t="shared" si="25"/>
        <v>TA*</v>
      </c>
      <c r="H117" s="38" t="str">
        <f>P$17</f>
        <v>TRAETH</v>
      </c>
      <c r="I117" s="38" t="str">
        <f t="shared" si="26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20" x14ac:dyDescent="0.3">
      <c r="B118" s="38" t="s">
        <v>225</v>
      </c>
      <c r="C118" s="38"/>
      <c r="D118" s="38" t="str">
        <f t="shared" si="24"/>
        <v>*</v>
      </c>
      <c r="E118" s="42">
        <f>'ACTIVITY Navigation'!$E$7</f>
        <v>2018</v>
      </c>
      <c r="F118" s="38" t="str">
        <f t="shared" si="18"/>
        <v>TRAETHM</v>
      </c>
      <c r="G118" s="38" t="str">
        <f t="shared" si="25"/>
        <v>TA*</v>
      </c>
      <c r="H118" s="38" t="str">
        <f>P$18</f>
        <v>TRAETHM</v>
      </c>
      <c r="I118" s="38" t="str">
        <f t="shared" si="26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20" s="19" customFormat="1" ht="15" customHeight="1" x14ac:dyDescent="0.3">
      <c r="B119" s="38" t="s">
        <v>225</v>
      </c>
      <c r="C119" s="38"/>
      <c r="D119" s="38" t="str">
        <f t="shared" si="24"/>
        <v>*</v>
      </c>
      <c r="E119" s="42">
        <f>'ACTIVITY Navigation'!$E$7</f>
        <v>2018</v>
      </c>
      <c r="F119" s="38" t="str">
        <f t="shared" si="18"/>
        <v>TRAFTD</v>
      </c>
      <c r="G119" s="38" t="str">
        <f t="shared" si="25"/>
        <v>TA*</v>
      </c>
      <c r="H119" s="38" t="str">
        <f>P$19</f>
        <v>TRAFTD</v>
      </c>
      <c r="I119" s="38" t="str">
        <f t="shared" si="26"/>
        <v>TRANH3N</v>
      </c>
      <c r="J119" s="47">
        <v>0</v>
      </c>
      <c r="K119" s="2"/>
      <c r="L119" s="38" t="s">
        <v>239</v>
      </c>
      <c r="M119" s="38"/>
      <c r="N119" s="38" t="s">
        <v>245</v>
      </c>
      <c r="P119" s="21"/>
      <c r="S119" s="21"/>
    </row>
    <row r="120" spans="2:20" x14ac:dyDescent="0.3">
      <c r="B120" s="38" t="s">
        <v>225</v>
      </c>
      <c r="C120" s="38"/>
      <c r="D120" s="38" t="str">
        <f t="shared" si="24"/>
        <v>*</v>
      </c>
      <c r="E120" s="42">
        <f>'ACTIVITY Navigation'!$E$7</f>
        <v>2018</v>
      </c>
      <c r="F120" s="38" t="str">
        <f t="shared" si="18"/>
        <v>TRAGSL</v>
      </c>
      <c r="G120" s="38" t="str">
        <f t="shared" si="25"/>
        <v>TA*</v>
      </c>
      <c r="H120" s="38" t="str">
        <f>P$20</f>
        <v>TRAGSL</v>
      </c>
      <c r="I120" s="38" t="str">
        <f t="shared" si="26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20" x14ac:dyDescent="0.3">
      <c r="B121" s="38" t="s">
        <v>225</v>
      </c>
      <c r="C121" s="38"/>
      <c r="D121" s="38" t="str">
        <f t="shared" si="24"/>
        <v>*</v>
      </c>
      <c r="E121" s="42">
        <f>'ACTIVITY Navigation'!$E$7</f>
        <v>2018</v>
      </c>
      <c r="F121" s="38" t="str">
        <f t="shared" si="18"/>
        <v>TRAH2G</v>
      </c>
      <c r="G121" s="38" t="str">
        <f t="shared" si="25"/>
        <v>TA*</v>
      </c>
      <c r="H121" s="38" t="str">
        <f>P$21</f>
        <v>TRAH2G</v>
      </c>
      <c r="I121" s="38" t="str">
        <f t="shared" si="26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20" x14ac:dyDescent="0.3">
      <c r="B122" s="38" t="s">
        <v>225</v>
      </c>
      <c r="C122" s="38"/>
      <c r="D122" s="38" t="str">
        <f t="shared" si="24"/>
        <v>*</v>
      </c>
      <c r="E122" s="42">
        <f>'ACTIVITY Navigation'!$E$7</f>
        <v>2018</v>
      </c>
      <c r="F122" s="38" t="str">
        <f t="shared" si="18"/>
        <v>TRAHFO</v>
      </c>
      <c r="G122" s="38" t="str">
        <f t="shared" si="25"/>
        <v>TA*</v>
      </c>
      <c r="H122" s="38" t="str">
        <f>P$22</f>
        <v>TRAHFO</v>
      </c>
      <c r="I122" s="38" t="str">
        <f t="shared" si="26"/>
        <v>TRANH3N</v>
      </c>
      <c r="J122" s="47">
        <v>0</v>
      </c>
      <c r="K122" s="2"/>
      <c r="L122" s="38" t="s">
        <v>239</v>
      </c>
      <c r="M122" s="38"/>
      <c r="N122" s="38" t="s">
        <v>245</v>
      </c>
    </row>
    <row r="123" spans="2:20" x14ac:dyDescent="0.3">
      <c r="B123" s="38" t="s">
        <v>225</v>
      </c>
      <c r="C123" s="38"/>
      <c r="D123" s="38" t="str">
        <f t="shared" si="24"/>
        <v>*</v>
      </c>
      <c r="E123" s="42">
        <f>'ACTIVITY Navigation'!$E$7</f>
        <v>2018</v>
      </c>
      <c r="F123" s="38" t="str">
        <f t="shared" si="18"/>
        <v>TRAHUM</v>
      </c>
      <c r="G123" s="38" t="str">
        <f t="shared" si="25"/>
        <v>TA*</v>
      </c>
      <c r="H123" s="38" t="str">
        <f>P$23</f>
        <v>TRAHUM</v>
      </c>
      <c r="I123" s="38" t="str">
        <f t="shared" si="26"/>
        <v>TRANH3N</v>
      </c>
      <c r="J123" s="47">
        <v>0</v>
      </c>
      <c r="K123" s="2"/>
      <c r="L123" s="38" t="s">
        <v>239</v>
      </c>
      <c r="M123" s="38"/>
      <c r="N123" s="38" t="s">
        <v>245</v>
      </c>
    </row>
    <row r="124" spans="2:20" x14ac:dyDescent="0.3">
      <c r="B124" s="38" t="s">
        <v>225</v>
      </c>
      <c r="C124" s="38"/>
      <c r="D124" s="38" t="str">
        <f t="shared" si="24"/>
        <v>*</v>
      </c>
      <c r="E124" s="42">
        <f>'ACTIVITY Navigation'!$E$7</f>
        <v>2018</v>
      </c>
      <c r="F124" s="38" t="str">
        <f t="shared" si="18"/>
        <v>TRAKER</v>
      </c>
      <c r="G124" s="38" t="str">
        <f t="shared" si="25"/>
        <v>TA*</v>
      </c>
      <c r="H124" s="38" t="str">
        <f>P$24</f>
        <v>TRAKER</v>
      </c>
      <c r="I124" s="38" t="str">
        <f t="shared" si="26"/>
        <v>TRANH3N</v>
      </c>
      <c r="J124" s="47">
        <v>0</v>
      </c>
      <c r="K124" s="2"/>
      <c r="L124" s="38" t="s">
        <v>239</v>
      </c>
      <c r="M124" s="38" t="s">
        <v>293</v>
      </c>
      <c r="N124" s="38"/>
    </row>
    <row r="125" spans="2:20" x14ac:dyDescent="0.3">
      <c r="B125" s="38" t="s">
        <v>225</v>
      </c>
      <c r="C125" s="38"/>
      <c r="D125" s="38" t="str">
        <f t="shared" si="24"/>
        <v>*</v>
      </c>
      <c r="E125" s="42">
        <f>'ACTIVITY Navigation'!$E$7</f>
        <v>2018</v>
      </c>
      <c r="F125" s="38" t="str">
        <f t="shared" si="18"/>
        <v>TRALFO</v>
      </c>
      <c r="G125" s="38" t="str">
        <f t="shared" si="25"/>
        <v>TA*</v>
      </c>
      <c r="H125" s="38" t="str">
        <f>P$25</f>
        <v>TRALFO</v>
      </c>
      <c r="I125" s="38" t="str">
        <f t="shared" si="26"/>
        <v>TRANH3N</v>
      </c>
      <c r="J125" s="47">
        <v>0</v>
      </c>
      <c r="K125" s="2"/>
      <c r="L125" s="38" t="s">
        <v>239</v>
      </c>
      <c r="M125" s="38"/>
      <c r="N125" s="38" t="s">
        <v>245</v>
      </c>
    </row>
    <row r="126" spans="2:20" x14ac:dyDescent="0.3">
      <c r="B126" s="38" t="s">
        <v>225</v>
      </c>
      <c r="C126" s="38"/>
      <c r="D126" s="38" t="str">
        <f t="shared" si="24"/>
        <v>*</v>
      </c>
      <c r="E126" s="42">
        <f>'ACTIVITY Navigation'!$E$7</f>
        <v>2018</v>
      </c>
      <c r="F126" s="38" t="str">
        <f t="shared" si="18"/>
        <v>TRALPG</v>
      </c>
      <c r="G126" s="38" t="str">
        <f t="shared" si="25"/>
        <v>TA*</v>
      </c>
      <c r="H126" s="38" t="str">
        <f>P$26</f>
        <v>TRALPG</v>
      </c>
      <c r="I126" s="38" t="str">
        <f t="shared" si="26"/>
        <v>TRANH3N</v>
      </c>
      <c r="J126" s="47">
        <v>0</v>
      </c>
      <c r="K126" s="2"/>
      <c r="L126" s="38" t="s">
        <v>239</v>
      </c>
      <c r="M126" s="38"/>
      <c r="N126" s="38" t="s">
        <v>245</v>
      </c>
    </row>
    <row r="127" spans="2:20" s="19" customFormat="1" ht="15" customHeight="1" x14ac:dyDescent="0.3">
      <c r="B127" s="38" t="s">
        <v>225</v>
      </c>
      <c r="C127" s="38"/>
      <c r="D127" s="38" t="str">
        <f t="shared" si="24"/>
        <v>*</v>
      </c>
      <c r="E127" s="42">
        <f>'ACTIVITY Navigation'!$E$7</f>
        <v>2018</v>
      </c>
      <c r="F127" s="38" t="str">
        <f t="shared" si="18"/>
        <v>TRAMTH</v>
      </c>
      <c r="G127" s="38" t="str">
        <f t="shared" si="25"/>
        <v>TA*</v>
      </c>
      <c r="H127" s="38" t="str">
        <f>P$27</f>
        <v>TRAMTH</v>
      </c>
      <c r="I127" s="38" t="str">
        <f t="shared" si="26"/>
        <v>TRANH3N</v>
      </c>
      <c r="J127" s="47">
        <v>0</v>
      </c>
      <c r="K127" s="2"/>
      <c r="L127" s="38" t="s">
        <v>239</v>
      </c>
      <c r="M127" s="38"/>
      <c r="N127" s="38" t="s">
        <v>245</v>
      </c>
      <c r="P127" s="21"/>
    </row>
    <row r="128" spans="2:20" s="19" customFormat="1" ht="15" customHeight="1" x14ac:dyDescent="0.3">
      <c r="B128" s="38" t="s">
        <v>225</v>
      </c>
      <c r="C128" s="38"/>
      <c r="D128" s="38" t="str">
        <f t="shared" si="24"/>
        <v>*</v>
      </c>
      <c r="E128" s="42">
        <f>'ACTIVITY Navigation'!$E$7</f>
        <v>2018</v>
      </c>
      <c r="F128" s="38" t="str">
        <f t="shared" si="18"/>
        <v>TRAMTHM</v>
      </c>
      <c r="G128" s="38" t="str">
        <f t="shared" si="25"/>
        <v>TA*</v>
      </c>
      <c r="H128" s="38" t="str">
        <f>P$28</f>
        <v>TRAMTHM</v>
      </c>
      <c r="I128" s="38" t="str">
        <f t="shared" si="26"/>
        <v>TRANH3N</v>
      </c>
      <c r="J128" s="47">
        <v>0</v>
      </c>
      <c r="K128" s="2"/>
      <c r="L128" s="38" t="s">
        <v>239</v>
      </c>
      <c r="M128" s="38"/>
      <c r="N128" s="38" t="s">
        <v>245</v>
      </c>
      <c r="P128" s="21"/>
    </row>
    <row r="129" spans="2:20" x14ac:dyDescent="0.3">
      <c r="B129" s="38" t="s">
        <v>225</v>
      </c>
      <c r="C129" s="38"/>
      <c r="D129" s="38" t="str">
        <f t="shared" si="24"/>
        <v>*</v>
      </c>
      <c r="E129" s="42">
        <f>'ACTIVITY Navigation'!$E$7</f>
        <v>2018</v>
      </c>
      <c r="F129" s="38" t="str">
        <f t="shared" si="18"/>
        <v>TRANGL</v>
      </c>
      <c r="G129" s="38" t="str">
        <f t="shared" si="25"/>
        <v>TA*</v>
      </c>
      <c r="H129" s="38" t="str">
        <f>P$29</f>
        <v>TRANGL</v>
      </c>
      <c r="I129" s="38" t="str">
        <f t="shared" si="26"/>
        <v>TRANH3N</v>
      </c>
      <c r="J129" s="47">
        <v>0</v>
      </c>
      <c r="K129"/>
      <c r="L129" s="38" t="s">
        <v>239</v>
      </c>
      <c r="M129" s="38"/>
      <c r="N129" s="38" t="s">
        <v>245</v>
      </c>
      <c r="P129" s="21"/>
    </row>
    <row r="130" spans="2:20" x14ac:dyDescent="0.3">
      <c r="B130" s="38" t="s">
        <v>225</v>
      </c>
      <c r="C130" s="38"/>
      <c r="D130" s="38" t="str">
        <f t="shared" si="24"/>
        <v>*</v>
      </c>
      <c r="E130" s="42">
        <f>'ACTIVITY Navigation'!$E$7</f>
        <v>2018</v>
      </c>
      <c r="F130" s="38" t="str">
        <f t="shared" si="18"/>
        <v>TRANGS</v>
      </c>
      <c r="G130" s="38" t="str">
        <f t="shared" si="25"/>
        <v>TA*</v>
      </c>
      <c r="H130" s="38" t="str">
        <f>P$30</f>
        <v>TRANGS</v>
      </c>
      <c r="I130" s="38" t="str">
        <f t="shared" si="26"/>
        <v>TRANH3N</v>
      </c>
      <c r="J130" s="47">
        <v>0</v>
      </c>
      <c r="K130"/>
      <c r="L130" s="38" t="s">
        <v>239</v>
      </c>
      <c r="M130" s="38"/>
      <c r="N130" s="38" t="s">
        <v>245</v>
      </c>
    </row>
    <row r="131" spans="2:20" x14ac:dyDescent="0.3">
      <c r="B131" s="39" t="s">
        <v>225</v>
      </c>
      <c r="C131" s="39"/>
      <c r="D131" s="39" t="str">
        <f t="shared" ref="D131" si="28">IF(J131&gt;0,"FLO_EMIS","*")</f>
        <v>*</v>
      </c>
      <c r="E131" s="42">
        <f>'ACTIVITY Navigation'!$E$7</f>
        <v>2018</v>
      </c>
      <c r="F131" s="39" t="str">
        <f t="shared" ref="F131" si="29">H131</f>
        <v>OILKER</v>
      </c>
      <c r="G131" s="39" t="str">
        <f t="shared" si="25"/>
        <v>TA*</v>
      </c>
      <c r="H131" s="39" t="str">
        <f>P$31</f>
        <v>OILKER</v>
      </c>
      <c r="I131" s="39" t="str">
        <f t="shared" si="26"/>
        <v>TRANH3N</v>
      </c>
      <c r="J131" s="48">
        <f>J124</f>
        <v>0</v>
      </c>
      <c r="K131"/>
      <c r="L131" s="39" t="s">
        <v>239</v>
      </c>
      <c r="M131" s="39" t="s">
        <v>293</v>
      </c>
      <c r="N131" s="39"/>
    </row>
    <row r="132" spans="2:20" x14ac:dyDescent="0.3">
      <c r="B132" s="38" t="s">
        <v>225</v>
      </c>
      <c r="C132" s="38"/>
      <c r="D132" s="38" t="str">
        <f>IF(J132&gt;0,"FLO_EMIS","*")</f>
        <v>*</v>
      </c>
      <c r="E132" s="42">
        <f>'ACTIVITY Navigation'!$E$7</f>
        <v>2018</v>
      </c>
      <c r="F132" s="38" t="str">
        <f t="shared" si="18"/>
        <v>TRABDL</v>
      </c>
      <c r="G132" s="38" t="str">
        <f>G$7</f>
        <v>TA*</v>
      </c>
      <c r="H132" s="38" t="str">
        <f>P$7</f>
        <v>TRABDL</v>
      </c>
      <c r="I132" s="38" t="s">
        <v>231</v>
      </c>
      <c r="J132" s="47">
        <v>0</v>
      </c>
      <c r="K132" s="2"/>
      <c r="L132" s="38" t="s">
        <v>239</v>
      </c>
      <c r="M132" s="38"/>
      <c r="N132" s="38" t="s">
        <v>245</v>
      </c>
    </row>
    <row r="133" spans="2:20" x14ac:dyDescent="0.3">
      <c r="B133" s="38" t="s">
        <v>225</v>
      </c>
      <c r="C133" s="38"/>
      <c r="D133" s="38" t="str">
        <f t="shared" ref="D133:D155" si="30">IF(J133&gt;0,"FLO_EMIS","*")</f>
        <v>*</v>
      </c>
      <c r="E133" s="42">
        <f>'ACTIVITY Navigation'!$E$7</f>
        <v>2018</v>
      </c>
      <c r="F133" s="38" t="str">
        <f t="shared" si="18"/>
        <v>TRABDLM</v>
      </c>
      <c r="G133" s="38" t="str">
        <f>G132</f>
        <v>TA*</v>
      </c>
      <c r="H133" s="38" t="str">
        <f>P$8</f>
        <v>TRABDLM</v>
      </c>
      <c r="I133" s="38" t="str">
        <f>I132</f>
        <v>TRANOXN</v>
      </c>
      <c r="J133" s="47">
        <v>0</v>
      </c>
      <c r="K133" s="2"/>
      <c r="L133" s="38" t="s">
        <v>239</v>
      </c>
      <c r="M133" s="38"/>
      <c r="N133" s="38" t="s">
        <v>245</v>
      </c>
    </row>
    <row r="134" spans="2:20" s="19" customFormat="1" ht="15" customHeight="1" x14ac:dyDescent="0.3">
      <c r="B134" s="38" t="s">
        <v>225</v>
      </c>
      <c r="C134" s="38"/>
      <c r="D134" s="38" t="str">
        <f t="shared" si="30"/>
        <v>*</v>
      </c>
      <c r="E134" s="42">
        <f>'ACTIVITY Navigation'!$E$7</f>
        <v>2018</v>
      </c>
      <c r="F134" s="38" t="str">
        <f t="shared" si="18"/>
        <v>TRABGL</v>
      </c>
      <c r="G134" s="38" t="str">
        <f t="shared" ref="G134:G156" si="31">G133</f>
        <v>TA*</v>
      </c>
      <c r="H134" s="38" t="str">
        <f>P$9</f>
        <v>TRABGL</v>
      </c>
      <c r="I134" s="38" t="str">
        <f t="shared" ref="I134:I156" si="32">I133</f>
        <v>TRANOXN</v>
      </c>
      <c r="J134" s="47">
        <v>0</v>
      </c>
      <c r="K134" s="2"/>
      <c r="L134" s="38" t="s">
        <v>239</v>
      </c>
      <c r="M134" s="38"/>
      <c r="N134" s="38" t="s">
        <v>245</v>
      </c>
      <c r="P134" s="21"/>
      <c r="S134" s="21"/>
    </row>
    <row r="135" spans="2:20" x14ac:dyDescent="0.3">
      <c r="B135" s="38" t="s">
        <v>225</v>
      </c>
      <c r="C135" s="38"/>
      <c r="D135" s="38" t="str">
        <f t="shared" si="30"/>
        <v>*</v>
      </c>
      <c r="E135" s="42">
        <f>'ACTIVITY Navigation'!$E$7</f>
        <v>2018</v>
      </c>
      <c r="F135" s="38" t="str">
        <f t="shared" si="18"/>
        <v>TRABGS</v>
      </c>
      <c r="G135" s="38" t="str">
        <f t="shared" si="31"/>
        <v>TA*</v>
      </c>
      <c r="H135" s="38" t="str">
        <f>P$10</f>
        <v>TRABGS</v>
      </c>
      <c r="I135" s="38" t="str">
        <f t="shared" si="32"/>
        <v>TRANOXN</v>
      </c>
      <c r="J135" s="47">
        <v>0</v>
      </c>
      <c r="K135" s="2"/>
      <c r="L135" s="38" t="s">
        <v>239</v>
      </c>
      <c r="M135" s="38"/>
      <c r="N135" s="38" t="s">
        <v>245</v>
      </c>
    </row>
    <row r="136" spans="2:20" s="19" customFormat="1" ht="15" customHeight="1" x14ac:dyDescent="0.3">
      <c r="B136" s="38" t="s">
        <v>225</v>
      </c>
      <c r="C136" s="38"/>
      <c r="D136" s="38" t="str">
        <f t="shared" si="30"/>
        <v>*</v>
      </c>
      <c r="E136" s="42">
        <f>'ACTIVITY Navigation'!$E$7</f>
        <v>2018</v>
      </c>
      <c r="F136" s="38" t="str">
        <f t="shared" si="18"/>
        <v>TRABGSL</v>
      </c>
      <c r="G136" s="38" t="str">
        <f t="shared" si="31"/>
        <v>TA*</v>
      </c>
      <c r="H136" s="38" t="str">
        <f>P$11</f>
        <v>TRABGSL</v>
      </c>
      <c r="I136" s="38" t="str">
        <f t="shared" si="32"/>
        <v>TRANOXN</v>
      </c>
      <c r="J136" s="47">
        <v>0</v>
      </c>
      <c r="K136" s="2"/>
      <c r="L136" s="38" t="s">
        <v>239</v>
      </c>
      <c r="M136" s="38"/>
      <c r="N136" s="38" t="s">
        <v>245</v>
      </c>
      <c r="P136" s="21"/>
      <c r="Q136" s="25"/>
      <c r="R136" s="25"/>
      <c r="S136" s="21"/>
      <c r="T136" s="25"/>
    </row>
    <row r="137" spans="2:20" s="19" customFormat="1" ht="15" customHeight="1" x14ac:dyDescent="0.3">
      <c r="B137" s="38" t="s">
        <v>225</v>
      </c>
      <c r="C137" s="38"/>
      <c r="D137" s="38" t="str">
        <f t="shared" si="30"/>
        <v>*</v>
      </c>
      <c r="E137" s="42">
        <f>'ACTIVITY Navigation'!$E$7</f>
        <v>2018</v>
      </c>
      <c r="F137" s="38" t="str">
        <f t="shared" si="18"/>
        <v>TRABGSLM</v>
      </c>
      <c r="G137" s="38" t="str">
        <f t="shared" si="31"/>
        <v>TA*</v>
      </c>
      <c r="H137" s="38" t="str">
        <f>P$12</f>
        <v>TRABGSLM</v>
      </c>
      <c r="I137" s="38" t="str">
        <f t="shared" si="32"/>
        <v>TRANOXN</v>
      </c>
      <c r="J137" s="47">
        <v>0</v>
      </c>
      <c r="K137" s="2"/>
      <c r="L137" s="38" t="s">
        <v>239</v>
      </c>
      <c r="M137" s="38"/>
      <c r="N137" s="38" t="s">
        <v>245</v>
      </c>
      <c r="P137" s="21"/>
      <c r="S137" s="22"/>
      <c r="T137" s="25"/>
    </row>
    <row r="138" spans="2:20" s="19" customFormat="1" ht="15" customHeight="1" x14ac:dyDescent="0.3">
      <c r="B138" s="38" t="s">
        <v>225</v>
      </c>
      <c r="C138" s="38"/>
      <c r="D138" s="38" t="str">
        <f t="shared" si="30"/>
        <v>*</v>
      </c>
      <c r="E138" s="42">
        <f>'ACTIVITY Navigation'!$E$7</f>
        <v>2018</v>
      </c>
      <c r="F138" s="38" t="str">
        <f t="shared" si="18"/>
        <v>TRABJF</v>
      </c>
      <c r="G138" s="38" t="str">
        <f>G136</f>
        <v>TA*</v>
      </c>
      <c r="H138" s="38" t="str">
        <f>P$13</f>
        <v>TRABJF</v>
      </c>
      <c r="I138" s="38" t="str">
        <f>I136</f>
        <v>TRANOXN</v>
      </c>
      <c r="J138" s="47">
        <v>0</v>
      </c>
      <c r="K138" s="2"/>
      <c r="L138" s="38" t="s">
        <v>239</v>
      </c>
      <c r="M138" s="38" t="s">
        <v>293</v>
      </c>
      <c r="N138" s="38"/>
      <c r="P138" s="21"/>
      <c r="Q138" s="25"/>
      <c r="R138" s="25"/>
      <c r="S138" s="21"/>
      <c r="T138" s="25"/>
    </row>
    <row r="139" spans="2:20" s="19" customFormat="1" ht="15" customHeight="1" x14ac:dyDescent="0.3">
      <c r="B139" s="38" t="s">
        <v>225</v>
      </c>
      <c r="C139" s="38"/>
      <c r="D139" s="38" t="str">
        <f t="shared" si="30"/>
        <v>*</v>
      </c>
      <c r="E139" s="42">
        <f>'ACTIVITY Navigation'!$E$7</f>
        <v>2018</v>
      </c>
      <c r="F139" s="38" t="str">
        <f t="shared" si="18"/>
        <v>TRADME</v>
      </c>
      <c r="G139" s="38" t="str">
        <f t="shared" si="31"/>
        <v>TA*</v>
      </c>
      <c r="H139" s="38" t="str">
        <f>P$14</f>
        <v>TRADME</v>
      </c>
      <c r="I139" s="38" t="str">
        <f t="shared" si="32"/>
        <v>TRANOXN</v>
      </c>
      <c r="J139" s="47">
        <v>0</v>
      </c>
      <c r="K139" s="2"/>
      <c r="L139" s="38" t="s">
        <v>239</v>
      </c>
      <c r="M139" s="38"/>
      <c r="N139" s="38" t="s">
        <v>245</v>
      </c>
      <c r="P139" s="21"/>
      <c r="Q139" s="25"/>
      <c r="R139" s="25"/>
      <c r="S139" s="21"/>
      <c r="T139" s="25"/>
    </row>
    <row r="140" spans="2:20" x14ac:dyDescent="0.3">
      <c r="B140" s="38" t="s">
        <v>225</v>
      </c>
      <c r="C140" s="38"/>
      <c r="D140" s="38" t="str">
        <f t="shared" si="30"/>
        <v>*</v>
      </c>
      <c r="E140" s="42">
        <f>'ACTIVITY Navigation'!$E$7</f>
        <v>2018</v>
      </c>
      <c r="F140" s="38" t="str">
        <f t="shared" si="18"/>
        <v>TRADST</v>
      </c>
      <c r="G140" s="38" t="str">
        <f t="shared" si="31"/>
        <v>TA*</v>
      </c>
      <c r="H140" s="38" t="str">
        <f>P$15</f>
        <v>TRADST</v>
      </c>
      <c r="I140" s="38" t="str">
        <f t="shared" si="32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si="30"/>
        <v>*</v>
      </c>
      <c r="E141" s="42">
        <f>'ACTIVITY Navigation'!$E$7</f>
        <v>2018</v>
      </c>
      <c r="F141" s="38" t="str">
        <f t="shared" si="18"/>
        <v>TRAELC</v>
      </c>
      <c r="G141" s="38" t="str">
        <f t="shared" si="31"/>
        <v>TA*</v>
      </c>
      <c r="H141" s="38" t="str">
        <f>P$16</f>
        <v>TRAELC</v>
      </c>
      <c r="I141" s="38" t="str">
        <f t="shared" si="32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30"/>
        <v>*</v>
      </c>
      <c r="E142" s="42">
        <f>'ACTIVITY Navigation'!$E$7</f>
        <v>2018</v>
      </c>
      <c r="F142" s="38" t="str">
        <f t="shared" si="18"/>
        <v>TRAETH</v>
      </c>
      <c r="G142" s="38" t="str">
        <f t="shared" si="31"/>
        <v>TA*</v>
      </c>
      <c r="H142" s="38" t="str">
        <f>P$17</f>
        <v>TRAETH</v>
      </c>
      <c r="I142" s="38" t="str">
        <f t="shared" si="32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30"/>
        <v>*</v>
      </c>
      <c r="E143" s="42">
        <f>'ACTIVITY Navigation'!$E$7</f>
        <v>2018</v>
      </c>
      <c r="F143" s="38" t="str">
        <f t="shared" si="18"/>
        <v>TRAETHM</v>
      </c>
      <c r="G143" s="38" t="str">
        <f t="shared" si="31"/>
        <v>TA*</v>
      </c>
      <c r="H143" s="38" t="str">
        <f>P$18</f>
        <v>TRAETHM</v>
      </c>
      <c r="I143" s="38" t="str">
        <f t="shared" si="32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s="19" customFormat="1" ht="15" customHeight="1" x14ac:dyDescent="0.3">
      <c r="B144" s="38" t="s">
        <v>225</v>
      </c>
      <c r="C144" s="38"/>
      <c r="D144" s="38" t="str">
        <f t="shared" si="30"/>
        <v>*</v>
      </c>
      <c r="E144" s="42">
        <f>'ACTIVITY Navigation'!$E$7</f>
        <v>2018</v>
      </c>
      <c r="F144" s="38" t="str">
        <f t="shared" si="18"/>
        <v>TRAFTD</v>
      </c>
      <c r="G144" s="38" t="str">
        <f t="shared" si="31"/>
        <v>TA*</v>
      </c>
      <c r="H144" s="38" t="str">
        <f>P$19</f>
        <v>TRAFTD</v>
      </c>
      <c r="I144" s="38" t="str">
        <f t="shared" si="32"/>
        <v>TRANOXN</v>
      </c>
      <c r="J144" s="47">
        <v>0</v>
      </c>
      <c r="K144" s="2"/>
      <c r="L144" s="38" t="s">
        <v>239</v>
      </c>
      <c r="M144" s="38"/>
      <c r="N144" s="38" t="s">
        <v>245</v>
      </c>
      <c r="P144" s="21"/>
      <c r="S144" s="21"/>
    </row>
    <row r="145" spans="2:19" x14ac:dyDescent="0.3">
      <c r="B145" s="38" t="s">
        <v>225</v>
      </c>
      <c r="C145" s="38"/>
      <c r="D145" s="38" t="str">
        <f t="shared" si="30"/>
        <v>*</v>
      </c>
      <c r="E145" s="42">
        <f>'ACTIVITY Navigation'!$E$7</f>
        <v>2018</v>
      </c>
      <c r="F145" s="38" t="str">
        <f t="shared" si="18"/>
        <v>TRAGSL</v>
      </c>
      <c r="G145" s="38" t="str">
        <f t="shared" si="31"/>
        <v>TA*</v>
      </c>
      <c r="H145" s="38" t="str">
        <f>P$20</f>
        <v>TRAGSL</v>
      </c>
      <c r="I145" s="38" t="str">
        <f t="shared" si="32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19" x14ac:dyDescent="0.3">
      <c r="B146" s="38" t="s">
        <v>225</v>
      </c>
      <c r="C146" s="38"/>
      <c r="D146" s="38" t="str">
        <f t="shared" si="30"/>
        <v>*</v>
      </c>
      <c r="E146" s="42">
        <f>'ACTIVITY Navigation'!$E$7</f>
        <v>2018</v>
      </c>
      <c r="F146" s="38" t="str">
        <f t="shared" ref="F146:F215" si="33">H146</f>
        <v>TRAH2G</v>
      </c>
      <c r="G146" s="38" t="str">
        <f t="shared" si="31"/>
        <v>TA*</v>
      </c>
      <c r="H146" s="38" t="str">
        <f>P$21</f>
        <v>TRAH2G</v>
      </c>
      <c r="I146" s="38" t="str">
        <f t="shared" si="32"/>
        <v>TRANOXN</v>
      </c>
      <c r="J146" s="47">
        <v>0</v>
      </c>
      <c r="K146" s="2"/>
      <c r="L146" s="38" t="s">
        <v>239</v>
      </c>
      <c r="M146" s="38"/>
      <c r="N146" s="38" t="s">
        <v>245</v>
      </c>
    </row>
    <row r="147" spans="2:19" x14ac:dyDescent="0.3">
      <c r="B147" s="38" t="s">
        <v>225</v>
      </c>
      <c r="C147" s="38"/>
      <c r="D147" s="38" t="str">
        <f t="shared" si="30"/>
        <v>*</v>
      </c>
      <c r="E147" s="42">
        <f>'ACTIVITY Navigation'!$E$7</f>
        <v>2018</v>
      </c>
      <c r="F147" s="38" t="str">
        <f t="shared" si="33"/>
        <v>TRAHFO</v>
      </c>
      <c r="G147" s="38" t="str">
        <f t="shared" si="31"/>
        <v>TA*</v>
      </c>
      <c r="H147" s="38" t="str">
        <f>P$22</f>
        <v>TRAHFO</v>
      </c>
      <c r="I147" s="38" t="str">
        <f t="shared" si="32"/>
        <v>TRANOXN</v>
      </c>
      <c r="J147" s="47">
        <v>0</v>
      </c>
      <c r="K147" s="2"/>
      <c r="L147" s="38" t="s">
        <v>239</v>
      </c>
      <c r="M147" s="38"/>
      <c r="N147" s="38" t="s">
        <v>245</v>
      </c>
    </row>
    <row r="148" spans="2:19" x14ac:dyDescent="0.3">
      <c r="B148" s="38" t="s">
        <v>225</v>
      </c>
      <c r="C148" s="38"/>
      <c r="D148" s="38" t="str">
        <f t="shared" si="30"/>
        <v>*</v>
      </c>
      <c r="E148" s="42">
        <f>'ACTIVITY Navigation'!$E$7</f>
        <v>2018</v>
      </c>
      <c r="F148" s="38" t="str">
        <f t="shared" si="33"/>
        <v>TRAHUM</v>
      </c>
      <c r="G148" s="38" t="str">
        <f t="shared" si="31"/>
        <v>TA*</v>
      </c>
      <c r="H148" s="38" t="str">
        <f>P$23</f>
        <v>TRAHUM</v>
      </c>
      <c r="I148" s="38" t="str">
        <f t="shared" si="32"/>
        <v>TRANOXN</v>
      </c>
      <c r="J148" s="47">
        <v>0</v>
      </c>
      <c r="K148" s="2"/>
      <c r="L148" s="38" t="s">
        <v>239</v>
      </c>
      <c r="M148" s="38"/>
      <c r="N148" s="38" t="s">
        <v>245</v>
      </c>
    </row>
    <row r="149" spans="2:19" x14ac:dyDescent="0.3">
      <c r="B149" s="38" t="s">
        <v>225</v>
      </c>
      <c r="C149" s="38"/>
      <c r="D149" s="38" t="str">
        <f t="shared" si="30"/>
        <v>FLO_EMIS</v>
      </c>
      <c r="E149" s="42">
        <f>'ACTIVITY Navigation'!$E$7</f>
        <v>2018</v>
      </c>
      <c r="F149" s="38" t="str">
        <f t="shared" si="33"/>
        <v>TRAKER</v>
      </c>
      <c r="G149" s="38" t="str">
        <f t="shared" si="31"/>
        <v>TA*</v>
      </c>
      <c r="H149" s="38" t="str">
        <f>P$24</f>
        <v>TRAKER</v>
      </c>
      <c r="I149" s="38" t="str">
        <f t="shared" si="32"/>
        <v>TRANOXN</v>
      </c>
      <c r="J149" s="47">
        <v>0.20200000000000001</v>
      </c>
      <c r="K149" s="2"/>
      <c r="L149" s="38" t="s">
        <v>239</v>
      </c>
      <c r="M149" s="38" t="s">
        <v>293</v>
      </c>
      <c r="N149" s="38"/>
    </row>
    <row r="150" spans="2:19" x14ac:dyDescent="0.3">
      <c r="B150" s="38" t="s">
        <v>225</v>
      </c>
      <c r="C150" s="38"/>
      <c r="D150" s="38" t="str">
        <f t="shared" si="30"/>
        <v>*</v>
      </c>
      <c r="E150" s="42">
        <f>'ACTIVITY Navigation'!$E$7</f>
        <v>2018</v>
      </c>
      <c r="F150" s="38" t="str">
        <f t="shared" si="33"/>
        <v>TRALFO</v>
      </c>
      <c r="G150" s="38" t="str">
        <f t="shared" si="31"/>
        <v>TA*</v>
      </c>
      <c r="H150" s="38" t="str">
        <f>P$25</f>
        <v>TRALFO</v>
      </c>
      <c r="I150" s="38" t="str">
        <f t="shared" si="32"/>
        <v>TRANOXN</v>
      </c>
      <c r="J150" s="47">
        <v>0</v>
      </c>
      <c r="K150" s="2"/>
      <c r="L150" s="38" t="s">
        <v>239</v>
      </c>
      <c r="M150" s="38"/>
      <c r="N150" s="38" t="s">
        <v>245</v>
      </c>
    </row>
    <row r="151" spans="2:19" x14ac:dyDescent="0.3">
      <c r="B151" s="38" t="s">
        <v>225</v>
      </c>
      <c r="C151" s="38"/>
      <c r="D151" s="38" t="str">
        <f t="shared" si="30"/>
        <v>*</v>
      </c>
      <c r="E151" s="42">
        <f>'ACTIVITY Navigation'!$E$7</f>
        <v>2018</v>
      </c>
      <c r="F151" s="38" t="str">
        <f t="shared" si="33"/>
        <v>TRALPG</v>
      </c>
      <c r="G151" s="38" t="str">
        <f t="shared" si="31"/>
        <v>TA*</v>
      </c>
      <c r="H151" s="38" t="str">
        <f>P$26</f>
        <v>TRALPG</v>
      </c>
      <c r="I151" s="38" t="str">
        <f t="shared" si="32"/>
        <v>TRANOXN</v>
      </c>
      <c r="J151" s="47">
        <v>0</v>
      </c>
      <c r="K151" s="2"/>
      <c r="L151" s="38" t="s">
        <v>239</v>
      </c>
      <c r="M151" s="38"/>
      <c r="N151" s="38" t="s">
        <v>245</v>
      </c>
    </row>
    <row r="152" spans="2:19" s="19" customFormat="1" ht="15" customHeight="1" x14ac:dyDescent="0.3">
      <c r="B152" s="38" t="s">
        <v>225</v>
      </c>
      <c r="C152" s="38"/>
      <c r="D152" s="38" t="str">
        <f t="shared" si="30"/>
        <v>*</v>
      </c>
      <c r="E152" s="42">
        <f>'ACTIVITY Navigation'!$E$7</f>
        <v>2018</v>
      </c>
      <c r="F152" s="38" t="str">
        <f t="shared" si="33"/>
        <v>TRAMTH</v>
      </c>
      <c r="G152" s="38" t="str">
        <f t="shared" si="31"/>
        <v>TA*</v>
      </c>
      <c r="H152" s="38" t="str">
        <f>P$27</f>
        <v>TRAMTH</v>
      </c>
      <c r="I152" s="38" t="str">
        <f t="shared" si="32"/>
        <v>TRANOXN</v>
      </c>
      <c r="J152" s="47">
        <v>0</v>
      </c>
      <c r="K152" s="2"/>
      <c r="L152" s="38" t="s">
        <v>239</v>
      </c>
      <c r="M152" s="38"/>
      <c r="N152" s="38" t="s">
        <v>245</v>
      </c>
      <c r="P152" s="21"/>
    </row>
    <row r="153" spans="2:19" s="19" customFormat="1" ht="15" customHeight="1" x14ac:dyDescent="0.3">
      <c r="B153" s="38" t="s">
        <v>225</v>
      </c>
      <c r="C153" s="38"/>
      <c r="D153" s="38" t="str">
        <f t="shared" si="30"/>
        <v>*</v>
      </c>
      <c r="E153" s="42">
        <f>'ACTIVITY Navigation'!$E$7</f>
        <v>2018</v>
      </c>
      <c r="F153" s="38" t="str">
        <f t="shared" si="33"/>
        <v>TRAMTHM</v>
      </c>
      <c r="G153" s="38" t="str">
        <f t="shared" si="31"/>
        <v>TA*</v>
      </c>
      <c r="H153" s="38" t="str">
        <f>P$28</f>
        <v>TRAMTHM</v>
      </c>
      <c r="I153" s="38" t="str">
        <f t="shared" si="32"/>
        <v>TRANOXN</v>
      </c>
      <c r="J153" s="47">
        <v>0</v>
      </c>
      <c r="K153" s="2"/>
      <c r="L153" s="38" t="s">
        <v>239</v>
      </c>
      <c r="M153" s="38"/>
      <c r="N153" s="38" t="s">
        <v>245</v>
      </c>
      <c r="P153" s="21"/>
    </row>
    <row r="154" spans="2:19" x14ac:dyDescent="0.3">
      <c r="B154" s="38" t="s">
        <v>225</v>
      </c>
      <c r="C154" s="38"/>
      <c r="D154" s="38" t="str">
        <f t="shared" si="30"/>
        <v>*</v>
      </c>
      <c r="E154" s="42">
        <f>'ACTIVITY Navigation'!$E$7</f>
        <v>2018</v>
      </c>
      <c r="F154" s="38" t="str">
        <f t="shared" si="33"/>
        <v>TRANGL</v>
      </c>
      <c r="G154" s="38" t="str">
        <f t="shared" si="31"/>
        <v>TA*</v>
      </c>
      <c r="H154" s="38" t="str">
        <f>P$29</f>
        <v>TRANGL</v>
      </c>
      <c r="I154" s="38" t="str">
        <f t="shared" si="32"/>
        <v>TRANOXN</v>
      </c>
      <c r="J154" s="47">
        <v>0</v>
      </c>
      <c r="K154"/>
      <c r="L154" s="38" t="s">
        <v>239</v>
      </c>
      <c r="M154" s="38"/>
      <c r="N154" s="38" t="s">
        <v>245</v>
      </c>
      <c r="P154" s="21"/>
    </row>
    <row r="155" spans="2:19" x14ac:dyDescent="0.3">
      <c r="B155" s="38" t="s">
        <v>225</v>
      </c>
      <c r="C155" s="38"/>
      <c r="D155" s="38" t="str">
        <f t="shared" si="30"/>
        <v>*</v>
      </c>
      <c r="E155" s="42">
        <f>'ACTIVITY Navigation'!$E$7</f>
        <v>2018</v>
      </c>
      <c r="F155" s="38" t="str">
        <f t="shared" si="33"/>
        <v>TRANGS</v>
      </c>
      <c r="G155" s="38" t="str">
        <f t="shared" si="31"/>
        <v>TA*</v>
      </c>
      <c r="H155" s="38" t="str">
        <f>P$30</f>
        <v>TRANGS</v>
      </c>
      <c r="I155" s="38" t="str">
        <f t="shared" si="32"/>
        <v>TRANOXN</v>
      </c>
      <c r="J155" s="47">
        <v>0</v>
      </c>
      <c r="K155"/>
      <c r="L155" s="38" t="s">
        <v>239</v>
      </c>
      <c r="M155" s="38"/>
      <c r="N155" s="38" t="s">
        <v>245</v>
      </c>
    </row>
    <row r="156" spans="2:19" x14ac:dyDescent="0.3">
      <c r="B156" s="39" t="s">
        <v>225</v>
      </c>
      <c r="C156" s="39"/>
      <c r="D156" s="39" t="str">
        <f t="shared" ref="D156" si="34">IF(J156&gt;0,"FLO_EMIS","*")</f>
        <v>FLO_EMIS</v>
      </c>
      <c r="E156" s="42">
        <f>'ACTIVITY Navigation'!$E$7</f>
        <v>2018</v>
      </c>
      <c r="F156" s="39" t="str">
        <f t="shared" ref="F156" si="35">H156</f>
        <v>OILKER</v>
      </c>
      <c r="G156" s="39" t="str">
        <f t="shared" si="31"/>
        <v>TA*</v>
      </c>
      <c r="H156" s="39" t="str">
        <f>P$31</f>
        <v>OILKER</v>
      </c>
      <c r="I156" s="39" t="str">
        <f t="shared" si="32"/>
        <v>TRANOXN</v>
      </c>
      <c r="J156" s="48">
        <f>J149</f>
        <v>0.20200000000000001</v>
      </c>
      <c r="K156"/>
      <c r="L156" s="39" t="s">
        <v>239</v>
      </c>
      <c r="M156" s="39" t="s">
        <v>293</v>
      </c>
      <c r="N156" s="39"/>
    </row>
    <row r="157" spans="2:19" x14ac:dyDescent="0.3">
      <c r="B157" s="38" t="s">
        <v>225</v>
      </c>
      <c r="C157" s="38"/>
      <c r="D157" s="38" t="str">
        <f>IF(J157&gt;0,"FLO_EMIS","*")</f>
        <v>*</v>
      </c>
      <c r="E157" s="42">
        <f>'ACTIVITY Navigation'!$E$7</f>
        <v>2018</v>
      </c>
      <c r="F157" s="38" t="str">
        <f t="shared" si="33"/>
        <v>TRABDL</v>
      </c>
      <c r="G157" s="38" t="str">
        <f>G$7</f>
        <v>TA*</v>
      </c>
      <c r="H157" s="38" t="str">
        <f>P$7</f>
        <v>TRABDL</v>
      </c>
      <c r="I157" s="38" t="s">
        <v>246</v>
      </c>
      <c r="J157" s="47">
        <v>0</v>
      </c>
      <c r="K157" s="2"/>
      <c r="L157" s="38" t="s">
        <v>239</v>
      </c>
      <c r="M157" s="38"/>
      <c r="N157" s="38" t="s">
        <v>245</v>
      </c>
      <c r="O157" s="24"/>
    </row>
    <row r="158" spans="2:19" x14ac:dyDescent="0.3">
      <c r="B158" s="38" t="s">
        <v>225</v>
      </c>
      <c r="C158" s="38"/>
      <c r="D158" s="38" t="str">
        <f t="shared" ref="D158:D180" si="36">IF(J158&gt;0,"FLO_EMIS","*")</f>
        <v>*</v>
      </c>
      <c r="E158" s="42">
        <f>'ACTIVITY Navigation'!$E$7</f>
        <v>2018</v>
      </c>
      <c r="F158" s="38" t="str">
        <f t="shared" si="33"/>
        <v>TRABDLM</v>
      </c>
      <c r="G158" s="38" t="str">
        <f>G157</f>
        <v>TA*</v>
      </c>
      <c r="H158" s="38" t="str">
        <f>P$8</f>
        <v>TRABDLM</v>
      </c>
      <c r="I158" s="38" t="str">
        <f>I157</f>
        <v>TRAPMN</v>
      </c>
      <c r="J158" s="47">
        <v>0</v>
      </c>
      <c r="K158" s="2"/>
      <c r="L158" s="38" t="s">
        <v>239</v>
      </c>
      <c r="M158" s="38"/>
      <c r="N158" s="38" t="s">
        <v>245</v>
      </c>
      <c r="O158" s="24"/>
    </row>
    <row r="159" spans="2:19" s="19" customFormat="1" ht="15" customHeight="1" x14ac:dyDescent="0.3">
      <c r="B159" s="38" t="s">
        <v>225</v>
      </c>
      <c r="C159" s="38"/>
      <c r="D159" s="38" t="str">
        <f t="shared" si="36"/>
        <v>*</v>
      </c>
      <c r="E159" s="42">
        <f>'ACTIVITY Navigation'!$E$7</f>
        <v>2018</v>
      </c>
      <c r="F159" s="38" t="str">
        <f t="shared" si="33"/>
        <v>TRABGL</v>
      </c>
      <c r="G159" s="38" t="str">
        <f t="shared" ref="G159:G181" si="37">G158</f>
        <v>TA*</v>
      </c>
      <c r="H159" s="38" t="str">
        <f>P$9</f>
        <v>TRABGL</v>
      </c>
      <c r="I159" s="38" t="str">
        <f t="shared" ref="I159:I181" si="38">I158</f>
        <v>TRAPMN</v>
      </c>
      <c r="J159" s="47">
        <v>0</v>
      </c>
      <c r="K159" s="2"/>
      <c r="L159" s="38" t="s">
        <v>239</v>
      </c>
      <c r="M159" s="38"/>
      <c r="N159" s="38" t="s">
        <v>245</v>
      </c>
      <c r="P159" s="21"/>
      <c r="S159" s="21"/>
    </row>
    <row r="160" spans="2:19" x14ac:dyDescent="0.3">
      <c r="B160" s="38" t="s">
        <v>225</v>
      </c>
      <c r="C160" s="38"/>
      <c r="D160" s="38" t="str">
        <f t="shared" si="36"/>
        <v>*</v>
      </c>
      <c r="E160" s="42">
        <f>'ACTIVITY Navigation'!$E$7</f>
        <v>2018</v>
      </c>
      <c r="F160" s="38" t="str">
        <f t="shared" si="33"/>
        <v>TRABGS</v>
      </c>
      <c r="G160" s="38" t="str">
        <f t="shared" si="37"/>
        <v>TA*</v>
      </c>
      <c r="H160" s="38" t="str">
        <f>P$10</f>
        <v>TRABGS</v>
      </c>
      <c r="I160" s="38" t="str">
        <f t="shared" si="38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24"/>
    </row>
    <row r="161" spans="2:20" s="19" customFormat="1" ht="15" customHeight="1" x14ac:dyDescent="0.3">
      <c r="B161" s="38" t="s">
        <v>225</v>
      </c>
      <c r="C161" s="38"/>
      <c r="D161" s="38" t="str">
        <f t="shared" si="36"/>
        <v>*</v>
      </c>
      <c r="E161" s="42">
        <f>'ACTIVITY Navigation'!$E$7</f>
        <v>2018</v>
      </c>
      <c r="F161" s="38" t="str">
        <f t="shared" si="33"/>
        <v>TRABGSL</v>
      </c>
      <c r="G161" s="38" t="str">
        <f t="shared" si="37"/>
        <v>TA*</v>
      </c>
      <c r="H161" s="38" t="str">
        <f>P$11</f>
        <v>TRABGSL</v>
      </c>
      <c r="I161" s="38" t="str">
        <f t="shared" si="38"/>
        <v>TRAPMN</v>
      </c>
      <c r="J161" s="47">
        <v>0</v>
      </c>
      <c r="K161" s="2"/>
      <c r="L161" s="38" t="s">
        <v>239</v>
      </c>
      <c r="M161" s="38"/>
      <c r="N161" s="38" t="s">
        <v>245</v>
      </c>
      <c r="P161" s="21"/>
      <c r="Q161" s="25"/>
      <c r="R161" s="25"/>
      <c r="S161" s="21"/>
      <c r="T161" s="25"/>
    </row>
    <row r="162" spans="2:20" s="19" customFormat="1" ht="15" customHeight="1" x14ac:dyDescent="0.3">
      <c r="B162" s="38" t="s">
        <v>225</v>
      </c>
      <c r="C162" s="38"/>
      <c r="D162" s="38" t="str">
        <f t="shared" si="36"/>
        <v>*</v>
      </c>
      <c r="E162" s="42">
        <f>'ACTIVITY Navigation'!$E$7</f>
        <v>2018</v>
      </c>
      <c r="F162" s="38" t="str">
        <f t="shared" si="33"/>
        <v>TRABGSLM</v>
      </c>
      <c r="G162" s="38" t="str">
        <f t="shared" si="37"/>
        <v>TA*</v>
      </c>
      <c r="H162" s="38" t="str">
        <f>P$12</f>
        <v>TRABGSLM</v>
      </c>
      <c r="I162" s="38" t="str">
        <f t="shared" si="38"/>
        <v>TRAPMN</v>
      </c>
      <c r="J162" s="47">
        <v>0</v>
      </c>
      <c r="K162" s="2"/>
      <c r="L162" s="38" t="s">
        <v>239</v>
      </c>
      <c r="M162" s="38"/>
      <c r="N162" s="38" t="s">
        <v>245</v>
      </c>
      <c r="P162" s="21"/>
      <c r="S162" s="22"/>
      <c r="T162" s="25"/>
    </row>
    <row r="163" spans="2:20" s="19" customFormat="1" ht="15" customHeight="1" x14ac:dyDescent="0.3">
      <c r="B163" s="38" t="s">
        <v>225</v>
      </c>
      <c r="C163" s="38"/>
      <c r="D163" s="38" t="str">
        <f t="shared" si="36"/>
        <v>*</v>
      </c>
      <c r="E163" s="42">
        <f>'ACTIVITY Navigation'!$E$7</f>
        <v>2018</v>
      </c>
      <c r="F163" s="38" t="str">
        <f t="shared" si="33"/>
        <v>TRABJF</v>
      </c>
      <c r="G163" s="38" t="str">
        <f>G161</f>
        <v>TA*</v>
      </c>
      <c r="H163" s="38" t="str">
        <f>P$13</f>
        <v>TRABJF</v>
      </c>
      <c r="I163" s="38" t="str">
        <f>I161</f>
        <v>TRAPMN</v>
      </c>
      <c r="J163" s="47">
        <v>0</v>
      </c>
      <c r="K163" s="2"/>
      <c r="L163" s="38" t="s">
        <v>239</v>
      </c>
      <c r="M163" s="38" t="s">
        <v>293</v>
      </c>
      <c r="N163" s="38"/>
      <c r="P163" s="21"/>
      <c r="Q163" s="25"/>
      <c r="R163" s="25"/>
      <c r="S163" s="21"/>
      <c r="T163" s="25"/>
    </row>
    <row r="164" spans="2:20" s="19" customFormat="1" ht="15" customHeight="1" x14ac:dyDescent="0.3">
      <c r="B164" s="38" t="s">
        <v>225</v>
      </c>
      <c r="C164" s="38"/>
      <c r="D164" s="38" t="str">
        <f t="shared" si="36"/>
        <v>*</v>
      </c>
      <c r="E164" s="42">
        <f>'ACTIVITY Navigation'!$E$7</f>
        <v>2018</v>
      </c>
      <c r="F164" s="38" t="str">
        <f t="shared" si="33"/>
        <v>TRADME</v>
      </c>
      <c r="G164" s="38" t="str">
        <f t="shared" si="37"/>
        <v>TA*</v>
      </c>
      <c r="H164" s="38" t="str">
        <f>P$14</f>
        <v>TRADME</v>
      </c>
      <c r="I164" s="38" t="str">
        <f t="shared" si="38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P164" s="21"/>
      <c r="Q164" s="25"/>
      <c r="R164" s="25"/>
      <c r="S164" s="21"/>
      <c r="T164" s="25"/>
    </row>
    <row r="165" spans="2:20" x14ac:dyDescent="0.3">
      <c r="B165" s="38" t="s">
        <v>225</v>
      </c>
      <c r="C165" s="38"/>
      <c r="D165" s="38" t="str">
        <f t="shared" si="36"/>
        <v>*</v>
      </c>
      <c r="E165" s="42">
        <f>'ACTIVITY Navigation'!$E$7</f>
        <v>2018</v>
      </c>
      <c r="F165" s="38" t="str">
        <f t="shared" si="33"/>
        <v>TRADST</v>
      </c>
      <c r="G165" s="38" t="str">
        <f t="shared" si="37"/>
        <v>TA*</v>
      </c>
      <c r="H165" s="38" t="str">
        <f>P$15</f>
        <v>TRADST</v>
      </c>
      <c r="I165" s="38" t="str">
        <f t="shared" si="38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24"/>
    </row>
    <row r="166" spans="2:20" x14ac:dyDescent="0.3">
      <c r="B166" s="38" t="s">
        <v>225</v>
      </c>
      <c r="C166" s="38"/>
      <c r="D166" s="38" t="str">
        <f t="shared" si="36"/>
        <v>*</v>
      </c>
      <c r="E166" s="42">
        <f>'ACTIVITY Navigation'!$E$7</f>
        <v>2018</v>
      </c>
      <c r="F166" s="38" t="str">
        <f t="shared" si="33"/>
        <v>TRAELC</v>
      </c>
      <c r="G166" s="38" t="str">
        <f t="shared" si="37"/>
        <v>TA*</v>
      </c>
      <c r="H166" s="38" t="str">
        <f>P$16</f>
        <v>TRAELC</v>
      </c>
      <c r="I166" s="38" t="str">
        <f t="shared" si="38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24"/>
    </row>
    <row r="167" spans="2:20" x14ac:dyDescent="0.3">
      <c r="B167" s="38" t="s">
        <v>225</v>
      </c>
      <c r="C167" s="38"/>
      <c r="D167" s="38" t="str">
        <f t="shared" si="36"/>
        <v>*</v>
      </c>
      <c r="E167" s="42">
        <f>'ACTIVITY Navigation'!$E$7</f>
        <v>2018</v>
      </c>
      <c r="F167" s="38" t="str">
        <f t="shared" si="33"/>
        <v>TRAETH</v>
      </c>
      <c r="G167" s="38" t="str">
        <f t="shared" si="37"/>
        <v>TA*</v>
      </c>
      <c r="H167" s="38" t="str">
        <f>P$17</f>
        <v>TRAETH</v>
      </c>
      <c r="I167" s="38" t="str">
        <f t="shared" si="38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24"/>
    </row>
    <row r="168" spans="2:20" x14ac:dyDescent="0.3">
      <c r="B168" s="38" t="s">
        <v>225</v>
      </c>
      <c r="C168" s="38"/>
      <c r="D168" s="38" t="str">
        <f t="shared" si="36"/>
        <v>*</v>
      </c>
      <c r="E168" s="42">
        <f>'ACTIVITY Navigation'!$E$7</f>
        <v>2018</v>
      </c>
      <c r="F168" s="38" t="str">
        <f t="shared" si="33"/>
        <v>TRAETHM</v>
      </c>
      <c r="G168" s="38" t="str">
        <f t="shared" si="37"/>
        <v>TA*</v>
      </c>
      <c r="H168" s="38" t="str">
        <f>P$18</f>
        <v>TRAETHM</v>
      </c>
      <c r="I168" s="38" t="str">
        <f t="shared" si="38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24"/>
    </row>
    <row r="169" spans="2:20" s="19" customFormat="1" ht="15" customHeight="1" x14ac:dyDescent="0.3">
      <c r="B169" s="38" t="s">
        <v>225</v>
      </c>
      <c r="C169" s="38"/>
      <c r="D169" s="38" t="str">
        <f t="shared" si="36"/>
        <v>*</v>
      </c>
      <c r="E169" s="42">
        <f>'ACTIVITY Navigation'!$E$7</f>
        <v>2018</v>
      </c>
      <c r="F169" s="38" t="str">
        <f t="shared" si="33"/>
        <v>TRAFTD</v>
      </c>
      <c r="G169" s="38" t="str">
        <f t="shared" si="37"/>
        <v>TA*</v>
      </c>
      <c r="H169" s="38" t="str">
        <f>P$19</f>
        <v>TRAFTD</v>
      </c>
      <c r="I169" s="38" t="str">
        <f t="shared" si="38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P169" s="21"/>
      <c r="S169" s="21"/>
    </row>
    <row r="170" spans="2:20" x14ac:dyDescent="0.3">
      <c r="B170" s="38" t="s">
        <v>225</v>
      </c>
      <c r="C170" s="38"/>
      <c r="D170" s="38" t="str">
        <f t="shared" si="36"/>
        <v>*</v>
      </c>
      <c r="E170" s="42">
        <f>'ACTIVITY Navigation'!$E$7</f>
        <v>2018</v>
      </c>
      <c r="F170" s="38" t="str">
        <f t="shared" si="33"/>
        <v>TRAGSL</v>
      </c>
      <c r="G170" s="38" t="str">
        <f t="shared" si="37"/>
        <v>TA*</v>
      </c>
      <c r="H170" s="38" t="str">
        <f>P$20</f>
        <v>TRAGSL</v>
      </c>
      <c r="I170" s="38" t="str">
        <f t="shared" si="38"/>
        <v>TRAPMN</v>
      </c>
      <c r="J170" s="47">
        <v>0</v>
      </c>
      <c r="K170" s="2"/>
      <c r="L170" s="38" t="s">
        <v>239</v>
      </c>
      <c r="M170" s="38"/>
      <c r="N170" s="38" t="s">
        <v>245</v>
      </c>
      <c r="O170" s="24"/>
    </row>
    <row r="171" spans="2:20" x14ac:dyDescent="0.3">
      <c r="B171" s="38" t="s">
        <v>225</v>
      </c>
      <c r="C171" s="38"/>
      <c r="D171" s="38" t="str">
        <f t="shared" si="36"/>
        <v>*</v>
      </c>
      <c r="E171" s="42">
        <f>'ACTIVITY Navigation'!$E$7</f>
        <v>2018</v>
      </c>
      <c r="F171" s="38" t="str">
        <f t="shared" si="33"/>
        <v>TRAH2G</v>
      </c>
      <c r="G171" s="38" t="str">
        <f t="shared" si="37"/>
        <v>TA*</v>
      </c>
      <c r="H171" s="38" t="str">
        <f>P$21</f>
        <v>TRAH2G</v>
      </c>
      <c r="I171" s="38" t="str">
        <f t="shared" si="38"/>
        <v>TRAPMN</v>
      </c>
      <c r="J171" s="47">
        <v>0</v>
      </c>
      <c r="K171" s="2"/>
      <c r="L171" s="38" t="s">
        <v>239</v>
      </c>
      <c r="M171" s="38"/>
      <c r="N171" s="38" t="s">
        <v>245</v>
      </c>
      <c r="O171" s="24"/>
    </row>
    <row r="172" spans="2:20" x14ac:dyDescent="0.3">
      <c r="B172" s="38" t="s">
        <v>225</v>
      </c>
      <c r="C172" s="38"/>
      <c r="D172" s="38" t="str">
        <f t="shared" si="36"/>
        <v>*</v>
      </c>
      <c r="E172" s="42">
        <f>'ACTIVITY Navigation'!$E$7</f>
        <v>2018</v>
      </c>
      <c r="F172" s="38" t="str">
        <f t="shared" si="33"/>
        <v>TRAHFO</v>
      </c>
      <c r="G172" s="38" t="str">
        <f t="shared" si="37"/>
        <v>TA*</v>
      </c>
      <c r="H172" s="38" t="str">
        <f>P$22</f>
        <v>TRAHFO</v>
      </c>
      <c r="I172" s="38" t="str">
        <f t="shared" si="38"/>
        <v>TRAPMN</v>
      </c>
      <c r="J172" s="47">
        <v>0</v>
      </c>
      <c r="K172" s="2"/>
      <c r="L172" s="38" t="s">
        <v>239</v>
      </c>
      <c r="M172" s="38"/>
      <c r="N172" s="38" t="s">
        <v>245</v>
      </c>
      <c r="O172" s="24"/>
    </row>
    <row r="173" spans="2:20" x14ac:dyDescent="0.3">
      <c r="B173" s="38" t="s">
        <v>225</v>
      </c>
      <c r="C173" s="38"/>
      <c r="D173" s="38" t="str">
        <f t="shared" si="36"/>
        <v>*</v>
      </c>
      <c r="E173" s="42">
        <f>'ACTIVITY Navigation'!$E$7</f>
        <v>2018</v>
      </c>
      <c r="F173" s="38" t="str">
        <f t="shared" si="33"/>
        <v>TRAHUM</v>
      </c>
      <c r="G173" s="38" t="str">
        <f t="shared" si="37"/>
        <v>TA*</v>
      </c>
      <c r="H173" s="38" t="str">
        <f>P$23</f>
        <v>TRAHUM</v>
      </c>
      <c r="I173" s="38" t="str">
        <f t="shared" si="38"/>
        <v>TRAPMN</v>
      </c>
      <c r="J173" s="47">
        <v>0</v>
      </c>
      <c r="K173" s="2"/>
      <c r="L173" s="38" t="s">
        <v>239</v>
      </c>
      <c r="M173" s="38"/>
      <c r="N173" s="38" t="s">
        <v>245</v>
      </c>
      <c r="O173" s="24"/>
    </row>
    <row r="174" spans="2:20" x14ac:dyDescent="0.3">
      <c r="B174" s="38" t="s">
        <v>225</v>
      </c>
      <c r="C174" s="38"/>
      <c r="D174" s="38" t="str">
        <f t="shared" si="36"/>
        <v>FLO_EMIS</v>
      </c>
      <c r="E174" s="42">
        <f>'ACTIVITY Navigation'!$E$7</f>
        <v>2018</v>
      </c>
      <c r="F174" s="38" t="str">
        <f t="shared" si="33"/>
        <v>TRAKER</v>
      </c>
      <c r="G174" s="38" t="str">
        <f t="shared" si="37"/>
        <v>TA*</v>
      </c>
      <c r="H174" s="38" t="str">
        <f>P$24</f>
        <v>TRAKER</v>
      </c>
      <c r="I174" s="38" t="str">
        <f t="shared" si="38"/>
        <v>TRAPMN</v>
      </c>
      <c r="J174" s="47">
        <v>6.1999999999999998E-3</v>
      </c>
      <c r="K174" s="2"/>
      <c r="L174" s="38" t="s">
        <v>239</v>
      </c>
      <c r="M174" s="38" t="s">
        <v>293</v>
      </c>
      <c r="N174" s="38"/>
      <c r="O174" s="24"/>
    </row>
    <row r="175" spans="2:20" x14ac:dyDescent="0.3">
      <c r="B175" s="38" t="s">
        <v>225</v>
      </c>
      <c r="C175" s="38"/>
      <c r="D175" s="38" t="str">
        <f t="shared" si="36"/>
        <v>*</v>
      </c>
      <c r="E175" s="42">
        <f>'ACTIVITY Navigation'!$E$7</f>
        <v>2018</v>
      </c>
      <c r="F175" s="38" t="str">
        <f t="shared" si="33"/>
        <v>TRALFO</v>
      </c>
      <c r="G175" s="38" t="str">
        <f t="shared" si="37"/>
        <v>TA*</v>
      </c>
      <c r="H175" s="38" t="str">
        <f>P$25</f>
        <v>TRALFO</v>
      </c>
      <c r="I175" s="38" t="str">
        <f t="shared" si="38"/>
        <v>TRAPMN</v>
      </c>
      <c r="J175" s="47">
        <v>0</v>
      </c>
      <c r="K175" s="2"/>
      <c r="L175" s="38" t="s">
        <v>239</v>
      </c>
      <c r="M175" s="38"/>
      <c r="N175" s="38" t="s">
        <v>245</v>
      </c>
      <c r="O175" s="24"/>
    </row>
    <row r="176" spans="2:20" x14ac:dyDescent="0.3">
      <c r="B176" s="38" t="s">
        <v>225</v>
      </c>
      <c r="C176" s="38"/>
      <c r="D176" s="38" t="str">
        <f t="shared" si="36"/>
        <v>*</v>
      </c>
      <c r="E176" s="42">
        <f>'ACTIVITY Navigation'!$E$7</f>
        <v>2018</v>
      </c>
      <c r="F176" s="38" t="str">
        <f t="shared" si="33"/>
        <v>TRALPG</v>
      </c>
      <c r="G176" s="38" t="str">
        <f t="shared" si="37"/>
        <v>TA*</v>
      </c>
      <c r="H176" s="38" t="str">
        <f>P$26</f>
        <v>TRALPG</v>
      </c>
      <c r="I176" s="38" t="str">
        <f t="shared" si="38"/>
        <v>TRAPMN</v>
      </c>
      <c r="J176" s="47">
        <v>0</v>
      </c>
      <c r="K176" s="2"/>
      <c r="L176" s="38" t="s">
        <v>239</v>
      </c>
      <c r="M176" s="38"/>
      <c r="N176" s="38" t="s">
        <v>245</v>
      </c>
      <c r="O176" s="24"/>
    </row>
    <row r="177" spans="2:20" s="19" customFormat="1" ht="15" customHeight="1" x14ac:dyDescent="0.3">
      <c r="B177" s="38" t="s">
        <v>225</v>
      </c>
      <c r="C177" s="38"/>
      <c r="D177" s="38" t="str">
        <f t="shared" si="36"/>
        <v>*</v>
      </c>
      <c r="E177" s="42">
        <f>'ACTIVITY Navigation'!$E$7</f>
        <v>2018</v>
      </c>
      <c r="F177" s="38" t="str">
        <f t="shared" si="33"/>
        <v>TRAMTH</v>
      </c>
      <c r="G177" s="38" t="str">
        <f t="shared" si="37"/>
        <v>TA*</v>
      </c>
      <c r="H177" s="38" t="str">
        <f>P$27</f>
        <v>TRAMTH</v>
      </c>
      <c r="I177" s="38" t="str">
        <f t="shared" si="38"/>
        <v>TRAPMN</v>
      </c>
      <c r="J177" s="47">
        <v>0</v>
      </c>
      <c r="K177" s="2"/>
      <c r="L177" s="38" t="s">
        <v>239</v>
      </c>
      <c r="M177" s="38"/>
      <c r="N177" s="38" t="s">
        <v>245</v>
      </c>
      <c r="P177" s="21"/>
    </row>
    <row r="178" spans="2:20" s="19" customFormat="1" ht="15" customHeight="1" x14ac:dyDescent="0.3">
      <c r="B178" s="38" t="s">
        <v>225</v>
      </c>
      <c r="C178" s="38"/>
      <c r="D178" s="38" t="str">
        <f t="shared" si="36"/>
        <v>*</v>
      </c>
      <c r="E178" s="42">
        <f>'ACTIVITY Navigation'!$E$7</f>
        <v>2018</v>
      </c>
      <c r="F178" s="38" t="str">
        <f t="shared" si="33"/>
        <v>TRAMTHM</v>
      </c>
      <c r="G178" s="38" t="str">
        <f t="shared" si="37"/>
        <v>TA*</v>
      </c>
      <c r="H178" s="38" t="str">
        <f>P$28</f>
        <v>TRAMTHM</v>
      </c>
      <c r="I178" s="38" t="str">
        <f t="shared" si="38"/>
        <v>TRAPMN</v>
      </c>
      <c r="J178" s="47">
        <v>0</v>
      </c>
      <c r="K178" s="2"/>
      <c r="L178" s="38" t="s">
        <v>239</v>
      </c>
      <c r="M178" s="38"/>
      <c r="N178" s="38" t="s">
        <v>245</v>
      </c>
      <c r="P178" s="21"/>
    </row>
    <row r="179" spans="2:20" x14ac:dyDescent="0.3">
      <c r="B179" s="38" t="s">
        <v>225</v>
      </c>
      <c r="C179" s="38"/>
      <c r="D179" s="38" t="str">
        <f t="shared" si="36"/>
        <v>*</v>
      </c>
      <c r="E179" s="42">
        <f>'ACTIVITY Navigation'!$E$7</f>
        <v>2018</v>
      </c>
      <c r="F179" s="38" t="str">
        <f t="shared" si="33"/>
        <v>TRANGL</v>
      </c>
      <c r="G179" s="38" t="str">
        <f t="shared" si="37"/>
        <v>TA*</v>
      </c>
      <c r="H179" s="38" t="str">
        <f>P$29</f>
        <v>TRANGL</v>
      </c>
      <c r="I179" s="38" t="str">
        <f t="shared" si="38"/>
        <v>TRAPMN</v>
      </c>
      <c r="J179" s="47">
        <v>0</v>
      </c>
      <c r="K179"/>
      <c r="L179" s="38" t="s">
        <v>239</v>
      </c>
      <c r="M179" s="38"/>
      <c r="N179" s="38" t="s">
        <v>245</v>
      </c>
      <c r="P179" s="21"/>
    </row>
    <row r="180" spans="2:20" x14ac:dyDescent="0.3">
      <c r="B180" s="38" t="s">
        <v>225</v>
      </c>
      <c r="C180" s="38"/>
      <c r="D180" s="38" t="str">
        <f t="shared" si="36"/>
        <v>*</v>
      </c>
      <c r="E180" s="42">
        <f>'ACTIVITY Navigation'!$E$7</f>
        <v>2018</v>
      </c>
      <c r="F180" s="38" t="str">
        <f t="shared" si="33"/>
        <v>TRANGS</v>
      </c>
      <c r="G180" s="38" t="str">
        <f t="shared" si="37"/>
        <v>TA*</v>
      </c>
      <c r="H180" s="38" t="str">
        <f>P$30</f>
        <v>TRANGS</v>
      </c>
      <c r="I180" s="38" t="str">
        <f t="shared" si="38"/>
        <v>TRAPMN</v>
      </c>
      <c r="J180" s="47">
        <v>0</v>
      </c>
      <c r="K180"/>
      <c r="L180" s="38" t="s">
        <v>239</v>
      </c>
      <c r="M180" s="38"/>
      <c r="N180" s="38" t="s">
        <v>245</v>
      </c>
      <c r="O180" s="24"/>
    </row>
    <row r="181" spans="2:20" x14ac:dyDescent="0.3">
      <c r="B181" s="39" t="s">
        <v>225</v>
      </c>
      <c r="C181" s="39"/>
      <c r="D181" s="39" t="str">
        <f t="shared" ref="D181" si="39">IF(J181&gt;0,"FLO_EMIS","*")</f>
        <v>FLO_EMIS</v>
      </c>
      <c r="E181" s="42">
        <f>'ACTIVITY Navigation'!$E$7</f>
        <v>2018</v>
      </c>
      <c r="F181" s="39" t="str">
        <f t="shared" ref="F181" si="40">H181</f>
        <v>OILKER</v>
      </c>
      <c r="G181" s="39" t="str">
        <f t="shared" si="37"/>
        <v>TA*</v>
      </c>
      <c r="H181" s="39" t="str">
        <f>P$31</f>
        <v>OILKER</v>
      </c>
      <c r="I181" s="39" t="str">
        <f t="shared" si="38"/>
        <v>TRAPMN</v>
      </c>
      <c r="J181" s="48">
        <f>J174</f>
        <v>6.1999999999999998E-3</v>
      </c>
      <c r="K181"/>
      <c r="L181" s="39" t="s">
        <v>239</v>
      </c>
      <c r="M181" s="39" t="s">
        <v>293</v>
      </c>
      <c r="N181" s="39"/>
      <c r="O181" s="24"/>
    </row>
    <row r="182" spans="2:20" x14ac:dyDescent="0.3">
      <c r="B182" s="38" t="s">
        <v>225</v>
      </c>
      <c r="C182" s="38"/>
      <c r="D182" s="38" t="str">
        <f>IF(J182&gt;0,"FLO_EMIS","*")</f>
        <v>*</v>
      </c>
      <c r="E182" s="42">
        <f>'ACTIVITY Navigation'!$E$7</f>
        <v>2018</v>
      </c>
      <c r="F182" s="38" t="str">
        <f t="shared" si="33"/>
        <v>TRABDL</v>
      </c>
      <c r="G182" s="38" t="str">
        <f>G$7</f>
        <v>TA*</v>
      </c>
      <c r="H182" s="38" t="str">
        <f>P$7</f>
        <v>TRABDL</v>
      </c>
      <c r="I182" s="38" t="s">
        <v>240</v>
      </c>
      <c r="J182" s="47">
        <v>0</v>
      </c>
      <c r="K182" s="2"/>
      <c r="L182" s="38" t="s">
        <v>239</v>
      </c>
      <c r="M182" s="38"/>
      <c r="N182" s="38" t="s">
        <v>245</v>
      </c>
    </row>
    <row r="183" spans="2:20" x14ac:dyDescent="0.3">
      <c r="B183" s="38" t="s">
        <v>225</v>
      </c>
      <c r="C183" s="38"/>
      <c r="D183" s="38" t="str">
        <f t="shared" ref="D183:D205" si="41">IF(J183&gt;0,"FLO_EMIS","*")</f>
        <v>*</v>
      </c>
      <c r="E183" s="42">
        <f>'ACTIVITY Navigation'!$E$7</f>
        <v>2018</v>
      </c>
      <c r="F183" s="38" t="str">
        <f t="shared" si="33"/>
        <v>TRABDLM</v>
      </c>
      <c r="G183" s="38" t="str">
        <f>G182</f>
        <v>TA*</v>
      </c>
      <c r="H183" s="38" t="str">
        <f>P$8</f>
        <v>TRABDLM</v>
      </c>
      <c r="I183" s="38" t="str">
        <f>I182</f>
        <v>TRASO2N</v>
      </c>
      <c r="J183" s="47">
        <v>0</v>
      </c>
      <c r="K183" s="2"/>
      <c r="L183" s="38" t="s">
        <v>239</v>
      </c>
      <c r="M183" s="38"/>
      <c r="N183" s="38" t="s">
        <v>245</v>
      </c>
    </row>
    <row r="184" spans="2:20" s="19" customFormat="1" ht="15" customHeight="1" x14ac:dyDescent="0.3">
      <c r="B184" s="38" t="s">
        <v>225</v>
      </c>
      <c r="C184" s="38"/>
      <c r="D184" s="38" t="str">
        <f t="shared" si="41"/>
        <v>*</v>
      </c>
      <c r="E184" s="42">
        <f>'ACTIVITY Navigation'!$E$7</f>
        <v>2018</v>
      </c>
      <c r="F184" s="38" t="str">
        <f t="shared" si="33"/>
        <v>TRABGL</v>
      </c>
      <c r="G184" s="38" t="str">
        <f t="shared" ref="G184:G206" si="42">G183</f>
        <v>TA*</v>
      </c>
      <c r="H184" s="38" t="str">
        <f>P$9</f>
        <v>TRABGL</v>
      </c>
      <c r="I184" s="38" t="str">
        <f t="shared" ref="I184:I206" si="43">I183</f>
        <v>TRASO2N</v>
      </c>
      <c r="J184" s="47">
        <v>0</v>
      </c>
      <c r="K184" s="2"/>
      <c r="L184" s="38" t="s">
        <v>239</v>
      </c>
      <c r="M184" s="38"/>
      <c r="N184" s="38" t="s">
        <v>245</v>
      </c>
      <c r="P184" s="21"/>
      <c r="S184" s="21"/>
    </row>
    <row r="185" spans="2:20" x14ac:dyDescent="0.3">
      <c r="B185" s="38" t="s">
        <v>225</v>
      </c>
      <c r="C185" s="38"/>
      <c r="D185" s="38" t="str">
        <f t="shared" si="41"/>
        <v>*</v>
      </c>
      <c r="E185" s="42">
        <f>'ACTIVITY Navigation'!$E$7</f>
        <v>2018</v>
      </c>
      <c r="F185" s="38" t="str">
        <f t="shared" si="33"/>
        <v>TRABGS</v>
      </c>
      <c r="G185" s="38" t="str">
        <f t="shared" si="42"/>
        <v>TA*</v>
      </c>
      <c r="H185" s="38" t="str">
        <f>P$10</f>
        <v>TRABGS</v>
      </c>
      <c r="I185" s="38" t="str">
        <f t="shared" si="43"/>
        <v>TRASO2N</v>
      </c>
      <c r="J185" s="47">
        <v>0</v>
      </c>
      <c r="K185" s="2"/>
      <c r="L185" s="38" t="s">
        <v>239</v>
      </c>
      <c r="M185" s="38"/>
      <c r="N185" s="38" t="s">
        <v>245</v>
      </c>
    </row>
    <row r="186" spans="2:20" s="19" customFormat="1" ht="15" customHeight="1" x14ac:dyDescent="0.3">
      <c r="B186" s="38" t="s">
        <v>225</v>
      </c>
      <c r="C186" s="38"/>
      <c r="D186" s="38" t="str">
        <f t="shared" si="41"/>
        <v>*</v>
      </c>
      <c r="E186" s="42">
        <f>'ACTIVITY Navigation'!$E$7</f>
        <v>2018</v>
      </c>
      <c r="F186" s="38" t="str">
        <f t="shared" si="33"/>
        <v>TRABGSL</v>
      </c>
      <c r="G186" s="38" t="str">
        <f t="shared" si="42"/>
        <v>TA*</v>
      </c>
      <c r="H186" s="38" t="str">
        <f>P$11</f>
        <v>TRABGSL</v>
      </c>
      <c r="I186" s="38" t="str">
        <f t="shared" si="43"/>
        <v>TRASO2N</v>
      </c>
      <c r="J186" s="47">
        <v>0</v>
      </c>
      <c r="K186" s="2"/>
      <c r="L186" s="38" t="s">
        <v>239</v>
      </c>
      <c r="M186" s="38"/>
      <c r="N186" s="38" t="s">
        <v>245</v>
      </c>
      <c r="P186" s="21"/>
      <c r="Q186" s="25"/>
      <c r="R186" s="25"/>
      <c r="S186" s="21"/>
      <c r="T186" s="25"/>
    </row>
    <row r="187" spans="2:20" s="19" customFormat="1" ht="15" customHeight="1" x14ac:dyDescent="0.3">
      <c r="B187" s="38" t="s">
        <v>225</v>
      </c>
      <c r="C187" s="38"/>
      <c r="D187" s="38" t="str">
        <f t="shared" si="41"/>
        <v>*</v>
      </c>
      <c r="E187" s="42">
        <f>'ACTIVITY Navigation'!$E$7</f>
        <v>2018</v>
      </c>
      <c r="F187" s="38" t="str">
        <f t="shared" ref="F187" si="44">H187</f>
        <v>TRABGSLM</v>
      </c>
      <c r="G187" s="38" t="str">
        <f t="shared" si="42"/>
        <v>TA*</v>
      </c>
      <c r="H187" s="38" t="str">
        <f>P$12</f>
        <v>TRABGSLM</v>
      </c>
      <c r="I187" s="38" t="str">
        <f t="shared" si="43"/>
        <v>TRASO2N</v>
      </c>
      <c r="J187" s="47">
        <v>0</v>
      </c>
      <c r="K187" s="2"/>
      <c r="L187" s="38" t="s">
        <v>239</v>
      </c>
      <c r="M187" s="38"/>
      <c r="N187" s="38" t="s">
        <v>245</v>
      </c>
      <c r="P187" s="21"/>
      <c r="S187" s="22"/>
      <c r="T187" s="25"/>
    </row>
    <row r="188" spans="2:20" s="19" customFormat="1" ht="15" customHeight="1" x14ac:dyDescent="0.3">
      <c r="B188" s="38" t="s">
        <v>225</v>
      </c>
      <c r="C188" s="38"/>
      <c r="D188" s="38" t="str">
        <f t="shared" si="41"/>
        <v>*</v>
      </c>
      <c r="E188" s="42">
        <f>'ACTIVITY Navigation'!$E$7</f>
        <v>2018</v>
      </c>
      <c r="F188" s="38" t="str">
        <f t="shared" si="33"/>
        <v>TRABJF</v>
      </c>
      <c r="G188" s="38" t="str">
        <f>G186</f>
        <v>TA*</v>
      </c>
      <c r="H188" s="38" t="str">
        <f>P$13</f>
        <v>TRABJF</v>
      </c>
      <c r="I188" s="38" t="str">
        <f>I186</f>
        <v>TRASO2N</v>
      </c>
      <c r="J188" s="47">
        <v>0</v>
      </c>
      <c r="K188" s="2"/>
      <c r="L188" s="38" t="s">
        <v>239</v>
      </c>
      <c r="M188" s="38" t="s">
        <v>293</v>
      </c>
      <c r="N188" s="38"/>
      <c r="P188" s="21"/>
      <c r="Q188" s="25"/>
      <c r="R188" s="25"/>
      <c r="S188" s="21"/>
      <c r="T188" s="25"/>
    </row>
    <row r="189" spans="2:20" s="19" customFormat="1" ht="15" customHeight="1" x14ac:dyDescent="0.3">
      <c r="B189" s="38" t="s">
        <v>225</v>
      </c>
      <c r="C189" s="38"/>
      <c r="D189" s="38" t="str">
        <f t="shared" si="41"/>
        <v>*</v>
      </c>
      <c r="E189" s="42">
        <f>'ACTIVITY Navigation'!$E$7</f>
        <v>2018</v>
      </c>
      <c r="F189" s="38" t="str">
        <f t="shared" si="33"/>
        <v>TRADME</v>
      </c>
      <c r="G189" s="38" t="str">
        <f t="shared" si="42"/>
        <v>TA*</v>
      </c>
      <c r="H189" s="38" t="str">
        <f>P$14</f>
        <v>TRADME</v>
      </c>
      <c r="I189" s="38" t="str">
        <f t="shared" si="43"/>
        <v>TRASO2N</v>
      </c>
      <c r="J189" s="47">
        <v>0</v>
      </c>
      <c r="K189" s="2"/>
      <c r="L189" s="38" t="s">
        <v>239</v>
      </c>
      <c r="M189" s="38"/>
      <c r="N189" s="38" t="s">
        <v>245</v>
      </c>
      <c r="P189" s="21"/>
      <c r="Q189" s="25"/>
      <c r="R189" s="25"/>
      <c r="S189" s="21"/>
      <c r="T189" s="25"/>
    </row>
    <row r="190" spans="2:20" x14ac:dyDescent="0.3">
      <c r="B190" s="38" t="s">
        <v>225</v>
      </c>
      <c r="C190" s="38"/>
      <c r="D190" s="38" t="str">
        <f t="shared" si="41"/>
        <v>*</v>
      </c>
      <c r="E190" s="42">
        <f>'ACTIVITY Navigation'!$E$7</f>
        <v>2018</v>
      </c>
      <c r="F190" s="38" t="str">
        <f t="shared" si="33"/>
        <v>TRADST</v>
      </c>
      <c r="G190" s="38" t="str">
        <f t="shared" si="42"/>
        <v>TA*</v>
      </c>
      <c r="H190" s="38" t="str">
        <f>P$15</f>
        <v>TRADST</v>
      </c>
      <c r="I190" s="38" t="str">
        <f t="shared" si="43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41"/>
        <v>*</v>
      </c>
      <c r="E191" s="42">
        <f>'ACTIVITY Navigation'!$E$7</f>
        <v>2018</v>
      </c>
      <c r="F191" s="38" t="str">
        <f t="shared" si="33"/>
        <v>TRAELC</v>
      </c>
      <c r="G191" s="38" t="str">
        <f t="shared" si="42"/>
        <v>TA*</v>
      </c>
      <c r="H191" s="38" t="str">
        <f>P$16</f>
        <v>TRAELC</v>
      </c>
      <c r="I191" s="38" t="str">
        <f t="shared" si="43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41"/>
        <v>*</v>
      </c>
      <c r="E192" s="42">
        <f>'ACTIVITY Navigation'!$E$7</f>
        <v>2018</v>
      </c>
      <c r="F192" s="38" t="str">
        <f t="shared" si="33"/>
        <v>TRAETH</v>
      </c>
      <c r="G192" s="38" t="str">
        <f t="shared" si="42"/>
        <v>TA*</v>
      </c>
      <c r="H192" s="38" t="str">
        <f>P$17</f>
        <v>TRAETH</v>
      </c>
      <c r="I192" s="38" t="str">
        <f t="shared" si="43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19" x14ac:dyDescent="0.3">
      <c r="B193" s="38" t="s">
        <v>225</v>
      </c>
      <c r="C193" s="38"/>
      <c r="D193" s="38" t="str">
        <f t="shared" si="41"/>
        <v>*</v>
      </c>
      <c r="E193" s="42">
        <f>'ACTIVITY Navigation'!$E$7</f>
        <v>2018</v>
      </c>
      <c r="F193" s="38" t="str">
        <f t="shared" si="33"/>
        <v>TRAETHM</v>
      </c>
      <c r="G193" s="38" t="str">
        <f t="shared" si="42"/>
        <v>TA*</v>
      </c>
      <c r="H193" s="38" t="str">
        <f>P$18</f>
        <v>TRAETHM</v>
      </c>
      <c r="I193" s="38" t="str">
        <f t="shared" si="43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19" s="19" customFormat="1" ht="15" customHeight="1" x14ac:dyDescent="0.3">
      <c r="B194" s="38" t="s">
        <v>225</v>
      </c>
      <c r="C194" s="38"/>
      <c r="D194" s="38" t="str">
        <f t="shared" si="41"/>
        <v>*</v>
      </c>
      <c r="E194" s="42">
        <f>'ACTIVITY Navigation'!$E$7</f>
        <v>2018</v>
      </c>
      <c r="F194" s="38" t="str">
        <f t="shared" si="33"/>
        <v>TRAFTD</v>
      </c>
      <c r="G194" s="38" t="str">
        <f t="shared" si="42"/>
        <v>TA*</v>
      </c>
      <c r="H194" s="38" t="str">
        <f>P$19</f>
        <v>TRAFTD</v>
      </c>
      <c r="I194" s="38" t="str">
        <f t="shared" si="43"/>
        <v>TRASO2N</v>
      </c>
      <c r="J194" s="47">
        <v>0</v>
      </c>
      <c r="K194" s="2"/>
      <c r="L194" s="38" t="s">
        <v>239</v>
      </c>
      <c r="M194" s="38"/>
      <c r="N194" s="38" t="s">
        <v>245</v>
      </c>
      <c r="P194" s="21"/>
      <c r="S194" s="21"/>
    </row>
    <row r="195" spans="2:19" x14ac:dyDescent="0.3">
      <c r="B195" s="38" t="s">
        <v>225</v>
      </c>
      <c r="C195" s="38"/>
      <c r="D195" s="38" t="str">
        <f t="shared" si="41"/>
        <v>*</v>
      </c>
      <c r="E195" s="42">
        <f>'ACTIVITY Navigation'!$E$7</f>
        <v>2018</v>
      </c>
      <c r="F195" s="38" t="str">
        <f t="shared" si="33"/>
        <v>TRAGSL</v>
      </c>
      <c r="G195" s="38" t="str">
        <f t="shared" si="42"/>
        <v>TA*</v>
      </c>
      <c r="H195" s="38" t="str">
        <f>P$20</f>
        <v>TRAGSL</v>
      </c>
      <c r="I195" s="38" t="str">
        <f t="shared" si="43"/>
        <v>TRASO2N</v>
      </c>
      <c r="J195" s="47">
        <v>0</v>
      </c>
      <c r="K195" s="2"/>
      <c r="L195" s="38" t="s">
        <v>239</v>
      </c>
      <c r="M195" s="38"/>
      <c r="N195" s="38" t="s">
        <v>245</v>
      </c>
    </row>
    <row r="196" spans="2:19" x14ac:dyDescent="0.3">
      <c r="B196" s="38" t="s">
        <v>225</v>
      </c>
      <c r="C196" s="38"/>
      <c r="D196" s="38" t="str">
        <f t="shared" si="41"/>
        <v>*</v>
      </c>
      <c r="E196" s="42">
        <f>'ACTIVITY Navigation'!$E$7</f>
        <v>2018</v>
      </c>
      <c r="F196" s="38" t="str">
        <f t="shared" si="33"/>
        <v>TRAH2G</v>
      </c>
      <c r="G196" s="38" t="str">
        <f t="shared" si="42"/>
        <v>TA*</v>
      </c>
      <c r="H196" s="38" t="str">
        <f>P$21</f>
        <v>TRAH2G</v>
      </c>
      <c r="I196" s="38" t="str">
        <f t="shared" si="43"/>
        <v>TRASO2N</v>
      </c>
      <c r="J196" s="47">
        <v>0</v>
      </c>
      <c r="K196" s="2"/>
      <c r="L196" s="38" t="s">
        <v>239</v>
      </c>
      <c r="M196" s="38"/>
      <c r="N196" s="38" t="s">
        <v>245</v>
      </c>
    </row>
    <row r="197" spans="2:19" x14ac:dyDescent="0.3">
      <c r="B197" s="38" t="s">
        <v>225</v>
      </c>
      <c r="C197" s="38"/>
      <c r="D197" s="38" t="str">
        <f t="shared" si="41"/>
        <v>*</v>
      </c>
      <c r="E197" s="42">
        <f>'ACTIVITY Navigation'!$E$7</f>
        <v>2018</v>
      </c>
      <c r="F197" s="38" t="str">
        <f t="shared" si="33"/>
        <v>TRAHFO</v>
      </c>
      <c r="G197" s="38" t="str">
        <f t="shared" si="42"/>
        <v>TA*</v>
      </c>
      <c r="H197" s="38" t="str">
        <f>P$22</f>
        <v>TRAHFO</v>
      </c>
      <c r="I197" s="38" t="str">
        <f t="shared" si="43"/>
        <v>TRASO2N</v>
      </c>
      <c r="J197" s="47">
        <v>0</v>
      </c>
      <c r="K197" s="2"/>
      <c r="L197" s="38" t="s">
        <v>239</v>
      </c>
      <c r="M197" s="38"/>
      <c r="N197" s="38" t="s">
        <v>245</v>
      </c>
    </row>
    <row r="198" spans="2:19" x14ac:dyDescent="0.3">
      <c r="B198" s="38" t="s">
        <v>225</v>
      </c>
      <c r="C198" s="38"/>
      <c r="D198" s="38" t="str">
        <f t="shared" si="41"/>
        <v>*</v>
      </c>
      <c r="E198" s="42">
        <f>'ACTIVITY Navigation'!$E$7</f>
        <v>2018</v>
      </c>
      <c r="F198" s="38" t="str">
        <f t="shared" si="33"/>
        <v>TRAHUM</v>
      </c>
      <c r="G198" s="38" t="str">
        <f t="shared" si="42"/>
        <v>TA*</v>
      </c>
      <c r="H198" s="38" t="str">
        <f>P$23</f>
        <v>TRAHUM</v>
      </c>
      <c r="I198" s="38" t="str">
        <f t="shared" si="43"/>
        <v>TRASO2N</v>
      </c>
      <c r="J198" s="47">
        <v>0</v>
      </c>
      <c r="K198" s="2"/>
      <c r="L198" s="38" t="s">
        <v>239</v>
      </c>
      <c r="M198" s="38"/>
      <c r="N198" s="38" t="s">
        <v>245</v>
      </c>
    </row>
    <row r="199" spans="2:19" x14ac:dyDescent="0.3">
      <c r="B199" s="38" t="s">
        <v>225</v>
      </c>
      <c r="C199" s="38"/>
      <c r="D199" s="38" t="str">
        <f t="shared" si="41"/>
        <v>FLO_EMIS</v>
      </c>
      <c r="E199" s="42">
        <f>'ACTIVITY Navigation'!$E$7</f>
        <v>2018</v>
      </c>
      <c r="F199" s="38" t="str">
        <f t="shared" si="33"/>
        <v>TRAKER</v>
      </c>
      <c r="G199" s="38" t="str">
        <f t="shared" si="42"/>
        <v>TA*</v>
      </c>
      <c r="H199" s="38" t="str">
        <f>P$24</f>
        <v>TRAKER</v>
      </c>
      <c r="I199" s="38" t="str">
        <f t="shared" si="43"/>
        <v>TRASO2N</v>
      </c>
      <c r="J199" s="47">
        <v>1.0999999999999999E-2</v>
      </c>
      <c r="K199" s="2"/>
      <c r="L199" s="38" t="s">
        <v>239</v>
      </c>
      <c r="M199" s="38" t="s">
        <v>293</v>
      </c>
      <c r="N199" s="38"/>
    </row>
    <row r="200" spans="2:19" x14ac:dyDescent="0.3">
      <c r="B200" s="38" t="s">
        <v>225</v>
      </c>
      <c r="C200" s="38"/>
      <c r="D200" s="38" t="str">
        <f t="shared" si="41"/>
        <v>*</v>
      </c>
      <c r="E200" s="42">
        <f>'ACTIVITY Navigation'!$E$7</f>
        <v>2018</v>
      </c>
      <c r="F200" s="38" t="str">
        <f t="shared" si="33"/>
        <v>TRALFO</v>
      </c>
      <c r="G200" s="38" t="str">
        <f t="shared" si="42"/>
        <v>TA*</v>
      </c>
      <c r="H200" s="38" t="str">
        <f>P$25</f>
        <v>TRALFO</v>
      </c>
      <c r="I200" s="38" t="str">
        <f t="shared" si="43"/>
        <v>TRASO2N</v>
      </c>
      <c r="J200" s="47">
        <v>0</v>
      </c>
      <c r="K200" s="2"/>
      <c r="L200" s="38" t="s">
        <v>239</v>
      </c>
      <c r="M200" s="38"/>
      <c r="N200" s="38" t="s">
        <v>245</v>
      </c>
    </row>
    <row r="201" spans="2:19" x14ac:dyDescent="0.3">
      <c r="B201" s="38" t="s">
        <v>225</v>
      </c>
      <c r="C201" s="38"/>
      <c r="D201" s="38" t="str">
        <f t="shared" si="41"/>
        <v>*</v>
      </c>
      <c r="E201" s="42">
        <f>'ACTIVITY Navigation'!$E$7</f>
        <v>2018</v>
      </c>
      <c r="F201" s="38" t="str">
        <f t="shared" si="33"/>
        <v>TRALPG</v>
      </c>
      <c r="G201" s="38" t="str">
        <f t="shared" si="42"/>
        <v>TA*</v>
      </c>
      <c r="H201" s="38" t="str">
        <f>P$26</f>
        <v>TRALPG</v>
      </c>
      <c r="I201" s="38" t="str">
        <f t="shared" si="43"/>
        <v>TRASO2N</v>
      </c>
      <c r="J201" s="47">
        <v>0</v>
      </c>
      <c r="K201" s="2"/>
      <c r="L201" s="38" t="s">
        <v>239</v>
      </c>
      <c r="M201" s="38"/>
      <c r="N201" s="38" t="s">
        <v>245</v>
      </c>
    </row>
    <row r="202" spans="2:19" s="19" customFormat="1" ht="15" customHeight="1" x14ac:dyDescent="0.3">
      <c r="B202" s="38" t="s">
        <v>225</v>
      </c>
      <c r="C202" s="38"/>
      <c r="D202" s="38" t="str">
        <f t="shared" si="41"/>
        <v>*</v>
      </c>
      <c r="E202" s="42">
        <f>'ACTIVITY Navigation'!$E$7</f>
        <v>2018</v>
      </c>
      <c r="F202" s="38" t="str">
        <f t="shared" si="33"/>
        <v>TRAMTH</v>
      </c>
      <c r="G202" s="38" t="str">
        <f t="shared" si="42"/>
        <v>TA*</v>
      </c>
      <c r="H202" s="38" t="str">
        <f>P$27</f>
        <v>TRAMTH</v>
      </c>
      <c r="I202" s="38" t="str">
        <f t="shared" si="43"/>
        <v>TRASO2N</v>
      </c>
      <c r="J202" s="47">
        <v>0</v>
      </c>
      <c r="K202" s="2"/>
      <c r="L202" s="38" t="s">
        <v>239</v>
      </c>
      <c r="M202" s="38"/>
      <c r="N202" s="38" t="s">
        <v>245</v>
      </c>
      <c r="P202" s="21"/>
    </row>
    <row r="203" spans="2:19" s="19" customFormat="1" ht="15" customHeight="1" x14ac:dyDescent="0.3">
      <c r="B203" s="38" t="s">
        <v>225</v>
      </c>
      <c r="C203" s="38"/>
      <c r="D203" s="38" t="str">
        <f t="shared" si="41"/>
        <v>*</v>
      </c>
      <c r="E203" s="42">
        <f>'ACTIVITY Navigation'!$E$7</f>
        <v>2018</v>
      </c>
      <c r="F203" s="38" t="str">
        <f t="shared" si="33"/>
        <v>TRAMTHM</v>
      </c>
      <c r="G203" s="38" t="str">
        <f t="shared" si="42"/>
        <v>TA*</v>
      </c>
      <c r="H203" s="38" t="str">
        <f>P$28</f>
        <v>TRAMTHM</v>
      </c>
      <c r="I203" s="38" t="str">
        <f t="shared" si="43"/>
        <v>TRASO2N</v>
      </c>
      <c r="J203" s="47">
        <v>0</v>
      </c>
      <c r="K203" s="2"/>
      <c r="L203" s="38" t="s">
        <v>239</v>
      </c>
      <c r="M203" s="38"/>
      <c r="N203" s="38" t="s">
        <v>245</v>
      </c>
      <c r="P203" s="21"/>
    </row>
    <row r="204" spans="2:19" x14ac:dyDescent="0.3">
      <c r="B204" s="38" t="s">
        <v>225</v>
      </c>
      <c r="C204" s="38"/>
      <c r="D204" s="38" t="str">
        <f t="shared" si="41"/>
        <v>*</v>
      </c>
      <c r="E204" s="42">
        <f>'ACTIVITY Navigation'!$E$7</f>
        <v>2018</v>
      </c>
      <c r="F204" s="38" t="str">
        <f t="shared" si="33"/>
        <v>TRANGL</v>
      </c>
      <c r="G204" s="38" t="str">
        <f t="shared" si="42"/>
        <v>TA*</v>
      </c>
      <c r="H204" s="38" t="str">
        <f>P$29</f>
        <v>TRANGL</v>
      </c>
      <c r="I204" s="38" t="str">
        <f t="shared" si="43"/>
        <v>TRASO2N</v>
      </c>
      <c r="J204" s="47">
        <v>0</v>
      </c>
      <c r="K204"/>
      <c r="L204" s="38" t="s">
        <v>239</v>
      </c>
      <c r="M204" s="38"/>
      <c r="N204" s="38" t="s">
        <v>245</v>
      </c>
      <c r="P204" s="21"/>
    </row>
    <row r="205" spans="2:19" x14ac:dyDescent="0.3">
      <c r="B205" s="38" t="s">
        <v>225</v>
      </c>
      <c r="C205" s="38"/>
      <c r="D205" s="38" t="str">
        <f t="shared" si="41"/>
        <v>*</v>
      </c>
      <c r="E205" s="42">
        <f>'ACTIVITY Navigation'!$E$7</f>
        <v>2018</v>
      </c>
      <c r="F205" s="38" t="str">
        <f t="shared" si="33"/>
        <v>TRANGS</v>
      </c>
      <c r="G205" s="38" t="str">
        <f t="shared" si="42"/>
        <v>TA*</v>
      </c>
      <c r="H205" s="38" t="str">
        <f>P$30</f>
        <v>TRANGS</v>
      </c>
      <c r="I205" s="38" t="str">
        <f t="shared" si="43"/>
        <v>TRASO2N</v>
      </c>
      <c r="J205" s="47">
        <v>0</v>
      </c>
      <c r="K205"/>
      <c r="L205" s="38" t="s">
        <v>239</v>
      </c>
      <c r="M205" s="38"/>
      <c r="N205" s="38" t="s">
        <v>245</v>
      </c>
    </row>
    <row r="206" spans="2:19" x14ac:dyDescent="0.3">
      <c r="B206" s="39" t="s">
        <v>225</v>
      </c>
      <c r="C206" s="39"/>
      <c r="D206" s="39" t="str">
        <f t="shared" ref="D206" si="45">IF(J206&gt;0,"FLO_EMIS","*")</f>
        <v>FLO_EMIS</v>
      </c>
      <c r="E206" s="42">
        <f>'ACTIVITY Navigation'!$E$7</f>
        <v>2018</v>
      </c>
      <c r="F206" s="39" t="str">
        <f t="shared" ref="F206" si="46">H206</f>
        <v>OILKER</v>
      </c>
      <c r="G206" s="39" t="str">
        <f t="shared" si="42"/>
        <v>TA*</v>
      </c>
      <c r="H206" s="39" t="str">
        <f>P$31</f>
        <v>OILKER</v>
      </c>
      <c r="I206" s="39" t="str">
        <f t="shared" si="43"/>
        <v>TRASO2N</v>
      </c>
      <c r="J206" s="48">
        <f>J199</f>
        <v>1.0999999999999999E-2</v>
      </c>
      <c r="K206"/>
      <c r="L206" s="39" t="s">
        <v>239</v>
      </c>
      <c r="M206" s="39" t="s">
        <v>293</v>
      </c>
      <c r="N206" s="39"/>
    </row>
    <row r="207" spans="2:19" x14ac:dyDescent="0.3">
      <c r="B207" s="38" t="s">
        <v>225</v>
      </c>
      <c r="C207" s="38"/>
      <c r="D207" s="38" t="str">
        <f>IF(J207&gt;0,"FLO_EMIS","*")</f>
        <v>*</v>
      </c>
      <c r="E207" s="42">
        <f>'ACTIVITY Navigation'!$E$7</f>
        <v>2018</v>
      </c>
      <c r="F207" s="38" t="str">
        <f t="shared" si="33"/>
        <v>TRABDL</v>
      </c>
      <c r="G207" s="38" t="str">
        <f>G$7</f>
        <v>TA*</v>
      </c>
      <c r="H207" s="38" t="str">
        <f>P$7</f>
        <v>TRABDL</v>
      </c>
      <c r="I207" s="38" t="s">
        <v>230</v>
      </c>
      <c r="J207" s="47">
        <v>0</v>
      </c>
      <c r="K207" s="2"/>
      <c r="L207" s="38" t="s">
        <v>239</v>
      </c>
      <c r="M207" s="38"/>
      <c r="N207" s="38" t="s">
        <v>245</v>
      </c>
    </row>
    <row r="208" spans="2:19" x14ac:dyDescent="0.3">
      <c r="B208" s="38" t="s">
        <v>225</v>
      </c>
      <c r="C208" s="38"/>
      <c r="D208" s="38" t="str">
        <f t="shared" ref="D208:D230" si="47">IF(J208&gt;0,"FLO_EMIS","*")</f>
        <v>*</v>
      </c>
      <c r="E208" s="42">
        <f>'ACTIVITY Navigation'!$E$7</f>
        <v>2018</v>
      </c>
      <c r="F208" s="38" t="str">
        <f t="shared" si="33"/>
        <v>TRABDLM</v>
      </c>
      <c r="G208" s="38" t="str">
        <f>G207</f>
        <v>TA*</v>
      </c>
      <c r="H208" s="38" t="str">
        <f>P$8</f>
        <v>TRABDLM</v>
      </c>
      <c r="I208" s="38" t="str">
        <f>I207</f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20" s="19" customFormat="1" ht="15" customHeight="1" x14ac:dyDescent="0.3">
      <c r="B209" s="38" t="s">
        <v>225</v>
      </c>
      <c r="C209" s="38"/>
      <c r="D209" s="38" t="str">
        <f t="shared" si="47"/>
        <v>*</v>
      </c>
      <c r="E209" s="42">
        <f>'ACTIVITY Navigation'!$E$7</f>
        <v>2018</v>
      </c>
      <c r="F209" s="38" t="str">
        <f t="shared" si="33"/>
        <v>TRABGL</v>
      </c>
      <c r="G209" s="38" t="str">
        <f t="shared" ref="G209:G231" si="48">G208</f>
        <v>TA*</v>
      </c>
      <c r="H209" s="38" t="str">
        <f>P$9</f>
        <v>TRABGL</v>
      </c>
      <c r="I209" s="38" t="str">
        <f t="shared" ref="I209:I231" si="49">I208</f>
        <v>TRAVOCN</v>
      </c>
      <c r="J209" s="47">
        <v>0</v>
      </c>
      <c r="K209" s="2"/>
      <c r="L209" s="38" t="s">
        <v>239</v>
      </c>
      <c r="M209" s="38"/>
      <c r="N209" s="38" t="s">
        <v>245</v>
      </c>
      <c r="P209" s="21"/>
      <c r="S209" s="21"/>
    </row>
    <row r="210" spans="2:20" x14ac:dyDescent="0.3">
      <c r="B210" s="38" t="s">
        <v>225</v>
      </c>
      <c r="C210" s="38"/>
      <c r="D210" s="38" t="str">
        <f t="shared" si="47"/>
        <v>*</v>
      </c>
      <c r="E210" s="42">
        <f>'ACTIVITY Navigation'!$E$7</f>
        <v>2018</v>
      </c>
      <c r="F210" s="38" t="str">
        <f t="shared" si="33"/>
        <v>TRABGS</v>
      </c>
      <c r="G210" s="38" t="str">
        <f t="shared" si="48"/>
        <v>TA*</v>
      </c>
      <c r="H210" s="38" t="str">
        <f>P$10</f>
        <v>TRABGS</v>
      </c>
      <c r="I210" s="38" t="str">
        <f t="shared" si="49"/>
        <v>TRAVOCN</v>
      </c>
      <c r="J210" s="47">
        <v>0</v>
      </c>
      <c r="K210" s="2"/>
      <c r="L210" s="38" t="s">
        <v>239</v>
      </c>
      <c r="M210" s="38"/>
      <c r="N210" s="38" t="s">
        <v>245</v>
      </c>
    </row>
    <row r="211" spans="2:20" s="19" customFormat="1" ht="15" customHeight="1" x14ac:dyDescent="0.3">
      <c r="B211" s="38" t="s">
        <v>225</v>
      </c>
      <c r="C211" s="38"/>
      <c r="D211" s="38" t="str">
        <f t="shared" si="47"/>
        <v>*</v>
      </c>
      <c r="E211" s="42">
        <f>'ACTIVITY Navigation'!$E$7</f>
        <v>2018</v>
      </c>
      <c r="F211" s="38" t="str">
        <f t="shared" si="33"/>
        <v>TRABGSL</v>
      </c>
      <c r="G211" s="38" t="str">
        <f t="shared" si="48"/>
        <v>TA*</v>
      </c>
      <c r="H211" s="38" t="str">
        <f>P$11</f>
        <v>TRABGSL</v>
      </c>
      <c r="I211" s="38" t="str">
        <f t="shared" si="49"/>
        <v>TRAVOCN</v>
      </c>
      <c r="J211" s="47">
        <v>0</v>
      </c>
      <c r="K211" s="2"/>
      <c r="L211" s="38" t="s">
        <v>239</v>
      </c>
      <c r="M211" s="38"/>
      <c r="N211" s="38" t="s">
        <v>245</v>
      </c>
      <c r="P211" s="21"/>
      <c r="Q211" s="25"/>
      <c r="R211" s="25"/>
      <c r="S211" s="21"/>
      <c r="T211" s="25"/>
    </row>
    <row r="212" spans="2:20" s="19" customFormat="1" ht="15" customHeight="1" x14ac:dyDescent="0.3">
      <c r="B212" s="38" t="s">
        <v>225</v>
      </c>
      <c r="C212" s="38"/>
      <c r="D212" s="38" t="str">
        <f t="shared" si="47"/>
        <v>*</v>
      </c>
      <c r="E212" s="42">
        <f>'ACTIVITY Navigation'!$E$7</f>
        <v>2018</v>
      </c>
      <c r="F212" s="38" t="str">
        <f t="shared" si="33"/>
        <v>TRABGSLM</v>
      </c>
      <c r="G212" s="38" t="str">
        <f t="shared" si="48"/>
        <v>TA*</v>
      </c>
      <c r="H212" s="38" t="str">
        <f>P$12</f>
        <v>TRABGSLM</v>
      </c>
      <c r="I212" s="38" t="str">
        <f t="shared" si="49"/>
        <v>TRAVOCN</v>
      </c>
      <c r="J212" s="47">
        <v>0</v>
      </c>
      <c r="K212" s="2"/>
      <c r="L212" s="38" t="s">
        <v>239</v>
      </c>
      <c r="M212" s="38"/>
      <c r="N212" s="38" t="s">
        <v>245</v>
      </c>
      <c r="P212" s="21"/>
      <c r="S212" s="22"/>
      <c r="T212" s="25"/>
    </row>
    <row r="213" spans="2:20" s="19" customFormat="1" ht="15" customHeight="1" x14ac:dyDescent="0.3">
      <c r="B213" s="38" t="s">
        <v>225</v>
      </c>
      <c r="C213" s="38"/>
      <c r="D213" s="38" t="str">
        <f t="shared" si="47"/>
        <v>*</v>
      </c>
      <c r="E213" s="42">
        <f>'ACTIVITY Navigation'!$E$7</f>
        <v>2018</v>
      </c>
      <c r="F213" s="38" t="str">
        <f t="shared" si="33"/>
        <v>TRABJF</v>
      </c>
      <c r="G213" s="38" t="str">
        <f>G211</f>
        <v>TA*</v>
      </c>
      <c r="H213" s="38" t="str">
        <f>P$13</f>
        <v>TRABJF</v>
      </c>
      <c r="I213" s="38" t="str">
        <f>I211</f>
        <v>TRAVOCN</v>
      </c>
      <c r="J213" s="47">
        <v>0</v>
      </c>
      <c r="K213" s="2"/>
      <c r="L213" s="38" t="s">
        <v>239</v>
      </c>
      <c r="M213" s="38" t="s">
        <v>293</v>
      </c>
      <c r="N213" s="38"/>
      <c r="P213" s="21"/>
      <c r="Q213" s="25"/>
      <c r="R213" s="25"/>
      <c r="S213" s="21"/>
      <c r="T213" s="25"/>
    </row>
    <row r="214" spans="2:20" s="19" customFormat="1" ht="15" customHeight="1" x14ac:dyDescent="0.3">
      <c r="B214" s="38" t="s">
        <v>225</v>
      </c>
      <c r="C214" s="38"/>
      <c r="D214" s="38" t="str">
        <f t="shared" si="47"/>
        <v>*</v>
      </c>
      <c r="E214" s="42">
        <f>'ACTIVITY Navigation'!$E$7</f>
        <v>2018</v>
      </c>
      <c r="F214" s="38" t="str">
        <f t="shared" si="33"/>
        <v>TRADME</v>
      </c>
      <c r="G214" s="38" t="str">
        <f t="shared" si="48"/>
        <v>TA*</v>
      </c>
      <c r="H214" s="38" t="str">
        <f>P$14</f>
        <v>TRADME</v>
      </c>
      <c r="I214" s="38" t="str">
        <f t="shared" si="49"/>
        <v>TRAVOCN</v>
      </c>
      <c r="J214" s="47">
        <v>0</v>
      </c>
      <c r="K214" s="2"/>
      <c r="L214" s="38" t="s">
        <v>239</v>
      </c>
      <c r="M214" s="38"/>
      <c r="N214" s="38" t="s">
        <v>245</v>
      </c>
      <c r="P214" s="21"/>
      <c r="Q214" s="25"/>
      <c r="R214" s="25"/>
      <c r="S214" s="21"/>
      <c r="T214" s="25"/>
    </row>
    <row r="215" spans="2:20" x14ac:dyDescent="0.3">
      <c r="B215" s="38" t="s">
        <v>225</v>
      </c>
      <c r="C215" s="38"/>
      <c r="D215" s="38" t="str">
        <f t="shared" si="47"/>
        <v>*</v>
      </c>
      <c r="E215" s="42">
        <f>'ACTIVITY Navigation'!$E$7</f>
        <v>2018</v>
      </c>
      <c r="F215" s="38" t="str">
        <f t="shared" si="33"/>
        <v>TRADST</v>
      </c>
      <c r="G215" s="38" t="str">
        <f t="shared" si="48"/>
        <v>TA*</v>
      </c>
      <c r="H215" s="38" t="str">
        <f>P$15</f>
        <v>TRADST</v>
      </c>
      <c r="I215" s="38" t="str">
        <f t="shared" si="49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20" x14ac:dyDescent="0.3">
      <c r="B216" s="38" t="s">
        <v>225</v>
      </c>
      <c r="C216" s="38"/>
      <c r="D216" s="38" t="str">
        <f t="shared" si="47"/>
        <v>*</v>
      </c>
      <c r="E216" s="42">
        <f>'ACTIVITY Navigation'!$E$7</f>
        <v>2018</v>
      </c>
      <c r="F216" s="38" t="str">
        <f t="shared" ref="F216:F230" si="50">H216</f>
        <v>TRAELC</v>
      </c>
      <c r="G216" s="38" t="str">
        <f t="shared" si="48"/>
        <v>TA*</v>
      </c>
      <c r="H216" s="38" t="str">
        <f>P$16</f>
        <v>TRAELC</v>
      </c>
      <c r="I216" s="38" t="str">
        <f t="shared" si="49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20" x14ac:dyDescent="0.3">
      <c r="B217" s="38" t="s">
        <v>225</v>
      </c>
      <c r="C217" s="38"/>
      <c r="D217" s="38" t="str">
        <f t="shared" si="47"/>
        <v>*</v>
      </c>
      <c r="E217" s="42">
        <f>'ACTIVITY Navigation'!$E$7</f>
        <v>2018</v>
      </c>
      <c r="F217" s="38" t="str">
        <f t="shared" si="50"/>
        <v>TRAETH</v>
      </c>
      <c r="G217" s="38" t="str">
        <f t="shared" si="48"/>
        <v>TA*</v>
      </c>
      <c r="H217" s="38" t="str">
        <f>P$17</f>
        <v>TRAETH</v>
      </c>
      <c r="I217" s="38" t="str">
        <f t="shared" si="49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20" x14ac:dyDescent="0.3">
      <c r="B218" s="38" t="s">
        <v>225</v>
      </c>
      <c r="C218" s="38"/>
      <c r="D218" s="38" t="str">
        <f t="shared" si="47"/>
        <v>*</v>
      </c>
      <c r="E218" s="42">
        <f>'ACTIVITY Navigation'!$E$7</f>
        <v>2018</v>
      </c>
      <c r="F218" s="38" t="str">
        <f t="shared" si="50"/>
        <v>TRAETHM</v>
      </c>
      <c r="G218" s="38" t="str">
        <f t="shared" si="48"/>
        <v>TA*</v>
      </c>
      <c r="H218" s="38" t="str">
        <f>P$18</f>
        <v>TRAETHM</v>
      </c>
      <c r="I218" s="38" t="str">
        <f t="shared" si="49"/>
        <v>TRAVOCN</v>
      </c>
      <c r="J218" s="47">
        <v>0</v>
      </c>
      <c r="K218" s="2"/>
      <c r="L218" s="38" t="s">
        <v>239</v>
      </c>
      <c r="M218" s="38"/>
      <c r="N218" s="38" t="s">
        <v>245</v>
      </c>
    </row>
    <row r="219" spans="2:20" s="19" customFormat="1" ht="15" customHeight="1" x14ac:dyDescent="0.3">
      <c r="B219" s="38" t="s">
        <v>225</v>
      </c>
      <c r="C219" s="38"/>
      <c r="D219" s="38" t="str">
        <f t="shared" si="47"/>
        <v>*</v>
      </c>
      <c r="E219" s="42">
        <f>'ACTIVITY Navigation'!$E$7</f>
        <v>2018</v>
      </c>
      <c r="F219" s="38" t="str">
        <f t="shared" si="50"/>
        <v>TRAFTD</v>
      </c>
      <c r="G219" s="38" t="str">
        <f t="shared" si="48"/>
        <v>TA*</v>
      </c>
      <c r="H219" s="38" t="str">
        <f>P$19</f>
        <v>TRAFTD</v>
      </c>
      <c r="I219" s="38" t="str">
        <f t="shared" si="49"/>
        <v>TRAVOCN</v>
      </c>
      <c r="J219" s="47">
        <v>0</v>
      </c>
      <c r="K219" s="2"/>
      <c r="L219" s="38" t="s">
        <v>239</v>
      </c>
      <c r="M219" s="38"/>
      <c r="N219" s="38" t="s">
        <v>245</v>
      </c>
      <c r="P219" s="21"/>
      <c r="S219" s="21"/>
    </row>
    <row r="220" spans="2:20" x14ac:dyDescent="0.3">
      <c r="B220" s="38" t="s">
        <v>225</v>
      </c>
      <c r="C220" s="38"/>
      <c r="D220" s="38" t="str">
        <f t="shared" si="47"/>
        <v>*</v>
      </c>
      <c r="E220" s="42">
        <f>'ACTIVITY Navigation'!$E$7</f>
        <v>2018</v>
      </c>
      <c r="F220" s="38" t="str">
        <f t="shared" si="50"/>
        <v>TRAGSL</v>
      </c>
      <c r="G220" s="38" t="str">
        <f t="shared" si="48"/>
        <v>TA*</v>
      </c>
      <c r="H220" s="38" t="str">
        <f>P$20</f>
        <v>TRAGSL</v>
      </c>
      <c r="I220" s="38" t="str">
        <f t="shared" si="49"/>
        <v>TRAVOCN</v>
      </c>
      <c r="J220" s="47">
        <v>0</v>
      </c>
      <c r="K220" s="2"/>
      <c r="L220" s="38" t="s">
        <v>239</v>
      </c>
      <c r="M220" s="38"/>
      <c r="N220" s="38" t="s">
        <v>245</v>
      </c>
    </row>
    <row r="221" spans="2:20" x14ac:dyDescent="0.3">
      <c r="B221" s="38" t="s">
        <v>225</v>
      </c>
      <c r="C221" s="38"/>
      <c r="D221" s="38" t="str">
        <f t="shared" si="47"/>
        <v>*</v>
      </c>
      <c r="E221" s="42">
        <f>'ACTIVITY Navigation'!$E$7</f>
        <v>2018</v>
      </c>
      <c r="F221" s="38" t="str">
        <f t="shared" si="50"/>
        <v>TRAH2G</v>
      </c>
      <c r="G221" s="38" t="str">
        <f t="shared" si="48"/>
        <v>TA*</v>
      </c>
      <c r="H221" s="38" t="str">
        <f>P$21</f>
        <v>TRAH2G</v>
      </c>
      <c r="I221" s="38" t="str">
        <f t="shared" si="49"/>
        <v>TRAVOCN</v>
      </c>
      <c r="J221" s="47">
        <v>0</v>
      </c>
      <c r="K221" s="2"/>
      <c r="L221" s="38" t="s">
        <v>239</v>
      </c>
      <c r="M221" s="38"/>
      <c r="N221" s="38" t="s">
        <v>245</v>
      </c>
    </row>
    <row r="222" spans="2:20" x14ac:dyDescent="0.3">
      <c r="B222" s="38" t="s">
        <v>225</v>
      </c>
      <c r="C222" s="38"/>
      <c r="D222" s="38" t="str">
        <f t="shared" si="47"/>
        <v>*</v>
      </c>
      <c r="E222" s="42">
        <f>'ACTIVITY Navigation'!$E$7</f>
        <v>2018</v>
      </c>
      <c r="F222" s="38" t="str">
        <f t="shared" si="50"/>
        <v>TRAHFO</v>
      </c>
      <c r="G222" s="38" t="str">
        <f t="shared" si="48"/>
        <v>TA*</v>
      </c>
      <c r="H222" s="38" t="str">
        <f>P$22</f>
        <v>TRAHFO</v>
      </c>
      <c r="I222" s="38" t="str">
        <f t="shared" si="49"/>
        <v>TRAVOCN</v>
      </c>
      <c r="J222" s="47">
        <v>0</v>
      </c>
      <c r="K222" s="2"/>
      <c r="L222" s="38" t="s">
        <v>239</v>
      </c>
      <c r="M222" s="38"/>
      <c r="N222" s="38" t="s">
        <v>245</v>
      </c>
    </row>
    <row r="223" spans="2:20" x14ac:dyDescent="0.3">
      <c r="B223" s="38" t="s">
        <v>225</v>
      </c>
      <c r="C223" s="38"/>
      <c r="D223" s="38" t="str">
        <f t="shared" si="47"/>
        <v>*</v>
      </c>
      <c r="E223" s="42">
        <f>'ACTIVITY Navigation'!$E$7</f>
        <v>2018</v>
      </c>
      <c r="F223" s="38" t="str">
        <f t="shared" si="50"/>
        <v>TRAHUM</v>
      </c>
      <c r="G223" s="38" t="str">
        <f t="shared" si="48"/>
        <v>TA*</v>
      </c>
      <c r="H223" s="38" t="str">
        <f>P$23</f>
        <v>TRAHUM</v>
      </c>
      <c r="I223" s="38" t="str">
        <f t="shared" si="49"/>
        <v>TRAVOCN</v>
      </c>
      <c r="J223" s="47">
        <v>0</v>
      </c>
      <c r="K223" s="2"/>
      <c r="L223" s="38" t="s">
        <v>239</v>
      </c>
      <c r="M223" s="38"/>
      <c r="N223" s="38" t="s">
        <v>245</v>
      </c>
    </row>
    <row r="224" spans="2:20" x14ac:dyDescent="0.3">
      <c r="B224" s="38" t="s">
        <v>225</v>
      </c>
      <c r="C224" s="38"/>
      <c r="D224" s="38" t="str">
        <f t="shared" si="47"/>
        <v>FLO_EMIS</v>
      </c>
      <c r="E224" s="42">
        <f>'ACTIVITY Navigation'!$E$7</f>
        <v>2018</v>
      </c>
      <c r="F224" s="38" t="str">
        <f t="shared" si="50"/>
        <v>TRAKER</v>
      </c>
      <c r="G224" s="38" t="str">
        <f t="shared" si="48"/>
        <v>TA*</v>
      </c>
      <c r="H224" s="38" t="str">
        <f>P$24</f>
        <v>TRAKER</v>
      </c>
      <c r="I224" s="38" t="str">
        <f t="shared" si="49"/>
        <v>TRAVOCN</v>
      </c>
      <c r="J224" s="47">
        <v>6.4000000000000001E-2</v>
      </c>
      <c r="K224" s="2"/>
      <c r="L224" s="38" t="s">
        <v>239</v>
      </c>
      <c r="M224" s="38" t="s">
        <v>293</v>
      </c>
      <c r="N224" s="38"/>
    </row>
    <row r="225" spans="2:16" x14ac:dyDescent="0.3">
      <c r="B225" s="38" t="s">
        <v>225</v>
      </c>
      <c r="C225" s="38"/>
      <c r="D225" s="38" t="str">
        <f t="shared" si="47"/>
        <v>*</v>
      </c>
      <c r="E225" s="42">
        <f>'ACTIVITY Navigation'!$E$7</f>
        <v>2018</v>
      </c>
      <c r="F225" s="38" t="str">
        <f t="shared" si="50"/>
        <v>TRALFO</v>
      </c>
      <c r="G225" s="38" t="str">
        <f t="shared" si="48"/>
        <v>TA*</v>
      </c>
      <c r="H225" s="38" t="str">
        <f>P$25</f>
        <v>TRALFO</v>
      </c>
      <c r="I225" s="38" t="str">
        <f t="shared" si="49"/>
        <v>TRAVOCN</v>
      </c>
      <c r="J225" s="47">
        <v>0</v>
      </c>
      <c r="K225" s="2"/>
      <c r="L225" s="38" t="s">
        <v>239</v>
      </c>
      <c r="M225" s="38"/>
      <c r="N225" s="38" t="s">
        <v>245</v>
      </c>
    </row>
    <row r="226" spans="2:16" x14ac:dyDescent="0.3">
      <c r="B226" s="38" t="s">
        <v>225</v>
      </c>
      <c r="C226" s="38"/>
      <c r="D226" s="38" t="str">
        <f t="shared" si="47"/>
        <v>*</v>
      </c>
      <c r="E226" s="42">
        <f>'ACTIVITY Navigation'!$E$7</f>
        <v>2018</v>
      </c>
      <c r="F226" s="38" t="str">
        <f t="shared" si="50"/>
        <v>TRALPG</v>
      </c>
      <c r="G226" s="38" t="str">
        <f t="shared" si="48"/>
        <v>TA*</v>
      </c>
      <c r="H226" s="38" t="str">
        <f>P$26</f>
        <v>TRALPG</v>
      </c>
      <c r="I226" s="38" t="str">
        <f t="shared" si="49"/>
        <v>TRAVOCN</v>
      </c>
      <c r="J226" s="47">
        <v>0</v>
      </c>
      <c r="K226" s="2"/>
      <c r="L226" s="38" t="s">
        <v>239</v>
      </c>
      <c r="M226" s="38"/>
      <c r="N226" s="38" t="s">
        <v>245</v>
      </c>
    </row>
    <row r="227" spans="2:16" s="19" customFormat="1" ht="15" customHeight="1" x14ac:dyDescent="0.3">
      <c r="B227" s="38" t="s">
        <v>225</v>
      </c>
      <c r="C227" s="38"/>
      <c r="D227" s="38" t="str">
        <f t="shared" si="47"/>
        <v>*</v>
      </c>
      <c r="E227" s="42">
        <f>'ACTIVITY Navigation'!$E$7</f>
        <v>2018</v>
      </c>
      <c r="F227" s="38" t="str">
        <f t="shared" si="50"/>
        <v>TRAMTH</v>
      </c>
      <c r="G227" s="38" t="str">
        <f t="shared" si="48"/>
        <v>TA*</v>
      </c>
      <c r="H227" s="38" t="str">
        <f>P$27</f>
        <v>TRAMTH</v>
      </c>
      <c r="I227" s="38" t="str">
        <f t="shared" si="49"/>
        <v>TRAVOCN</v>
      </c>
      <c r="J227" s="47">
        <v>0</v>
      </c>
      <c r="K227" s="2"/>
      <c r="L227" s="38" t="s">
        <v>239</v>
      </c>
      <c r="M227" s="38"/>
      <c r="N227" s="38" t="s">
        <v>245</v>
      </c>
      <c r="P227" s="21"/>
    </row>
    <row r="228" spans="2:16" s="19" customFormat="1" ht="15" customHeight="1" x14ac:dyDescent="0.3">
      <c r="B228" s="38" t="s">
        <v>225</v>
      </c>
      <c r="C228" s="38"/>
      <c r="D228" s="38" t="str">
        <f t="shared" si="47"/>
        <v>*</v>
      </c>
      <c r="E228" s="42">
        <f>'ACTIVITY Navigation'!$E$7</f>
        <v>2018</v>
      </c>
      <c r="F228" s="38" t="str">
        <f t="shared" si="50"/>
        <v>TRAMTHM</v>
      </c>
      <c r="G228" s="38" t="str">
        <f t="shared" si="48"/>
        <v>TA*</v>
      </c>
      <c r="H228" s="38" t="str">
        <f>P$28</f>
        <v>TRAMTHM</v>
      </c>
      <c r="I228" s="38" t="str">
        <f t="shared" si="49"/>
        <v>TRAVOCN</v>
      </c>
      <c r="J228" s="47">
        <v>0</v>
      </c>
      <c r="K228" s="2"/>
      <c r="L228" s="38" t="s">
        <v>239</v>
      </c>
      <c r="M228" s="38"/>
      <c r="N228" s="38" t="s">
        <v>245</v>
      </c>
      <c r="P228" s="21"/>
    </row>
    <row r="229" spans="2:16" x14ac:dyDescent="0.3">
      <c r="B229" s="38" t="s">
        <v>225</v>
      </c>
      <c r="C229" s="38"/>
      <c r="D229" s="38" t="str">
        <f t="shared" si="47"/>
        <v>*</v>
      </c>
      <c r="E229" s="42">
        <f>'ACTIVITY Navigation'!$E$7</f>
        <v>2018</v>
      </c>
      <c r="F229" s="38" t="str">
        <f t="shared" si="50"/>
        <v>TRANGL</v>
      </c>
      <c r="G229" s="38" t="str">
        <f t="shared" si="48"/>
        <v>TA*</v>
      </c>
      <c r="H229" s="38" t="str">
        <f>P$29</f>
        <v>TRANGL</v>
      </c>
      <c r="I229" s="38" t="str">
        <f t="shared" si="49"/>
        <v>TRAVOCN</v>
      </c>
      <c r="J229" s="47">
        <v>0</v>
      </c>
      <c r="K229"/>
      <c r="L229" s="38" t="s">
        <v>239</v>
      </c>
      <c r="M229" s="38"/>
      <c r="N229" s="38" t="s">
        <v>245</v>
      </c>
      <c r="P229" s="21"/>
    </row>
    <row r="230" spans="2:16" x14ac:dyDescent="0.3">
      <c r="B230" s="38" t="s">
        <v>225</v>
      </c>
      <c r="C230" s="38"/>
      <c r="D230" s="38" t="str">
        <f t="shared" si="47"/>
        <v>*</v>
      </c>
      <c r="E230" s="42">
        <f>'ACTIVITY Navigation'!$E$7</f>
        <v>2018</v>
      </c>
      <c r="F230" s="38" t="str">
        <f t="shared" si="50"/>
        <v>TRANGS</v>
      </c>
      <c r="G230" s="38" t="str">
        <f t="shared" si="48"/>
        <v>TA*</v>
      </c>
      <c r="H230" s="38" t="str">
        <f>P$30</f>
        <v>TRANGS</v>
      </c>
      <c r="I230" s="38" t="str">
        <f t="shared" si="49"/>
        <v>TRAVOCN</v>
      </c>
      <c r="J230" s="47">
        <v>0</v>
      </c>
      <c r="K230"/>
      <c r="L230" s="38" t="s">
        <v>239</v>
      </c>
      <c r="M230" s="38"/>
      <c r="N230" s="38" t="s">
        <v>245</v>
      </c>
    </row>
    <row r="231" spans="2:16" x14ac:dyDescent="0.3">
      <c r="B231" s="39" t="s">
        <v>225</v>
      </c>
      <c r="C231" s="39"/>
      <c r="D231" s="39" t="str">
        <f t="shared" ref="D231" si="51">IF(J231&gt;0,"FLO_EMIS","*")</f>
        <v>FLO_EMIS</v>
      </c>
      <c r="E231" s="42">
        <f>'ACTIVITY Navigation'!$E$7</f>
        <v>2018</v>
      </c>
      <c r="F231" s="39" t="str">
        <f t="shared" ref="F231" si="52">H231</f>
        <v>OILKER</v>
      </c>
      <c r="G231" s="39" t="str">
        <f t="shared" si="48"/>
        <v>TA*</v>
      </c>
      <c r="H231" s="39" t="str">
        <f>P$31</f>
        <v>OILKER</v>
      </c>
      <c r="I231" s="39" t="str">
        <f t="shared" si="49"/>
        <v>TRAVOCN</v>
      </c>
      <c r="J231" s="48">
        <f>J224</f>
        <v>6.4000000000000001E-2</v>
      </c>
      <c r="K231"/>
      <c r="L231" s="39" t="s">
        <v>239</v>
      </c>
      <c r="M231" s="39" t="s">
        <v>293</v>
      </c>
      <c r="N231" s="39"/>
    </row>
    <row r="232" spans="2:16" x14ac:dyDescent="0.3">
      <c r="C232" s="21"/>
      <c r="D232" s="21"/>
      <c r="E232" s="21"/>
      <c r="F232" s="29"/>
      <c r="G232" s="21"/>
      <c r="H232" s="21"/>
      <c r="I232" s="21"/>
      <c r="J232" s="32"/>
      <c r="L232" s="27"/>
      <c r="N232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B1:M96"/>
  <sheetViews>
    <sheetView zoomScale="80" zoomScaleNormal="80" workbookViewId="0">
      <selection activeCell="K45" sqref="K45"/>
    </sheetView>
  </sheetViews>
  <sheetFormatPr defaultColWidth="9.109375" defaultRowHeight="14.4" x14ac:dyDescent="0.3"/>
  <cols>
    <col min="2" max="2" width="16" bestFit="1" customWidth="1"/>
    <col min="3" max="3" width="18" customWidth="1"/>
    <col min="4" max="4" width="57" bestFit="1" customWidth="1"/>
    <col min="5" max="5" width="12.6640625" customWidth="1"/>
    <col min="6" max="6" width="13.5546875" customWidth="1"/>
    <col min="7" max="7" width="5.88671875" bestFit="1" customWidth="1"/>
    <col min="8" max="8" width="12.44140625" bestFit="1" customWidth="1"/>
    <col min="9" max="9" width="8.88671875" bestFit="1" customWidth="1"/>
    <col min="11" max="11" width="9.109375" customWidth="1"/>
  </cols>
  <sheetData>
    <row r="1" spans="2:9" s="2" customFormat="1" x14ac:dyDescent="0.3"/>
    <row r="2" spans="2:9" s="2" customFormat="1" x14ac:dyDescent="0.3"/>
    <row r="3" spans="2:9" s="2" customFormat="1" x14ac:dyDescent="0.3">
      <c r="B3" s="3"/>
      <c r="C3" s="4"/>
      <c r="D3" s="4"/>
      <c r="E3" s="4"/>
      <c r="F3" s="4"/>
      <c r="G3" s="4"/>
      <c r="H3" s="4"/>
      <c r="I3" s="4"/>
    </row>
    <row r="4" spans="2:9" s="2" customFormat="1" ht="21" customHeight="1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6" t="s">
        <v>4</v>
      </c>
      <c r="G4" s="6" t="s">
        <v>5</v>
      </c>
      <c r="H4" s="6"/>
      <c r="I4" s="6"/>
    </row>
    <row r="5" spans="2:9" s="2" customFormat="1" ht="15" customHeight="1" x14ac:dyDescent="0.3"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/>
      <c r="H5" s="7"/>
      <c r="I5" s="8"/>
    </row>
    <row r="6" spans="2:9" s="2" customFormat="1" ht="15" customHeight="1" x14ac:dyDescent="0.3">
      <c r="B6" s="7" t="s">
        <v>6</v>
      </c>
      <c r="C6" s="7" t="s">
        <v>11</v>
      </c>
      <c r="D6" s="7" t="s">
        <v>12</v>
      </c>
      <c r="E6" s="7" t="s">
        <v>9</v>
      </c>
      <c r="F6" s="7" t="s">
        <v>10</v>
      </c>
      <c r="G6" s="7"/>
      <c r="H6" s="7"/>
      <c r="I6" s="8"/>
    </row>
    <row r="7" spans="2:9" s="2" customFormat="1" ht="15" customHeight="1" x14ac:dyDescent="0.3">
      <c r="B7" s="7" t="s">
        <v>6</v>
      </c>
      <c r="C7" s="7" t="s">
        <v>13</v>
      </c>
      <c r="D7" s="7" t="s">
        <v>14</v>
      </c>
      <c r="E7" s="7" t="s">
        <v>9</v>
      </c>
      <c r="F7" s="7" t="s">
        <v>10</v>
      </c>
      <c r="G7" s="7"/>
      <c r="H7" s="7"/>
      <c r="I7" s="8"/>
    </row>
    <row r="8" spans="2:9" s="2" customFormat="1" ht="15" customHeight="1" x14ac:dyDescent="0.3">
      <c r="B8" s="7" t="s">
        <v>6</v>
      </c>
      <c r="C8" s="7" t="s">
        <v>15</v>
      </c>
      <c r="D8" s="7" t="s">
        <v>16</v>
      </c>
      <c r="E8" s="7" t="s">
        <v>9</v>
      </c>
      <c r="F8" s="7" t="s">
        <v>10</v>
      </c>
      <c r="G8" s="7"/>
      <c r="H8" s="7"/>
      <c r="I8" s="8"/>
    </row>
    <row r="9" spans="2:9" s="2" customFormat="1" ht="15" customHeight="1" x14ac:dyDescent="0.3">
      <c r="B9" s="7" t="s">
        <v>6</v>
      </c>
      <c r="C9" s="7" t="s">
        <v>17</v>
      </c>
      <c r="D9" s="7" t="s">
        <v>18</v>
      </c>
      <c r="E9" s="7" t="s">
        <v>9</v>
      </c>
      <c r="F9" s="7" t="s">
        <v>10</v>
      </c>
      <c r="G9" s="7"/>
      <c r="H9" s="7"/>
      <c r="I9" s="8"/>
    </row>
    <row r="10" spans="2:9" s="2" customFormat="1" ht="15" customHeight="1" x14ac:dyDescent="0.3">
      <c r="B10" s="7" t="s">
        <v>6</v>
      </c>
      <c r="C10" s="9" t="s">
        <v>19</v>
      </c>
      <c r="D10" s="9" t="s">
        <v>20</v>
      </c>
      <c r="E10" s="7" t="s">
        <v>9</v>
      </c>
      <c r="F10" s="7" t="s">
        <v>10</v>
      </c>
      <c r="G10" s="7"/>
      <c r="H10" s="7"/>
      <c r="I10" s="8"/>
    </row>
    <row r="11" spans="2:9" s="2" customFormat="1" ht="15" customHeight="1" x14ac:dyDescent="0.3">
      <c r="B11" s="7" t="s">
        <v>6</v>
      </c>
      <c r="C11" s="9" t="s">
        <v>21</v>
      </c>
      <c r="D11" s="9" t="s">
        <v>22</v>
      </c>
      <c r="E11" s="7" t="s">
        <v>9</v>
      </c>
      <c r="F11" s="7" t="s">
        <v>10</v>
      </c>
      <c r="G11" s="7"/>
      <c r="H11" s="7"/>
      <c r="I11" s="8"/>
    </row>
    <row r="12" spans="2:9" s="2" customFormat="1" ht="15" customHeight="1" x14ac:dyDescent="0.3">
      <c r="B12" s="7" t="s">
        <v>6</v>
      </c>
      <c r="C12" s="7" t="s">
        <v>23</v>
      </c>
      <c r="D12" s="7" t="s">
        <v>24</v>
      </c>
      <c r="E12" s="7" t="s">
        <v>9</v>
      </c>
      <c r="F12" s="7" t="s">
        <v>10</v>
      </c>
      <c r="G12" s="7"/>
      <c r="H12" s="7"/>
      <c r="I12" s="8"/>
    </row>
    <row r="13" spans="2:9" s="2" customFormat="1" ht="15" customHeight="1" x14ac:dyDescent="0.3">
      <c r="B13" s="7" t="s">
        <v>6</v>
      </c>
      <c r="C13" s="7" t="s">
        <v>25</v>
      </c>
      <c r="D13" s="7" t="s">
        <v>26</v>
      </c>
      <c r="E13" s="7" t="s">
        <v>9</v>
      </c>
      <c r="F13" s="7" t="s">
        <v>10</v>
      </c>
      <c r="G13" s="7"/>
      <c r="H13" s="7"/>
      <c r="I13" s="8"/>
    </row>
    <row r="14" spans="2:9" s="2" customFormat="1" ht="15" customHeight="1" x14ac:dyDescent="0.3">
      <c r="B14" s="7" t="s">
        <v>6</v>
      </c>
      <c r="C14" s="7" t="s">
        <v>27</v>
      </c>
      <c r="D14" s="7" t="s">
        <v>28</v>
      </c>
      <c r="E14" s="7" t="s">
        <v>9</v>
      </c>
      <c r="F14" s="7" t="s">
        <v>10</v>
      </c>
      <c r="G14" s="7"/>
      <c r="H14" s="7"/>
      <c r="I14" s="8"/>
    </row>
    <row r="15" spans="2:9" s="2" customFormat="1" ht="15" customHeight="1" x14ac:dyDescent="0.3">
      <c r="B15" s="7" t="s">
        <v>6</v>
      </c>
      <c r="C15" s="9" t="s">
        <v>29</v>
      </c>
      <c r="D15" s="9" t="s">
        <v>30</v>
      </c>
      <c r="E15" s="7" t="s">
        <v>9</v>
      </c>
      <c r="F15" s="7" t="s">
        <v>10</v>
      </c>
      <c r="G15" s="7"/>
      <c r="H15" s="7"/>
      <c r="I15" s="8"/>
    </row>
    <row r="16" spans="2:9" s="2" customFormat="1" ht="15" customHeight="1" x14ac:dyDescent="0.3">
      <c r="B16" s="7" t="s">
        <v>6</v>
      </c>
      <c r="C16" s="9" t="s">
        <v>31</v>
      </c>
      <c r="D16" s="9" t="s">
        <v>32</v>
      </c>
      <c r="E16" s="7" t="s">
        <v>9</v>
      </c>
      <c r="F16" s="7" t="s">
        <v>10</v>
      </c>
      <c r="G16" s="7"/>
      <c r="H16" s="7"/>
      <c r="I16" s="8"/>
    </row>
    <row r="17" spans="2:9" s="2" customFormat="1" ht="15" customHeight="1" x14ac:dyDescent="0.3">
      <c r="B17" s="7" t="s">
        <v>6</v>
      </c>
      <c r="C17" s="9" t="s">
        <v>33</v>
      </c>
      <c r="D17" s="9" t="s">
        <v>34</v>
      </c>
      <c r="E17" s="7" t="s">
        <v>9</v>
      </c>
      <c r="F17" s="7" t="s">
        <v>10</v>
      </c>
      <c r="G17" s="7"/>
      <c r="H17" s="7"/>
      <c r="I17" s="8"/>
    </row>
    <row r="18" spans="2:9" s="2" customFormat="1" ht="15" customHeight="1" x14ac:dyDescent="0.3">
      <c r="B18" s="7" t="s">
        <v>6</v>
      </c>
      <c r="C18" s="9" t="s">
        <v>35</v>
      </c>
      <c r="D18" s="9" t="s">
        <v>36</v>
      </c>
      <c r="E18" s="7" t="s">
        <v>9</v>
      </c>
      <c r="F18" s="7" t="s">
        <v>10</v>
      </c>
      <c r="G18" s="7"/>
      <c r="H18" s="7"/>
      <c r="I18" s="8"/>
    </row>
    <row r="19" spans="2:9" s="2" customFormat="1" ht="15" customHeight="1" x14ac:dyDescent="0.3">
      <c r="B19" s="7" t="s">
        <v>6</v>
      </c>
      <c r="C19" s="9" t="s">
        <v>37</v>
      </c>
      <c r="D19" s="9" t="s">
        <v>38</v>
      </c>
      <c r="E19" s="7" t="s">
        <v>9</v>
      </c>
      <c r="F19" s="7" t="s">
        <v>10</v>
      </c>
      <c r="G19" s="7"/>
      <c r="H19" s="7"/>
      <c r="I19" s="8"/>
    </row>
    <row r="20" spans="2:9" s="2" customFormat="1" ht="15" customHeight="1" x14ac:dyDescent="0.3">
      <c r="B20" s="7" t="s">
        <v>6</v>
      </c>
      <c r="C20" s="9" t="s">
        <v>39</v>
      </c>
      <c r="D20" s="9" t="s">
        <v>40</v>
      </c>
      <c r="E20" s="7" t="s">
        <v>9</v>
      </c>
      <c r="F20" s="7" t="s">
        <v>10</v>
      </c>
      <c r="G20" s="7"/>
      <c r="H20" s="7"/>
      <c r="I20" s="8"/>
    </row>
    <row r="21" spans="2:9" s="2" customFormat="1" ht="15" customHeight="1" x14ac:dyDescent="0.3">
      <c r="B21" s="7" t="s">
        <v>6</v>
      </c>
      <c r="C21" s="7" t="s">
        <v>41</v>
      </c>
      <c r="D21" s="7" t="s">
        <v>42</v>
      </c>
      <c r="E21" s="7" t="s">
        <v>9</v>
      </c>
      <c r="F21" s="7" t="s">
        <v>10</v>
      </c>
      <c r="G21" s="7"/>
      <c r="H21" s="7"/>
      <c r="I21" s="8"/>
    </row>
    <row r="22" spans="2:9" s="2" customFormat="1" ht="15" customHeight="1" x14ac:dyDescent="0.3">
      <c r="B22" s="7" t="s">
        <v>6</v>
      </c>
      <c r="C22" s="7" t="s">
        <v>43</v>
      </c>
      <c r="D22" s="7" t="s">
        <v>44</v>
      </c>
      <c r="E22" s="7" t="s">
        <v>9</v>
      </c>
      <c r="F22" s="7" t="s">
        <v>10</v>
      </c>
      <c r="G22" s="7"/>
      <c r="H22" s="7"/>
      <c r="I22" s="8"/>
    </row>
    <row r="23" spans="2:9" s="2" customFormat="1" ht="15" customHeight="1" x14ac:dyDescent="0.3">
      <c r="B23" s="7" t="s">
        <v>6</v>
      </c>
      <c r="C23" s="7" t="s">
        <v>45</v>
      </c>
      <c r="D23" s="7" t="s">
        <v>46</v>
      </c>
      <c r="E23" s="7" t="s">
        <v>9</v>
      </c>
      <c r="F23" s="7" t="s">
        <v>10</v>
      </c>
      <c r="G23" s="7"/>
      <c r="H23" s="7"/>
      <c r="I23" s="8"/>
    </row>
    <row r="24" spans="2:9" s="2" customFormat="1" ht="15" customHeight="1" x14ac:dyDescent="0.3">
      <c r="B24" s="7" t="s">
        <v>6</v>
      </c>
      <c r="C24" s="7" t="s">
        <v>47</v>
      </c>
      <c r="D24" s="7" t="s">
        <v>48</v>
      </c>
      <c r="E24" s="7" t="s">
        <v>9</v>
      </c>
      <c r="F24" s="7" t="s">
        <v>10</v>
      </c>
      <c r="G24" s="7"/>
      <c r="H24" s="7"/>
      <c r="I24" s="8"/>
    </row>
    <row r="25" spans="2:9" s="2" customFormat="1" ht="15" customHeight="1" x14ac:dyDescent="0.3">
      <c r="B25" s="7" t="s">
        <v>6</v>
      </c>
      <c r="C25" s="7" t="s">
        <v>49</v>
      </c>
      <c r="D25" s="7" t="s">
        <v>50</v>
      </c>
      <c r="E25" s="7" t="s">
        <v>9</v>
      </c>
      <c r="F25" s="7" t="s">
        <v>10</v>
      </c>
      <c r="G25" s="7"/>
      <c r="H25" s="7"/>
      <c r="I25" s="8"/>
    </row>
    <row r="26" spans="2:9" s="2" customFormat="1" ht="15" customHeight="1" x14ac:dyDescent="0.3">
      <c r="B26" s="7" t="s">
        <v>6</v>
      </c>
      <c r="C26" s="7" t="s">
        <v>51</v>
      </c>
      <c r="D26" s="7" t="s">
        <v>52</v>
      </c>
      <c r="E26" s="7" t="s">
        <v>9</v>
      </c>
      <c r="F26" s="7" t="s">
        <v>10</v>
      </c>
      <c r="G26" s="7"/>
      <c r="H26" s="7"/>
      <c r="I26" s="8"/>
    </row>
    <row r="27" spans="2:9" s="2" customFormat="1" ht="15" customHeight="1" x14ac:dyDescent="0.3">
      <c r="B27" s="7" t="s">
        <v>6</v>
      </c>
      <c r="C27" s="9" t="s">
        <v>53</v>
      </c>
      <c r="D27" s="9" t="s">
        <v>54</v>
      </c>
      <c r="E27" s="7" t="s">
        <v>9</v>
      </c>
      <c r="F27" s="7" t="s">
        <v>10</v>
      </c>
      <c r="G27" s="7"/>
      <c r="H27" s="7"/>
      <c r="I27" s="8"/>
    </row>
    <row r="28" spans="2:9" s="2" customFormat="1" ht="15" customHeight="1" x14ac:dyDescent="0.3">
      <c r="B28" s="7" t="s">
        <v>6</v>
      </c>
      <c r="C28" s="9" t="s">
        <v>55</v>
      </c>
      <c r="D28" s="9" t="s">
        <v>56</v>
      </c>
      <c r="E28" s="7" t="s">
        <v>9</v>
      </c>
      <c r="F28" s="7" t="s">
        <v>10</v>
      </c>
      <c r="G28" s="7"/>
      <c r="H28" s="7"/>
      <c r="I28" s="8"/>
    </row>
    <row r="29" spans="2:9" s="2" customFormat="1" ht="15" customHeight="1" x14ac:dyDescent="0.3">
      <c r="B29" s="7" t="s">
        <v>6</v>
      </c>
      <c r="C29" s="9" t="s">
        <v>57</v>
      </c>
      <c r="D29" s="7" t="s">
        <v>58</v>
      </c>
      <c r="E29" s="7" t="s">
        <v>9</v>
      </c>
      <c r="F29" s="7" t="s">
        <v>10</v>
      </c>
      <c r="G29" s="7"/>
      <c r="H29" s="7"/>
      <c r="I29" s="8"/>
    </row>
    <row r="30" spans="2:9" s="2" customFormat="1" ht="15" customHeight="1" x14ac:dyDescent="0.3">
      <c r="B30" s="7" t="s">
        <v>6</v>
      </c>
      <c r="C30" s="9" t="s">
        <v>59</v>
      </c>
      <c r="D30" s="7" t="s">
        <v>60</v>
      </c>
      <c r="E30" s="7" t="s">
        <v>9</v>
      </c>
      <c r="F30" s="7" t="s">
        <v>10</v>
      </c>
      <c r="G30" s="7"/>
      <c r="H30" s="7"/>
      <c r="I30" s="8"/>
    </row>
    <row r="31" spans="2:9" s="2" customFormat="1" ht="15" customHeight="1" x14ac:dyDescent="0.3">
      <c r="B31" s="7" t="s">
        <v>6</v>
      </c>
      <c r="C31" s="9" t="s">
        <v>61</v>
      </c>
      <c r="D31" s="7" t="s">
        <v>62</v>
      </c>
      <c r="E31" s="7" t="s">
        <v>9</v>
      </c>
      <c r="F31" s="7" t="s">
        <v>10</v>
      </c>
      <c r="G31" s="7"/>
      <c r="H31" s="7"/>
      <c r="I31" s="8"/>
    </row>
    <row r="32" spans="2:9" s="2" customFormat="1" ht="15" customHeight="1" x14ac:dyDescent="0.3">
      <c r="B32" s="7" t="s">
        <v>6</v>
      </c>
      <c r="C32" s="9" t="s">
        <v>63</v>
      </c>
      <c r="D32" s="7" t="s">
        <v>64</v>
      </c>
      <c r="E32" s="7" t="s">
        <v>9</v>
      </c>
      <c r="F32" s="7" t="s">
        <v>10</v>
      </c>
      <c r="G32" s="7"/>
      <c r="H32" s="7"/>
      <c r="I32" s="8"/>
    </row>
    <row r="33" spans="2:11" s="2" customFormat="1" ht="15" customHeight="1" x14ac:dyDescent="0.3">
      <c r="B33" s="7" t="s">
        <v>6</v>
      </c>
      <c r="C33" s="9" t="s">
        <v>65</v>
      </c>
      <c r="D33" s="9" t="s">
        <v>66</v>
      </c>
      <c r="E33" s="7" t="s">
        <v>9</v>
      </c>
      <c r="F33" s="7" t="s">
        <v>10</v>
      </c>
      <c r="G33" s="7"/>
      <c r="H33" s="7"/>
      <c r="I33" s="8"/>
      <c r="K33"/>
    </row>
    <row r="34" spans="2:11" s="2" customFormat="1" ht="15" customHeight="1" x14ac:dyDescent="0.3">
      <c r="B34" s="7" t="s">
        <v>6</v>
      </c>
      <c r="C34" s="9" t="s">
        <v>67</v>
      </c>
      <c r="D34" s="9" t="s">
        <v>68</v>
      </c>
      <c r="E34" s="7" t="s">
        <v>9</v>
      </c>
      <c r="F34" s="7" t="s">
        <v>10</v>
      </c>
      <c r="G34" s="7"/>
      <c r="H34" s="7"/>
      <c r="I34" s="8"/>
    </row>
    <row r="35" spans="2:11" s="2" customFormat="1" ht="15" customHeight="1" x14ac:dyDescent="0.3">
      <c r="B35" s="7" t="s">
        <v>6</v>
      </c>
      <c r="C35" s="9" t="s">
        <v>69</v>
      </c>
      <c r="D35" s="9" t="s">
        <v>70</v>
      </c>
      <c r="E35" s="7" t="s">
        <v>9</v>
      </c>
      <c r="F35" s="7" t="s">
        <v>10</v>
      </c>
      <c r="G35" s="7"/>
      <c r="H35" s="7"/>
      <c r="I35" s="8"/>
    </row>
    <row r="36" spans="2:11" s="2" customFormat="1" ht="15" customHeight="1" x14ac:dyDescent="0.3">
      <c r="B36" s="7" t="s">
        <v>6</v>
      </c>
      <c r="C36" s="9" t="s">
        <v>71</v>
      </c>
      <c r="D36" s="9" t="s">
        <v>72</v>
      </c>
      <c r="E36" s="7" t="s">
        <v>9</v>
      </c>
      <c r="F36" s="7" t="s">
        <v>10</v>
      </c>
      <c r="G36" s="7"/>
      <c r="H36" s="7"/>
      <c r="I36" s="8"/>
    </row>
    <row r="37" spans="2:11" s="2" customFormat="1" ht="15" customHeight="1" x14ac:dyDescent="0.3">
      <c r="B37" s="7" t="s">
        <v>6</v>
      </c>
      <c r="C37" s="9" t="s">
        <v>73</v>
      </c>
      <c r="D37" s="9" t="s">
        <v>74</v>
      </c>
      <c r="E37" s="7" t="s">
        <v>9</v>
      </c>
      <c r="F37" s="7" t="s">
        <v>10</v>
      </c>
      <c r="G37" s="7"/>
      <c r="H37" s="7"/>
      <c r="I37" s="8"/>
    </row>
    <row r="38" spans="2:11" s="2" customFormat="1" ht="15" customHeight="1" x14ac:dyDescent="0.3">
      <c r="B38" s="7" t="s">
        <v>6</v>
      </c>
      <c r="C38" s="9" t="s">
        <v>75</v>
      </c>
      <c r="D38" s="9" t="s">
        <v>76</v>
      </c>
      <c r="E38" s="7" t="s">
        <v>9</v>
      </c>
      <c r="F38" s="7" t="s">
        <v>10</v>
      </c>
      <c r="G38" s="7"/>
      <c r="H38" s="7"/>
      <c r="I38" s="8"/>
    </row>
    <row r="39" spans="2:11" s="2" customFormat="1" ht="15" customHeight="1" x14ac:dyDescent="0.3">
      <c r="B39" s="7" t="s">
        <v>6</v>
      </c>
      <c r="C39" s="9" t="s">
        <v>77</v>
      </c>
      <c r="D39" s="9" t="s">
        <v>78</v>
      </c>
      <c r="E39" s="7" t="s">
        <v>9</v>
      </c>
      <c r="F39" s="7" t="s">
        <v>10</v>
      </c>
      <c r="G39" s="7"/>
      <c r="H39" s="7"/>
      <c r="I39" s="8"/>
    </row>
    <row r="40" spans="2:11" s="2" customFormat="1" ht="15" customHeight="1" x14ac:dyDescent="0.3">
      <c r="B40" s="7" t="s">
        <v>6</v>
      </c>
      <c r="C40" s="9" t="s">
        <v>79</v>
      </c>
      <c r="D40" s="9" t="s">
        <v>80</v>
      </c>
      <c r="E40" s="7" t="s">
        <v>9</v>
      </c>
      <c r="F40" s="7" t="s">
        <v>10</v>
      </c>
      <c r="G40" s="7"/>
      <c r="H40" s="7"/>
      <c r="I40" s="8"/>
    </row>
    <row r="41" spans="2:11" s="2" customFormat="1" ht="15" customHeight="1" x14ac:dyDescent="0.3">
      <c r="B41" s="7" t="s">
        <v>6</v>
      </c>
      <c r="C41" s="9" t="s">
        <v>81</v>
      </c>
      <c r="D41" s="9" t="s">
        <v>82</v>
      </c>
      <c r="E41" s="7" t="s">
        <v>9</v>
      </c>
      <c r="F41" s="7" t="s">
        <v>10</v>
      </c>
      <c r="G41" s="7"/>
      <c r="H41" s="7"/>
      <c r="I41" s="8"/>
    </row>
    <row r="42" spans="2:11" s="2" customFormat="1" ht="15" customHeight="1" x14ac:dyDescent="0.3">
      <c r="B42" s="7" t="s">
        <v>6</v>
      </c>
      <c r="C42" s="9" t="s">
        <v>83</v>
      </c>
      <c r="D42" s="9" t="s">
        <v>84</v>
      </c>
      <c r="E42" s="7" t="s">
        <v>9</v>
      </c>
      <c r="F42" s="7" t="s">
        <v>10</v>
      </c>
      <c r="G42" s="7"/>
      <c r="H42" s="7"/>
      <c r="I42" s="8"/>
    </row>
    <row r="43" spans="2:11" s="2" customFormat="1" ht="15" customHeight="1" x14ac:dyDescent="0.3">
      <c r="B43" s="7" t="s">
        <v>6</v>
      </c>
      <c r="C43" s="9" t="s">
        <v>85</v>
      </c>
      <c r="D43" s="9" t="s">
        <v>86</v>
      </c>
      <c r="E43" s="7" t="s">
        <v>9</v>
      </c>
      <c r="F43" s="7" t="s">
        <v>10</v>
      </c>
      <c r="G43" s="7"/>
      <c r="H43" s="7"/>
      <c r="I43" s="8"/>
    </row>
    <row r="44" spans="2:11" s="2" customFormat="1" ht="15" customHeight="1" x14ac:dyDescent="0.3">
      <c r="B44" s="7" t="s">
        <v>6</v>
      </c>
      <c r="C44" s="9" t="s">
        <v>87</v>
      </c>
      <c r="D44" s="9" t="s">
        <v>88</v>
      </c>
      <c r="E44" s="7" t="s">
        <v>9</v>
      </c>
      <c r="F44" s="7" t="s">
        <v>10</v>
      </c>
      <c r="G44" s="7"/>
      <c r="H44" s="7"/>
      <c r="I44" s="8"/>
    </row>
    <row r="45" spans="2:11" s="2" customFormat="1" ht="15" customHeight="1" x14ac:dyDescent="0.3">
      <c r="B45" s="7" t="s">
        <v>6</v>
      </c>
      <c r="C45" s="7" t="s">
        <v>89</v>
      </c>
      <c r="D45" s="7" t="s">
        <v>90</v>
      </c>
      <c r="E45" s="7" t="s">
        <v>9</v>
      </c>
      <c r="F45" s="7" t="s">
        <v>10</v>
      </c>
      <c r="G45" s="7"/>
      <c r="H45" s="7"/>
      <c r="I45" s="8"/>
    </row>
    <row r="46" spans="2:11" s="2" customFormat="1" ht="15" customHeight="1" x14ac:dyDescent="0.3">
      <c r="B46" s="7" t="s">
        <v>6</v>
      </c>
      <c r="C46" s="7" t="s">
        <v>91</v>
      </c>
      <c r="D46" s="7" t="s">
        <v>92</v>
      </c>
      <c r="E46" s="7" t="s">
        <v>9</v>
      </c>
      <c r="F46" s="7" t="s">
        <v>10</v>
      </c>
      <c r="G46" s="7"/>
      <c r="H46" s="7"/>
      <c r="I46" s="8"/>
    </row>
    <row r="47" spans="2:11" s="2" customFormat="1" ht="15" customHeight="1" x14ac:dyDescent="0.3">
      <c r="B47" s="7" t="s">
        <v>6</v>
      </c>
      <c r="C47" s="7" t="s">
        <v>93</v>
      </c>
      <c r="D47" s="7" t="s">
        <v>94</v>
      </c>
      <c r="E47" s="7" t="s">
        <v>9</v>
      </c>
      <c r="F47" s="7" t="s">
        <v>10</v>
      </c>
      <c r="G47" s="7"/>
      <c r="H47" s="7"/>
      <c r="I47" s="8"/>
    </row>
    <row r="48" spans="2:11" s="2" customFormat="1" ht="15" customHeight="1" x14ac:dyDescent="0.3">
      <c r="B48" s="7" t="s">
        <v>6</v>
      </c>
      <c r="C48" s="7" t="s">
        <v>95</v>
      </c>
      <c r="D48" s="7" t="s">
        <v>96</v>
      </c>
      <c r="E48" s="7" t="s">
        <v>9</v>
      </c>
      <c r="F48" s="7" t="s">
        <v>10</v>
      </c>
      <c r="G48" s="7"/>
      <c r="H48" s="7"/>
      <c r="I48" s="8"/>
    </row>
    <row r="49" spans="2:11" s="2" customFormat="1" ht="15" customHeight="1" x14ac:dyDescent="0.3">
      <c r="B49" s="7" t="s">
        <v>6</v>
      </c>
      <c r="C49" s="10" t="s">
        <v>97</v>
      </c>
      <c r="D49" s="7" t="s">
        <v>98</v>
      </c>
      <c r="E49" s="7" t="s">
        <v>9</v>
      </c>
      <c r="F49" s="7" t="s">
        <v>10</v>
      </c>
      <c r="G49" s="7"/>
      <c r="H49" s="7"/>
      <c r="I49" s="8"/>
    </row>
    <row r="50" spans="2:11" s="2" customFormat="1" ht="15" customHeight="1" x14ac:dyDescent="0.3">
      <c r="B50" s="7" t="s">
        <v>6</v>
      </c>
      <c r="C50" s="10" t="s">
        <v>99</v>
      </c>
      <c r="D50" s="7" t="s">
        <v>100</v>
      </c>
      <c r="E50" s="7" t="s">
        <v>9</v>
      </c>
      <c r="F50" s="7" t="s">
        <v>10</v>
      </c>
      <c r="G50" s="7"/>
      <c r="H50" s="7"/>
      <c r="I50" s="8"/>
    </row>
    <row r="51" spans="2:11" s="2" customFormat="1" ht="15" customHeight="1" x14ac:dyDescent="0.3">
      <c r="B51" s="7" t="s">
        <v>6</v>
      </c>
      <c r="C51" s="7" t="s">
        <v>101</v>
      </c>
      <c r="D51" s="7" t="s">
        <v>102</v>
      </c>
      <c r="E51" s="7" t="s">
        <v>9</v>
      </c>
      <c r="F51" s="7" t="s">
        <v>10</v>
      </c>
      <c r="G51" s="7"/>
      <c r="H51" s="7"/>
      <c r="I51" s="8"/>
    </row>
    <row r="52" spans="2:11" s="2" customFormat="1" ht="15" customHeight="1" x14ac:dyDescent="0.3">
      <c r="B52" s="7" t="s">
        <v>6</v>
      </c>
      <c r="C52" s="7" t="s">
        <v>103</v>
      </c>
      <c r="D52" s="7" t="s">
        <v>104</v>
      </c>
      <c r="E52" s="7" t="s">
        <v>9</v>
      </c>
      <c r="F52" s="7" t="s">
        <v>10</v>
      </c>
      <c r="G52" s="7"/>
      <c r="H52" s="7"/>
      <c r="I52" s="8"/>
      <c r="K52"/>
    </row>
    <row r="53" spans="2:11" s="2" customFormat="1" ht="15" customHeight="1" x14ac:dyDescent="0.3">
      <c r="B53" s="7" t="s">
        <v>6</v>
      </c>
      <c r="C53" s="10" t="s">
        <v>105</v>
      </c>
      <c r="D53" s="7" t="s">
        <v>106</v>
      </c>
      <c r="E53" s="7" t="s">
        <v>9</v>
      </c>
      <c r="F53" s="7" t="s">
        <v>10</v>
      </c>
      <c r="G53" s="7"/>
      <c r="H53" s="7"/>
      <c r="I53" s="8"/>
      <c r="K53"/>
    </row>
    <row r="54" spans="2:11" s="2" customFormat="1" ht="15" customHeight="1" x14ac:dyDescent="0.3">
      <c r="B54" s="7" t="s">
        <v>6</v>
      </c>
      <c r="C54" s="10" t="s">
        <v>107</v>
      </c>
      <c r="D54" s="7" t="s">
        <v>108</v>
      </c>
      <c r="E54" s="7" t="s">
        <v>9</v>
      </c>
      <c r="F54" s="7" t="s">
        <v>10</v>
      </c>
      <c r="G54" s="7"/>
      <c r="H54" s="7"/>
      <c r="I54" s="8"/>
      <c r="K54"/>
    </row>
    <row r="55" spans="2:11" s="2" customFormat="1" ht="15" customHeight="1" x14ac:dyDescent="0.3">
      <c r="B55" s="7" t="s">
        <v>6</v>
      </c>
      <c r="C55" s="7" t="s">
        <v>109</v>
      </c>
      <c r="D55" s="7" t="s">
        <v>110</v>
      </c>
      <c r="E55" s="7" t="s">
        <v>9</v>
      </c>
      <c r="F55" s="7" t="s">
        <v>10</v>
      </c>
      <c r="G55" s="7"/>
      <c r="H55" s="7"/>
      <c r="I55" s="8"/>
    </row>
    <row r="56" spans="2:11" s="2" customFormat="1" ht="15" customHeight="1" x14ac:dyDescent="0.3">
      <c r="B56" s="7" t="s">
        <v>6</v>
      </c>
      <c r="C56" s="7" t="s">
        <v>111</v>
      </c>
      <c r="D56" s="7" t="s">
        <v>112</v>
      </c>
      <c r="E56" s="7" t="s">
        <v>9</v>
      </c>
      <c r="F56" s="7" t="s">
        <v>10</v>
      </c>
      <c r="G56" s="7"/>
      <c r="H56" s="7"/>
      <c r="I56" s="8"/>
    </row>
    <row r="57" spans="2:11" s="2" customFormat="1" ht="15" customHeight="1" x14ac:dyDescent="0.3">
      <c r="B57" s="7" t="s">
        <v>6</v>
      </c>
      <c r="C57" s="7" t="s">
        <v>113</v>
      </c>
      <c r="D57" s="7" t="s">
        <v>114</v>
      </c>
      <c r="E57" s="7" t="s">
        <v>9</v>
      </c>
      <c r="F57" s="7" t="s">
        <v>10</v>
      </c>
      <c r="G57" s="7"/>
      <c r="H57" s="7"/>
      <c r="I57" s="8"/>
    </row>
    <row r="58" spans="2:11" s="2" customFormat="1" ht="15" customHeight="1" x14ac:dyDescent="0.3">
      <c r="B58" s="7" t="s">
        <v>6</v>
      </c>
      <c r="C58" s="7" t="s">
        <v>115</v>
      </c>
      <c r="D58" s="7" t="s">
        <v>116</v>
      </c>
      <c r="E58" s="7" t="s">
        <v>9</v>
      </c>
      <c r="F58" s="7" t="s">
        <v>10</v>
      </c>
      <c r="G58" s="7"/>
      <c r="H58" s="7"/>
      <c r="I58" s="8"/>
    </row>
    <row r="59" spans="2:11" s="2" customFormat="1" ht="15" customHeight="1" x14ac:dyDescent="0.3">
      <c r="B59" s="7" t="s">
        <v>6</v>
      </c>
      <c r="C59" s="7" t="s">
        <v>117</v>
      </c>
      <c r="D59" s="7" t="s">
        <v>118</v>
      </c>
      <c r="E59" s="7" t="s">
        <v>9</v>
      </c>
      <c r="F59" s="7" t="s">
        <v>10</v>
      </c>
      <c r="G59" s="7"/>
      <c r="H59" s="7"/>
      <c r="I59" s="8"/>
    </row>
    <row r="60" spans="2:11" s="2" customFormat="1" ht="15" customHeight="1" x14ac:dyDescent="0.3">
      <c r="B60" s="7" t="s">
        <v>6</v>
      </c>
      <c r="C60" s="7" t="s">
        <v>119</v>
      </c>
      <c r="D60" s="7" t="s">
        <v>120</v>
      </c>
      <c r="E60" s="7" t="s">
        <v>9</v>
      </c>
      <c r="F60" s="7" t="s">
        <v>10</v>
      </c>
      <c r="G60" s="7"/>
      <c r="H60" s="7"/>
      <c r="I60" s="8"/>
    </row>
    <row r="61" spans="2:11" s="2" customFormat="1" ht="15" customHeight="1" x14ac:dyDescent="0.3">
      <c r="B61" s="7" t="s">
        <v>6</v>
      </c>
      <c r="C61" s="7" t="s">
        <v>121</v>
      </c>
      <c r="D61" s="7" t="s">
        <v>122</v>
      </c>
      <c r="E61" s="7" t="s">
        <v>9</v>
      </c>
      <c r="F61" s="7" t="s">
        <v>10</v>
      </c>
      <c r="G61" s="7"/>
      <c r="H61" s="7"/>
      <c r="I61" s="8"/>
    </row>
    <row r="62" spans="2:11" s="2" customFormat="1" ht="15" customHeight="1" x14ac:dyDescent="0.3">
      <c r="B62" s="7" t="s">
        <v>6</v>
      </c>
      <c r="C62" s="7" t="s">
        <v>123</v>
      </c>
      <c r="D62" s="7" t="s">
        <v>124</v>
      </c>
      <c r="E62" s="7" t="s">
        <v>9</v>
      </c>
      <c r="F62" s="7" t="s">
        <v>10</v>
      </c>
      <c r="G62" s="7"/>
      <c r="H62" s="7"/>
      <c r="I62" s="8"/>
    </row>
    <row r="63" spans="2:11" s="2" customFormat="1" ht="15" customHeight="1" x14ac:dyDescent="0.3">
      <c r="B63" s="7" t="s">
        <v>6</v>
      </c>
      <c r="C63" s="7" t="s">
        <v>125</v>
      </c>
      <c r="D63" s="7" t="s">
        <v>126</v>
      </c>
      <c r="E63" s="7" t="s">
        <v>9</v>
      </c>
      <c r="F63" s="7" t="s">
        <v>10</v>
      </c>
      <c r="G63" s="7"/>
      <c r="H63" s="7"/>
      <c r="I63" s="7"/>
    </row>
    <row r="64" spans="2:11" s="2" customFormat="1" ht="15" customHeight="1" x14ac:dyDescent="0.3">
      <c r="B64" s="7" t="s">
        <v>6</v>
      </c>
      <c r="C64" s="11" t="s">
        <v>127</v>
      </c>
      <c r="D64" s="11" t="s">
        <v>128</v>
      </c>
      <c r="E64" s="7" t="s">
        <v>9</v>
      </c>
      <c r="F64" s="7" t="s">
        <v>10</v>
      </c>
      <c r="G64" s="7"/>
      <c r="H64" s="7"/>
      <c r="I64" s="8"/>
    </row>
    <row r="65" spans="2:9" s="2" customFormat="1" ht="15" customHeight="1" x14ac:dyDescent="0.3">
      <c r="B65" s="12" t="s">
        <v>6</v>
      </c>
      <c r="C65" s="13" t="s">
        <v>129</v>
      </c>
      <c r="D65" s="13" t="s">
        <v>130</v>
      </c>
      <c r="E65" s="12" t="s">
        <v>9</v>
      </c>
      <c r="F65" s="12" t="s">
        <v>10</v>
      </c>
      <c r="G65" s="12"/>
      <c r="H65" s="12"/>
      <c r="I65" s="14"/>
    </row>
    <row r="68" spans="2:9" x14ac:dyDescent="0.3">
      <c r="B68" s="15" t="s">
        <v>131</v>
      </c>
      <c r="C68" s="15"/>
      <c r="D68" s="15"/>
    </row>
    <row r="70" spans="2:9" x14ac:dyDescent="0.3">
      <c r="B70" s="1" t="s">
        <v>132</v>
      </c>
      <c r="C70" s="4"/>
      <c r="D70" s="4"/>
      <c r="E70" s="4"/>
      <c r="F70" s="4"/>
      <c r="G70" s="4"/>
      <c r="H70" s="4"/>
      <c r="I70" s="4"/>
    </row>
    <row r="71" spans="2:9" ht="15" thickBot="1" x14ac:dyDescent="0.35">
      <c r="B71" s="5" t="s">
        <v>0</v>
      </c>
      <c r="C71" s="5" t="s">
        <v>1</v>
      </c>
      <c r="D71" s="5" t="s">
        <v>2</v>
      </c>
      <c r="E71" s="5" t="s">
        <v>3</v>
      </c>
      <c r="F71" s="6" t="s">
        <v>4</v>
      </c>
      <c r="G71" s="6" t="s">
        <v>5</v>
      </c>
      <c r="H71" s="6"/>
      <c r="I71" s="6"/>
    </row>
    <row r="72" spans="2:9" x14ac:dyDescent="0.3">
      <c r="B72" s="7" t="s">
        <v>133</v>
      </c>
      <c r="C72" s="16" t="s">
        <v>134</v>
      </c>
      <c r="D72" s="16" t="s">
        <v>135</v>
      </c>
      <c r="E72" s="7" t="s">
        <v>9</v>
      </c>
      <c r="F72" s="7" t="s">
        <v>10</v>
      </c>
      <c r="G72" s="16"/>
      <c r="H72" s="16"/>
      <c r="I72" s="16"/>
    </row>
    <row r="73" spans="2:9" s="2" customFormat="1" ht="15" customHeight="1" x14ac:dyDescent="0.3">
      <c r="B73" s="7" t="s">
        <v>6</v>
      </c>
      <c r="C73" s="9" t="s">
        <v>136</v>
      </c>
      <c r="D73" s="9" t="s">
        <v>137</v>
      </c>
      <c r="E73" s="7" t="s">
        <v>9</v>
      </c>
      <c r="F73" s="7" t="s">
        <v>10</v>
      </c>
      <c r="G73" s="7"/>
      <c r="H73" s="17"/>
      <c r="I73" s="8"/>
    </row>
    <row r="74" spans="2:9" s="2" customFormat="1" ht="15" customHeight="1" x14ac:dyDescent="0.3">
      <c r="B74" s="7" t="s">
        <v>6</v>
      </c>
      <c r="C74" s="9" t="s">
        <v>138</v>
      </c>
      <c r="D74" s="9" t="s">
        <v>139</v>
      </c>
      <c r="E74" s="7" t="s">
        <v>9</v>
      </c>
      <c r="F74" s="7" t="s">
        <v>10</v>
      </c>
      <c r="G74" s="7"/>
      <c r="H74" s="17"/>
      <c r="I74" s="8"/>
    </row>
    <row r="75" spans="2:9" s="2" customFormat="1" ht="15" customHeight="1" x14ac:dyDescent="0.3">
      <c r="B75" s="7" t="s">
        <v>6</v>
      </c>
      <c r="C75" s="9" t="s">
        <v>140</v>
      </c>
      <c r="D75" s="9" t="s">
        <v>141</v>
      </c>
      <c r="E75" s="7" t="s">
        <v>9</v>
      </c>
      <c r="F75" s="7" t="s">
        <v>10</v>
      </c>
      <c r="G75" s="7"/>
      <c r="H75" s="17"/>
      <c r="I75" s="8"/>
    </row>
    <row r="76" spans="2:9" s="2" customFormat="1" ht="15" customHeight="1" x14ac:dyDescent="0.3">
      <c r="B76" s="7" t="s">
        <v>6</v>
      </c>
      <c r="C76" s="9" t="s">
        <v>142</v>
      </c>
      <c r="D76" s="9" t="s">
        <v>143</v>
      </c>
      <c r="E76" s="7" t="s">
        <v>9</v>
      </c>
      <c r="F76" s="7" t="s">
        <v>10</v>
      </c>
      <c r="G76" s="7"/>
      <c r="H76" s="17"/>
      <c r="I76" s="8"/>
    </row>
    <row r="77" spans="2:9" s="2" customFormat="1" ht="15" customHeight="1" x14ac:dyDescent="0.3">
      <c r="B77" s="7" t="s">
        <v>6</v>
      </c>
      <c r="C77" s="9" t="s">
        <v>144</v>
      </c>
      <c r="D77" s="9" t="s">
        <v>145</v>
      </c>
      <c r="E77" s="7" t="s">
        <v>9</v>
      </c>
      <c r="F77" s="7" t="s">
        <v>10</v>
      </c>
      <c r="G77" s="7"/>
      <c r="H77" s="17"/>
      <c r="I77" s="8"/>
    </row>
    <row r="78" spans="2:9" s="2" customFormat="1" ht="15" customHeight="1" x14ac:dyDescent="0.3">
      <c r="B78" s="7" t="s">
        <v>6</v>
      </c>
      <c r="C78" s="9" t="s">
        <v>146</v>
      </c>
      <c r="D78" s="9" t="s">
        <v>147</v>
      </c>
      <c r="E78" s="7" t="s">
        <v>9</v>
      </c>
      <c r="F78" s="7" t="s">
        <v>10</v>
      </c>
      <c r="G78" s="7"/>
      <c r="H78" s="17"/>
      <c r="I78" s="8"/>
    </row>
    <row r="79" spans="2:9" s="2" customFormat="1" ht="15" customHeight="1" x14ac:dyDescent="0.3">
      <c r="B79" s="7" t="s">
        <v>6</v>
      </c>
      <c r="C79" s="9" t="s">
        <v>148</v>
      </c>
      <c r="D79" s="9" t="s">
        <v>149</v>
      </c>
      <c r="E79" s="7" t="s">
        <v>9</v>
      </c>
      <c r="F79" s="7" t="s">
        <v>10</v>
      </c>
      <c r="G79" s="7"/>
      <c r="H79" s="17"/>
      <c r="I79" s="8"/>
    </row>
    <row r="80" spans="2:9" s="2" customFormat="1" ht="15" customHeight="1" x14ac:dyDescent="0.3">
      <c r="B80" s="7" t="s">
        <v>6</v>
      </c>
      <c r="C80" s="9" t="s">
        <v>150</v>
      </c>
      <c r="D80" s="9" t="s">
        <v>151</v>
      </c>
      <c r="E80" s="7" t="s">
        <v>9</v>
      </c>
      <c r="F80" s="7" t="s">
        <v>10</v>
      </c>
      <c r="G80" s="7"/>
      <c r="H80" s="17"/>
      <c r="I80" s="8"/>
    </row>
    <row r="81" spans="2:13" s="2" customFormat="1" ht="15" customHeight="1" x14ac:dyDescent="0.3">
      <c r="B81" s="7" t="s">
        <v>6</v>
      </c>
      <c r="C81" s="9" t="s">
        <v>152</v>
      </c>
      <c r="D81" s="9" t="s">
        <v>153</v>
      </c>
      <c r="E81" s="7" t="s">
        <v>9</v>
      </c>
      <c r="F81" s="7" t="s">
        <v>10</v>
      </c>
      <c r="G81" s="7"/>
      <c r="H81" s="17"/>
      <c r="I81" s="8"/>
    </row>
    <row r="82" spans="2:13" s="2" customFormat="1" ht="15" customHeight="1" x14ac:dyDescent="0.3">
      <c r="B82" s="7" t="s">
        <v>6</v>
      </c>
      <c r="C82" s="9" t="s">
        <v>154</v>
      </c>
      <c r="D82" s="9" t="s">
        <v>155</v>
      </c>
      <c r="E82" s="7" t="s">
        <v>9</v>
      </c>
      <c r="F82" s="7" t="s">
        <v>10</v>
      </c>
      <c r="G82" s="7"/>
      <c r="H82" s="17"/>
      <c r="I82" s="8"/>
    </row>
    <row r="83" spans="2:13" s="2" customFormat="1" ht="15" customHeight="1" x14ac:dyDescent="0.3">
      <c r="B83" s="7" t="s">
        <v>6</v>
      </c>
      <c r="C83" s="9" t="s">
        <v>156</v>
      </c>
      <c r="D83" s="9" t="s">
        <v>157</v>
      </c>
      <c r="E83" s="7" t="s">
        <v>9</v>
      </c>
      <c r="F83" s="7" t="s">
        <v>10</v>
      </c>
      <c r="G83" s="7"/>
      <c r="H83" s="17"/>
      <c r="I83" s="8"/>
    </row>
    <row r="84" spans="2:13" s="2" customFormat="1" ht="15" customHeight="1" x14ac:dyDescent="0.3">
      <c r="B84" s="7" t="s">
        <v>6</v>
      </c>
      <c r="C84" s="9" t="s">
        <v>158</v>
      </c>
      <c r="D84" s="9" t="s">
        <v>159</v>
      </c>
      <c r="E84" s="7" t="s">
        <v>9</v>
      </c>
      <c r="F84" s="7" t="s">
        <v>10</v>
      </c>
      <c r="G84" s="7"/>
      <c r="H84" s="17"/>
      <c r="I84" s="8"/>
    </row>
    <row r="85" spans="2:13" s="2" customFormat="1" ht="15" customHeight="1" x14ac:dyDescent="0.3">
      <c r="B85" s="7" t="s">
        <v>6</v>
      </c>
      <c r="C85" s="9" t="s">
        <v>160</v>
      </c>
      <c r="D85" s="9" t="s">
        <v>161</v>
      </c>
      <c r="E85" s="7" t="s">
        <v>9</v>
      </c>
      <c r="F85" s="7" t="s">
        <v>10</v>
      </c>
      <c r="G85" s="7"/>
      <c r="H85" s="17"/>
      <c r="I85" s="8"/>
    </row>
    <row r="86" spans="2:13" s="2" customFormat="1" ht="15" customHeight="1" x14ac:dyDescent="0.3">
      <c r="B86" s="7" t="s">
        <v>6</v>
      </c>
      <c r="C86" s="9" t="s">
        <v>162</v>
      </c>
      <c r="D86" s="9" t="s">
        <v>163</v>
      </c>
      <c r="E86" s="7" t="s">
        <v>9</v>
      </c>
      <c r="F86" s="7" t="s">
        <v>10</v>
      </c>
      <c r="G86" s="7"/>
      <c r="H86" s="17"/>
      <c r="I86" s="8"/>
    </row>
    <row r="87" spans="2:13" s="2" customFormat="1" ht="15" customHeight="1" x14ac:dyDescent="0.3">
      <c r="B87" s="7" t="s">
        <v>6</v>
      </c>
      <c r="C87" s="9" t="s">
        <v>164</v>
      </c>
      <c r="D87" s="9" t="s">
        <v>165</v>
      </c>
      <c r="E87" s="7" t="s">
        <v>9</v>
      </c>
      <c r="F87" s="7" t="s">
        <v>10</v>
      </c>
      <c r="G87" s="7"/>
      <c r="H87" s="17"/>
      <c r="I87" s="8"/>
    </row>
    <row r="88" spans="2:13" s="2" customFormat="1" ht="15" customHeight="1" x14ac:dyDescent="0.3">
      <c r="B88" s="7" t="s">
        <v>6</v>
      </c>
      <c r="C88" s="9" t="s">
        <v>166</v>
      </c>
      <c r="D88" s="9" t="s">
        <v>167</v>
      </c>
      <c r="E88" s="7" t="s">
        <v>9</v>
      </c>
      <c r="F88" s="7" t="s">
        <v>10</v>
      </c>
      <c r="G88" s="7"/>
      <c r="H88" s="17"/>
      <c r="I88" s="8"/>
    </row>
    <row r="89" spans="2:13" s="2" customFormat="1" ht="15" customHeight="1" x14ac:dyDescent="0.3">
      <c r="B89" s="7" t="s">
        <v>168</v>
      </c>
      <c r="C89" s="9" t="s">
        <v>169</v>
      </c>
      <c r="D89" s="9" t="s">
        <v>170</v>
      </c>
      <c r="E89" s="7" t="s">
        <v>9</v>
      </c>
      <c r="F89" s="7" t="s">
        <v>10</v>
      </c>
      <c r="G89" s="7"/>
      <c r="H89" s="7"/>
      <c r="I89" s="8"/>
    </row>
    <row r="90" spans="2:13" s="2" customFormat="1" ht="15" customHeight="1" x14ac:dyDescent="0.3">
      <c r="B90" s="7" t="s">
        <v>168</v>
      </c>
      <c r="C90" s="9" t="s">
        <v>171</v>
      </c>
      <c r="D90" s="9" t="s">
        <v>172</v>
      </c>
      <c r="E90" s="7" t="s">
        <v>9</v>
      </c>
      <c r="F90" s="7" t="s">
        <v>10</v>
      </c>
      <c r="G90" s="7"/>
      <c r="H90" s="7"/>
      <c r="I90" s="8"/>
    </row>
    <row r="91" spans="2:13" s="2" customFormat="1" ht="15" customHeight="1" x14ac:dyDescent="0.3">
      <c r="B91" s="7" t="s">
        <v>168</v>
      </c>
      <c r="C91" s="9" t="s">
        <v>173</v>
      </c>
      <c r="D91" s="9" t="s">
        <v>174</v>
      </c>
      <c r="E91" s="7" t="s">
        <v>9</v>
      </c>
      <c r="F91" s="7" t="s">
        <v>10</v>
      </c>
      <c r="G91" s="7"/>
      <c r="H91" s="7"/>
      <c r="I91" s="8"/>
    </row>
    <row r="92" spans="2:13" s="2" customFormat="1" ht="15" customHeight="1" x14ac:dyDescent="0.3">
      <c r="B92" s="7" t="s">
        <v>168</v>
      </c>
      <c r="C92" s="9" t="s">
        <v>175</v>
      </c>
      <c r="D92" s="9" t="s">
        <v>176</v>
      </c>
      <c r="E92" s="7" t="s">
        <v>9</v>
      </c>
      <c r="F92" s="7" t="s">
        <v>10</v>
      </c>
      <c r="G92" s="7"/>
      <c r="H92" s="7"/>
      <c r="I92" s="8"/>
    </row>
    <row r="93" spans="2:13" s="2" customFormat="1" ht="15" customHeight="1" x14ac:dyDescent="0.3">
      <c r="B93" s="7" t="s">
        <v>168</v>
      </c>
      <c r="C93" s="9" t="s">
        <v>177</v>
      </c>
      <c r="D93" s="9" t="s">
        <v>178</v>
      </c>
      <c r="E93" s="7" t="s">
        <v>9</v>
      </c>
      <c r="F93" s="7" t="s">
        <v>10</v>
      </c>
      <c r="G93" s="7"/>
      <c r="H93" s="7"/>
      <c r="I93" s="8"/>
      <c r="M93" s="18"/>
    </row>
    <row r="94" spans="2:13" s="2" customFormat="1" ht="15" customHeight="1" x14ac:dyDescent="0.3">
      <c r="B94" s="7" t="s">
        <v>168</v>
      </c>
      <c r="C94" s="9" t="s">
        <v>179</v>
      </c>
      <c r="D94" s="9" t="s">
        <v>180</v>
      </c>
      <c r="E94" s="7" t="s">
        <v>9</v>
      </c>
      <c r="F94" s="7" t="s">
        <v>10</v>
      </c>
      <c r="G94" s="7"/>
      <c r="H94" s="7"/>
      <c r="I94" s="8"/>
    </row>
    <row r="95" spans="2:13" s="2" customFormat="1" ht="15" customHeight="1" x14ac:dyDescent="0.3">
      <c r="B95" s="7" t="s">
        <v>168</v>
      </c>
      <c r="C95" s="9" t="s">
        <v>181</v>
      </c>
      <c r="D95" s="9" t="s">
        <v>182</v>
      </c>
      <c r="E95" s="7" t="s">
        <v>9</v>
      </c>
      <c r="F95" s="7" t="s">
        <v>10</v>
      </c>
      <c r="G95" s="7"/>
      <c r="H95" s="7"/>
      <c r="I95" s="8"/>
    </row>
    <row r="96" spans="2:13" s="2" customFormat="1" ht="15" customHeight="1" x14ac:dyDescent="0.3">
      <c r="B96" s="7" t="s">
        <v>168</v>
      </c>
      <c r="C96" s="9" t="s">
        <v>183</v>
      </c>
      <c r="D96" s="9" t="s">
        <v>184</v>
      </c>
      <c r="E96" s="7" t="s">
        <v>9</v>
      </c>
      <c r="F96" s="7" t="s">
        <v>10</v>
      </c>
      <c r="G96" s="7"/>
      <c r="H96" s="7"/>
      <c r="I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6E29-9629-4781-A95C-5E3CE6A1C052}">
  <sheetPr>
    <tabColor rgb="FF4472C4"/>
  </sheetPr>
  <dimension ref="B1:W443"/>
  <sheetViews>
    <sheetView zoomScale="60" zoomScaleNormal="60" workbookViewId="0">
      <selection activeCell="B5" sqref="B5"/>
    </sheetView>
  </sheetViews>
  <sheetFormatPr defaultColWidth="9.109375" defaultRowHeight="14.4" x14ac:dyDescent="0.3"/>
  <cols>
    <col min="2" max="2" width="10.33203125" bestFit="1" customWidth="1"/>
    <col min="3" max="3" width="9.88671875" bestFit="1" customWidth="1"/>
    <col min="4" max="4" width="15.77734375" customWidth="1"/>
    <col min="5" max="5" width="9.77734375" style="64" customWidth="1"/>
    <col min="6" max="6" width="16.44140625" bestFit="1" customWidth="1"/>
    <col min="7" max="7" width="13.33203125" customWidth="1"/>
    <col min="8" max="8" width="10.6640625" bestFit="1" customWidth="1"/>
    <col min="9" max="9" width="10.109375" bestFit="1" customWidth="1"/>
    <col min="10" max="10" width="15.88671875" bestFit="1" customWidth="1"/>
    <col min="12" max="12" width="7.109375" style="57" customWidth="1"/>
    <col min="13" max="13" width="13.5546875" customWidth="1"/>
    <col min="14" max="14" width="27.109375" customWidth="1"/>
    <col min="16" max="16" width="11.33203125" bestFit="1" customWidth="1"/>
    <col min="17" max="17" width="41.5546875" bestFit="1" customWidth="1"/>
    <col min="19" max="19" width="10.33203125" bestFit="1" customWidth="1"/>
    <col min="20" max="20" width="45.5546875" bestFit="1" customWidth="1"/>
    <col min="22" max="22" width="10.109375" style="1" bestFit="1" customWidth="1"/>
    <col min="23" max="23" width="16.5546875" bestFit="1" customWidth="1"/>
  </cols>
  <sheetData>
    <row r="1" spans="2:23" s="2" customFormat="1" x14ac:dyDescent="0.3">
      <c r="E1" s="68"/>
      <c r="L1" s="41"/>
      <c r="V1" s="54"/>
    </row>
    <row r="2" spans="2:23" s="2" customFormat="1" x14ac:dyDescent="0.3">
      <c r="E2" s="68"/>
      <c r="L2" s="41"/>
      <c r="V2" s="54"/>
    </row>
    <row r="3" spans="2:23" s="2" customFormat="1" ht="19.8" x14ac:dyDescent="0.3">
      <c r="B3" s="50" t="s">
        <v>319</v>
      </c>
      <c r="C3" s="50"/>
      <c r="D3" s="50"/>
      <c r="E3" s="69"/>
      <c r="L3" s="41"/>
      <c r="V3" s="54"/>
    </row>
    <row r="4" spans="2:23" s="76" customFormat="1" ht="19.8" x14ac:dyDescent="0.3">
      <c r="B4" s="74"/>
      <c r="C4" s="74"/>
      <c r="D4" s="74"/>
      <c r="E4" s="75"/>
      <c r="L4" s="77"/>
      <c r="V4" s="78"/>
    </row>
    <row r="5" spans="2:23" s="2" customFormat="1" ht="21" customHeight="1" x14ac:dyDescent="0.3">
      <c r="B5" s="40" t="s">
        <v>215</v>
      </c>
      <c r="C5"/>
      <c r="D5"/>
      <c r="E5" s="64"/>
      <c r="F5"/>
      <c r="G5"/>
      <c r="H5"/>
      <c r="I5"/>
      <c r="J5"/>
      <c r="L5" s="41"/>
      <c r="V5" s="54"/>
    </row>
    <row r="6" spans="2:23" s="2" customFormat="1" ht="15" customHeight="1" x14ac:dyDescent="0.3">
      <c r="B6" s="35" t="s">
        <v>216</v>
      </c>
      <c r="C6" s="35" t="s">
        <v>217</v>
      </c>
      <c r="D6" s="35" t="s">
        <v>218</v>
      </c>
      <c r="E6" s="6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S6" s="35" t="s">
        <v>303</v>
      </c>
      <c r="T6" s="35" t="s">
        <v>302</v>
      </c>
      <c r="V6" s="58" t="s">
        <v>295</v>
      </c>
    </row>
    <row r="7" spans="2:23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66">
        <f>'ACTIVITY TNO'!$E$6</f>
        <v>2018</v>
      </c>
      <c r="F7" s="38" t="str">
        <f>H7</f>
        <v>TRABDL</v>
      </c>
      <c r="G7" s="38" t="s">
        <v>229</v>
      </c>
      <c r="H7" s="38" t="str">
        <f>P$7</f>
        <v>TRABDL</v>
      </c>
      <c r="I7" s="38" t="s">
        <v>226</v>
      </c>
      <c r="J7" s="47">
        <v>4.6396522281681241E-4</v>
      </c>
      <c r="L7" s="38" t="s">
        <v>239</v>
      </c>
      <c r="M7" s="38" t="s">
        <v>293</v>
      </c>
      <c r="N7" s="38" t="s">
        <v>269</v>
      </c>
      <c r="P7" s="38" t="s">
        <v>185</v>
      </c>
      <c r="Q7" s="44" t="s">
        <v>186</v>
      </c>
      <c r="S7" s="38" t="s">
        <v>226</v>
      </c>
      <c r="T7" s="44" t="s">
        <v>250</v>
      </c>
      <c r="V7" s="59" t="str">
        <f>IF(J7-'ACTIVITY Cars +5km'!J7&lt;(0.1*J7), "OK", "DIFF")</f>
        <v>OK</v>
      </c>
    </row>
    <row r="8" spans="2:23" s="2" customFormat="1" ht="15" customHeight="1" x14ac:dyDescent="0.3">
      <c r="B8" s="38" t="s">
        <v>225</v>
      </c>
      <c r="C8" s="38"/>
      <c r="D8" s="38" t="str">
        <f t="shared" si="0"/>
        <v>FLO_EMIS</v>
      </c>
      <c r="E8" s="66">
        <f>$E$7</f>
        <v>2018</v>
      </c>
      <c r="F8" s="38" t="str">
        <f t="shared" ref="F8:F74" si="1">H8</f>
        <v>TRABDLM</v>
      </c>
      <c r="G8" s="38" t="str">
        <f t="shared" ref="G8:G30" si="2">G7</f>
        <v>TCAR*</v>
      </c>
      <c r="H8" s="38" t="str">
        <f>P$8</f>
        <v>TRABDLM</v>
      </c>
      <c r="I8" s="38" t="str">
        <f>I7</f>
        <v>TRACH4N</v>
      </c>
      <c r="J8" s="47">
        <v>4.6396522281681241E-4</v>
      </c>
      <c r="L8" s="38" t="s">
        <v>239</v>
      </c>
      <c r="M8" s="38" t="s">
        <v>293</v>
      </c>
      <c r="N8" s="38" t="s">
        <v>269</v>
      </c>
      <c r="P8" s="38" t="s">
        <v>187</v>
      </c>
      <c r="Q8" s="44" t="s">
        <v>188</v>
      </c>
      <c r="S8" s="38" t="s">
        <v>227</v>
      </c>
      <c r="T8" s="44" t="s">
        <v>251</v>
      </c>
      <c r="V8" s="59" t="str">
        <f>IF(J8-'ACTIVITY Cars +5km'!J8&lt;(0.1*J8), "OK", "DIFF")</f>
        <v>OK</v>
      </c>
    </row>
    <row r="9" spans="2:23" s="2" customFormat="1" ht="15" customHeight="1" x14ac:dyDescent="0.3">
      <c r="B9" s="38" t="s">
        <v>225</v>
      </c>
      <c r="C9" s="38"/>
      <c r="D9" s="38" t="str">
        <f t="shared" si="0"/>
        <v>FLO_EMIS</v>
      </c>
      <c r="E9" s="66">
        <f t="shared" ref="E9:E72" si="3">$E$7</f>
        <v>2018</v>
      </c>
      <c r="F9" s="38" t="str">
        <f t="shared" si="1"/>
        <v>TRABGL</v>
      </c>
      <c r="G9" s="38" t="str">
        <f t="shared" si="2"/>
        <v>TCAR*</v>
      </c>
      <c r="H9" s="38" t="str">
        <f>P$9</f>
        <v>TRABGL</v>
      </c>
      <c r="I9" s="38" t="str">
        <f t="shared" ref="I9:I30" si="4">I8</f>
        <v>TRACH4N</v>
      </c>
      <c r="J9" s="47">
        <v>3.7011601928181996E-3</v>
      </c>
      <c r="L9" s="38" t="s">
        <v>239</v>
      </c>
      <c r="M9" s="38" t="s">
        <v>293</v>
      </c>
      <c r="N9" s="38" t="s">
        <v>270</v>
      </c>
      <c r="P9" s="38" t="s">
        <v>278</v>
      </c>
      <c r="Q9" s="44" t="s">
        <v>279</v>
      </c>
      <c r="S9" s="38" t="s">
        <v>249</v>
      </c>
      <c r="T9" s="44" t="s">
        <v>252</v>
      </c>
      <c r="V9" s="59" t="str">
        <f>IF(J9-'ACTIVITY Cars +5km'!J9&lt;(0.1*J9), "OK", "DIFF")</f>
        <v>OK</v>
      </c>
    </row>
    <row r="10" spans="2:23" s="2" customFormat="1" ht="15" customHeight="1" x14ac:dyDescent="0.3">
      <c r="B10" s="38" t="s">
        <v>225</v>
      </c>
      <c r="C10" s="38"/>
      <c r="D10" s="38" t="str">
        <f t="shared" si="0"/>
        <v>FLO_EMIS</v>
      </c>
      <c r="E10" s="66">
        <f t="shared" si="3"/>
        <v>2018</v>
      </c>
      <c r="F10" s="38" t="str">
        <f t="shared" si="1"/>
        <v>TRABGS</v>
      </c>
      <c r="G10" s="38" t="str">
        <f t="shared" si="2"/>
        <v>TCAR*</v>
      </c>
      <c r="H10" s="38" t="str">
        <f>P$10</f>
        <v>TRABGS</v>
      </c>
      <c r="I10" s="38" t="str">
        <f t="shared" si="4"/>
        <v>TRACH4N</v>
      </c>
      <c r="J10" s="47">
        <v>3.7011601928181996E-3</v>
      </c>
      <c r="L10" s="38" t="s">
        <v>239</v>
      </c>
      <c r="M10" s="38" t="s">
        <v>293</v>
      </c>
      <c r="N10" s="38" t="s">
        <v>270</v>
      </c>
      <c r="P10" s="38" t="s">
        <v>189</v>
      </c>
      <c r="Q10" s="44" t="s">
        <v>190</v>
      </c>
      <c r="S10" s="38" t="s">
        <v>228</v>
      </c>
      <c r="T10" s="44" t="s">
        <v>253</v>
      </c>
      <c r="V10" s="59" t="str">
        <f>IF(J10-'ACTIVITY Cars +5km'!J10&lt;(0.1*J10), "OK", "DIFF")</f>
        <v>OK</v>
      </c>
    </row>
    <row r="11" spans="2:23" s="2" customFormat="1" ht="15" customHeight="1" x14ac:dyDescent="0.3">
      <c r="B11" s="38" t="s">
        <v>225</v>
      </c>
      <c r="C11" s="38"/>
      <c r="D11" s="38" t="str">
        <f t="shared" si="0"/>
        <v>FLO_EMIS</v>
      </c>
      <c r="E11" s="66">
        <f t="shared" si="3"/>
        <v>2018</v>
      </c>
      <c r="F11" s="38" t="str">
        <f t="shared" si="1"/>
        <v>TRABGSL</v>
      </c>
      <c r="G11" s="38" t="str">
        <f t="shared" si="2"/>
        <v>TCAR*</v>
      </c>
      <c r="H11" s="38" t="str">
        <f>P$11</f>
        <v>TRABGSL</v>
      </c>
      <c r="I11" s="38" t="str">
        <f t="shared" si="4"/>
        <v>TRACH4N</v>
      </c>
      <c r="J11" s="47">
        <f>J20</f>
        <v>8.9776353089190304E-3</v>
      </c>
      <c r="L11" s="38" t="s">
        <v>239</v>
      </c>
      <c r="M11" s="38"/>
      <c r="N11" s="38" t="s">
        <v>294</v>
      </c>
      <c r="P11" s="38" t="s">
        <v>282</v>
      </c>
      <c r="Q11" s="44" t="s">
        <v>283</v>
      </c>
      <c r="S11" s="38" t="s">
        <v>247</v>
      </c>
      <c r="T11" s="44" t="s">
        <v>254</v>
      </c>
      <c r="V11" s="59" t="str">
        <f>IF(J11-'ACTIVITY Cars +5km'!J11&lt;(0.1*J11), "OK", "DIFF")</f>
        <v>OK</v>
      </c>
    </row>
    <row r="12" spans="2:23" s="2" customFormat="1" ht="15" customHeight="1" x14ac:dyDescent="0.3">
      <c r="B12" s="38" t="s">
        <v>225</v>
      </c>
      <c r="C12" s="38"/>
      <c r="D12" s="38" t="str">
        <f t="shared" ref="D12" si="5">IF(J12&gt;0,"FLO_EMIS","*")</f>
        <v>FLO_EMIS</v>
      </c>
      <c r="E12" s="66">
        <f t="shared" si="3"/>
        <v>2018</v>
      </c>
      <c r="F12" s="38" t="str">
        <f t="shared" ref="F12" si="6">H12</f>
        <v>TRABGSLM</v>
      </c>
      <c r="G12" s="38" t="str">
        <f t="shared" si="2"/>
        <v>TCAR*</v>
      </c>
      <c r="H12" s="38" t="str">
        <f>P$12</f>
        <v>TRABGSLM</v>
      </c>
      <c r="I12" s="38" t="str">
        <f t="shared" si="4"/>
        <v>TRACH4N</v>
      </c>
      <c r="J12" s="47">
        <f>J11</f>
        <v>8.9776353089190304E-3</v>
      </c>
      <c r="L12" s="38" t="s">
        <v>239</v>
      </c>
      <c r="M12" s="38"/>
      <c r="N12" s="38" t="s">
        <v>294</v>
      </c>
      <c r="P12" s="38" t="s">
        <v>317</v>
      </c>
      <c r="Q12" s="44" t="s">
        <v>318</v>
      </c>
      <c r="S12" s="38" t="s">
        <v>231</v>
      </c>
      <c r="T12" s="44" t="s">
        <v>255</v>
      </c>
      <c r="V12" s="59"/>
      <c r="W12" s="52"/>
    </row>
    <row r="13" spans="2:23" s="2" customFormat="1" ht="15" customHeight="1" x14ac:dyDescent="0.3">
      <c r="B13" s="38" t="s">
        <v>225</v>
      </c>
      <c r="C13" s="38"/>
      <c r="D13" s="38" t="str">
        <f t="shared" si="0"/>
        <v>*</v>
      </c>
      <c r="E13" s="66">
        <f t="shared" si="3"/>
        <v>2018</v>
      </c>
      <c r="F13" s="38" t="str">
        <f t="shared" si="1"/>
        <v>TRABJF</v>
      </c>
      <c r="G13" s="38" t="str">
        <f>G11</f>
        <v>TCAR*</v>
      </c>
      <c r="H13" s="38" t="str">
        <f>P$13</f>
        <v>TRABJF</v>
      </c>
      <c r="I13" s="38" t="str">
        <f t="shared" si="4"/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  <c r="V13" s="59"/>
    </row>
    <row r="14" spans="2:23" s="2" customFormat="1" ht="15" customHeight="1" x14ac:dyDescent="0.3">
      <c r="B14" s="38" t="s">
        <v>225</v>
      </c>
      <c r="C14" s="38"/>
      <c r="D14" s="38" t="str">
        <f t="shared" si="0"/>
        <v>*</v>
      </c>
      <c r="E14" s="66">
        <f t="shared" si="3"/>
        <v>2018</v>
      </c>
      <c r="F14" s="38" t="str">
        <f t="shared" si="1"/>
        <v>TRADME</v>
      </c>
      <c r="G14" s="38" t="str">
        <f t="shared" si="2"/>
        <v>TCAR*</v>
      </c>
      <c r="H14" s="38" t="str">
        <f>P$14</f>
        <v>TRADME</v>
      </c>
      <c r="I14" s="38" t="str">
        <f t="shared" si="4"/>
        <v>TRACH4N</v>
      </c>
      <c r="J14" s="47">
        <v>0</v>
      </c>
      <c r="L14" s="38" t="s">
        <v>239</v>
      </c>
      <c r="M14" s="38"/>
      <c r="N14" s="38" t="s">
        <v>245</v>
      </c>
      <c r="P14" s="38" t="s">
        <v>286</v>
      </c>
      <c r="Q14" s="44" t="s">
        <v>287</v>
      </c>
      <c r="S14" s="38" t="s">
        <v>233</v>
      </c>
      <c r="T14" s="44" t="s">
        <v>257</v>
      </c>
      <c r="V14" s="59" t="str">
        <f>IF(J15-'ACTIVITY Cars +5km'!J15&lt;(0.1*J15), "OK", "DIFF")</f>
        <v>OK</v>
      </c>
    </row>
    <row r="15" spans="2:23" s="2" customFormat="1" ht="15" customHeight="1" x14ac:dyDescent="0.3">
      <c r="B15" s="38" t="s">
        <v>225</v>
      </c>
      <c r="C15" s="38"/>
      <c r="D15" s="38" t="str">
        <f t="shared" si="0"/>
        <v>FLO_EMIS</v>
      </c>
      <c r="E15" s="66">
        <f t="shared" si="3"/>
        <v>2018</v>
      </c>
      <c r="F15" s="38" t="str">
        <f t="shared" si="1"/>
        <v>TRADST</v>
      </c>
      <c r="G15" s="38" t="str">
        <f t="shared" si="2"/>
        <v>TCAR*</v>
      </c>
      <c r="H15" s="38" t="str">
        <f>P$15</f>
        <v>TRADST</v>
      </c>
      <c r="I15" s="38" t="str">
        <f t="shared" si="4"/>
        <v>TRACH4N</v>
      </c>
      <c r="J15" s="47">
        <v>5.0083694136712602E-4</v>
      </c>
      <c r="L15" s="38" t="s">
        <v>239</v>
      </c>
      <c r="M15" s="38" t="s">
        <v>293</v>
      </c>
      <c r="N15" s="38" t="s">
        <v>270</v>
      </c>
      <c r="P15" s="38" t="s">
        <v>191</v>
      </c>
      <c r="Q15" s="44" t="s">
        <v>192</v>
      </c>
      <c r="S15" s="38" t="s">
        <v>232</v>
      </c>
      <c r="T15" s="44" t="s">
        <v>258</v>
      </c>
      <c r="V15" s="59"/>
    </row>
    <row r="16" spans="2:23" s="2" customFormat="1" ht="15" customHeight="1" x14ac:dyDescent="0.3">
      <c r="B16" s="38" t="s">
        <v>225</v>
      </c>
      <c r="C16" s="38"/>
      <c r="D16" s="38" t="str">
        <f t="shared" si="0"/>
        <v>*</v>
      </c>
      <c r="E16" s="66">
        <f t="shared" si="3"/>
        <v>2018</v>
      </c>
      <c r="F16" s="38" t="str">
        <f t="shared" si="1"/>
        <v>TRAELC</v>
      </c>
      <c r="G16" s="38" t="str">
        <f t="shared" si="2"/>
        <v>TCAR*</v>
      </c>
      <c r="H16" s="38" t="str">
        <f>P$16</f>
        <v>TRAELC</v>
      </c>
      <c r="I16" s="38" t="str">
        <f t="shared" si="4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  <c r="V16" s="59" t="str">
        <f>IF(J17-'ACTIVITY Cars +5km'!J17&lt;(0.1*J17), "OK", "DIFF")</f>
        <v>OK</v>
      </c>
    </row>
    <row r="17" spans="2:22" s="2" customFormat="1" ht="15" customHeight="1" x14ac:dyDescent="0.3">
      <c r="B17" s="38" t="s">
        <v>225</v>
      </c>
      <c r="C17" s="38"/>
      <c r="D17" s="38" t="str">
        <f t="shared" si="0"/>
        <v>FLO_EMIS</v>
      </c>
      <c r="E17" s="66">
        <f t="shared" si="3"/>
        <v>2018</v>
      </c>
      <c r="F17" s="38" t="str">
        <f t="shared" si="1"/>
        <v>TRAETH</v>
      </c>
      <c r="G17" s="38" t="str">
        <f t="shared" si="2"/>
        <v>TCAR*</v>
      </c>
      <c r="H17" s="38" t="str">
        <f>P$17</f>
        <v>TRAETH</v>
      </c>
      <c r="I17" s="38" t="str">
        <f t="shared" si="4"/>
        <v>TRACH4N</v>
      </c>
      <c r="J17" s="47">
        <v>9.2398998765631912E-3</v>
      </c>
      <c r="L17" s="38" t="s">
        <v>239</v>
      </c>
      <c r="M17" s="38" t="s">
        <v>293</v>
      </c>
      <c r="N17" s="38" t="s">
        <v>271</v>
      </c>
      <c r="P17" s="38" t="s">
        <v>195</v>
      </c>
      <c r="Q17" s="44" t="s">
        <v>196</v>
      </c>
      <c r="S17" s="38" t="s">
        <v>230</v>
      </c>
      <c r="T17" s="44" t="s">
        <v>300</v>
      </c>
      <c r="V17" s="59" t="str">
        <f>IF(J18-'ACTIVITY Cars +5km'!J18&lt;(0.1*J18), "OK", "DIFF")</f>
        <v>OK</v>
      </c>
    </row>
    <row r="18" spans="2:22" s="2" customFormat="1" ht="15" customHeight="1" x14ac:dyDescent="0.3">
      <c r="B18" s="38" t="s">
        <v>225</v>
      </c>
      <c r="C18" s="38"/>
      <c r="D18" s="38" t="str">
        <f t="shared" si="0"/>
        <v>FLO_EMIS</v>
      </c>
      <c r="E18" s="66">
        <f t="shared" si="3"/>
        <v>2018</v>
      </c>
      <c r="F18" s="38" t="str">
        <f t="shared" si="1"/>
        <v>TRAETHM</v>
      </c>
      <c r="G18" s="38" t="str">
        <f t="shared" si="2"/>
        <v>TCAR*</v>
      </c>
      <c r="H18" s="38" t="str">
        <f>P$18</f>
        <v>TRAETHM</v>
      </c>
      <c r="I18" s="38" t="str">
        <f t="shared" si="4"/>
        <v>TRACH4N</v>
      </c>
      <c r="J18" s="47">
        <v>9.2398998765631912E-3</v>
      </c>
      <c r="L18" s="38" t="s">
        <v>239</v>
      </c>
      <c r="M18" s="38" t="s">
        <v>293</v>
      </c>
      <c r="N18" s="38" t="s">
        <v>271</v>
      </c>
      <c r="P18" s="38" t="s">
        <v>197</v>
      </c>
      <c r="Q18" s="44" t="s">
        <v>198</v>
      </c>
      <c r="V18" s="59"/>
    </row>
    <row r="19" spans="2:22" s="2" customFormat="1" ht="15" customHeight="1" x14ac:dyDescent="0.3">
      <c r="B19" s="38" t="s">
        <v>225</v>
      </c>
      <c r="C19" s="38"/>
      <c r="D19" s="38" t="str">
        <f t="shared" si="0"/>
        <v>*</v>
      </c>
      <c r="E19" s="66">
        <f t="shared" si="3"/>
        <v>2018</v>
      </c>
      <c r="F19" s="38" t="str">
        <f t="shared" si="1"/>
        <v>TRAFTD</v>
      </c>
      <c r="G19" s="38" t="str">
        <f t="shared" si="2"/>
        <v>TCAR*</v>
      </c>
      <c r="H19" s="38" t="str">
        <f>P$19</f>
        <v>TRAFTD</v>
      </c>
      <c r="I19" s="38" t="str">
        <f t="shared" si="4"/>
        <v>TRACH4N</v>
      </c>
      <c r="J19" s="47">
        <v>0</v>
      </c>
      <c r="L19" s="38" t="s">
        <v>239</v>
      </c>
      <c r="M19" s="38"/>
      <c r="N19" s="38" t="s">
        <v>245</v>
      </c>
      <c r="P19" s="38" t="s">
        <v>276</v>
      </c>
      <c r="Q19" s="44" t="s">
        <v>277</v>
      </c>
      <c r="V19" s="59" t="str">
        <f>IF(J20-'ACTIVITY Cars +5km'!J20&lt;(0.1*J20), "OK", "DIFF")</f>
        <v>OK</v>
      </c>
    </row>
    <row r="20" spans="2:22" s="2" customFormat="1" ht="15" customHeight="1" x14ac:dyDescent="0.3">
      <c r="B20" s="38" t="s">
        <v>225</v>
      </c>
      <c r="C20" s="38"/>
      <c r="D20" s="38" t="str">
        <f t="shared" si="0"/>
        <v>FLO_EMIS</v>
      </c>
      <c r="E20" s="66">
        <f t="shared" si="3"/>
        <v>2018</v>
      </c>
      <c r="F20" s="38" t="str">
        <f t="shared" si="1"/>
        <v>TRAGSL</v>
      </c>
      <c r="G20" s="38" t="str">
        <f t="shared" si="2"/>
        <v>TCAR*</v>
      </c>
      <c r="H20" s="38" t="str">
        <f>P$20</f>
        <v>TRAGSL</v>
      </c>
      <c r="I20" s="38" t="str">
        <f t="shared" si="4"/>
        <v>TRACH4N</v>
      </c>
      <c r="J20" s="47">
        <v>8.9776353089190304E-3</v>
      </c>
      <c r="L20" s="38" t="s">
        <v>239</v>
      </c>
      <c r="M20" s="38" t="s">
        <v>293</v>
      </c>
      <c r="N20" s="38" t="s">
        <v>270</v>
      </c>
      <c r="P20" s="38" t="s">
        <v>199</v>
      </c>
      <c r="Q20" s="44" t="s">
        <v>200</v>
      </c>
      <c r="V20" s="59"/>
    </row>
    <row r="21" spans="2:22" s="2" customFormat="1" ht="15" customHeight="1" x14ac:dyDescent="0.3">
      <c r="B21" s="38" t="s">
        <v>225</v>
      </c>
      <c r="C21" s="38"/>
      <c r="D21" s="38" t="str">
        <f t="shared" si="0"/>
        <v>*</v>
      </c>
      <c r="E21" s="66">
        <f t="shared" si="3"/>
        <v>2018</v>
      </c>
      <c r="F21" s="38" t="str">
        <f t="shared" si="1"/>
        <v>TRAH2G</v>
      </c>
      <c r="G21" s="38" t="str">
        <f t="shared" si="2"/>
        <v>TCAR*</v>
      </c>
      <c r="H21" s="38" t="str">
        <f>P$21</f>
        <v>TRAH2G</v>
      </c>
      <c r="I21" s="38" t="str">
        <f t="shared" si="4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  <c r="V21" s="59"/>
    </row>
    <row r="22" spans="2:22" s="2" customFormat="1" ht="15" customHeight="1" x14ac:dyDescent="0.3">
      <c r="B22" s="38" t="s">
        <v>225</v>
      </c>
      <c r="C22" s="38"/>
      <c r="D22" s="38" t="str">
        <f t="shared" si="0"/>
        <v>*</v>
      </c>
      <c r="E22" s="66">
        <f t="shared" si="3"/>
        <v>2018</v>
      </c>
      <c r="F22" s="38" t="str">
        <f t="shared" si="1"/>
        <v>TRAHFO</v>
      </c>
      <c r="G22" s="38" t="str">
        <f t="shared" si="2"/>
        <v>TCAR*</v>
      </c>
      <c r="H22" s="38" t="str">
        <f>P$22</f>
        <v>TRAHFO</v>
      </c>
      <c r="I22" s="38" t="str">
        <f t="shared" si="4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  <c r="V22" s="59"/>
    </row>
    <row r="23" spans="2:22" s="2" customFormat="1" ht="15" customHeight="1" x14ac:dyDescent="0.3">
      <c r="B23" s="38" t="s">
        <v>225</v>
      </c>
      <c r="C23" s="38"/>
      <c r="D23" s="38" t="str">
        <f t="shared" si="0"/>
        <v>*</v>
      </c>
      <c r="E23" s="66">
        <f t="shared" si="3"/>
        <v>2018</v>
      </c>
      <c r="F23" s="38" t="str">
        <f t="shared" si="1"/>
        <v>TRAHUM</v>
      </c>
      <c r="G23" s="38" t="str">
        <f t="shared" si="2"/>
        <v>TCAR*</v>
      </c>
      <c r="H23" s="38" t="str">
        <f>P$23</f>
        <v>TRAHUM</v>
      </c>
      <c r="I23" s="38" t="str">
        <f t="shared" si="4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  <c r="V23" s="59"/>
    </row>
    <row r="24" spans="2:22" s="2" customFormat="1" ht="15" customHeight="1" x14ac:dyDescent="0.3">
      <c r="B24" s="38" t="s">
        <v>225</v>
      </c>
      <c r="C24" s="38"/>
      <c r="D24" s="38" t="str">
        <f t="shared" si="0"/>
        <v>*</v>
      </c>
      <c r="E24" s="66">
        <f t="shared" si="3"/>
        <v>2018</v>
      </c>
      <c r="F24" s="38" t="str">
        <f t="shared" si="1"/>
        <v>TRAKER</v>
      </c>
      <c r="G24" s="38" t="str">
        <f t="shared" si="2"/>
        <v>TCAR*</v>
      </c>
      <c r="H24" s="38" t="str">
        <f>P$24</f>
        <v>TRAKER</v>
      </c>
      <c r="I24" s="38" t="str">
        <f t="shared" si="4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  <c r="V24" s="59"/>
    </row>
    <row r="25" spans="2:22" s="2" customFormat="1" ht="15" customHeight="1" x14ac:dyDescent="0.3">
      <c r="B25" s="38" t="s">
        <v>225</v>
      </c>
      <c r="C25" s="38"/>
      <c r="D25" s="38" t="str">
        <f t="shared" si="0"/>
        <v>*</v>
      </c>
      <c r="E25" s="66">
        <f t="shared" si="3"/>
        <v>2018</v>
      </c>
      <c r="F25" s="38" t="str">
        <f t="shared" si="1"/>
        <v>TRALFO</v>
      </c>
      <c r="G25" s="38" t="str">
        <f t="shared" si="2"/>
        <v>TCAR*</v>
      </c>
      <c r="H25" s="38" t="str">
        <f>P$25</f>
        <v>TRALFO</v>
      </c>
      <c r="I25" s="38" t="str">
        <f t="shared" si="4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  <c r="V25" s="59" t="str">
        <f>IF(J26-'ACTIVITY Cars +5km'!J26&lt;(0.1*J26), "OK", "DIFF")</f>
        <v>OK</v>
      </c>
    </row>
    <row r="26" spans="2:22" s="2" customFormat="1" ht="15" customHeight="1" x14ac:dyDescent="0.3">
      <c r="B26" s="38" t="s">
        <v>225</v>
      </c>
      <c r="C26" s="38"/>
      <c r="D26" s="38" t="str">
        <f t="shared" si="0"/>
        <v>FLO_EMIS</v>
      </c>
      <c r="E26" s="66">
        <f t="shared" si="3"/>
        <v>2018</v>
      </c>
      <c r="F26" s="38" t="str">
        <f t="shared" si="1"/>
        <v>TRALPG</v>
      </c>
      <c r="G26" s="38" t="str">
        <f t="shared" si="2"/>
        <v>TCAR*</v>
      </c>
      <c r="H26" s="38" t="str">
        <f>P$26</f>
        <v>TRALPG</v>
      </c>
      <c r="I26" s="38" t="str">
        <f t="shared" si="4"/>
        <v>TRACH4N</v>
      </c>
      <c r="J26" s="47">
        <v>2.0000000000000002E-5</v>
      </c>
      <c r="L26" s="38" t="s">
        <v>239</v>
      </c>
      <c r="M26" s="38"/>
      <c r="N26" s="38" t="s">
        <v>263</v>
      </c>
      <c r="P26" s="38" t="s">
        <v>211</v>
      </c>
      <c r="Q26" s="44" t="s">
        <v>212</v>
      </c>
      <c r="V26" s="59" t="str">
        <f>IF(J27-'ACTIVITY Cars +5km'!J27&lt;(0.1*J27), "OK", "DIFF")</f>
        <v>OK</v>
      </c>
    </row>
    <row r="27" spans="2:22" s="2" customFormat="1" ht="15" customHeight="1" x14ac:dyDescent="0.3">
      <c r="B27" s="38" t="s">
        <v>225</v>
      </c>
      <c r="C27" s="38"/>
      <c r="D27" s="38" t="str">
        <f t="shared" si="0"/>
        <v>FLO_EMIS</v>
      </c>
      <c r="E27" s="66">
        <f t="shared" si="3"/>
        <v>2018</v>
      </c>
      <c r="F27" s="38" t="str">
        <f t="shared" si="1"/>
        <v>TRAMTH</v>
      </c>
      <c r="G27" s="38" t="str">
        <f t="shared" si="2"/>
        <v>TCAR*</v>
      </c>
      <c r="H27" s="38" t="str">
        <f>P$27</f>
        <v>TRAMTH</v>
      </c>
      <c r="I27" s="38" t="str">
        <f t="shared" si="4"/>
        <v>TRACH4N</v>
      </c>
      <c r="J27" s="47">
        <v>4.4331081159683649E-4</v>
      </c>
      <c r="L27" s="38" t="s">
        <v>239</v>
      </c>
      <c r="M27" s="38" t="s">
        <v>293</v>
      </c>
      <c r="N27" s="38" t="s">
        <v>270</v>
      </c>
      <c r="P27" s="38" t="s">
        <v>315</v>
      </c>
      <c r="Q27" s="44" t="s">
        <v>268</v>
      </c>
      <c r="V27" s="59" t="str">
        <f>IF(J28-'ACTIVITY Cars +5km'!J28&lt;(0.1*J28), "OK", "DIFF")</f>
        <v>OK</v>
      </c>
    </row>
    <row r="28" spans="2:22" x14ac:dyDescent="0.3">
      <c r="B28" s="38" t="s">
        <v>225</v>
      </c>
      <c r="C28" s="38"/>
      <c r="D28" s="38" t="str">
        <f t="shared" si="0"/>
        <v>FLO_EMIS</v>
      </c>
      <c r="E28" s="66">
        <f t="shared" si="3"/>
        <v>2018</v>
      </c>
      <c r="F28" s="38" t="str">
        <f t="shared" si="1"/>
        <v>TRAMTHM</v>
      </c>
      <c r="G28" s="38" t="str">
        <f t="shared" si="2"/>
        <v>TCAR*</v>
      </c>
      <c r="H28" s="38" t="str">
        <f>P$28</f>
        <v>TRAMTHM</v>
      </c>
      <c r="I28" s="38" t="str">
        <f t="shared" si="4"/>
        <v>TRACH4N</v>
      </c>
      <c r="J28" s="47">
        <v>4.4331081159683649E-4</v>
      </c>
      <c r="K28" s="2"/>
      <c r="L28" s="38" t="s">
        <v>239</v>
      </c>
      <c r="M28" s="38" t="s">
        <v>293</v>
      </c>
      <c r="N28" s="38" t="s">
        <v>270</v>
      </c>
      <c r="O28" s="2"/>
      <c r="P28" s="38" t="s">
        <v>316</v>
      </c>
      <c r="Q28" s="44" t="s">
        <v>267</v>
      </c>
      <c r="V28" s="59" t="str">
        <f>IF(J29-'ACTIVITY Cars +5km'!J29&lt;(0.1*J29), "OK", "DIFF")</f>
        <v>OK</v>
      </c>
    </row>
    <row r="29" spans="2:22" x14ac:dyDescent="0.3">
      <c r="B29" s="38" t="s">
        <v>225</v>
      </c>
      <c r="C29" s="38"/>
      <c r="D29" s="38" t="str">
        <f t="shared" si="0"/>
        <v>FLO_EMIS</v>
      </c>
      <c r="E29" s="66">
        <f t="shared" si="3"/>
        <v>2018</v>
      </c>
      <c r="F29" s="38" t="str">
        <f t="shared" si="1"/>
        <v>TRANGL</v>
      </c>
      <c r="G29" s="38" t="str">
        <f t="shared" si="2"/>
        <v>TCAR*</v>
      </c>
      <c r="H29" s="38" t="str">
        <f>P$29</f>
        <v>TRANGL</v>
      </c>
      <c r="I29" s="38" t="str">
        <f t="shared" si="4"/>
        <v>TRACH4N</v>
      </c>
      <c r="J29" s="47">
        <v>3.7011601928181996E-3</v>
      </c>
      <c r="L29" s="38" t="s">
        <v>239</v>
      </c>
      <c r="M29" s="38" t="s">
        <v>293</v>
      </c>
      <c r="N29" s="38" t="s">
        <v>270</v>
      </c>
      <c r="P29" s="38" t="s">
        <v>280</v>
      </c>
      <c r="Q29" s="45" t="s">
        <v>281</v>
      </c>
      <c r="V29" s="60" t="str">
        <f>IF(J30-'ACTIVITY Cars +5km'!J30&lt;(0.1*J30), "OK", "DIFF")</f>
        <v>OK</v>
      </c>
    </row>
    <row r="30" spans="2:22" x14ac:dyDescent="0.3">
      <c r="B30" s="39" t="s">
        <v>225</v>
      </c>
      <c r="C30" s="39"/>
      <c r="D30" s="39" t="str">
        <f t="shared" si="0"/>
        <v>FLO_EMIS</v>
      </c>
      <c r="E30" s="66">
        <f t="shared" si="3"/>
        <v>2018</v>
      </c>
      <c r="F30" s="39" t="str">
        <f t="shared" si="1"/>
        <v>TRANGS</v>
      </c>
      <c r="G30" s="39" t="str">
        <f t="shared" si="2"/>
        <v>TCAR*</v>
      </c>
      <c r="H30" s="39" t="str">
        <f>P$30</f>
        <v>TRANGS</v>
      </c>
      <c r="I30" s="39" t="str">
        <f t="shared" si="4"/>
        <v>TRACH4N</v>
      </c>
      <c r="J30" s="48">
        <v>3.7011601928181996E-3</v>
      </c>
      <c r="L30" s="39" t="s">
        <v>239</v>
      </c>
      <c r="M30" s="39" t="s">
        <v>293</v>
      </c>
      <c r="N30" s="39" t="s">
        <v>270</v>
      </c>
      <c r="P30" s="39" t="s">
        <v>213</v>
      </c>
      <c r="Q30" s="46" t="s">
        <v>214</v>
      </c>
      <c r="V30" s="59" t="str">
        <f>IF(J31-'ACTIVITY Cars +5km'!J31&lt;(0.1*J31), "OK", "DIFF")</f>
        <v>OK</v>
      </c>
    </row>
    <row r="31" spans="2:22" x14ac:dyDescent="0.3">
      <c r="B31" s="38" t="s">
        <v>225</v>
      </c>
      <c r="C31" s="38"/>
      <c r="D31" s="38" t="str">
        <f t="shared" si="0"/>
        <v>FLO_EMIS</v>
      </c>
      <c r="E31" s="66">
        <f t="shared" si="3"/>
        <v>2018</v>
      </c>
      <c r="F31" s="38" t="str">
        <f>H31</f>
        <v>TRABDL</v>
      </c>
      <c r="G31" s="38" t="str">
        <f>G$7</f>
        <v>TCAR*</v>
      </c>
      <c r="H31" s="38" t="str">
        <f>P$7</f>
        <v>TRABDL</v>
      </c>
      <c r="I31" s="38" t="s">
        <v>227</v>
      </c>
      <c r="J31" s="47">
        <v>0.11609968900789187</v>
      </c>
      <c r="K31" s="2"/>
      <c r="L31" s="38" t="s">
        <v>239</v>
      </c>
      <c r="M31" s="38" t="s">
        <v>293</v>
      </c>
      <c r="N31" s="38" t="s">
        <v>269</v>
      </c>
      <c r="V31" s="59" t="str">
        <f>IF(J32-'ACTIVITY Cars +5km'!J32&lt;(0.1*J32), "OK", "DIFF")</f>
        <v>OK</v>
      </c>
    </row>
    <row r="32" spans="2:22" s="2" customFormat="1" ht="15" customHeight="1" x14ac:dyDescent="0.3">
      <c r="B32" s="38" t="s">
        <v>225</v>
      </c>
      <c r="C32" s="38"/>
      <c r="D32" s="38" t="str">
        <f t="shared" si="0"/>
        <v>FLO_EMIS</v>
      </c>
      <c r="E32" s="66">
        <f t="shared" si="3"/>
        <v>2018</v>
      </c>
      <c r="F32" s="38" t="str">
        <f t="shared" si="1"/>
        <v>TRABDLM</v>
      </c>
      <c r="G32" s="38" t="str">
        <f>G31</f>
        <v>TCAR*</v>
      </c>
      <c r="H32" s="38" t="str">
        <f>P$8</f>
        <v>TRABDLM</v>
      </c>
      <c r="I32" s="38" t="str">
        <f t="shared" ref="I32:I54" si="7">I31</f>
        <v>TRACOXN</v>
      </c>
      <c r="J32" s="47">
        <v>0.11609968900789187</v>
      </c>
      <c r="L32" s="38" t="s">
        <v>239</v>
      </c>
      <c r="M32" s="38" t="s">
        <v>293</v>
      </c>
      <c r="N32" s="38" t="s">
        <v>269</v>
      </c>
      <c r="O32"/>
      <c r="P32"/>
      <c r="Q32"/>
      <c r="S32" s="53"/>
      <c r="V32" s="59" t="str">
        <f>IF(J33-'ACTIVITY Cars +5km'!J33&lt;(0.1*J33), "OK", "DIFF")</f>
        <v>OK</v>
      </c>
    </row>
    <row r="33" spans="2:22" x14ac:dyDescent="0.3">
      <c r="B33" s="38" t="s">
        <v>225</v>
      </c>
      <c r="C33" s="38"/>
      <c r="D33" s="38" t="str">
        <f t="shared" si="0"/>
        <v>FLO_EMIS</v>
      </c>
      <c r="E33" s="66">
        <f t="shared" si="3"/>
        <v>2018</v>
      </c>
      <c r="F33" s="38" t="str">
        <f t="shared" si="1"/>
        <v>TRABGL</v>
      </c>
      <c r="G33" s="38" t="str">
        <f t="shared" ref="G33:G54" si="8">G32</f>
        <v>TCAR*</v>
      </c>
      <c r="H33" s="38" t="str">
        <f>P$9</f>
        <v>TRABGL</v>
      </c>
      <c r="I33" s="38" t="str">
        <f t="shared" si="7"/>
        <v>TRACOXN</v>
      </c>
      <c r="J33" s="47">
        <v>6.3458127297645203E-2</v>
      </c>
      <c r="K33" s="2"/>
      <c r="L33" s="38" t="s">
        <v>239</v>
      </c>
      <c r="M33" s="38" t="s">
        <v>293</v>
      </c>
      <c r="N33" s="38" t="s">
        <v>270</v>
      </c>
      <c r="O33" s="2"/>
      <c r="P33" s="53"/>
      <c r="Q33" s="2"/>
      <c r="V33" s="59" t="str">
        <f>IF(J34-'ACTIVITY Cars +5km'!J34&lt;(0.1*J34), "OK", "DIFF")</f>
        <v>OK</v>
      </c>
    </row>
    <row r="34" spans="2:22" s="2" customFormat="1" ht="15" customHeight="1" x14ac:dyDescent="0.3">
      <c r="B34" s="38" t="s">
        <v>225</v>
      </c>
      <c r="C34" s="38"/>
      <c r="D34" s="38" t="str">
        <f t="shared" si="0"/>
        <v>FLO_EMIS</v>
      </c>
      <c r="E34" s="66">
        <f t="shared" si="3"/>
        <v>2018</v>
      </c>
      <c r="F34" s="38" t="str">
        <f t="shared" si="1"/>
        <v>TRABGS</v>
      </c>
      <c r="G34" s="38" t="str">
        <f t="shared" si="8"/>
        <v>TCAR*</v>
      </c>
      <c r="H34" s="38" t="str">
        <f>P$10</f>
        <v>TRABGS</v>
      </c>
      <c r="I34" s="38" t="str">
        <f t="shared" si="7"/>
        <v>TRACOXN</v>
      </c>
      <c r="J34" s="47">
        <v>6.3458127297645203E-2</v>
      </c>
      <c r="L34" s="38" t="s">
        <v>239</v>
      </c>
      <c r="M34" s="38" t="s">
        <v>293</v>
      </c>
      <c r="N34" s="38" t="s">
        <v>270</v>
      </c>
      <c r="O34"/>
      <c r="P34"/>
      <c r="Q34"/>
      <c r="S34" s="1"/>
      <c r="T34" s="54"/>
      <c r="V34" s="59" t="str">
        <f>IF(J35-'ACTIVITY Cars +5km'!J35&lt;(0.1*J35), "OK", "DIFF")</f>
        <v>OK</v>
      </c>
    </row>
    <row r="35" spans="2:22" s="2" customFormat="1" ht="15" customHeight="1" x14ac:dyDescent="0.3">
      <c r="B35" s="38" t="s">
        <v>225</v>
      </c>
      <c r="C35" s="38"/>
      <c r="D35" s="38" t="str">
        <f t="shared" si="0"/>
        <v>FLO_EMIS</v>
      </c>
      <c r="E35" s="66">
        <f t="shared" si="3"/>
        <v>2018</v>
      </c>
      <c r="F35" s="38" t="str">
        <f t="shared" si="1"/>
        <v>TRABGSL</v>
      </c>
      <c r="G35" s="38" t="str">
        <f t="shared" si="8"/>
        <v>TCAR*</v>
      </c>
      <c r="H35" s="38" t="str">
        <f>P$11</f>
        <v>TRABGSL</v>
      </c>
      <c r="I35" s="38" t="str">
        <f t="shared" si="7"/>
        <v>TRACOXN</v>
      </c>
      <c r="J35" s="47">
        <f>J44</f>
        <v>0.6157523735501399</v>
      </c>
      <c r="L35" s="38" t="s">
        <v>239</v>
      </c>
      <c r="M35" s="38"/>
      <c r="N35" s="38" t="s">
        <v>294</v>
      </c>
      <c r="P35" s="53"/>
      <c r="S35" s="53"/>
      <c r="V35" s="59"/>
    </row>
    <row r="36" spans="2:22" s="2" customFormat="1" ht="15" customHeight="1" x14ac:dyDescent="0.3">
      <c r="B36" s="38" t="s">
        <v>225</v>
      </c>
      <c r="C36" s="38"/>
      <c r="D36" s="38" t="str">
        <f t="shared" ref="D36" si="9">IF(J36&gt;0,"FLO_EMIS","*")</f>
        <v>FLO_EMIS</v>
      </c>
      <c r="E36" s="66">
        <f t="shared" si="3"/>
        <v>2018</v>
      </c>
      <c r="F36" s="38" t="str">
        <f t="shared" ref="F36" si="10">H36</f>
        <v>TRABGSLM</v>
      </c>
      <c r="G36" s="38" t="str">
        <f t="shared" si="8"/>
        <v>TCAR*</v>
      </c>
      <c r="H36" s="38" t="str">
        <f>P$12</f>
        <v>TRABGSLM</v>
      </c>
      <c r="I36" s="38" t="str">
        <f t="shared" si="7"/>
        <v>TRACOXN</v>
      </c>
      <c r="J36" s="47">
        <f>J35</f>
        <v>0.6157523735501399</v>
      </c>
      <c r="L36" s="38" t="s">
        <v>239</v>
      </c>
      <c r="M36" s="38"/>
      <c r="N36" s="38" t="s">
        <v>294</v>
      </c>
      <c r="P36" s="53"/>
      <c r="S36" s="53"/>
      <c r="V36" s="59"/>
    </row>
    <row r="37" spans="2:22" s="2" customFormat="1" ht="15" customHeight="1" x14ac:dyDescent="0.3">
      <c r="B37" s="38" t="s">
        <v>225</v>
      </c>
      <c r="C37" s="38"/>
      <c r="D37" s="38" t="str">
        <f t="shared" si="0"/>
        <v>*</v>
      </c>
      <c r="E37" s="66">
        <f t="shared" si="3"/>
        <v>2018</v>
      </c>
      <c r="F37" s="38" t="str">
        <f t="shared" si="1"/>
        <v>TRABJF</v>
      </c>
      <c r="G37" s="38" t="str">
        <f>G35</f>
        <v>TCAR*</v>
      </c>
      <c r="H37" s="38" t="str">
        <f>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  <c r="V37" s="59"/>
    </row>
    <row r="38" spans="2:22" x14ac:dyDescent="0.3">
      <c r="B38" s="38" t="s">
        <v>225</v>
      </c>
      <c r="C38" s="38"/>
      <c r="D38" s="38" t="str">
        <f t="shared" si="0"/>
        <v>*</v>
      </c>
      <c r="E38" s="66">
        <f t="shared" si="3"/>
        <v>2018</v>
      </c>
      <c r="F38" s="38" t="str">
        <f t="shared" si="1"/>
        <v>TRADME</v>
      </c>
      <c r="G38" s="38" t="str">
        <f t="shared" si="8"/>
        <v>TCAR*</v>
      </c>
      <c r="H38" s="38" t="str">
        <f>P$14</f>
        <v>TRADME</v>
      </c>
      <c r="I38" s="38" t="str">
        <f t="shared" si="7"/>
        <v>TRACOXN</v>
      </c>
      <c r="J38" s="47">
        <v>0</v>
      </c>
      <c r="K38" s="2"/>
      <c r="L38" s="38" t="s">
        <v>239</v>
      </c>
      <c r="M38" s="38"/>
      <c r="N38" s="38" t="s">
        <v>245</v>
      </c>
      <c r="O38" s="2"/>
      <c r="P38" s="53"/>
      <c r="Q38" s="2"/>
      <c r="V38" s="59" t="str">
        <f>IF(J39-'ACTIVITY Cars +5km'!J39&lt;(0.1*J39), "OK", "DIFF")</f>
        <v>OK</v>
      </c>
    </row>
    <row r="39" spans="2:22" x14ac:dyDescent="0.3">
      <c r="B39" s="38" t="s">
        <v>225</v>
      </c>
      <c r="C39" s="38"/>
      <c r="D39" s="38" t="str">
        <f t="shared" si="0"/>
        <v>FLO_EMIS</v>
      </c>
      <c r="E39" s="66">
        <f t="shared" si="3"/>
        <v>2018</v>
      </c>
      <c r="F39" s="38" t="str">
        <f t="shared" si="1"/>
        <v>TRADST</v>
      </c>
      <c r="G39" s="38" t="str">
        <f t="shared" si="8"/>
        <v>TCAR*</v>
      </c>
      <c r="H39" s="38" t="str">
        <f>P$15</f>
        <v>TRADST</v>
      </c>
      <c r="I39" s="38" t="str">
        <f t="shared" si="7"/>
        <v>TRACOXN</v>
      </c>
      <c r="J39" s="47">
        <v>0.11375325247657997</v>
      </c>
      <c r="K39" s="2"/>
      <c r="L39" s="38" t="s">
        <v>239</v>
      </c>
      <c r="M39" s="38" t="s">
        <v>293</v>
      </c>
      <c r="N39" s="38" t="s">
        <v>270</v>
      </c>
      <c r="V39" s="59"/>
    </row>
    <row r="40" spans="2:22" x14ac:dyDescent="0.3">
      <c r="B40" s="38" t="s">
        <v>225</v>
      </c>
      <c r="C40" s="38"/>
      <c r="D40" s="38" t="str">
        <f t="shared" si="0"/>
        <v>*</v>
      </c>
      <c r="E40" s="66">
        <f t="shared" si="3"/>
        <v>2018</v>
      </c>
      <c r="F40" s="38" t="str">
        <f t="shared" si="1"/>
        <v>TRAELC</v>
      </c>
      <c r="G40" s="38" t="str">
        <f t="shared" si="8"/>
        <v>TCAR*</v>
      </c>
      <c r="H40" s="38" t="str">
        <f>P$16</f>
        <v>TRAELC</v>
      </c>
      <c r="I40" s="38" t="str">
        <f t="shared" si="7"/>
        <v>TRACOXN</v>
      </c>
      <c r="J40" s="47">
        <v>0</v>
      </c>
      <c r="K40" s="2"/>
      <c r="L40" s="38" t="s">
        <v>239</v>
      </c>
      <c r="M40" s="38"/>
      <c r="N40" s="38" t="s">
        <v>245</v>
      </c>
      <c r="V40" s="59" t="str">
        <f>IF(J41-'ACTIVITY Cars +5km'!J41&lt;(0.1*J41), "OK", "DIFF")</f>
        <v>OK</v>
      </c>
    </row>
    <row r="41" spans="2:22" x14ac:dyDescent="0.3">
      <c r="B41" s="38" t="s">
        <v>225</v>
      </c>
      <c r="C41" s="38"/>
      <c r="D41" s="38" t="str">
        <f t="shared" si="0"/>
        <v>FLO_EMIS</v>
      </c>
      <c r="E41" s="66">
        <f t="shared" si="3"/>
        <v>2018</v>
      </c>
      <c r="F41" s="38" t="str">
        <f t="shared" si="1"/>
        <v>TRAETH</v>
      </c>
      <c r="G41" s="38" t="str">
        <f t="shared" si="8"/>
        <v>TCAR*</v>
      </c>
      <c r="H41" s="38" t="str">
        <f>P$17</f>
        <v>TRAETH</v>
      </c>
      <c r="I41" s="38" t="str">
        <f t="shared" si="7"/>
        <v>TRACOXN</v>
      </c>
      <c r="J41" s="47">
        <v>2.6589317320395291E-2</v>
      </c>
      <c r="K41" s="2"/>
      <c r="L41" s="38" t="s">
        <v>239</v>
      </c>
      <c r="M41" s="38" t="s">
        <v>293</v>
      </c>
      <c r="N41" s="38" t="s">
        <v>271</v>
      </c>
      <c r="V41" s="59" t="str">
        <f>IF(J42-'ACTIVITY Cars +5km'!J42&lt;(0.1*J42), "OK", "DIFF")</f>
        <v>OK</v>
      </c>
    </row>
    <row r="42" spans="2:22" s="2" customFormat="1" ht="15" customHeight="1" x14ac:dyDescent="0.3">
      <c r="B42" s="38" t="s">
        <v>225</v>
      </c>
      <c r="C42" s="38"/>
      <c r="D42" s="38" t="str">
        <f t="shared" si="0"/>
        <v>FLO_EMIS</v>
      </c>
      <c r="E42" s="66">
        <f t="shared" si="3"/>
        <v>2018</v>
      </c>
      <c r="F42" s="38" t="str">
        <f t="shared" si="1"/>
        <v>TRAETHM</v>
      </c>
      <c r="G42" s="38" t="str">
        <f t="shared" si="8"/>
        <v>TCAR*</v>
      </c>
      <c r="H42" s="38" t="str">
        <f>P$18</f>
        <v>TRAETHM</v>
      </c>
      <c r="I42" s="38" t="str">
        <f t="shared" si="7"/>
        <v>TRACOXN</v>
      </c>
      <c r="J42" s="47">
        <v>2.6589317320395291E-2</v>
      </c>
      <c r="L42" s="38" t="s">
        <v>239</v>
      </c>
      <c r="M42" s="38" t="s">
        <v>293</v>
      </c>
      <c r="N42" s="38" t="s">
        <v>271</v>
      </c>
      <c r="O42"/>
      <c r="P42"/>
      <c r="Q42"/>
      <c r="V42" s="59"/>
    </row>
    <row r="43" spans="2:22" x14ac:dyDescent="0.3">
      <c r="B43" s="38" t="s">
        <v>225</v>
      </c>
      <c r="C43" s="38"/>
      <c r="D43" s="38" t="str">
        <f t="shared" si="0"/>
        <v>*</v>
      </c>
      <c r="E43" s="66">
        <f t="shared" si="3"/>
        <v>2018</v>
      </c>
      <c r="F43" s="38" t="str">
        <f t="shared" si="1"/>
        <v>TRAFTD</v>
      </c>
      <c r="G43" s="38" t="str">
        <f t="shared" si="8"/>
        <v>TCAR*</v>
      </c>
      <c r="H43" s="38" t="str">
        <f>P$19</f>
        <v>TRAFTD</v>
      </c>
      <c r="I43" s="38" t="str">
        <f t="shared" si="7"/>
        <v>TRACOXN</v>
      </c>
      <c r="J43" s="47">
        <v>0</v>
      </c>
      <c r="K43" s="2"/>
      <c r="L43" s="38" t="s">
        <v>239</v>
      </c>
      <c r="M43" s="38"/>
      <c r="N43" s="38" t="s">
        <v>245</v>
      </c>
      <c r="O43" s="2"/>
      <c r="P43" s="53"/>
      <c r="Q43" s="2"/>
      <c r="V43" s="59" t="str">
        <f>IF(J44-'ACTIVITY Cars +5km'!J44&lt;(0.1*J44), "OK", "DIFF")</f>
        <v>OK</v>
      </c>
    </row>
    <row r="44" spans="2:22" x14ac:dyDescent="0.3">
      <c r="B44" s="38" t="s">
        <v>225</v>
      </c>
      <c r="C44" s="38"/>
      <c r="D44" s="38" t="str">
        <f t="shared" si="0"/>
        <v>FLO_EMIS</v>
      </c>
      <c r="E44" s="66">
        <f t="shared" si="3"/>
        <v>2018</v>
      </c>
      <c r="F44" s="38" t="str">
        <f t="shared" si="1"/>
        <v>TRAGSL</v>
      </c>
      <c r="G44" s="38" t="str">
        <f t="shared" si="8"/>
        <v>TCAR*</v>
      </c>
      <c r="H44" s="38" t="str">
        <f>P$20</f>
        <v>TRAGSL</v>
      </c>
      <c r="I44" s="38" t="str">
        <f t="shared" si="7"/>
        <v>TRACOXN</v>
      </c>
      <c r="J44" s="47">
        <v>0.6157523735501399</v>
      </c>
      <c r="K44" s="2"/>
      <c r="L44" s="38" t="s">
        <v>239</v>
      </c>
      <c r="M44" s="38" t="s">
        <v>293</v>
      </c>
      <c r="N44" s="38" t="s">
        <v>270</v>
      </c>
      <c r="V44" s="59"/>
    </row>
    <row r="45" spans="2:22" x14ac:dyDescent="0.3">
      <c r="B45" s="38" t="s">
        <v>225</v>
      </c>
      <c r="C45" s="38"/>
      <c r="D45" s="38" t="str">
        <f t="shared" si="0"/>
        <v>*</v>
      </c>
      <c r="E45" s="66">
        <f t="shared" si="3"/>
        <v>2018</v>
      </c>
      <c r="F45" s="38" t="str">
        <f t="shared" si="1"/>
        <v>TRAH2G</v>
      </c>
      <c r="G45" s="38" t="str">
        <f t="shared" si="8"/>
        <v>TCAR*</v>
      </c>
      <c r="H45" s="38" t="str">
        <f>P$21</f>
        <v>TRAH2G</v>
      </c>
      <c r="I45" s="38" t="str">
        <f t="shared" si="7"/>
        <v>TRACOXN</v>
      </c>
      <c r="J45" s="47">
        <v>0</v>
      </c>
      <c r="K45" s="2"/>
      <c r="L45" s="38" t="s">
        <v>239</v>
      </c>
      <c r="M45" s="38"/>
      <c r="N45" s="38" t="s">
        <v>245</v>
      </c>
      <c r="V45" s="59"/>
    </row>
    <row r="46" spans="2:22" x14ac:dyDescent="0.3">
      <c r="B46" s="38" t="s">
        <v>225</v>
      </c>
      <c r="C46" s="38"/>
      <c r="D46" s="38" t="str">
        <f t="shared" si="0"/>
        <v>*</v>
      </c>
      <c r="E46" s="66">
        <f t="shared" si="3"/>
        <v>2018</v>
      </c>
      <c r="F46" s="38" t="str">
        <f t="shared" si="1"/>
        <v>TRAHFO</v>
      </c>
      <c r="G46" s="38" t="str">
        <f t="shared" si="8"/>
        <v>TCAR*</v>
      </c>
      <c r="H46" s="38" t="str">
        <f>P$22</f>
        <v>TRAHFO</v>
      </c>
      <c r="I46" s="38" t="str">
        <f t="shared" si="7"/>
        <v>TRACOXN</v>
      </c>
      <c r="J46" s="47">
        <v>0</v>
      </c>
      <c r="K46" s="2"/>
      <c r="L46" s="38" t="s">
        <v>239</v>
      </c>
      <c r="M46" s="38"/>
      <c r="N46" s="38" t="s">
        <v>245</v>
      </c>
      <c r="V46" s="59"/>
    </row>
    <row r="47" spans="2:22" x14ac:dyDescent="0.3">
      <c r="B47" s="38" t="s">
        <v>225</v>
      </c>
      <c r="C47" s="38"/>
      <c r="D47" s="38" t="str">
        <f t="shared" si="0"/>
        <v>*</v>
      </c>
      <c r="E47" s="66">
        <f t="shared" si="3"/>
        <v>2018</v>
      </c>
      <c r="F47" s="38" t="str">
        <f t="shared" si="1"/>
        <v>TRAHUM</v>
      </c>
      <c r="G47" s="38" t="str">
        <f t="shared" si="8"/>
        <v>TCAR*</v>
      </c>
      <c r="H47" s="38" t="str">
        <f>P$23</f>
        <v>TRAHUM</v>
      </c>
      <c r="I47" s="38" t="str">
        <f t="shared" si="7"/>
        <v>TRACOXN</v>
      </c>
      <c r="J47" s="47">
        <v>0</v>
      </c>
      <c r="K47" s="2"/>
      <c r="L47" s="38" t="s">
        <v>239</v>
      </c>
      <c r="M47" s="38"/>
      <c r="N47" s="38" t="s">
        <v>245</v>
      </c>
      <c r="V47" s="59"/>
    </row>
    <row r="48" spans="2:22" x14ac:dyDescent="0.3">
      <c r="B48" s="38" t="s">
        <v>225</v>
      </c>
      <c r="C48" s="38"/>
      <c r="D48" s="38" t="str">
        <f t="shared" si="0"/>
        <v>*</v>
      </c>
      <c r="E48" s="66">
        <f t="shared" si="3"/>
        <v>2018</v>
      </c>
      <c r="F48" s="38" t="str">
        <f t="shared" si="1"/>
        <v>TRAKER</v>
      </c>
      <c r="G48" s="38" t="str">
        <f t="shared" si="8"/>
        <v>TCAR*</v>
      </c>
      <c r="H48" s="38" t="str">
        <f>P$24</f>
        <v>TRAKER</v>
      </c>
      <c r="I48" s="38" t="str">
        <f t="shared" si="7"/>
        <v>TRACOXN</v>
      </c>
      <c r="J48" s="47">
        <v>0</v>
      </c>
      <c r="K48" s="2"/>
      <c r="L48" s="38" t="s">
        <v>239</v>
      </c>
      <c r="M48" s="38"/>
      <c r="N48" s="38" t="s">
        <v>245</v>
      </c>
      <c r="V48" s="59"/>
    </row>
    <row r="49" spans="2:22" x14ac:dyDescent="0.3">
      <c r="B49" s="38" t="s">
        <v>225</v>
      </c>
      <c r="C49" s="38"/>
      <c r="D49" s="38" t="str">
        <f t="shared" si="0"/>
        <v>*</v>
      </c>
      <c r="E49" s="66">
        <f t="shared" si="3"/>
        <v>2018</v>
      </c>
      <c r="F49" s="38" t="str">
        <f t="shared" si="1"/>
        <v>TRALFO</v>
      </c>
      <c r="G49" s="38" t="str">
        <f t="shared" si="8"/>
        <v>TCAR*</v>
      </c>
      <c r="H49" s="38" t="str">
        <f>P$25</f>
        <v>TRALFO</v>
      </c>
      <c r="I49" s="38" t="str">
        <f t="shared" si="7"/>
        <v>TRACOXN</v>
      </c>
      <c r="J49" s="47">
        <v>0</v>
      </c>
      <c r="K49" s="2"/>
      <c r="L49" s="38" t="s">
        <v>239</v>
      </c>
      <c r="M49" s="38"/>
      <c r="N49" s="38" t="s">
        <v>245</v>
      </c>
      <c r="V49" s="59" t="str">
        <f>IF(J50-'ACTIVITY Cars +5km'!J50&lt;(0.1*J50), "OK", "DIFF")</f>
        <v>DIFF</v>
      </c>
    </row>
    <row r="50" spans="2:22" s="2" customFormat="1" ht="15" customHeight="1" x14ac:dyDescent="0.3">
      <c r="B50" s="38" t="s">
        <v>225</v>
      </c>
      <c r="C50" s="38"/>
      <c r="D50" s="38" t="str">
        <f t="shared" si="0"/>
        <v>*</v>
      </c>
      <c r="E50" s="66">
        <f t="shared" si="3"/>
        <v>2018</v>
      </c>
      <c r="F50" s="38" t="str">
        <f t="shared" si="1"/>
        <v>TRALPG</v>
      </c>
      <c r="G50" s="38" t="str">
        <f t="shared" si="8"/>
        <v>TCAR*</v>
      </c>
      <c r="H50" s="38" t="str">
        <f>P$26</f>
        <v>TRALPG</v>
      </c>
      <c r="I50" s="38" t="str">
        <f t="shared" si="7"/>
        <v>TRACOXN</v>
      </c>
      <c r="J50" s="47">
        <v>0</v>
      </c>
      <c r="L50" s="38" t="s">
        <v>239</v>
      </c>
      <c r="M50" s="38"/>
      <c r="N50" s="38" t="s">
        <v>263</v>
      </c>
      <c r="O50"/>
      <c r="P50"/>
      <c r="Q50"/>
      <c r="V50" s="59" t="str">
        <f>IF(J51-'ACTIVITY Cars +5km'!J51&lt;(0.1*J51), "OK", "DIFF")</f>
        <v>OK</v>
      </c>
    </row>
    <row r="51" spans="2:22" s="2" customFormat="1" ht="15" customHeight="1" x14ac:dyDescent="0.3">
      <c r="B51" s="38" t="s">
        <v>225</v>
      </c>
      <c r="C51" s="38"/>
      <c r="D51" s="38" t="str">
        <f t="shared" si="0"/>
        <v>FLO_EMIS</v>
      </c>
      <c r="E51" s="66">
        <f t="shared" si="3"/>
        <v>2018</v>
      </c>
      <c r="F51" s="38" t="str">
        <f t="shared" si="1"/>
        <v>TRAMTH</v>
      </c>
      <c r="G51" s="38" t="str">
        <f t="shared" si="8"/>
        <v>TCAR*</v>
      </c>
      <c r="H51" s="38" t="str">
        <f>P$27</f>
        <v>TRAMTH</v>
      </c>
      <c r="I51" s="38" t="str">
        <f t="shared" si="7"/>
        <v>TRACOXN</v>
      </c>
      <c r="J51" s="47">
        <v>0.11093126128668934</v>
      </c>
      <c r="L51" s="38" t="s">
        <v>239</v>
      </c>
      <c r="M51" s="38" t="s">
        <v>293</v>
      </c>
      <c r="N51" s="38" t="s">
        <v>270</v>
      </c>
      <c r="P51" s="53"/>
      <c r="V51" s="59" t="str">
        <f>IF(J52-'ACTIVITY Cars +5km'!J52&lt;(0.1*J52), "OK", "DIFF")</f>
        <v>OK</v>
      </c>
    </row>
    <row r="52" spans="2:22" x14ac:dyDescent="0.3">
      <c r="B52" s="38" t="s">
        <v>225</v>
      </c>
      <c r="C52" s="38"/>
      <c r="D52" s="38" t="str">
        <f t="shared" si="0"/>
        <v>FLO_EMIS</v>
      </c>
      <c r="E52" s="66">
        <f t="shared" si="3"/>
        <v>2018</v>
      </c>
      <c r="F52" s="38" t="str">
        <f t="shared" si="1"/>
        <v>TRAMTHM</v>
      </c>
      <c r="G52" s="38" t="str">
        <f t="shared" si="8"/>
        <v>TCAR*</v>
      </c>
      <c r="H52" s="38" t="str">
        <f>P$28</f>
        <v>TRAMTHM</v>
      </c>
      <c r="I52" s="38" t="str">
        <f t="shared" si="7"/>
        <v>TRACOXN</v>
      </c>
      <c r="J52" s="47">
        <v>0.11093126128668934</v>
      </c>
      <c r="K52" s="2"/>
      <c r="L52" s="38" t="s">
        <v>239</v>
      </c>
      <c r="M52" s="38" t="s">
        <v>293</v>
      </c>
      <c r="N52" s="38" t="s">
        <v>270</v>
      </c>
      <c r="O52" s="2"/>
      <c r="P52" s="53"/>
      <c r="Q52" s="2"/>
      <c r="V52" s="59" t="str">
        <f>IF(J53-'ACTIVITY Cars +5km'!J53&lt;(0.1*J53), "OK", "DIFF")</f>
        <v>OK</v>
      </c>
    </row>
    <row r="53" spans="2:22" x14ac:dyDescent="0.3">
      <c r="B53" s="38" t="s">
        <v>225</v>
      </c>
      <c r="C53" s="38"/>
      <c r="D53" s="38" t="str">
        <f t="shared" si="0"/>
        <v>FLO_EMIS</v>
      </c>
      <c r="E53" s="66">
        <f t="shared" si="3"/>
        <v>2018</v>
      </c>
      <c r="F53" s="38" t="str">
        <f t="shared" si="1"/>
        <v>TRANGL</v>
      </c>
      <c r="G53" s="38" t="str">
        <f t="shared" si="8"/>
        <v>TCAR*</v>
      </c>
      <c r="H53" s="38" t="str">
        <f>P$29</f>
        <v>TRANGL</v>
      </c>
      <c r="I53" s="38" t="str">
        <f t="shared" si="7"/>
        <v>TRACOXN</v>
      </c>
      <c r="J53" s="47">
        <v>6.3458127297645203E-2</v>
      </c>
      <c r="L53" s="38" t="s">
        <v>239</v>
      </c>
      <c r="M53" s="38" t="s">
        <v>293</v>
      </c>
      <c r="N53" s="38" t="s">
        <v>270</v>
      </c>
      <c r="P53" s="53"/>
      <c r="V53" s="60" t="str">
        <f>IF(J54-'ACTIVITY Cars +5km'!J54&lt;(0.1*J54), "OK", "DIFF")</f>
        <v>OK</v>
      </c>
    </row>
    <row r="54" spans="2:22" x14ac:dyDescent="0.3">
      <c r="B54" s="39" t="s">
        <v>225</v>
      </c>
      <c r="C54" s="39"/>
      <c r="D54" s="39" t="str">
        <f t="shared" si="0"/>
        <v>FLO_EMIS</v>
      </c>
      <c r="E54" s="66">
        <f t="shared" si="3"/>
        <v>2018</v>
      </c>
      <c r="F54" s="39" t="str">
        <f t="shared" si="1"/>
        <v>TRANGS</v>
      </c>
      <c r="G54" s="39" t="str">
        <f t="shared" si="8"/>
        <v>TCAR*</v>
      </c>
      <c r="H54" s="39" t="str">
        <f>P$30</f>
        <v>TRANGS</v>
      </c>
      <c r="I54" s="39" t="str">
        <f t="shared" si="7"/>
        <v>TRACOXN</v>
      </c>
      <c r="J54" s="48">
        <v>6.3458127297645203E-2</v>
      </c>
      <c r="L54" s="39" t="s">
        <v>239</v>
      </c>
      <c r="M54" s="39" t="s">
        <v>293</v>
      </c>
      <c r="N54" s="39" t="s">
        <v>270</v>
      </c>
      <c r="V54" s="59" t="str">
        <f>IF(J55-'ACTIVITY Cars +5km'!J55&lt;(0.1*J55), "OK", "DIFF")</f>
        <v>OK</v>
      </c>
    </row>
    <row r="55" spans="2:22" x14ac:dyDescent="0.3">
      <c r="B55" s="38" t="s">
        <v>225</v>
      </c>
      <c r="C55" s="38"/>
      <c r="D55" s="38" t="str">
        <f t="shared" si="0"/>
        <v>FLO_EMIS</v>
      </c>
      <c r="E55" s="66">
        <f t="shared" si="3"/>
        <v>2018</v>
      </c>
      <c r="F55" s="38" t="str">
        <f>H55</f>
        <v>TRABDL</v>
      </c>
      <c r="G55" s="38" t="str">
        <f>G$7</f>
        <v>TCAR*</v>
      </c>
      <c r="H55" s="38" t="str">
        <f>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269</v>
      </c>
      <c r="V55" s="59" t="str">
        <f>IF(J56-'ACTIVITY Cars +5km'!J56&lt;(0.1*J56), "OK", "DIFF")</f>
        <v>OK</v>
      </c>
    </row>
    <row r="56" spans="2:22" s="2" customFormat="1" ht="15" customHeight="1" x14ac:dyDescent="0.3">
      <c r="B56" s="38" t="s">
        <v>225</v>
      </c>
      <c r="C56" s="38"/>
      <c r="D56" s="38" t="str">
        <f t="shared" si="0"/>
        <v>FLO_EMIS</v>
      </c>
      <c r="E56" s="66">
        <f t="shared" si="3"/>
        <v>2018</v>
      </c>
      <c r="F56" s="38" t="str">
        <f t="shared" si="1"/>
        <v>TRABDLM</v>
      </c>
      <c r="G56" s="38" t="str">
        <f t="shared" ref="G56:G78" si="11">G55</f>
        <v>TCAR*</v>
      </c>
      <c r="H56" s="38" t="str">
        <f>P$8</f>
        <v>TRABDLM</v>
      </c>
      <c r="I56" s="38" t="str">
        <f t="shared" ref="I56:I78" si="12">I55</f>
        <v>TRACXFN</v>
      </c>
      <c r="J56" s="47">
        <v>23.757621701136962</v>
      </c>
      <c r="L56" s="38" t="s">
        <v>239</v>
      </c>
      <c r="M56" s="38" t="s">
        <v>293</v>
      </c>
      <c r="N56" s="38" t="s">
        <v>269</v>
      </c>
      <c r="O56"/>
      <c r="P56"/>
      <c r="Q56"/>
      <c r="S56" s="53"/>
      <c r="V56" s="59" t="str">
        <f>IF(J57-'ACTIVITY Cars +5km'!J57&lt;(0.1*J57), "OK", "DIFF")</f>
        <v>OK</v>
      </c>
    </row>
    <row r="57" spans="2:22" x14ac:dyDescent="0.3">
      <c r="B57" s="38" t="s">
        <v>225</v>
      </c>
      <c r="C57" s="38"/>
      <c r="D57" s="38" t="str">
        <f t="shared" si="0"/>
        <v>FLO_EMIS</v>
      </c>
      <c r="E57" s="66">
        <f t="shared" si="3"/>
        <v>2018</v>
      </c>
      <c r="F57" s="38" t="str">
        <f t="shared" si="1"/>
        <v>TRABGL</v>
      </c>
      <c r="G57" s="38" t="str">
        <f t="shared" si="11"/>
        <v>TCAR*</v>
      </c>
      <c r="H57" s="38" t="str">
        <f>P$9</f>
        <v>TRABGL</v>
      </c>
      <c r="I57" s="38" t="str">
        <f t="shared" si="12"/>
        <v>TRACXFN</v>
      </c>
      <c r="J57" s="47">
        <v>22.56114121218533</v>
      </c>
      <c r="K57" s="2"/>
      <c r="L57" s="38" t="s">
        <v>239</v>
      </c>
      <c r="M57" s="38" t="s">
        <v>293</v>
      </c>
      <c r="N57" s="38" t="s">
        <v>270</v>
      </c>
      <c r="O57" s="2"/>
      <c r="P57" s="53"/>
      <c r="Q57" s="2"/>
      <c r="V57" s="59" t="str">
        <f>IF(J58-'ACTIVITY Cars +5km'!J58&lt;(0.1*J58), "OK", "DIFF")</f>
        <v>OK</v>
      </c>
    </row>
    <row r="58" spans="2:22" s="2" customFormat="1" ht="15" customHeight="1" x14ac:dyDescent="0.3">
      <c r="B58" s="38" t="s">
        <v>225</v>
      </c>
      <c r="C58" s="38"/>
      <c r="D58" s="38" t="str">
        <f t="shared" si="0"/>
        <v>FLO_EMIS</v>
      </c>
      <c r="E58" s="66">
        <f t="shared" si="3"/>
        <v>2018</v>
      </c>
      <c r="F58" s="38" t="str">
        <f t="shared" si="1"/>
        <v>TRABGS</v>
      </c>
      <c r="G58" s="38" t="str">
        <f t="shared" si="11"/>
        <v>TCAR*</v>
      </c>
      <c r="H58" s="38" t="str">
        <f>P$10</f>
        <v>TRABGS</v>
      </c>
      <c r="I58" s="38" t="str">
        <f t="shared" si="12"/>
        <v>TRACXFN</v>
      </c>
      <c r="J58" s="47">
        <v>22.56114121218533</v>
      </c>
      <c r="L58" s="38" t="s">
        <v>239</v>
      </c>
      <c r="M58" s="38" t="s">
        <v>293</v>
      </c>
      <c r="N58" s="38" t="s">
        <v>270</v>
      </c>
      <c r="O58"/>
      <c r="P58"/>
      <c r="Q58"/>
      <c r="S58" s="1"/>
      <c r="T58" s="54"/>
      <c r="V58" s="59" t="str">
        <f>IF(J59-'ACTIVITY Cars +5km'!J59&lt;(0.1*J59), "OK", "DIFF")</f>
        <v>OK</v>
      </c>
    </row>
    <row r="59" spans="2:22" s="2" customFormat="1" ht="15" customHeight="1" x14ac:dyDescent="0.3">
      <c r="B59" s="38" t="s">
        <v>225</v>
      </c>
      <c r="C59" s="38"/>
      <c r="D59" s="38" t="str">
        <f t="shared" si="0"/>
        <v>FLO_EMIS</v>
      </c>
      <c r="E59" s="66">
        <f t="shared" si="3"/>
        <v>2018</v>
      </c>
      <c r="F59" s="38" t="str">
        <f t="shared" si="1"/>
        <v>TRABGSL</v>
      </c>
      <c r="G59" s="38" t="str">
        <f t="shared" si="11"/>
        <v>TCAR*</v>
      </c>
      <c r="H59" s="38" t="str">
        <f>P$11</f>
        <v>TRABGSL</v>
      </c>
      <c r="I59" s="38" t="str">
        <f t="shared" si="12"/>
        <v>TRACXFN</v>
      </c>
      <c r="J59" s="47">
        <f>J68</f>
        <v>22.965803965353246</v>
      </c>
      <c r="L59" s="38" t="s">
        <v>239</v>
      </c>
      <c r="M59" s="38"/>
      <c r="N59" s="38" t="s">
        <v>294</v>
      </c>
      <c r="P59" s="53"/>
      <c r="S59" s="53"/>
      <c r="V59" s="59"/>
    </row>
    <row r="60" spans="2:22" s="2" customFormat="1" ht="15" customHeight="1" x14ac:dyDescent="0.3">
      <c r="B60" s="38" t="s">
        <v>225</v>
      </c>
      <c r="C60" s="38"/>
      <c r="D60" s="38" t="str">
        <f t="shared" ref="D60" si="13">IF(J60&gt;0,"FLO_EMIS","*")</f>
        <v>FLO_EMIS</v>
      </c>
      <c r="E60" s="66">
        <f t="shared" si="3"/>
        <v>2018</v>
      </c>
      <c r="F60" s="38" t="str">
        <f t="shared" ref="F60" si="14">H60</f>
        <v>TRABGSLM</v>
      </c>
      <c r="G60" s="38" t="str">
        <f t="shared" si="11"/>
        <v>TCAR*</v>
      </c>
      <c r="H60" s="38" t="str">
        <f>P$12</f>
        <v>TRABGSLM</v>
      </c>
      <c r="I60" s="38" t="str">
        <f t="shared" si="12"/>
        <v>TRACXFN</v>
      </c>
      <c r="J60" s="47">
        <f>J59</f>
        <v>22.965803965353246</v>
      </c>
      <c r="L60" s="38" t="s">
        <v>239</v>
      </c>
      <c r="M60" s="38"/>
      <c r="N60" s="38" t="s">
        <v>294</v>
      </c>
      <c r="P60" s="53"/>
      <c r="S60" s="53"/>
      <c r="V60" s="59"/>
    </row>
    <row r="61" spans="2:22" s="2" customFormat="1" ht="15" customHeight="1" x14ac:dyDescent="0.3">
      <c r="B61" s="38" t="s">
        <v>225</v>
      </c>
      <c r="C61" s="38"/>
      <c r="D61" s="38" t="str">
        <f t="shared" si="0"/>
        <v>*</v>
      </c>
      <c r="E61" s="66">
        <f t="shared" si="3"/>
        <v>2018</v>
      </c>
      <c r="F61" s="38" t="str">
        <f t="shared" si="1"/>
        <v>TRABJF</v>
      </c>
      <c r="G61" s="38" t="str">
        <f>G59</f>
        <v>TCAR*</v>
      </c>
      <c r="H61" s="38" t="str">
        <f>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1"/>
      <c r="T61" s="54"/>
      <c r="V61" s="59"/>
    </row>
    <row r="62" spans="2:22" x14ac:dyDescent="0.3">
      <c r="B62" s="38" t="s">
        <v>225</v>
      </c>
      <c r="C62" s="38"/>
      <c r="D62" s="38" t="str">
        <f t="shared" si="0"/>
        <v>*</v>
      </c>
      <c r="E62" s="66">
        <f t="shared" si="3"/>
        <v>2018</v>
      </c>
      <c r="F62" s="38" t="str">
        <f t="shared" si="1"/>
        <v>TRADME</v>
      </c>
      <c r="G62" s="38" t="str">
        <f t="shared" si="11"/>
        <v>TCAR*</v>
      </c>
      <c r="H62" s="38" t="str">
        <f>P$14</f>
        <v>TRADME</v>
      </c>
      <c r="I62" s="38" t="str">
        <f t="shared" si="12"/>
        <v>TRACXFN</v>
      </c>
      <c r="J62" s="47">
        <v>0</v>
      </c>
      <c r="K62" s="2"/>
      <c r="L62" s="38" t="s">
        <v>239</v>
      </c>
      <c r="M62" s="38"/>
      <c r="N62" s="38" t="s">
        <v>245</v>
      </c>
      <c r="O62" s="2"/>
      <c r="P62" s="53"/>
      <c r="Q62" s="2"/>
      <c r="V62" s="59" t="str">
        <f>IF(J63-'ACTIVITY Cars +5km'!J63&lt;(0.1*J63), "OK", "DIFF")</f>
        <v>OK</v>
      </c>
    </row>
    <row r="63" spans="2:22" x14ac:dyDescent="0.3">
      <c r="B63" s="38" t="s">
        <v>225</v>
      </c>
      <c r="C63" s="38"/>
      <c r="D63" s="38" t="str">
        <f t="shared" si="0"/>
        <v>FLO_EMIS</v>
      </c>
      <c r="E63" s="66">
        <f t="shared" si="3"/>
        <v>2018</v>
      </c>
      <c r="F63" s="38" t="str">
        <f t="shared" si="1"/>
        <v>TRADST</v>
      </c>
      <c r="G63" s="38" t="str">
        <f t="shared" si="11"/>
        <v>TCAR*</v>
      </c>
      <c r="H63" s="38" t="str">
        <f>P$15</f>
        <v>TRADST</v>
      </c>
      <c r="I63" s="38" t="str">
        <f t="shared" si="12"/>
        <v>TRACXFN</v>
      </c>
      <c r="J63" s="47">
        <v>23.277467516978497</v>
      </c>
      <c r="K63" s="2"/>
      <c r="L63" s="38" t="s">
        <v>239</v>
      </c>
      <c r="M63" s="38" t="s">
        <v>293</v>
      </c>
      <c r="N63" s="38" t="s">
        <v>270</v>
      </c>
      <c r="V63" s="59"/>
    </row>
    <row r="64" spans="2:22" x14ac:dyDescent="0.3">
      <c r="B64" s="38" t="s">
        <v>225</v>
      </c>
      <c r="C64" s="38"/>
      <c r="D64" s="38" t="str">
        <f t="shared" si="0"/>
        <v>*</v>
      </c>
      <c r="E64" s="66">
        <f t="shared" si="3"/>
        <v>2018</v>
      </c>
      <c r="F64" s="38" t="str">
        <f t="shared" si="1"/>
        <v>TRAELC</v>
      </c>
      <c r="G64" s="38" t="str">
        <f t="shared" si="11"/>
        <v>TCAR*</v>
      </c>
      <c r="H64" s="38" t="str">
        <f>P$16</f>
        <v>TRAELC</v>
      </c>
      <c r="I64" s="38" t="str">
        <f t="shared" si="12"/>
        <v>TRACXFN</v>
      </c>
      <c r="J64" s="47">
        <v>0</v>
      </c>
      <c r="K64" s="2"/>
      <c r="L64" s="38" t="s">
        <v>239</v>
      </c>
      <c r="M64" s="38"/>
      <c r="N64" s="38" t="s">
        <v>245</v>
      </c>
      <c r="V64" s="59" t="str">
        <f>IF(J65-'ACTIVITY Cars +5km'!J65&lt;(0.1*J65), "OK", "DIFF")</f>
        <v>OK</v>
      </c>
    </row>
    <row r="65" spans="2:22" x14ac:dyDescent="0.3">
      <c r="B65" s="38" t="s">
        <v>225</v>
      </c>
      <c r="C65" s="38"/>
      <c r="D65" s="38" t="str">
        <f t="shared" si="0"/>
        <v>FLO_EMIS</v>
      </c>
      <c r="E65" s="66">
        <f t="shared" si="3"/>
        <v>2018</v>
      </c>
      <c r="F65" s="38" t="str">
        <f t="shared" si="1"/>
        <v>TRAETH</v>
      </c>
      <c r="G65" s="38" t="str">
        <f t="shared" si="11"/>
        <v>TCAR*</v>
      </c>
      <c r="H65" s="38" t="str">
        <f>P$17</f>
        <v>TRAETH</v>
      </c>
      <c r="I65" s="38" t="str">
        <f t="shared" si="12"/>
        <v>TRACXFN</v>
      </c>
      <c r="J65" s="47">
        <v>35.300119819633743</v>
      </c>
      <c r="K65" s="2"/>
      <c r="L65" s="38" t="s">
        <v>239</v>
      </c>
      <c r="M65" s="38" t="s">
        <v>293</v>
      </c>
      <c r="N65" s="38" t="s">
        <v>271</v>
      </c>
      <c r="V65" s="59" t="str">
        <f>IF(J66-'ACTIVITY Cars +5km'!J66&lt;(0.1*J66), "OK", "DIFF")</f>
        <v>OK</v>
      </c>
    </row>
    <row r="66" spans="2:22" s="2" customFormat="1" ht="15" customHeight="1" x14ac:dyDescent="0.3">
      <c r="B66" s="38" t="s">
        <v>225</v>
      </c>
      <c r="C66" s="38"/>
      <c r="D66" s="38" t="str">
        <f t="shared" si="0"/>
        <v>FLO_EMIS</v>
      </c>
      <c r="E66" s="66">
        <f t="shared" si="3"/>
        <v>2018</v>
      </c>
      <c r="F66" s="38" t="str">
        <f t="shared" si="1"/>
        <v>TRAETHM</v>
      </c>
      <c r="G66" s="38" t="str">
        <f t="shared" si="11"/>
        <v>TCAR*</v>
      </c>
      <c r="H66" s="38" t="str">
        <f>P$18</f>
        <v>TRAETHM</v>
      </c>
      <c r="I66" s="38" t="str">
        <f t="shared" si="12"/>
        <v>TRACXFN</v>
      </c>
      <c r="J66" s="47">
        <v>35.300119819633743</v>
      </c>
      <c r="L66" s="38" t="s">
        <v>239</v>
      </c>
      <c r="M66" s="38" t="s">
        <v>293</v>
      </c>
      <c r="N66" s="38" t="s">
        <v>271</v>
      </c>
      <c r="O66"/>
      <c r="P66"/>
      <c r="Q66"/>
      <c r="V66" s="59"/>
    </row>
    <row r="67" spans="2:22" x14ac:dyDescent="0.3">
      <c r="B67" s="38" t="s">
        <v>225</v>
      </c>
      <c r="C67" s="38"/>
      <c r="D67" s="38" t="str">
        <f t="shared" si="0"/>
        <v>*</v>
      </c>
      <c r="E67" s="66">
        <f t="shared" si="3"/>
        <v>2018</v>
      </c>
      <c r="F67" s="38" t="str">
        <f t="shared" si="1"/>
        <v>TRAFTD</v>
      </c>
      <c r="G67" s="38" t="str">
        <f t="shared" si="11"/>
        <v>TCAR*</v>
      </c>
      <c r="H67" s="38" t="str">
        <f>P$19</f>
        <v>TRAFTD</v>
      </c>
      <c r="I67" s="38" t="str">
        <f t="shared" si="12"/>
        <v>TRACXFN</v>
      </c>
      <c r="J67" s="47">
        <v>0</v>
      </c>
      <c r="K67" s="2"/>
      <c r="L67" s="38" t="s">
        <v>239</v>
      </c>
      <c r="M67" s="38"/>
      <c r="N67" s="38" t="s">
        <v>245</v>
      </c>
      <c r="O67" s="2"/>
      <c r="P67" s="53"/>
      <c r="Q67" s="2"/>
      <c r="V67" s="59" t="str">
        <f>IF(J68-'ACTIVITY Cars +5km'!J68&lt;(0.1*J68), "OK", "DIFF")</f>
        <v>OK</v>
      </c>
    </row>
    <row r="68" spans="2:22" x14ac:dyDescent="0.3">
      <c r="B68" s="38" t="s">
        <v>225</v>
      </c>
      <c r="C68" s="38"/>
      <c r="D68" s="38" t="str">
        <f t="shared" si="0"/>
        <v>FLO_EMIS</v>
      </c>
      <c r="E68" s="66">
        <f t="shared" si="3"/>
        <v>2018</v>
      </c>
      <c r="F68" s="38" t="str">
        <f t="shared" si="1"/>
        <v>TRAGSL</v>
      </c>
      <c r="G68" s="38" t="str">
        <f t="shared" si="11"/>
        <v>TCAR*</v>
      </c>
      <c r="H68" s="38" t="str">
        <f>P$20</f>
        <v>TRAGSL</v>
      </c>
      <c r="I68" s="38" t="str">
        <f t="shared" si="12"/>
        <v>TRACXFN</v>
      </c>
      <c r="J68" s="47">
        <v>22.965803965353246</v>
      </c>
      <c r="K68" s="2"/>
      <c r="L68" s="38" t="s">
        <v>239</v>
      </c>
      <c r="M68" s="38" t="s">
        <v>293</v>
      </c>
      <c r="N68" s="38" t="s">
        <v>270</v>
      </c>
      <c r="V68" s="59"/>
    </row>
    <row r="69" spans="2:22" x14ac:dyDescent="0.3">
      <c r="B69" s="38" t="s">
        <v>225</v>
      </c>
      <c r="C69" s="38"/>
      <c r="D69" s="38" t="str">
        <f t="shared" si="0"/>
        <v>*</v>
      </c>
      <c r="E69" s="66">
        <f t="shared" si="3"/>
        <v>2018</v>
      </c>
      <c r="F69" s="38" t="str">
        <f t="shared" si="1"/>
        <v>TRAH2G</v>
      </c>
      <c r="G69" s="38" t="str">
        <f t="shared" si="11"/>
        <v>TCAR*</v>
      </c>
      <c r="H69" s="38" t="str">
        <f>P$21</f>
        <v>TRAH2G</v>
      </c>
      <c r="I69" s="38" t="str">
        <f t="shared" si="12"/>
        <v>TRACXFN</v>
      </c>
      <c r="J69" s="47">
        <v>0</v>
      </c>
      <c r="K69" s="2"/>
      <c r="L69" s="38" t="s">
        <v>239</v>
      </c>
      <c r="M69" s="38"/>
      <c r="N69" s="38" t="s">
        <v>245</v>
      </c>
      <c r="V69" s="59"/>
    </row>
    <row r="70" spans="2:22" x14ac:dyDescent="0.3">
      <c r="B70" s="38" t="s">
        <v>225</v>
      </c>
      <c r="C70" s="38"/>
      <c r="D70" s="38" t="str">
        <f t="shared" si="0"/>
        <v>*</v>
      </c>
      <c r="E70" s="66">
        <f t="shared" si="3"/>
        <v>2018</v>
      </c>
      <c r="F70" s="38" t="str">
        <f t="shared" si="1"/>
        <v>TRAHFO</v>
      </c>
      <c r="G70" s="38" t="str">
        <f t="shared" si="11"/>
        <v>TCAR*</v>
      </c>
      <c r="H70" s="38" t="str">
        <f>P$22</f>
        <v>TRAHFO</v>
      </c>
      <c r="I70" s="38" t="str">
        <f t="shared" si="12"/>
        <v>TRACXFN</v>
      </c>
      <c r="J70" s="47">
        <v>0</v>
      </c>
      <c r="K70" s="2"/>
      <c r="L70" s="38" t="s">
        <v>239</v>
      </c>
      <c r="M70" s="38"/>
      <c r="N70" s="38" t="s">
        <v>245</v>
      </c>
      <c r="V70" s="59"/>
    </row>
    <row r="71" spans="2:22" x14ac:dyDescent="0.3">
      <c r="B71" s="38" t="s">
        <v>225</v>
      </c>
      <c r="C71" s="38"/>
      <c r="D71" s="38" t="str">
        <f t="shared" si="0"/>
        <v>*</v>
      </c>
      <c r="E71" s="66">
        <f t="shared" si="3"/>
        <v>2018</v>
      </c>
      <c r="F71" s="38" t="str">
        <f t="shared" si="1"/>
        <v>TRAHUM</v>
      </c>
      <c r="G71" s="38" t="str">
        <f t="shared" si="11"/>
        <v>TCAR*</v>
      </c>
      <c r="H71" s="38" t="str">
        <f>P$23</f>
        <v>TRAHUM</v>
      </c>
      <c r="I71" s="38" t="str">
        <f t="shared" si="12"/>
        <v>TRACXFN</v>
      </c>
      <c r="J71" s="47">
        <v>0</v>
      </c>
      <c r="K71" s="2"/>
      <c r="L71" s="38" t="s">
        <v>239</v>
      </c>
      <c r="M71" s="38"/>
      <c r="N71" s="38" t="s">
        <v>245</v>
      </c>
      <c r="V71" s="59"/>
    </row>
    <row r="72" spans="2:22" x14ac:dyDescent="0.3">
      <c r="B72" s="38" t="s">
        <v>225</v>
      </c>
      <c r="C72" s="38"/>
      <c r="D72" s="38" t="str">
        <f t="shared" si="0"/>
        <v>*</v>
      </c>
      <c r="E72" s="66">
        <f t="shared" si="3"/>
        <v>2018</v>
      </c>
      <c r="F72" s="38" t="str">
        <f t="shared" si="1"/>
        <v>TRAKER</v>
      </c>
      <c r="G72" s="38" t="str">
        <f t="shared" si="11"/>
        <v>TCAR*</v>
      </c>
      <c r="H72" s="38" t="str">
        <f>P$24</f>
        <v>TRAKER</v>
      </c>
      <c r="I72" s="38" t="str">
        <f t="shared" si="12"/>
        <v>TRACXFN</v>
      </c>
      <c r="J72" s="47">
        <v>0</v>
      </c>
      <c r="K72" s="2"/>
      <c r="L72" s="38" t="s">
        <v>239</v>
      </c>
      <c r="M72" s="38"/>
      <c r="N72" s="38" t="s">
        <v>245</v>
      </c>
      <c r="V72" s="59"/>
    </row>
    <row r="73" spans="2:22" x14ac:dyDescent="0.3">
      <c r="B73" s="38" t="s">
        <v>225</v>
      </c>
      <c r="C73" s="38"/>
      <c r="D73" s="38" t="str">
        <f t="shared" si="0"/>
        <v>*</v>
      </c>
      <c r="E73" s="66">
        <f t="shared" ref="E73:E136" si="15">$E$7</f>
        <v>2018</v>
      </c>
      <c r="F73" s="38" t="str">
        <f t="shared" si="1"/>
        <v>TRALFO</v>
      </c>
      <c r="G73" s="38" t="str">
        <f t="shared" si="11"/>
        <v>TCAR*</v>
      </c>
      <c r="H73" s="38" t="str">
        <f>P$25</f>
        <v>TRALFO</v>
      </c>
      <c r="I73" s="38" t="str">
        <f t="shared" si="12"/>
        <v>TRACXFN</v>
      </c>
      <c r="J73" s="47">
        <v>0</v>
      </c>
      <c r="K73" s="2"/>
      <c r="L73" s="38" t="s">
        <v>239</v>
      </c>
      <c r="M73" s="38"/>
      <c r="N73" s="38" t="s">
        <v>245</v>
      </c>
      <c r="V73" s="59" t="str">
        <f>IF(J74-'ACTIVITY Cars +5km'!J74&lt;(0.1*J74), "OK", "DIFF")</f>
        <v>DIFF</v>
      </c>
    </row>
    <row r="74" spans="2:22" s="2" customFormat="1" ht="15" customHeight="1" x14ac:dyDescent="0.3">
      <c r="B74" s="38" t="s">
        <v>225</v>
      </c>
      <c r="C74" s="38"/>
      <c r="D74" s="38" t="str">
        <f t="shared" ref="D74:D140" si="16">IF(J74&gt;0,"FLO_EMIS","*")</f>
        <v>*</v>
      </c>
      <c r="E74" s="66">
        <f t="shared" si="15"/>
        <v>2018</v>
      </c>
      <c r="F74" s="38" t="str">
        <f t="shared" si="1"/>
        <v>TRALPG</v>
      </c>
      <c r="G74" s="38" t="str">
        <f t="shared" si="11"/>
        <v>TCAR*</v>
      </c>
      <c r="H74" s="38" t="str">
        <f>P$26</f>
        <v>TRALPG</v>
      </c>
      <c r="I74" s="38" t="str">
        <f t="shared" si="12"/>
        <v>TRACXFN</v>
      </c>
      <c r="J74" s="47">
        <v>0</v>
      </c>
      <c r="L74" s="38" t="s">
        <v>239</v>
      </c>
      <c r="M74" s="38"/>
      <c r="N74" s="38" t="s">
        <v>263</v>
      </c>
      <c r="O74"/>
      <c r="P74"/>
      <c r="Q74"/>
      <c r="V74" s="59" t="str">
        <f>IF(J75-'ACTIVITY Cars +5km'!J75&lt;(0.1*J75), "OK", "DIFF")</f>
        <v>OK</v>
      </c>
    </row>
    <row r="75" spans="2:22" s="2" customFormat="1" ht="15" customHeight="1" x14ac:dyDescent="0.3">
      <c r="B75" s="38" t="s">
        <v>225</v>
      </c>
      <c r="C75" s="38"/>
      <c r="D75" s="38" t="str">
        <f t="shared" si="16"/>
        <v>FLO_EMIS</v>
      </c>
      <c r="E75" s="66">
        <f t="shared" si="15"/>
        <v>2018</v>
      </c>
      <c r="F75" s="38" t="str">
        <f t="shared" ref="F75:F78" si="17">H75</f>
        <v>TRAMTH</v>
      </c>
      <c r="G75" s="38" t="str">
        <f t="shared" si="11"/>
        <v>TCAR*</v>
      </c>
      <c r="H75" s="38" t="str">
        <f>P$27</f>
        <v>TRAMTH</v>
      </c>
      <c r="I75" s="38" t="str">
        <f t="shared" si="12"/>
        <v>TRACXFN</v>
      </c>
      <c r="J75" s="47">
        <v>22.699999999999996</v>
      </c>
      <c r="L75" s="38" t="s">
        <v>239</v>
      </c>
      <c r="M75" s="38" t="s">
        <v>293</v>
      </c>
      <c r="N75" s="38" t="s">
        <v>270</v>
      </c>
      <c r="P75" s="53"/>
      <c r="V75" s="59" t="str">
        <f>IF(J76-'ACTIVITY Cars +5km'!J76&lt;(0.1*J76), "OK", "DIFF")</f>
        <v>OK</v>
      </c>
    </row>
    <row r="76" spans="2:22" x14ac:dyDescent="0.3">
      <c r="B76" s="38" t="s">
        <v>225</v>
      </c>
      <c r="C76" s="38"/>
      <c r="D76" s="38" t="str">
        <f t="shared" si="16"/>
        <v>FLO_EMIS</v>
      </c>
      <c r="E76" s="66">
        <f t="shared" si="15"/>
        <v>2018</v>
      </c>
      <c r="F76" s="38" t="str">
        <f t="shared" si="17"/>
        <v>TRAMTHM</v>
      </c>
      <c r="G76" s="38" t="str">
        <f t="shared" si="11"/>
        <v>TCAR*</v>
      </c>
      <c r="H76" s="38" t="str">
        <f>P$28</f>
        <v>TRAMTHM</v>
      </c>
      <c r="I76" s="38" t="str">
        <f t="shared" si="12"/>
        <v>TRACXFN</v>
      </c>
      <c r="J76" s="47">
        <v>22.699999999999996</v>
      </c>
      <c r="K76" s="2"/>
      <c r="L76" s="38" t="s">
        <v>239</v>
      </c>
      <c r="M76" s="38" t="s">
        <v>293</v>
      </c>
      <c r="N76" s="38" t="s">
        <v>270</v>
      </c>
      <c r="O76" s="2"/>
      <c r="P76" s="53"/>
      <c r="Q76" s="2"/>
      <c r="V76" s="59" t="str">
        <f>IF(J77-'ACTIVITY Cars +5km'!J77&lt;(0.1*J77), "OK", "DIFF")</f>
        <v>OK</v>
      </c>
    </row>
    <row r="77" spans="2:22" x14ac:dyDescent="0.3">
      <c r="B77" s="38" t="s">
        <v>225</v>
      </c>
      <c r="C77" s="38"/>
      <c r="D77" s="38" t="str">
        <f t="shared" si="16"/>
        <v>FLO_EMIS</v>
      </c>
      <c r="E77" s="66">
        <f t="shared" si="15"/>
        <v>2018</v>
      </c>
      <c r="F77" s="38" t="str">
        <f t="shared" si="17"/>
        <v>TRANGL</v>
      </c>
      <c r="G77" s="38" t="str">
        <f t="shared" si="11"/>
        <v>TCAR*</v>
      </c>
      <c r="H77" s="38" t="str">
        <f>P$29</f>
        <v>TRANGL</v>
      </c>
      <c r="I77" s="38" t="str">
        <f t="shared" si="12"/>
        <v>TRACXFN</v>
      </c>
      <c r="J77" s="47">
        <v>22.56114121218533</v>
      </c>
      <c r="L77" s="38" t="s">
        <v>239</v>
      </c>
      <c r="M77" s="38" t="s">
        <v>293</v>
      </c>
      <c r="N77" s="38" t="s">
        <v>270</v>
      </c>
      <c r="P77" s="53"/>
      <c r="V77" s="60" t="str">
        <f>IF(J78-'ACTIVITY Cars +5km'!J78&lt;(0.1*J78), "OK", "DIFF")</f>
        <v>OK</v>
      </c>
    </row>
    <row r="78" spans="2:22" x14ac:dyDescent="0.3">
      <c r="B78" s="39" t="s">
        <v>225</v>
      </c>
      <c r="C78" s="39"/>
      <c r="D78" s="39" t="str">
        <f t="shared" si="16"/>
        <v>FLO_EMIS</v>
      </c>
      <c r="E78" s="66">
        <f t="shared" si="15"/>
        <v>2018</v>
      </c>
      <c r="F78" s="39" t="str">
        <f t="shared" si="17"/>
        <v>TRANGS</v>
      </c>
      <c r="G78" s="39" t="str">
        <f t="shared" si="11"/>
        <v>TCAR*</v>
      </c>
      <c r="H78" s="39" t="str">
        <f>P$30</f>
        <v>TRANGS</v>
      </c>
      <c r="I78" s="39" t="str">
        <f t="shared" si="12"/>
        <v>TRACXFN</v>
      </c>
      <c r="J78" s="48">
        <v>22.56114121218533</v>
      </c>
      <c r="L78" s="39" t="s">
        <v>239</v>
      </c>
      <c r="M78" s="39" t="s">
        <v>293</v>
      </c>
      <c r="N78" s="39" t="s">
        <v>270</v>
      </c>
      <c r="V78" s="59" t="str">
        <f>IF(J79-'ACTIVITY Cars +5km'!J79&lt;(0.1*J79), "OK", "DIFF")</f>
        <v>DIFF</v>
      </c>
    </row>
    <row r="79" spans="2:22" x14ac:dyDescent="0.3">
      <c r="B79" s="38" t="s">
        <v>225</v>
      </c>
      <c r="C79" s="38"/>
      <c r="D79" s="38" t="str">
        <f t="shared" si="16"/>
        <v>FLO_EMIS</v>
      </c>
      <c r="E79" s="66">
        <f t="shared" si="15"/>
        <v>2018</v>
      </c>
      <c r="F79" s="38" t="str">
        <f>H79</f>
        <v>TRABDL</v>
      </c>
      <c r="G79" s="38" t="str">
        <f>G$7</f>
        <v>TCAR*</v>
      </c>
      <c r="H79" s="38" t="str">
        <f>P$7</f>
        <v>TRABDL</v>
      </c>
      <c r="I79" s="38" t="s">
        <v>228</v>
      </c>
      <c r="J79" s="47">
        <v>2.7114574843409693E-3</v>
      </c>
      <c r="K79" s="2"/>
      <c r="L79" s="38" t="s">
        <v>239</v>
      </c>
      <c r="M79" s="38" t="s">
        <v>293</v>
      </c>
      <c r="N79" s="38" t="s">
        <v>269</v>
      </c>
      <c r="V79" s="59" t="str">
        <f>IF(J80-'ACTIVITY Cars +5km'!J80&lt;(0.1*J80), "OK", "DIFF")</f>
        <v>DIFF</v>
      </c>
    </row>
    <row r="80" spans="2:22" s="2" customFormat="1" ht="15" customHeight="1" x14ac:dyDescent="0.3">
      <c r="B80" s="38" t="s">
        <v>225</v>
      </c>
      <c r="C80" s="38"/>
      <c r="D80" s="38" t="str">
        <f t="shared" si="16"/>
        <v>FLO_EMIS</v>
      </c>
      <c r="E80" s="66">
        <f t="shared" si="15"/>
        <v>2018</v>
      </c>
      <c r="F80" s="38" t="str">
        <f t="shared" ref="F80:F102" si="18">H80</f>
        <v>TRABDLM</v>
      </c>
      <c r="G80" s="38" t="str">
        <f t="shared" ref="G80:G102" si="19">G79</f>
        <v>TCAR*</v>
      </c>
      <c r="H80" s="38" t="str">
        <f>P$8</f>
        <v>TRABDLM</v>
      </c>
      <c r="I80" s="38" t="str">
        <f t="shared" ref="I80:I102" si="20">I79</f>
        <v>TRAN2ON</v>
      </c>
      <c r="J80" s="47">
        <v>2.7114574843409693E-3</v>
      </c>
      <c r="L80" s="38" t="s">
        <v>239</v>
      </c>
      <c r="M80" s="38" t="s">
        <v>293</v>
      </c>
      <c r="N80" s="38" t="s">
        <v>269</v>
      </c>
      <c r="O80"/>
      <c r="P80"/>
      <c r="Q80"/>
      <c r="S80" s="53"/>
      <c r="V80" s="59" t="str">
        <f>IF(J81-'ACTIVITY Cars +5km'!J81&lt;(0.1*J81), "OK", "DIFF")</f>
        <v>OK</v>
      </c>
    </row>
    <row r="81" spans="2:22" x14ac:dyDescent="0.3">
      <c r="B81" s="38" t="s">
        <v>225</v>
      </c>
      <c r="C81" s="38"/>
      <c r="D81" s="38" t="str">
        <f t="shared" si="16"/>
        <v>FLO_EMIS</v>
      </c>
      <c r="E81" s="66">
        <f t="shared" si="15"/>
        <v>2018</v>
      </c>
      <c r="F81" s="38" t="str">
        <f t="shared" si="18"/>
        <v>TRABGL</v>
      </c>
      <c r="G81" s="38" t="str">
        <f t="shared" si="19"/>
        <v>TCAR*</v>
      </c>
      <c r="H81" s="38" t="str">
        <f>P$9</f>
        <v>TRABGL</v>
      </c>
      <c r="I81" s="38" t="str">
        <f t="shared" si="20"/>
        <v>TRAN2ON</v>
      </c>
      <c r="J81" s="47">
        <v>3.8340000000000002E-3</v>
      </c>
      <c r="K81" s="2"/>
      <c r="L81" s="38" t="s">
        <v>239</v>
      </c>
      <c r="M81" s="38" t="s">
        <v>293</v>
      </c>
      <c r="N81" s="38" t="s">
        <v>270</v>
      </c>
      <c r="O81" s="2"/>
      <c r="P81" s="53"/>
      <c r="Q81" s="2"/>
      <c r="V81" s="59" t="str">
        <f>IF(J82-'ACTIVITY Cars +5km'!J82&lt;(0.1*J82), "OK", "DIFF")</f>
        <v>OK</v>
      </c>
    </row>
    <row r="82" spans="2:22" s="2" customFormat="1" ht="15" customHeight="1" x14ac:dyDescent="0.3">
      <c r="B82" s="38" t="s">
        <v>225</v>
      </c>
      <c r="C82" s="38"/>
      <c r="D82" s="38" t="str">
        <f t="shared" si="16"/>
        <v>FLO_EMIS</v>
      </c>
      <c r="E82" s="66">
        <f t="shared" si="15"/>
        <v>2018</v>
      </c>
      <c r="F82" s="38" t="str">
        <f t="shared" si="18"/>
        <v>TRABGS</v>
      </c>
      <c r="G82" s="38" t="str">
        <f t="shared" si="19"/>
        <v>TCAR*</v>
      </c>
      <c r="H82" s="38" t="str">
        <f>P$10</f>
        <v>TRABGS</v>
      </c>
      <c r="I82" s="38" t="str">
        <f t="shared" si="20"/>
        <v>TRAN2ON</v>
      </c>
      <c r="J82" s="47">
        <v>3.8340000000000002E-3</v>
      </c>
      <c r="L82" s="38" t="s">
        <v>239</v>
      </c>
      <c r="M82" s="38" t="s">
        <v>293</v>
      </c>
      <c r="N82" s="38" t="s">
        <v>270</v>
      </c>
      <c r="O82"/>
      <c r="P82"/>
      <c r="Q82"/>
      <c r="S82" s="1"/>
      <c r="T82" s="54"/>
      <c r="V82" s="59" t="str">
        <f>IF(J83-'ACTIVITY Cars +5km'!J83&lt;(0.1*J83), "OK", "DIFF")</f>
        <v>DIFF</v>
      </c>
    </row>
    <row r="83" spans="2:22" s="2" customFormat="1" ht="15" customHeight="1" x14ac:dyDescent="0.3">
      <c r="B83" s="38" t="s">
        <v>225</v>
      </c>
      <c r="C83" s="38"/>
      <c r="D83" s="38" t="str">
        <f t="shared" si="16"/>
        <v>FLO_EMIS</v>
      </c>
      <c r="E83" s="66">
        <f t="shared" si="15"/>
        <v>2018</v>
      </c>
      <c r="F83" s="38" t="str">
        <f t="shared" si="18"/>
        <v>TRABGSL</v>
      </c>
      <c r="G83" s="38" t="str">
        <f t="shared" si="19"/>
        <v>TCAR*</v>
      </c>
      <c r="H83" s="38" t="str">
        <f>P$11</f>
        <v>TRABGSL</v>
      </c>
      <c r="I83" s="38" t="str">
        <f t="shared" si="20"/>
        <v>TRAN2ON</v>
      </c>
      <c r="J83" s="47">
        <f>J92</f>
        <v>4.2049713898448379E-4</v>
      </c>
      <c r="L83" s="38" t="s">
        <v>239</v>
      </c>
      <c r="M83" s="38"/>
      <c r="N83" s="38" t="s">
        <v>294</v>
      </c>
      <c r="P83" s="53"/>
      <c r="S83" s="53"/>
      <c r="V83" s="59"/>
    </row>
    <row r="84" spans="2:22" s="2" customFormat="1" ht="15" customHeight="1" x14ac:dyDescent="0.3">
      <c r="B84" s="38" t="s">
        <v>225</v>
      </c>
      <c r="C84" s="38"/>
      <c r="D84" s="38" t="str">
        <f t="shared" ref="D84" si="21">IF(J84&gt;0,"FLO_EMIS","*")</f>
        <v>FLO_EMIS</v>
      </c>
      <c r="E84" s="66">
        <f t="shared" si="15"/>
        <v>2018</v>
      </c>
      <c r="F84" s="38" t="str">
        <f t="shared" ref="F84" si="22">H84</f>
        <v>TRABGSLM</v>
      </c>
      <c r="G84" s="38" t="str">
        <f t="shared" si="19"/>
        <v>TCAR*</v>
      </c>
      <c r="H84" s="38" t="str">
        <f>P$12</f>
        <v>TRABGSLM</v>
      </c>
      <c r="I84" s="38" t="str">
        <f t="shared" si="20"/>
        <v>TRAN2ON</v>
      </c>
      <c r="J84" s="47">
        <f>J83</f>
        <v>4.2049713898448379E-4</v>
      </c>
      <c r="L84" s="38" t="s">
        <v>239</v>
      </c>
      <c r="M84" s="38"/>
      <c r="N84" s="38" t="s">
        <v>294</v>
      </c>
      <c r="P84" s="53"/>
      <c r="S84" s="53"/>
      <c r="V84" s="59"/>
    </row>
    <row r="85" spans="2:22" s="2" customFormat="1" ht="15" customHeight="1" x14ac:dyDescent="0.3">
      <c r="B85" s="38" t="s">
        <v>225</v>
      </c>
      <c r="C85" s="38"/>
      <c r="D85" s="38" t="str">
        <f t="shared" si="16"/>
        <v>*</v>
      </c>
      <c r="E85" s="66">
        <f t="shared" si="15"/>
        <v>2018</v>
      </c>
      <c r="F85" s="38" t="str">
        <f t="shared" si="18"/>
        <v>TRABJF</v>
      </c>
      <c r="G85" s="38" t="str">
        <f>G83</f>
        <v>TCAR*</v>
      </c>
      <c r="H85" s="38" t="str">
        <f>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  <c r="V85" s="59"/>
    </row>
    <row r="86" spans="2:22" x14ac:dyDescent="0.3">
      <c r="B86" s="38" t="s">
        <v>225</v>
      </c>
      <c r="C86" s="38"/>
      <c r="D86" s="38" t="str">
        <f t="shared" si="16"/>
        <v>*</v>
      </c>
      <c r="E86" s="66">
        <f t="shared" si="15"/>
        <v>2018</v>
      </c>
      <c r="F86" s="38" t="str">
        <f t="shared" si="18"/>
        <v>TRADME</v>
      </c>
      <c r="G86" s="38" t="str">
        <f t="shared" si="19"/>
        <v>TCAR*</v>
      </c>
      <c r="H86" s="38" t="str">
        <f>P$14</f>
        <v>TRADME</v>
      </c>
      <c r="I86" s="38" t="str">
        <f t="shared" si="20"/>
        <v>TRAN2ON</v>
      </c>
      <c r="J86" s="47">
        <v>0</v>
      </c>
      <c r="K86" s="2"/>
      <c r="L86" s="38" t="s">
        <v>239</v>
      </c>
      <c r="M86" s="38"/>
      <c r="N86" s="38" t="s">
        <v>245</v>
      </c>
      <c r="O86" s="2"/>
      <c r="P86" s="53"/>
      <c r="Q86" s="2"/>
      <c r="V86" s="59" t="str">
        <f>IF(J87-'ACTIVITY Cars +5km'!J87&lt;(0.1*J87), "OK", "DIFF")</f>
        <v>DIFF</v>
      </c>
    </row>
    <row r="87" spans="2:22" x14ac:dyDescent="0.3">
      <c r="B87" s="38" t="s">
        <v>225</v>
      </c>
      <c r="C87" s="38"/>
      <c r="D87" s="38" t="str">
        <f t="shared" si="16"/>
        <v>FLO_EMIS</v>
      </c>
      <c r="E87" s="66">
        <f t="shared" si="15"/>
        <v>2018</v>
      </c>
      <c r="F87" s="38" t="str">
        <f t="shared" si="18"/>
        <v>TRADST</v>
      </c>
      <c r="G87" s="38" t="str">
        <f t="shared" si="19"/>
        <v>TCAR*</v>
      </c>
      <c r="H87" s="38" t="str">
        <f>P$15</f>
        <v>TRADST</v>
      </c>
      <c r="I87" s="38" t="str">
        <f t="shared" si="20"/>
        <v>TRAN2ON</v>
      </c>
      <c r="J87" s="47">
        <v>2.6566574848859818E-3</v>
      </c>
      <c r="K87" s="2"/>
      <c r="L87" s="38" t="s">
        <v>239</v>
      </c>
      <c r="M87" s="38" t="s">
        <v>293</v>
      </c>
      <c r="N87" s="38" t="s">
        <v>270</v>
      </c>
      <c r="V87" s="59"/>
    </row>
    <row r="88" spans="2:22" x14ac:dyDescent="0.3">
      <c r="B88" s="38" t="s">
        <v>225</v>
      </c>
      <c r="C88" s="38"/>
      <c r="D88" s="38" t="str">
        <f t="shared" si="16"/>
        <v>*</v>
      </c>
      <c r="E88" s="66">
        <f t="shared" si="15"/>
        <v>2018</v>
      </c>
      <c r="F88" s="38" t="str">
        <f t="shared" si="18"/>
        <v>TRAELC</v>
      </c>
      <c r="G88" s="38" t="str">
        <f t="shared" si="19"/>
        <v>TCAR*</v>
      </c>
      <c r="H88" s="38" t="str">
        <f>P$16</f>
        <v>TRAELC</v>
      </c>
      <c r="I88" s="38" t="str">
        <f t="shared" si="20"/>
        <v>TRAN2ON</v>
      </c>
      <c r="J88" s="47">
        <v>0</v>
      </c>
      <c r="K88" s="2"/>
      <c r="L88" s="38" t="s">
        <v>239</v>
      </c>
      <c r="M88" s="38"/>
      <c r="N88" s="38" t="s">
        <v>245</v>
      </c>
      <c r="V88" s="59" t="str">
        <f>IF(J89-'ACTIVITY Cars +5km'!J89&lt;(0.1*J89), "OK", "DIFF")</f>
        <v>OK</v>
      </c>
    </row>
    <row r="89" spans="2:22" x14ac:dyDescent="0.3">
      <c r="B89" s="38" t="s">
        <v>225</v>
      </c>
      <c r="C89" s="38"/>
      <c r="D89" s="38" t="str">
        <f t="shared" si="16"/>
        <v>FLO_EMIS</v>
      </c>
      <c r="E89" s="66">
        <f t="shared" si="15"/>
        <v>2018</v>
      </c>
      <c r="F89" s="38" t="str">
        <f t="shared" si="18"/>
        <v>TRAETH</v>
      </c>
      <c r="G89" s="38" t="str">
        <f t="shared" si="19"/>
        <v>TCAR*</v>
      </c>
      <c r="H89" s="38" t="str">
        <f>P$17</f>
        <v>TRAETH</v>
      </c>
      <c r="I89" s="38" t="str">
        <f t="shared" si="20"/>
        <v>TRAN2ON</v>
      </c>
      <c r="J89" s="47">
        <v>2.6329999999999999E-3</v>
      </c>
      <c r="K89" s="2"/>
      <c r="L89" s="38" t="s">
        <v>239</v>
      </c>
      <c r="M89" s="38" t="s">
        <v>293</v>
      </c>
      <c r="N89" s="38" t="s">
        <v>271</v>
      </c>
      <c r="V89" s="59" t="str">
        <f>IF(J90-'ACTIVITY Cars +5km'!J90&lt;(0.1*J90), "OK", "DIFF")</f>
        <v>OK</v>
      </c>
    </row>
    <row r="90" spans="2:22" s="2" customFormat="1" ht="15" customHeight="1" x14ac:dyDescent="0.3">
      <c r="B90" s="38" t="s">
        <v>225</v>
      </c>
      <c r="C90" s="38"/>
      <c r="D90" s="38" t="str">
        <f t="shared" si="16"/>
        <v>FLO_EMIS</v>
      </c>
      <c r="E90" s="66">
        <f t="shared" si="15"/>
        <v>2018</v>
      </c>
      <c r="F90" s="38" t="str">
        <f t="shared" si="18"/>
        <v>TRAETHM</v>
      </c>
      <c r="G90" s="38" t="str">
        <f t="shared" si="19"/>
        <v>TCAR*</v>
      </c>
      <c r="H90" s="38" t="str">
        <f>P$18</f>
        <v>TRAETHM</v>
      </c>
      <c r="I90" s="38" t="str">
        <f t="shared" si="20"/>
        <v>TRAN2ON</v>
      </c>
      <c r="J90" s="47">
        <v>2.6329999999999999E-3</v>
      </c>
      <c r="L90" s="38" t="s">
        <v>239</v>
      </c>
      <c r="M90" s="38" t="s">
        <v>293</v>
      </c>
      <c r="N90" s="38" t="s">
        <v>271</v>
      </c>
      <c r="O90"/>
      <c r="P90"/>
      <c r="Q90"/>
      <c r="V90" s="59"/>
    </row>
    <row r="91" spans="2:22" x14ac:dyDescent="0.3">
      <c r="B91" s="38" t="s">
        <v>225</v>
      </c>
      <c r="C91" s="38"/>
      <c r="D91" s="38" t="str">
        <f t="shared" si="16"/>
        <v>*</v>
      </c>
      <c r="E91" s="66">
        <f t="shared" si="15"/>
        <v>2018</v>
      </c>
      <c r="F91" s="38" t="str">
        <f t="shared" si="18"/>
        <v>TRAFTD</v>
      </c>
      <c r="G91" s="38" t="str">
        <f t="shared" si="19"/>
        <v>TCAR*</v>
      </c>
      <c r="H91" s="38" t="str">
        <f>P$19</f>
        <v>TRAFTD</v>
      </c>
      <c r="I91" s="38" t="str">
        <f t="shared" si="20"/>
        <v>TRAN2ON</v>
      </c>
      <c r="J91" s="47">
        <v>0</v>
      </c>
      <c r="K91" s="2"/>
      <c r="L91" s="38" t="s">
        <v>239</v>
      </c>
      <c r="M91" s="38"/>
      <c r="N91" s="38" t="s">
        <v>245</v>
      </c>
      <c r="O91" s="2"/>
      <c r="P91" s="53"/>
      <c r="Q91" s="2"/>
      <c r="V91" s="59" t="str">
        <f>IF(J92-'ACTIVITY Cars +5km'!J92&lt;(0.1*J92), "OK", "DIFF")</f>
        <v>DIFF</v>
      </c>
    </row>
    <row r="92" spans="2:22" x14ac:dyDescent="0.3">
      <c r="B92" s="38" t="s">
        <v>225</v>
      </c>
      <c r="C92" s="38"/>
      <c r="D92" s="38" t="str">
        <f t="shared" si="16"/>
        <v>FLO_EMIS</v>
      </c>
      <c r="E92" s="66">
        <f t="shared" si="15"/>
        <v>2018</v>
      </c>
      <c r="F92" s="38" t="str">
        <f t="shared" si="18"/>
        <v>TRAGSL</v>
      </c>
      <c r="G92" s="38" t="str">
        <f t="shared" si="19"/>
        <v>TCAR*</v>
      </c>
      <c r="H92" s="38" t="str">
        <f>P$20</f>
        <v>TRAGSL</v>
      </c>
      <c r="I92" s="38" t="str">
        <f t="shared" si="20"/>
        <v>TRAN2ON</v>
      </c>
      <c r="J92" s="47">
        <v>4.2049713898448379E-4</v>
      </c>
      <c r="K92" s="2"/>
      <c r="L92" s="38" t="s">
        <v>239</v>
      </c>
      <c r="M92" s="38" t="s">
        <v>293</v>
      </c>
      <c r="N92" s="38" t="s">
        <v>270</v>
      </c>
      <c r="V92" s="59"/>
    </row>
    <row r="93" spans="2:22" x14ac:dyDescent="0.3">
      <c r="B93" s="38" t="s">
        <v>225</v>
      </c>
      <c r="C93" s="38"/>
      <c r="D93" s="38" t="str">
        <f t="shared" si="16"/>
        <v>*</v>
      </c>
      <c r="E93" s="66">
        <f t="shared" si="15"/>
        <v>2018</v>
      </c>
      <c r="F93" s="38" t="str">
        <f t="shared" si="18"/>
        <v>TRAH2G</v>
      </c>
      <c r="G93" s="38" t="str">
        <f t="shared" si="19"/>
        <v>TCAR*</v>
      </c>
      <c r="H93" s="38" t="str">
        <f>P$21</f>
        <v>TRAH2G</v>
      </c>
      <c r="I93" s="38" t="str">
        <f t="shared" si="20"/>
        <v>TRAN2ON</v>
      </c>
      <c r="J93" s="47">
        <v>0</v>
      </c>
      <c r="K93" s="2"/>
      <c r="L93" s="38" t="s">
        <v>239</v>
      </c>
      <c r="M93" s="38"/>
      <c r="N93" s="38" t="s">
        <v>245</v>
      </c>
      <c r="V93" s="59"/>
    </row>
    <row r="94" spans="2:22" x14ac:dyDescent="0.3">
      <c r="B94" s="38" t="s">
        <v>225</v>
      </c>
      <c r="C94" s="38"/>
      <c r="D94" s="38" t="str">
        <f t="shared" si="16"/>
        <v>*</v>
      </c>
      <c r="E94" s="66">
        <f t="shared" si="15"/>
        <v>2018</v>
      </c>
      <c r="F94" s="38" t="str">
        <f t="shared" si="18"/>
        <v>TRAHFO</v>
      </c>
      <c r="G94" s="38" t="str">
        <f t="shared" si="19"/>
        <v>TCAR*</v>
      </c>
      <c r="H94" s="38" t="str">
        <f>P$22</f>
        <v>TRAHFO</v>
      </c>
      <c r="I94" s="38" t="str">
        <f t="shared" si="20"/>
        <v>TRAN2ON</v>
      </c>
      <c r="J94" s="47">
        <v>0</v>
      </c>
      <c r="K94" s="2"/>
      <c r="L94" s="38" t="s">
        <v>239</v>
      </c>
      <c r="M94" s="38"/>
      <c r="N94" s="38" t="s">
        <v>245</v>
      </c>
      <c r="V94" s="59"/>
    </row>
    <row r="95" spans="2:22" x14ac:dyDescent="0.3">
      <c r="B95" s="38" t="s">
        <v>225</v>
      </c>
      <c r="C95" s="38"/>
      <c r="D95" s="38" t="str">
        <f t="shared" si="16"/>
        <v>*</v>
      </c>
      <c r="E95" s="66">
        <f t="shared" si="15"/>
        <v>2018</v>
      </c>
      <c r="F95" s="38" t="str">
        <f t="shared" si="18"/>
        <v>TRAHUM</v>
      </c>
      <c r="G95" s="38" t="str">
        <f t="shared" si="19"/>
        <v>TCAR*</v>
      </c>
      <c r="H95" s="38" t="str">
        <f>P$23</f>
        <v>TRAHUM</v>
      </c>
      <c r="I95" s="38" t="str">
        <f t="shared" si="20"/>
        <v>TRAN2ON</v>
      </c>
      <c r="J95" s="47">
        <v>0</v>
      </c>
      <c r="K95" s="2"/>
      <c r="L95" s="38" t="s">
        <v>239</v>
      </c>
      <c r="M95" s="38"/>
      <c r="N95" s="38" t="s">
        <v>245</v>
      </c>
      <c r="V95" s="59"/>
    </row>
    <row r="96" spans="2:22" x14ac:dyDescent="0.3">
      <c r="B96" s="38" t="s">
        <v>225</v>
      </c>
      <c r="C96" s="38"/>
      <c r="D96" s="38" t="str">
        <f t="shared" si="16"/>
        <v>*</v>
      </c>
      <c r="E96" s="66">
        <f t="shared" si="15"/>
        <v>2018</v>
      </c>
      <c r="F96" s="38" t="str">
        <f t="shared" si="18"/>
        <v>TRAKER</v>
      </c>
      <c r="G96" s="38" t="str">
        <f t="shared" si="19"/>
        <v>TCAR*</v>
      </c>
      <c r="H96" s="38" t="str">
        <f>P$24</f>
        <v>TRAKER</v>
      </c>
      <c r="I96" s="38" t="str">
        <f t="shared" si="20"/>
        <v>TRAN2ON</v>
      </c>
      <c r="J96" s="47">
        <v>0</v>
      </c>
      <c r="K96" s="2"/>
      <c r="L96" s="38" t="s">
        <v>239</v>
      </c>
      <c r="M96" s="38"/>
      <c r="N96" s="38" t="s">
        <v>245</v>
      </c>
      <c r="V96" s="59"/>
    </row>
    <row r="97" spans="2:22" x14ac:dyDescent="0.3">
      <c r="B97" s="38" t="s">
        <v>225</v>
      </c>
      <c r="C97" s="38"/>
      <c r="D97" s="38" t="str">
        <f t="shared" si="16"/>
        <v>*</v>
      </c>
      <c r="E97" s="66">
        <f t="shared" si="15"/>
        <v>2018</v>
      </c>
      <c r="F97" s="38" t="str">
        <f t="shared" si="18"/>
        <v>TRALFO</v>
      </c>
      <c r="G97" s="38" t="str">
        <f t="shared" si="19"/>
        <v>TCAR*</v>
      </c>
      <c r="H97" s="38" t="str">
        <f>P$25</f>
        <v>TRALFO</v>
      </c>
      <c r="I97" s="38" t="str">
        <f t="shared" si="20"/>
        <v>TRAN2ON</v>
      </c>
      <c r="J97" s="47">
        <v>0</v>
      </c>
      <c r="K97" s="2"/>
      <c r="L97" s="38" t="s">
        <v>239</v>
      </c>
      <c r="M97" s="38"/>
      <c r="N97" s="38" t="s">
        <v>245</v>
      </c>
      <c r="V97" s="59" t="str">
        <f>IF(J98-'ACTIVITY Cars +5km'!J98&lt;(0.1*J98), "OK", "DIFF")</f>
        <v>DIFF</v>
      </c>
    </row>
    <row r="98" spans="2:22" s="2" customFormat="1" ht="15" customHeight="1" x14ac:dyDescent="0.3">
      <c r="B98" s="38" t="s">
        <v>225</v>
      </c>
      <c r="C98" s="38"/>
      <c r="D98" s="38" t="str">
        <f t="shared" si="16"/>
        <v>*</v>
      </c>
      <c r="E98" s="66">
        <f t="shared" si="15"/>
        <v>2018</v>
      </c>
      <c r="F98" s="38" t="str">
        <f t="shared" si="18"/>
        <v>TRALPG</v>
      </c>
      <c r="G98" s="38" t="str">
        <f t="shared" si="19"/>
        <v>TCAR*</v>
      </c>
      <c r="H98" s="38" t="str">
        <f>P$26</f>
        <v>TRALPG</v>
      </c>
      <c r="I98" s="38" t="str">
        <f t="shared" si="20"/>
        <v>TRAN2ON</v>
      </c>
      <c r="J98" s="47">
        <v>0</v>
      </c>
      <c r="L98" s="38" t="s">
        <v>239</v>
      </c>
      <c r="M98" s="38"/>
      <c r="N98" s="38" t="s">
        <v>263</v>
      </c>
      <c r="O98"/>
      <c r="P98"/>
      <c r="Q98"/>
      <c r="V98" s="59" t="str">
        <f>IF(J99-'ACTIVITY Cars +5km'!J99&lt;(0.1*J99), "OK", "DIFF")</f>
        <v>DIFF</v>
      </c>
    </row>
    <row r="99" spans="2:22" s="2" customFormat="1" ht="15" customHeight="1" x14ac:dyDescent="0.3">
      <c r="B99" s="38" t="s">
        <v>225</v>
      </c>
      <c r="C99" s="38"/>
      <c r="D99" s="38" t="str">
        <f t="shared" si="16"/>
        <v>FLO_EMIS</v>
      </c>
      <c r="E99" s="66">
        <f t="shared" si="15"/>
        <v>2018</v>
      </c>
      <c r="F99" s="38" t="str">
        <f t="shared" si="18"/>
        <v>TRAMTH</v>
      </c>
      <c r="G99" s="38" t="str">
        <f t="shared" si="19"/>
        <v>TCAR*</v>
      </c>
      <c r="H99" s="38" t="str">
        <f>P$27</f>
        <v>TRAMTH</v>
      </c>
      <c r="I99" s="38" t="str">
        <f t="shared" si="20"/>
        <v>TRAN2ON</v>
      </c>
      <c r="J99" s="47">
        <v>2.5907511142663924E-3</v>
      </c>
      <c r="L99" s="38" t="s">
        <v>239</v>
      </c>
      <c r="M99" s="38" t="s">
        <v>293</v>
      </c>
      <c r="N99" s="38" t="s">
        <v>270</v>
      </c>
      <c r="P99" s="53"/>
      <c r="V99" s="59" t="str">
        <f>IF(J100-'ACTIVITY Cars +5km'!J100&lt;(0.1*J100), "OK", "DIFF")</f>
        <v>DIFF</v>
      </c>
    </row>
    <row r="100" spans="2:22" x14ac:dyDescent="0.3">
      <c r="B100" s="38" t="s">
        <v>225</v>
      </c>
      <c r="C100" s="38"/>
      <c r="D100" s="38" t="str">
        <f t="shared" si="16"/>
        <v>FLO_EMIS</v>
      </c>
      <c r="E100" s="66">
        <f t="shared" si="15"/>
        <v>2018</v>
      </c>
      <c r="F100" s="38" t="str">
        <f t="shared" si="18"/>
        <v>TRAMTHM</v>
      </c>
      <c r="G100" s="38" t="str">
        <f t="shared" si="19"/>
        <v>TCAR*</v>
      </c>
      <c r="H100" s="38" t="str">
        <f>P$28</f>
        <v>TRAMTHM</v>
      </c>
      <c r="I100" s="38" t="str">
        <f t="shared" si="20"/>
        <v>TRAN2ON</v>
      </c>
      <c r="J100" s="47">
        <v>2.5907511142663924E-3</v>
      </c>
      <c r="K100" s="2"/>
      <c r="L100" s="38" t="s">
        <v>239</v>
      </c>
      <c r="M100" s="38" t="s">
        <v>293</v>
      </c>
      <c r="N100" s="38" t="s">
        <v>270</v>
      </c>
      <c r="O100" s="2"/>
      <c r="P100" s="53"/>
      <c r="Q100" s="2"/>
      <c r="V100" s="59" t="str">
        <f>IF(J101-'ACTIVITY Cars +5km'!J101&lt;(0.1*J101), "OK", "DIFF")</f>
        <v>OK</v>
      </c>
    </row>
    <row r="101" spans="2:22" x14ac:dyDescent="0.3">
      <c r="B101" s="38" t="s">
        <v>225</v>
      </c>
      <c r="C101" s="38"/>
      <c r="D101" s="38" t="str">
        <f t="shared" si="16"/>
        <v>FLO_EMIS</v>
      </c>
      <c r="E101" s="66">
        <f t="shared" si="15"/>
        <v>2018</v>
      </c>
      <c r="F101" s="38" t="str">
        <f t="shared" si="18"/>
        <v>TRANGL</v>
      </c>
      <c r="G101" s="38" t="str">
        <f t="shared" si="19"/>
        <v>TCAR*</v>
      </c>
      <c r="H101" s="38" t="str">
        <f>P$29</f>
        <v>TRANGL</v>
      </c>
      <c r="I101" s="38" t="str">
        <f t="shared" si="20"/>
        <v>TRAN2ON</v>
      </c>
      <c r="J101" s="47">
        <v>3.8340000000000002E-3</v>
      </c>
      <c r="L101" s="38" t="s">
        <v>239</v>
      </c>
      <c r="M101" s="38" t="s">
        <v>293</v>
      </c>
      <c r="N101" s="38" t="s">
        <v>270</v>
      </c>
      <c r="P101" s="53"/>
      <c r="V101" s="60" t="str">
        <f>IF(J102-'ACTIVITY Cars +5km'!J102&lt;(0.1*J102), "OK", "DIFF")</f>
        <v>OK</v>
      </c>
    </row>
    <row r="102" spans="2:22" x14ac:dyDescent="0.3">
      <c r="B102" s="39" t="s">
        <v>225</v>
      </c>
      <c r="C102" s="39"/>
      <c r="D102" s="39" t="str">
        <f t="shared" si="16"/>
        <v>FLO_EMIS</v>
      </c>
      <c r="E102" s="66">
        <f t="shared" si="15"/>
        <v>2018</v>
      </c>
      <c r="F102" s="39" t="str">
        <f t="shared" si="18"/>
        <v>TRANGS</v>
      </c>
      <c r="G102" s="39" t="str">
        <f t="shared" si="19"/>
        <v>TCAR*</v>
      </c>
      <c r="H102" s="39" t="str">
        <f>P$30</f>
        <v>TRANGS</v>
      </c>
      <c r="I102" s="39" t="str">
        <f t="shared" si="20"/>
        <v>TRAN2ON</v>
      </c>
      <c r="J102" s="48">
        <v>3.8340000000000002E-3</v>
      </c>
      <c r="L102" s="39" t="s">
        <v>239</v>
      </c>
      <c r="M102" s="39" t="s">
        <v>293</v>
      </c>
      <c r="N102" s="39" t="s">
        <v>270</v>
      </c>
      <c r="V102" s="59" t="str">
        <f>IF(J103-'ACTIVITY Cars +5km'!J103&lt;(0.1*J103), "OK", "DIFF")</f>
        <v>OK</v>
      </c>
    </row>
    <row r="103" spans="2:22" x14ac:dyDescent="0.3">
      <c r="B103" s="38" t="s">
        <v>225</v>
      </c>
      <c r="C103" s="38"/>
      <c r="D103" s="38" t="str">
        <f t="shared" si="16"/>
        <v>FLO_EMIS</v>
      </c>
      <c r="E103" s="66">
        <f t="shared" si="15"/>
        <v>2018</v>
      </c>
      <c r="F103" s="38" t="str">
        <f>H103</f>
        <v>TRABDL</v>
      </c>
      <c r="G103" s="38" t="str">
        <f>G$7</f>
        <v>TCAR*</v>
      </c>
      <c r="H103" s="38" t="str">
        <f>P$7</f>
        <v>TRABDL</v>
      </c>
      <c r="I103" s="38" t="s">
        <v>247</v>
      </c>
      <c r="J103" s="47">
        <v>3.0127308109450808E-4</v>
      </c>
      <c r="K103" s="2"/>
      <c r="L103" s="38" t="s">
        <v>239</v>
      </c>
      <c r="M103" s="38" t="s">
        <v>293</v>
      </c>
      <c r="N103" s="38" t="s">
        <v>269</v>
      </c>
      <c r="V103" s="59" t="str">
        <f>IF(J104-'ACTIVITY Cars +5km'!J104&lt;(0.1*J104), "OK", "DIFF")</f>
        <v>OK</v>
      </c>
    </row>
    <row r="104" spans="2:22" s="2" customFormat="1" ht="15" customHeight="1" x14ac:dyDescent="0.3">
      <c r="B104" s="38" t="s">
        <v>225</v>
      </c>
      <c r="C104" s="38"/>
      <c r="D104" s="38" t="str">
        <f t="shared" si="16"/>
        <v>FLO_EMIS</v>
      </c>
      <c r="E104" s="66">
        <f t="shared" si="15"/>
        <v>2018</v>
      </c>
      <c r="F104" s="38" t="str">
        <f t="shared" ref="F104:F126" si="23">H104</f>
        <v>TRABDLM</v>
      </c>
      <c r="G104" s="38" t="str">
        <f t="shared" ref="G104:G126" si="24">G103</f>
        <v>TCAR*</v>
      </c>
      <c r="H104" s="38" t="str">
        <f>P$8</f>
        <v>TRABDLM</v>
      </c>
      <c r="I104" s="38" t="str">
        <f t="shared" ref="I104:I126" si="25">I103</f>
        <v>TRANH3N</v>
      </c>
      <c r="J104" s="47">
        <v>3.0127308109450808E-4</v>
      </c>
      <c r="L104" s="38" t="s">
        <v>239</v>
      </c>
      <c r="M104" s="38" t="s">
        <v>293</v>
      </c>
      <c r="N104" s="38" t="s">
        <v>269</v>
      </c>
      <c r="O104"/>
      <c r="P104"/>
      <c r="Q104"/>
      <c r="S104" s="53"/>
      <c r="V104" s="59" t="str">
        <f>IF(J105-'ACTIVITY Cars +5km'!J105&lt;(0.1*J105), "OK", "DIFF")</f>
        <v>OK</v>
      </c>
    </row>
    <row r="105" spans="2:22" s="2" customFormat="1" ht="15" customHeight="1" x14ac:dyDescent="0.3">
      <c r="B105" s="38" t="s">
        <v>225</v>
      </c>
      <c r="C105" s="38"/>
      <c r="D105" s="38" t="str">
        <f t="shared" si="16"/>
        <v>FLO_EMIS</v>
      </c>
      <c r="E105" s="66">
        <f t="shared" si="15"/>
        <v>2018</v>
      </c>
      <c r="F105" s="38" t="str">
        <f t="shared" si="23"/>
        <v>TRABGL</v>
      </c>
      <c r="G105" s="38" t="str">
        <f t="shared" si="24"/>
        <v>TCAR*</v>
      </c>
      <c r="H105" s="38" t="str">
        <f>P$9</f>
        <v>TRABGL</v>
      </c>
      <c r="I105" s="38" t="str">
        <f t="shared" si="25"/>
        <v>TRANH3N</v>
      </c>
      <c r="J105" s="47">
        <v>1.2068000000000001E-2</v>
      </c>
      <c r="L105" s="38" t="s">
        <v>239</v>
      </c>
      <c r="M105" s="38" t="s">
        <v>293</v>
      </c>
      <c r="N105" s="38" t="s">
        <v>270</v>
      </c>
      <c r="P105" s="53"/>
      <c r="S105" s="1"/>
      <c r="T105" s="54"/>
      <c r="V105" s="59" t="str">
        <f>IF(J106-'ACTIVITY Cars +5km'!J106&lt;(0.1*J106), "OK", "DIFF")</f>
        <v>OK</v>
      </c>
    </row>
    <row r="106" spans="2:22" s="2" customFormat="1" ht="15" customHeight="1" x14ac:dyDescent="0.3">
      <c r="B106" s="38" t="s">
        <v>225</v>
      </c>
      <c r="C106" s="38"/>
      <c r="D106" s="38" t="str">
        <f t="shared" si="16"/>
        <v>FLO_EMIS</v>
      </c>
      <c r="E106" s="66">
        <f t="shared" si="15"/>
        <v>2018</v>
      </c>
      <c r="F106" s="38" t="str">
        <f t="shared" si="23"/>
        <v>TRABGS</v>
      </c>
      <c r="G106" s="38" t="str">
        <f t="shared" si="24"/>
        <v>TCAR*</v>
      </c>
      <c r="H106" s="38" t="str">
        <f>P$10</f>
        <v>TRABGS</v>
      </c>
      <c r="I106" s="38" t="str">
        <f t="shared" si="25"/>
        <v>TRANH3N</v>
      </c>
      <c r="J106" s="47">
        <v>1.2068000000000001E-2</v>
      </c>
      <c r="L106" s="38" t="s">
        <v>239</v>
      </c>
      <c r="M106" s="38" t="s">
        <v>293</v>
      </c>
      <c r="N106" s="38" t="s">
        <v>270</v>
      </c>
      <c r="P106" s="53"/>
      <c r="S106" s="53"/>
      <c r="V106" s="59" t="str">
        <f>IF(J107-'ACTIVITY Cars +5km'!J107&lt;(0.1*J107), "OK", "DIFF")</f>
        <v>OK</v>
      </c>
    </row>
    <row r="107" spans="2:22" s="2" customFormat="1" ht="15" customHeight="1" x14ac:dyDescent="0.3">
      <c r="B107" s="38" t="s">
        <v>225</v>
      </c>
      <c r="C107" s="38"/>
      <c r="D107" s="38" t="str">
        <f t="shared" si="16"/>
        <v>FLO_EMIS</v>
      </c>
      <c r="E107" s="66">
        <f t="shared" si="15"/>
        <v>2018</v>
      </c>
      <c r="F107" s="38" t="str">
        <f t="shared" si="23"/>
        <v>TRABGSL</v>
      </c>
      <c r="G107" s="38" t="str">
        <f t="shared" si="24"/>
        <v>TCAR*</v>
      </c>
      <c r="H107" s="38" t="str">
        <f>P$11</f>
        <v>TRABGSL</v>
      </c>
      <c r="I107" s="38" t="str">
        <f t="shared" si="25"/>
        <v>TRANH3N</v>
      </c>
      <c r="J107" s="47">
        <f>J116</f>
        <v>4.1048541403920975E-4</v>
      </c>
      <c r="L107" s="38" t="s">
        <v>239</v>
      </c>
      <c r="M107" s="38"/>
      <c r="N107" s="38" t="s">
        <v>294</v>
      </c>
      <c r="P107" s="53"/>
      <c r="S107" s="1"/>
      <c r="T107" s="54"/>
      <c r="V107" s="59"/>
    </row>
    <row r="108" spans="2:22" s="2" customFormat="1" ht="15" customHeight="1" x14ac:dyDescent="0.3">
      <c r="B108" s="38" t="s">
        <v>225</v>
      </c>
      <c r="C108" s="38"/>
      <c r="D108" s="38" t="str">
        <f t="shared" ref="D108" si="26">IF(J108&gt;0,"FLO_EMIS","*")</f>
        <v>FLO_EMIS</v>
      </c>
      <c r="E108" s="66">
        <f t="shared" si="15"/>
        <v>2018</v>
      </c>
      <c r="F108" s="38" t="str">
        <f t="shared" ref="F108" si="27">H108</f>
        <v>TRABGSLM</v>
      </c>
      <c r="G108" s="38" t="str">
        <f t="shared" si="24"/>
        <v>TCAR*</v>
      </c>
      <c r="H108" s="38" t="str">
        <f>P$12</f>
        <v>TRABGSLM</v>
      </c>
      <c r="I108" s="38" t="str">
        <f t="shared" si="25"/>
        <v>TRANH3N</v>
      </c>
      <c r="J108" s="47">
        <f>J107</f>
        <v>4.1048541403920975E-4</v>
      </c>
      <c r="L108" s="38" t="s">
        <v>239</v>
      </c>
      <c r="M108" s="38"/>
      <c r="N108" s="38" t="s">
        <v>294</v>
      </c>
      <c r="P108" s="53"/>
      <c r="S108" s="1"/>
      <c r="T108" s="54"/>
      <c r="V108" s="59"/>
    </row>
    <row r="109" spans="2:22" s="2" customFormat="1" ht="15" customHeight="1" x14ac:dyDescent="0.3">
      <c r="B109" s="38" t="s">
        <v>225</v>
      </c>
      <c r="C109" s="38"/>
      <c r="D109" s="38" t="str">
        <f t="shared" si="16"/>
        <v>*</v>
      </c>
      <c r="E109" s="66">
        <f t="shared" si="15"/>
        <v>2018</v>
      </c>
      <c r="F109" s="38" t="str">
        <f t="shared" si="23"/>
        <v>TRABJF</v>
      </c>
      <c r="G109" s="38" t="str">
        <f>G107</f>
        <v>TCAR*</v>
      </c>
      <c r="H109" s="38" t="str">
        <f>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  <c r="V109" s="59"/>
    </row>
    <row r="110" spans="2:22" x14ac:dyDescent="0.3">
      <c r="B110" s="38" t="s">
        <v>225</v>
      </c>
      <c r="C110" s="38"/>
      <c r="D110" s="38" t="str">
        <f t="shared" si="16"/>
        <v>*</v>
      </c>
      <c r="E110" s="66">
        <f t="shared" si="15"/>
        <v>2018</v>
      </c>
      <c r="F110" s="38" t="str">
        <f t="shared" si="23"/>
        <v>TRADME</v>
      </c>
      <c r="G110" s="38" t="str">
        <f t="shared" si="24"/>
        <v>TCAR*</v>
      </c>
      <c r="H110" s="38" t="str">
        <f>P$14</f>
        <v>TRADME</v>
      </c>
      <c r="I110" s="38" t="str">
        <f t="shared" si="25"/>
        <v>TRANH3N</v>
      </c>
      <c r="J110" s="47">
        <v>0</v>
      </c>
      <c r="K110" s="2"/>
      <c r="L110" s="38" t="s">
        <v>239</v>
      </c>
      <c r="M110" s="38"/>
      <c r="N110" s="38" t="s">
        <v>245</v>
      </c>
      <c r="O110" s="2"/>
      <c r="P110" s="53"/>
      <c r="Q110" s="2"/>
      <c r="V110" s="59" t="str">
        <f>IF(J111-'ACTIVITY Cars +5km'!J111&lt;(0.1*J111), "OK", "DIFF")</f>
        <v>OK</v>
      </c>
    </row>
    <row r="111" spans="2:22" x14ac:dyDescent="0.3">
      <c r="B111" s="38" t="s">
        <v>225</v>
      </c>
      <c r="C111" s="38"/>
      <c r="D111" s="38" t="str">
        <f t="shared" si="16"/>
        <v>FLO_EMIS</v>
      </c>
      <c r="E111" s="66">
        <f t="shared" si="15"/>
        <v>2018</v>
      </c>
      <c r="F111" s="38" t="str">
        <f t="shared" si="23"/>
        <v>TRADST</v>
      </c>
      <c r="G111" s="38" t="str">
        <f t="shared" si="24"/>
        <v>TCAR*</v>
      </c>
      <c r="H111" s="38" t="str">
        <f>P$15</f>
        <v>TRADST</v>
      </c>
      <c r="I111" s="38" t="str">
        <f t="shared" si="25"/>
        <v>TRANH3N</v>
      </c>
      <c r="J111" s="47">
        <v>2.9518419171485616E-4</v>
      </c>
      <c r="K111" s="2"/>
      <c r="L111" s="38" t="s">
        <v>239</v>
      </c>
      <c r="M111" s="38" t="s">
        <v>293</v>
      </c>
      <c r="N111" s="38" t="s">
        <v>270</v>
      </c>
      <c r="P111" s="53"/>
      <c r="V111" s="59"/>
    </row>
    <row r="112" spans="2:22" x14ac:dyDescent="0.3">
      <c r="B112" s="38" t="s">
        <v>225</v>
      </c>
      <c r="C112" s="38"/>
      <c r="D112" s="38" t="str">
        <f t="shared" si="16"/>
        <v>*</v>
      </c>
      <c r="E112" s="66">
        <f t="shared" si="15"/>
        <v>2018</v>
      </c>
      <c r="F112" s="38" t="str">
        <f t="shared" si="23"/>
        <v>TRAELC</v>
      </c>
      <c r="G112" s="38" t="str">
        <f t="shared" si="24"/>
        <v>TCAR*</v>
      </c>
      <c r="H112" s="38" t="str">
        <f>P$16</f>
        <v>TRAELC</v>
      </c>
      <c r="I112" s="38" t="str">
        <f t="shared" si="25"/>
        <v>TRANH3N</v>
      </c>
      <c r="J112" s="47">
        <v>0</v>
      </c>
      <c r="K112" s="2"/>
      <c r="L112" s="38" t="s">
        <v>239</v>
      </c>
      <c r="M112" s="38"/>
      <c r="N112" s="38" t="s">
        <v>245</v>
      </c>
      <c r="V112" s="59" t="str">
        <f>IF(J113-'ACTIVITY Cars +5km'!J113&lt;(0.1*J113), "OK", "DIFF")</f>
        <v>OK</v>
      </c>
    </row>
    <row r="113" spans="2:22" x14ac:dyDescent="0.3">
      <c r="B113" s="38" t="s">
        <v>225</v>
      </c>
      <c r="C113" s="38"/>
      <c r="D113" s="38" t="str">
        <f t="shared" si="16"/>
        <v>FLO_EMIS</v>
      </c>
      <c r="E113" s="66">
        <f t="shared" si="15"/>
        <v>2018</v>
      </c>
      <c r="F113" s="38" t="str">
        <f t="shared" si="23"/>
        <v>TRAETH</v>
      </c>
      <c r="G113" s="38" t="str">
        <f t="shared" si="24"/>
        <v>TCAR*</v>
      </c>
      <c r="H113" s="38" t="str">
        <f>P$17</f>
        <v>TRAETH</v>
      </c>
      <c r="I113" s="38" t="str">
        <f t="shared" si="25"/>
        <v>TRANH3N</v>
      </c>
      <c r="J113" s="47">
        <v>8.1000000000000004E-5</v>
      </c>
      <c r="K113" s="2"/>
      <c r="L113" s="38" t="s">
        <v>239</v>
      </c>
      <c r="M113" s="38" t="s">
        <v>293</v>
      </c>
      <c r="N113" s="38" t="s">
        <v>271</v>
      </c>
      <c r="V113" s="59" t="str">
        <f>IF(J114-'ACTIVITY Cars +5km'!J114&lt;(0.1*J114), "OK", "DIFF")</f>
        <v>OK</v>
      </c>
    </row>
    <row r="114" spans="2:22" x14ac:dyDescent="0.3">
      <c r="B114" s="38" t="s">
        <v>225</v>
      </c>
      <c r="C114" s="38"/>
      <c r="D114" s="38" t="str">
        <f t="shared" si="16"/>
        <v>FLO_EMIS</v>
      </c>
      <c r="E114" s="66">
        <f t="shared" si="15"/>
        <v>2018</v>
      </c>
      <c r="F114" s="38" t="str">
        <f t="shared" si="23"/>
        <v>TRAETHM</v>
      </c>
      <c r="G114" s="38" t="str">
        <f t="shared" si="24"/>
        <v>TCAR*</v>
      </c>
      <c r="H114" s="38" t="str">
        <f>P$18</f>
        <v>TRAETHM</v>
      </c>
      <c r="I114" s="38" t="str">
        <f t="shared" si="25"/>
        <v>TRANH3N</v>
      </c>
      <c r="J114" s="47">
        <v>8.1000000000000004E-5</v>
      </c>
      <c r="K114" s="2"/>
      <c r="L114" s="38" t="s">
        <v>239</v>
      </c>
      <c r="M114" s="38" t="s">
        <v>293</v>
      </c>
      <c r="N114" s="38" t="s">
        <v>271</v>
      </c>
      <c r="V114" s="59"/>
    </row>
    <row r="115" spans="2:22" x14ac:dyDescent="0.3">
      <c r="B115" s="38" t="s">
        <v>225</v>
      </c>
      <c r="C115" s="38"/>
      <c r="D115" s="38" t="str">
        <f t="shared" si="16"/>
        <v>*</v>
      </c>
      <c r="E115" s="66">
        <f t="shared" si="15"/>
        <v>2018</v>
      </c>
      <c r="F115" s="38" t="str">
        <f t="shared" si="23"/>
        <v>TRAFTD</v>
      </c>
      <c r="G115" s="38" t="str">
        <f t="shared" si="24"/>
        <v>TCAR*</v>
      </c>
      <c r="H115" s="38" t="str">
        <f>P$19</f>
        <v>TRAFTD</v>
      </c>
      <c r="I115" s="38" t="str">
        <f t="shared" si="25"/>
        <v>TRANH3N</v>
      </c>
      <c r="J115" s="47">
        <v>0</v>
      </c>
      <c r="K115" s="2"/>
      <c r="L115" s="38" t="s">
        <v>239</v>
      </c>
      <c r="M115" s="38"/>
      <c r="N115" s="38" t="s">
        <v>245</v>
      </c>
      <c r="V115" s="59" t="str">
        <f>IF(J116-'ACTIVITY Cars +5km'!J116&lt;(0.1*J116), "OK", "DIFF")</f>
        <v>OK</v>
      </c>
    </row>
    <row r="116" spans="2:22" x14ac:dyDescent="0.3">
      <c r="B116" s="38" t="s">
        <v>225</v>
      </c>
      <c r="C116" s="38"/>
      <c r="D116" s="38" t="str">
        <f t="shared" si="16"/>
        <v>FLO_EMIS</v>
      </c>
      <c r="E116" s="66">
        <f t="shared" si="15"/>
        <v>2018</v>
      </c>
      <c r="F116" s="38" t="str">
        <f t="shared" si="23"/>
        <v>TRAGSL</v>
      </c>
      <c r="G116" s="38" t="str">
        <f t="shared" si="24"/>
        <v>TCAR*</v>
      </c>
      <c r="H116" s="38" t="str">
        <f>P$20</f>
        <v>TRAGSL</v>
      </c>
      <c r="I116" s="38" t="str">
        <f t="shared" si="25"/>
        <v>TRANH3N</v>
      </c>
      <c r="J116" s="47">
        <v>4.1048541403920975E-4</v>
      </c>
      <c r="K116" s="2"/>
      <c r="L116" s="38" t="s">
        <v>239</v>
      </c>
      <c r="M116" s="38" t="s">
        <v>293</v>
      </c>
      <c r="N116" s="38" t="s">
        <v>270</v>
      </c>
      <c r="V116" s="59"/>
    </row>
    <row r="117" spans="2:22" x14ac:dyDescent="0.3">
      <c r="B117" s="38" t="s">
        <v>225</v>
      </c>
      <c r="C117" s="38"/>
      <c r="D117" s="38" t="str">
        <f t="shared" si="16"/>
        <v>*</v>
      </c>
      <c r="E117" s="66">
        <f t="shared" si="15"/>
        <v>2018</v>
      </c>
      <c r="F117" s="38" t="str">
        <f t="shared" si="23"/>
        <v>TRAH2G</v>
      </c>
      <c r="G117" s="38" t="str">
        <f t="shared" si="24"/>
        <v>TCAR*</v>
      </c>
      <c r="H117" s="38" t="str">
        <f>P$21</f>
        <v>TRAH2G</v>
      </c>
      <c r="I117" s="38" t="str">
        <f t="shared" si="25"/>
        <v>TRANH3N</v>
      </c>
      <c r="J117" s="47">
        <v>0</v>
      </c>
      <c r="K117" s="2"/>
      <c r="L117" s="38" t="s">
        <v>239</v>
      </c>
      <c r="M117" s="38"/>
      <c r="N117" s="38" t="s">
        <v>245</v>
      </c>
      <c r="V117" s="59"/>
    </row>
    <row r="118" spans="2:22" x14ac:dyDescent="0.3">
      <c r="B118" s="38" t="s">
        <v>225</v>
      </c>
      <c r="C118" s="38"/>
      <c r="D118" s="38" t="str">
        <f t="shared" si="16"/>
        <v>*</v>
      </c>
      <c r="E118" s="66">
        <f t="shared" si="15"/>
        <v>2018</v>
      </c>
      <c r="F118" s="38" t="str">
        <f t="shared" si="23"/>
        <v>TRAHFO</v>
      </c>
      <c r="G118" s="38" t="str">
        <f t="shared" si="24"/>
        <v>TCAR*</v>
      </c>
      <c r="H118" s="38" t="str">
        <f>P$22</f>
        <v>TRAHFO</v>
      </c>
      <c r="I118" s="38" t="str">
        <f t="shared" si="25"/>
        <v>TRANH3N</v>
      </c>
      <c r="J118" s="47">
        <v>0</v>
      </c>
      <c r="K118" s="2"/>
      <c r="L118" s="38" t="s">
        <v>239</v>
      </c>
      <c r="M118" s="38"/>
      <c r="N118" s="38" t="s">
        <v>245</v>
      </c>
      <c r="V118" s="59"/>
    </row>
    <row r="119" spans="2:22" x14ac:dyDescent="0.3">
      <c r="B119" s="38" t="s">
        <v>225</v>
      </c>
      <c r="C119" s="38"/>
      <c r="D119" s="38" t="str">
        <f t="shared" si="16"/>
        <v>*</v>
      </c>
      <c r="E119" s="66">
        <f t="shared" si="15"/>
        <v>2018</v>
      </c>
      <c r="F119" s="38" t="str">
        <f t="shared" si="23"/>
        <v>TRAHUM</v>
      </c>
      <c r="G119" s="38" t="str">
        <f t="shared" si="24"/>
        <v>TCAR*</v>
      </c>
      <c r="H119" s="38" t="str">
        <f>P$23</f>
        <v>TRAHUM</v>
      </c>
      <c r="I119" s="38" t="str">
        <f t="shared" si="25"/>
        <v>TRANH3N</v>
      </c>
      <c r="J119" s="47">
        <v>0</v>
      </c>
      <c r="K119" s="2"/>
      <c r="L119" s="38" t="s">
        <v>239</v>
      </c>
      <c r="M119" s="38"/>
      <c r="N119" s="38" t="s">
        <v>245</v>
      </c>
      <c r="V119" s="59"/>
    </row>
    <row r="120" spans="2:22" x14ac:dyDescent="0.3">
      <c r="B120" s="38" t="s">
        <v>225</v>
      </c>
      <c r="C120" s="38"/>
      <c r="D120" s="38" t="str">
        <f t="shared" si="16"/>
        <v>*</v>
      </c>
      <c r="E120" s="66">
        <f t="shared" si="15"/>
        <v>2018</v>
      </c>
      <c r="F120" s="38" t="str">
        <f t="shared" si="23"/>
        <v>TRAKER</v>
      </c>
      <c r="G120" s="38" t="str">
        <f t="shared" si="24"/>
        <v>TCAR*</v>
      </c>
      <c r="H120" s="38" t="str">
        <f>P$24</f>
        <v>TRAKER</v>
      </c>
      <c r="I120" s="38" t="str">
        <f t="shared" si="25"/>
        <v>TRANH3N</v>
      </c>
      <c r="J120" s="47">
        <v>0</v>
      </c>
      <c r="K120" s="2"/>
      <c r="L120" s="38" t="s">
        <v>239</v>
      </c>
      <c r="M120" s="38"/>
      <c r="N120" s="38" t="s">
        <v>245</v>
      </c>
      <c r="V120" s="59"/>
    </row>
    <row r="121" spans="2:22" x14ac:dyDescent="0.3">
      <c r="B121" s="38" t="s">
        <v>225</v>
      </c>
      <c r="C121" s="38"/>
      <c r="D121" s="38" t="str">
        <f t="shared" si="16"/>
        <v>*</v>
      </c>
      <c r="E121" s="66">
        <f t="shared" si="15"/>
        <v>2018</v>
      </c>
      <c r="F121" s="38" t="str">
        <f t="shared" si="23"/>
        <v>TRALFO</v>
      </c>
      <c r="G121" s="38" t="str">
        <f t="shared" si="24"/>
        <v>TCAR*</v>
      </c>
      <c r="H121" s="38" t="str">
        <f>P$25</f>
        <v>TRALFO</v>
      </c>
      <c r="I121" s="38" t="str">
        <f t="shared" si="25"/>
        <v>TRANH3N</v>
      </c>
      <c r="J121" s="47">
        <v>0</v>
      </c>
      <c r="K121" s="2"/>
      <c r="L121" s="38" t="s">
        <v>239</v>
      </c>
      <c r="M121" s="38"/>
      <c r="N121" s="38" t="s">
        <v>245</v>
      </c>
      <c r="V121" s="59" t="str">
        <f>IF(J122-'ACTIVITY Cars +5km'!J122&lt;(0.1*J122), "OK", "DIFF")</f>
        <v>DIFF</v>
      </c>
    </row>
    <row r="122" spans="2:22" x14ac:dyDescent="0.3">
      <c r="B122" s="38" t="s">
        <v>225</v>
      </c>
      <c r="C122" s="38"/>
      <c r="D122" s="38" t="str">
        <f t="shared" si="16"/>
        <v>*</v>
      </c>
      <c r="E122" s="66">
        <f t="shared" si="15"/>
        <v>2018</v>
      </c>
      <c r="F122" s="38" t="str">
        <f t="shared" si="23"/>
        <v>TRALPG</v>
      </c>
      <c r="G122" s="38" t="str">
        <f t="shared" si="24"/>
        <v>TCAR*</v>
      </c>
      <c r="H122" s="38" t="str">
        <f>P$26</f>
        <v>TRALPG</v>
      </c>
      <c r="I122" s="38" t="str">
        <f t="shared" si="25"/>
        <v>TRANH3N</v>
      </c>
      <c r="J122" s="47">
        <v>0</v>
      </c>
      <c r="K122" s="2"/>
      <c r="L122" s="38" t="s">
        <v>239</v>
      </c>
      <c r="M122" s="38"/>
      <c r="N122" s="38" t="s">
        <v>263</v>
      </c>
      <c r="V122" s="59" t="str">
        <f>IF(J123-'ACTIVITY Cars +5km'!J123&lt;(0.1*J123), "OK", "DIFF")</f>
        <v>OK</v>
      </c>
    </row>
    <row r="123" spans="2:22" s="2" customFormat="1" ht="15" customHeight="1" x14ac:dyDescent="0.3">
      <c r="B123" s="38" t="s">
        <v>225</v>
      </c>
      <c r="C123" s="38"/>
      <c r="D123" s="38" t="str">
        <f t="shared" si="16"/>
        <v>FLO_EMIS</v>
      </c>
      <c r="E123" s="66">
        <f t="shared" si="15"/>
        <v>2018</v>
      </c>
      <c r="F123" s="38" t="str">
        <f t="shared" si="23"/>
        <v>TRAMTH</v>
      </c>
      <c r="G123" s="38" t="str">
        <f t="shared" si="24"/>
        <v>TCAR*</v>
      </c>
      <c r="H123" s="38" t="str">
        <f>P$27</f>
        <v>TRAMTH</v>
      </c>
      <c r="I123" s="38" t="str">
        <f t="shared" si="25"/>
        <v>TRANH3N</v>
      </c>
      <c r="J123" s="47">
        <v>2.8786126098295632E-4</v>
      </c>
      <c r="L123" s="38" t="s">
        <v>239</v>
      </c>
      <c r="M123" s="38" t="s">
        <v>293</v>
      </c>
      <c r="N123" s="38" t="s">
        <v>270</v>
      </c>
      <c r="O123"/>
      <c r="P123"/>
      <c r="Q123"/>
      <c r="V123" s="59" t="str">
        <f>IF(J124-'ACTIVITY Cars +5km'!J124&lt;(0.1*J124), "OK", "DIFF")</f>
        <v>OK</v>
      </c>
    </row>
    <row r="124" spans="2:22" s="2" customFormat="1" ht="15" customHeight="1" x14ac:dyDescent="0.3">
      <c r="B124" s="38" t="s">
        <v>225</v>
      </c>
      <c r="C124" s="38"/>
      <c r="D124" s="38" t="str">
        <f t="shared" si="16"/>
        <v>FLO_EMIS</v>
      </c>
      <c r="E124" s="66">
        <f t="shared" si="15"/>
        <v>2018</v>
      </c>
      <c r="F124" s="38" t="str">
        <f t="shared" si="23"/>
        <v>TRAMTHM</v>
      </c>
      <c r="G124" s="38" t="str">
        <f t="shared" si="24"/>
        <v>TCAR*</v>
      </c>
      <c r="H124" s="38" t="str">
        <f>P$28</f>
        <v>TRAMTHM</v>
      </c>
      <c r="I124" s="38" t="str">
        <f t="shared" si="25"/>
        <v>TRANH3N</v>
      </c>
      <c r="J124" s="47">
        <v>2.8786126098295632E-4</v>
      </c>
      <c r="L124" s="38" t="s">
        <v>239</v>
      </c>
      <c r="M124" s="38" t="s">
        <v>293</v>
      </c>
      <c r="N124" s="38" t="s">
        <v>270</v>
      </c>
      <c r="P124" s="53"/>
      <c r="V124" s="59" t="str">
        <f>IF(J125-'ACTIVITY Cars +5km'!J125&lt;(0.1*J125), "OK", "DIFF")</f>
        <v>OK</v>
      </c>
    </row>
    <row r="125" spans="2:22" x14ac:dyDescent="0.3">
      <c r="B125" s="38" t="s">
        <v>225</v>
      </c>
      <c r="C125" s="38"/>
      <c r="D125" s="38" t="str">
        <f t="shared" si="16"/>
        <v>FLO_EMIS</v>
      </c>
      <c r="E125" s="66">
        <f t="shared" si="15"/>
        <v>2018</v>
      </c>
      <c r="F125" s="38" t="str">
        <f t="shared" si="23"/>
        <v>TRANGL</v>
      </c>
      <c r="G125" s="38" t="str">
        <f t="shared" si="24"/>
        <v>TCAR*</v>
      </c>
      <c r="H125" s="38" t="str">
        <f>P$29</f>
        <v>TRANGL</v>
      </c>
      <c r="I125" s="38" t="str">
        <f t="shared" si="25"/>
        <v>TRANH3N</v>
      </c>
      <c r="J125" s="47">
        <v>1.2068000000000001E-2</v>
      </c>
      <c r="L125" s="38" t="s">
        <v>239</v>
      </c>
      <c r="M125" s="38" t="s">
        <v>293</v>
      </c>
      <c r="N125" s="38" t="s">
        <v>270</v>
      </c>
      <c r="O125" s="2"/>
      <c r="P125" s="53"/>
      <c r="Q125" s="2"/>
      <c r="V125" s="60" t="str">
        <f>IF(J126-'ACTIVITY Cars +5km'!J126&lt;(0.1*J126), "OK", "DIFF")</f>
        <v>OK</v>
      </c>
    </row>
    <row r="126" spans="2:22" x14ac:dyDescent="0.3">
      <c r="B126" s="39" t="s">
        <v>225</v>
      </c>
      <c r="C126" s="39"/>
      <c r="D126" s="39" t="str">
        <f t="shared" si="16"/>
        <v>FLO_EMIS</v>
      </c>
      <c r="E126" s="66">
        <f t="shared" si="15"/>
        <v>2018</v>
      </c>
      <c r="F126" s="39" t="str">
        <f t="shared" si="23"/>
        <v>TRANGS</v>
      </c>
      <c r="G126" s="39" t="str">
        <f t="shared" si="24"/>
        <v>TCAR*</v>
      </c>
      <c r="H126" s="39" t="str">
        <f>P$30</f>
        <v>TRANGS</v>
      </c>
      <c r="I126" s="39" t="str">
        <f t="shared" si="25"/>
        <v>TRANH3N</v>
      </c>
      <c r="J126" s="48">
        <v>1.2068000000000001E-2</v>
      </c>
      <c r="L126" s="39" t="s">
        <v>239</v>
      </c>
      <c r="M126" s="39" t="s">
        <v>293</v>
      </c>
      <c r="N126" s="39" t="s">
        <v>270</v>
      </c>
      <c r="V126" s="59" t="str">
        <f>IF(J127-'ACTIVITY Cars +5km'!J127&lt;(0.1*J127), "OK", "DIFF")</f>
        <v>OK</v>
      </c>
    </row>
    <row r="127" spans="2:22" x14ac:dyDescent="0.3">
      <c r="B127" s="38" t="s">
        <v>225</v>
      </c>
      <c r="C127" s="38"/>
      <c r="D127" s="38" t="str">
        <f t="shared" si="16"/>
        <v>FLO_EMIS</v>
      </c>
      <c r="E127" s="66">
        <f t="shared" si="15"/>
        <v>2018</v>
      </c>
      <c r="F127" s="38" t="str">
        <f>H127</f>
        <v>TRABDL</v>
      </c>
      <c r="G127" s="38" t="str">
        <f>G$7</f>
        <v>TCAR*</v>
      </c>
      <c r="H127" s="38" t="str">
        <f>P$7</f>
        <v>TRABDL</v>
      </c>
      <c r="I127" s="38" t="s">
        <v>231</v>
      </c>
      <c r="J127" s="47">
        <v>0.21910707311539612</v>
      </c>
      <c r="K127" s="2"/>
      <c r="L127" s="38" t="s">
        <v>239</v>
      </c>
      <c r="M127" s="38" t="s">
        <v>293</v>
      </c>
      <c r="N127" s="38" t="s">
        <v>269</v>
      </c>
      <c r="V127" s="59" t="str">
        <f>IF(J128-'ACTIVITY Cars +5km'!J128&lt;(0.1*J128), "OK", "DIFF")</f>
        <v>OK</v>
      </c>
    </row>
    <row r="128" spans="2:22" s="2" customFormat="1" ht="15" customHeight="1" x14ac:dyDescent="0.3">
      <c r="B128" s="38" t="s">
        <v>225</v>
      </c>
      <c r="C128" s="38"/>
      <c r="D128" s="38" t="str">
        <f t="shared" si="16"/>
        <v>FLO_EMIS</v>
      </c>
      <c r="E128" s="66">
        <f t="shared" si="15"/>
        <v>2018</v>
      </c>
      <c r="F128" s="38" t="str">
        <f t="shared" ref="F128:F174" si="28">H128</f>
        <v>TRABDLM</v>
      </c>
      <c r="G128" s="38" t="str">
        <f t="shared" ref="G128:G150" si="29">G127</f>
        <v>TCAR*</v>
      </c>
      <c r="H128" s="38" t="str">
        <f>P$8</f>
        <v>TRABDLM</v>
      </c>
      <c r="I128" s="38" t="str">
        <f t="shared" ref="I128:I150" si="30">I127</f>
        <v>TRANOXN</v>
      </c>
      <c r="J128" s="47">
        <v>0.21910707311539612</v>
      </c>
      <c r="L128" s="38" t="s">
        <v>239</v>
      </c>
      <c r="M128" s="38" t="s">
        <v>293</v>
      </c>
      <c r="N128" s="38" t="s">
        <v>269</v>
      </c>
      <c r="O128"/>
      <c r="P128"/>
      <c r="Q128"/>
      <c r="S128" s="53"/>
      <c r="V128" s="59" t="str">
        <f>IF(J129-'ACTIVITY Cars +5km'!J129&lt;(0.1*J129), "OK", "DIFF")</f>
        <v>OK</v>
      </c>
    </row>
    <row r="129" spans="2:22" s="2" customFormat="1" ht="15" customHeight="1" x14ac:dyDescent="0.3">
      <c r="B129" s="38" t="s">
        <v>225</v>
      </c>
      <c r="C129" s="38"/>
      <c r="D129" s="38" t="str">
        <f t="shared" si="16"/>
        <v>FLO_EMIS</v>
      </c>
      <c r="E129" s="66">
        <f t="shared" si="15"/>
        <v>2018</v>
      </c>
      <c r="F129" s="38" t="str">
        <f t="shared" si="28"/>
        <v>TRABGL</v>
      </c>
      <c r="G129" s="38" t="str">
        <f t="shared" si="29"/>
        <v>TCAR*</v>
      </c>
      <c r="H129" s="38" t="str">
        <f>P$9</f>
        <v>TRABGL</v>
      </c>
      <c r="I129" s="38" t="str">
        <f t="shared" si="30"/>
        <v>TRANOXN</v>
      </c>
      <c r="J129" s="47">
        <v>2.1631533734217192E-2</v>
      </c>
      <c r="L129" s="38" t="s">
        <v>239</v>
      </c>
      <c r="M129" s="38" t="s">
        <v>293</v>
      </c>
      <c r="N129" s="38" t="s">
        <v>270</v>
      </c>
      <c r="P129" s="53"/>
      <c r="S129" s="1"/>
      <c r="T129" s="54"/>
      <c r="V129" s="59" t="str">
        <f>IF(J130-'ACTIVITY Cars +5km'!J130&lt;(0.1*J130), "OK", "DIFF")</f>
        <v>OK</v>
      </c>
    </row>
    <row r="130" spans="2:22" s="2" customFormat="1" ht="15" customHeight="1" x14ac:dyDescent="0.3">
      <c r="B130" s="38" t="s">
        <v>225</v>
      </c>
      <c r="C130" s="38"/>
      <c r="D130" s="38" t="str">
        <f t="shared" si="16"/>
        <v>FLO_EMIS</v>
      </c>
      <c r="E130" s="66">
        <f t="shared" si="15"/>
        <v>2018</v>
      </c>
      <c r="F130" s="38" t="str">
        <f t="shared" si="28"/>
        <v>TRABGS</v>
      </c>
      <c r="G130" s="38" t="str">
        <f t="shared" si="29"/>
        <v>TCAR*</v>
      </c>
      <c r="H130" s="38" t="str">
        <f>P$10</f>
        <v>TRABGS</v>
      </c>
      <c r="I130" s="38" t="str">
        <f t="shared" si="30"/>
        <v>TRANOXN</v>
      </c>
      <c r="J130" s="47">
        <v>2.1631533734217192E-2</v>
      </c>
      <c r="L130" s="38" t="s">
        <v>239</v>
      </c>
      <c r="M130" s="38" t="s">
        <v>293</v>
      </c>
      <c r="N130" s="38" t="s">
        <v>270</v>
      </c>
      <c r="P130" s="53"/>
      <c r="S130" s="53"/>
      <c r="V130" s="59" t="str">
        <f>IF(J131-'ACTIVITY Cars +5km'!J131&lt;(0.1*J131), "OK", "DIFF")</f>
        <v>OK</v>
      </c>
    </row>
    <row r="131" spans="2:22" s="2" customFormat="1" ht="15" customHeight="1" x14ac:dyDescent="0.3">
      <c r="B131" s="38" t="s">
        <v>225</v>
      </c>
      <c r="C131" s="38"/>
      <c r="D131" s="38" t="str">
        <f t="shared" si="16"/>
        <v>FLO_EMIS</v>
      </c>
      <c r="E131" s="66">
        <f t="shared" si="15"/>
        <v>2018</v>
      </c>
      <c r="F131" s="38" t="str">
        <f t="shared" si="28"/>
        <v>TRABGSL</v>
      </c>
      <c r="G131" s="38" t="str">
        <f t="shared" si="29"/>
        <v>TCAR*</v>
      </c>
      <c r="H131" s="38" t="str">
        <f>P$11</f>
        <v>TRABGSL</v>
      </c>
      <c r="I131" s="38" t="str">
        <f t="shared" si="30"/>
        <v>TRANOXN</v>
      </c>
      <c r="J131" s="47">
        <f>J140</f>
        <v>3.7858963863248427E-2</v>
      </c>
      <c r="L131" s="38" t="s">
        <v>239</v>
      </c>
      <c r="M131" s="38"/>
      <c r="N131" s="38" t="s">
        <v>294</v>
      </c>
      <c r="P131" s="53"/>
      <c r="S131" s="1"/>
      <c r="T131" s="54"/>
      <c r="V131" s="59"/>
    </row>
    <row r="132" spans="2:22" s="2" customFormat="1" ht="15" customHeight="1" x14ac:dyDescent="0.3">
      <c r="B132" s="38" t="s">
        <v>225</v>
      </c>
      <c r="C132" s="38"/>
      <c r="D132" s="38" t="str">
        <f t="shared" ref="D132" si="31">IF(J132&gt;0,"FLO_EMIS","*")</f>
        <v>FLO_EMIS</v>
      </c>
      <c r="E132" s="66">
        <f t="shared" si="15"/>
        <v>2018</v>
      </c>
      <c r="F132" s="38" t="str">
        <f t="shared" ref="F132" si="32">H132</f>
        <v>TRABGSLM</v>
      </c>
      <c r="G132" s="38" t="str">
        <f t="shared" si="29"/>
        <v>TCAR*</v>
      </c>
      <c r="H132" s="38" t="str">
        <f>P$12</f>
        <v>TRABGSLM</v>
      </c>
      <c r="I132" s="38" t="str">
        <f t="shared" si="30"/>
        <v>TRANOXN</v>
      </c>
      <c r="J132" s="47">
        <f>J131</f>
        <v>3.7858963863248427E-2</v>
      </c>
      <c r="L132" s="38" t="s">
        <v>239</v>
      </c>
      <c r="M132" s="38"/>
      <c r="N132" s="38" t="s">
        <v>294</v>
      </c>
      <c r="P132" s="53"/>
      <c r="S132" s="1"/>
      <c r="T132" s="54"/>
      <c r="V132" s="59"/>
    </row>
    <row r="133" spans="2:22" s="2" customFormat="1" ht="15" customHeight="1" x14ac:dyDescent="0.3">
      <c r="B133" s="38" t="s">
        <v>225</v>
      </c>
      <c r="C133" s="38"/>
      <c r="D133" s="38" t="str">
        <f t="shared" si="16"/>
        <v>*</v>
      </c>
      <c r="E133" s="66">
        <f t="shared" si="15"/>
        <v>2018</v>
      </c>
      <c r="F133" s="38" t="str">
        <f t="shared" si="28"/>
        <v>TRABJF</v>
      </c>
      <c r="G133" s="38" t="str">
        <f>G131</f>
        <v>TCAR*</v>
      </c>
      <c r="H133" s="38" t="str">
        <f>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  <c r="V133" s="59"/>
    </row>
    <row r="134" spans="2:22" x14ac:dyDescent="0.3">
      <c r="B134" s="38" t="s">
        <v>225</v>
      </c>
      <c r="C134" s="38"/>
      <c r="D134" s="38" t="str">
        <f t="shared" si="16"/>
        <v>*</v>
      </c>
      <c r="E134" s="66">
        <f t="shared" si="15"/>
        <v>2018</v>
      </c>
      <c r="F134" s="38" t="str">
        <f t="shared" si="28"/>
        <v>TRADME</v>
      </c>
      <c r="G134" s="38" t="str">
        <f t="shared" si="29"/>
        <v>TCAR*</v>
      </c>
      <c r="H134" s="38" t="str">
        <f>P$14</f>
        <v>TRADME</v>
      </c>
      <c r="I134" s="38" t="str">
        <f t="shared" si="30"/>
        <v>TRANOXN</v>
      </c>
      <c r="J134" s="47">
        <v>0</v>
      </c>
      <c r="K134" s="2"/>
      <c r="L134" s="38" t="s">
        <v>239</v>
      </c>
      <c r="M134" s="38"/>
      <c r="N134" s="38" t="s">
        <v>245</v>
      </c>
      <c r="O134" s="2"/>
      <c r="P134" s="53"/>
      <c r="Q134" s="2"/>
      <c r="V134" s="59" t="str">
        <f>IF(J135-'ACTIVITY Cars +5km'!J135&lt;(0.1*J135), "OK", "DIFF")</f>
        <v>OK</v>
      </c>
    </row>
    <row r="135" spans="2:22" x14ac:dyDescent="0.3">
      <c r="B135" s="38" t="s">
        <v>225</v>
      </c>
      <c r="C135" s="38"/>
      <c r="D135" s="38" t="str">
        <f t="shared" si="16"/>
        <v>FLO_EMIS</v>
      </c>
      <c r="E135" s="66">
        <f t="shared" si="15"/>
        <v>2018</v>
      </c>
      <c r="F135" s="38" t="str">
        <f t="shared" si="28"/>
        <v>TRADST</v>
      </c>
      <c r="G135" s="38" t="str">
        <f t="shared" si="29"/>
        <v>TCAR*</v>
      </c>
      <c r="H135" s="38" t="str">
        <f>P$15</f>
        <v>TRADST</v>
      </c>
      <c r="I135" s="38" t="str">
        <f t="shared" si="30"/>
        <v>TRANOXN</v>
      </c>
      <c r="J135" s="47">
        <v>0.21467880250571478</v>
      </c>
      <c r="K135" s="2"/>
      <c r="L135" s="38" t="s">
        <v>239</v>
      </c>
      <c r="M135" s="38" t="s">
        <v>293</v>
      </c>
      <c r="N135" s="38" t="s">
        <v>270</v>
      </c>
      <c r="P135" s="53"/>
      <c r="V135" s="59"/>
    </row>
    <row r="136" spans="2:22" x14ac:dyDescent="0.3">
      <c r="B136" s="38" t="s">
        <v>225</v>
      </c>
      <c r="C136" s="38"/>
      <c r="D136" s="38" t="str">
        <f t="shared" si="16"/>
        <v>*</v>
      </c>
      <c r="E136" s="66">
        <f t="shared" si="15"/>
        <v>2018</v>
      </c>
      <c r="F136" s="38" t="str">
        <f t="shared" si="28"/>
        <v>TRAELC</v>
      </c>
      <c r="G136" s="38" t="str">
        <f t="shared" si="29"/>
        <v>TCAR*</v>
      </c>
      <c r="H136" s="38" t="str">
        <f>P$16</f>
        <v>TRAELC</v>
      </c>
      <c r="I136" s="38" t="str">
        <f t="shared" si="30"/>
        <v>TRANOXN</v>
      </c>
      <c r="J136" s="47">
        <v>0</v>
      </c>
      <c r="K136" s="2"/>
      <c r="L136" s="38" t="s">
        <v>239</v>
      </c>
      <c r="M136" s="38"/>
      <c r="N136" s="38" t="s">
        <v>245</v>
      </c>
      <c r="V136" s="59" t="str">
        <f>IF(J137-'ACTIVITY Cars +5km'!J137&lt;(0.1*J137), "OK", "DIFF")</f>
        <v>OK</v>
      </c>
    </row>
    <row r="137" spans="2:22" x14ac:dyDescent="0.3">
      <c r="B137" s="38" t="s">
        <v>225</v>
      </c>
      <c r="C137" s="38"/>
      <c r="D137" s="38" t="str">
        <f t="shared" si="16"/>
        <v>FLO_EMIS</v>
      </c>
      <c r="E137" s="66">
        <f t="shared" ref="E137:E200" si="33">$E$7</f>
        <v>2018</v>
      </c>
      <c r="F137" s="38" t="str">
        <f t="shared" si="28"/>
        <v>TRAETH</v>
      </c>
      <c r="G137" s="38" t="str">
        <f t="shared" si="29"/>
        <v>TCAR*</v>
      </c>
      <c r="H137" s="38" t="str">
        <f>P$17</f>
        <v>TRAETH</v>
      </c>
      <c r="I137" s="38" t="str">
        <f t="shared" si="30"/>
        <v>TRANOXN</v>
      </c>
      <c r="J137" s="47">
        <v>9.0637360268789394E-3</v>
      </c>
      <c r="K137" s="2"/>
      <c r="L137" s="38" t="s">
        <v>239</v>
      </c>
      <c r="M137" s="38" t="s">
        <v>293</v>
      </c>
      <c r="N137" s="38" t="s">
        <v>271</v>
      </c>
      <c r="V137" s="59" t="str">
        <f>IF(J138-'ACTIVITY Cars +5km'!J138&lt;(0.1*J138), "OK", "DIFF")</f>
        <v>OK</v>
      </c>
    </row>
    <row r="138" spans="2:22" x14ac:dyDescent="0.3">
      <c r="B138" s="38" t="s">
        <v>225</v>
      </c>
      <c r="C138" s="38"/>
      <c r="D138" s="38" t="str">
        <f t="shared" si="16"/>
        <v>FLO_EMIS</v>
      </c>
      <c r="E138" s="66">
        <f t="shared" si="33"/>
        <v>2018</v>
      </c>
      <c r="F138" s="38" t="str">
        <f t="shared" si="28"/>
        <v>TRAETHM</v>
      </c>
      <c r="G138" s="38" t="str">
        <f t="shared" si="29"/>
        <v>TCAR*</v>
      </c>
      <c r="H138" s="38" t="str">
        <f>P$18</f>
        <v>TRAETHM</v>
      </c>
      <c r="I138" s="38" t="str">
        <f t="shared" si="30"/>
        <v>TRANOXN</v>
      </c>
      <c r="J138" s="47">
        <v>9.0637360268789394E-3</v>
      </c>
      <c r="K138" s="2"/>
      <c r="L138" s="38" t="s">
        <v>239</v>
      </c>
      <c r="M138" s="38" t="s">
        <v>293</v>
      </c>
      <c r="N138" s="38" t="s">
        <v>271</v>
      </c>
      <c r="V138" s="59"/>
    </row>
    <row r="139" spans="2:22" x14ac:dyDescent="0.3">
      <c r="B139" s="38" t="s">
        <v>225</v>
      </c>
      <c r="C139" s="38"/>
      <c r="D139" s="38" t="str">
        <f t="shared" si="16"/>
        <v>*</v>
      </c>
      <c r="E139" s="66">
        <f t="shared" si="33"/>
        <v>2018</v>
      </c>
      <c r="F139" s="38" t="str">
        <f t="shared" si="28"/>
        <v>TRAFTD</v>
      </c>
      <c r="G139" s="38" t="str">
        <f t="shared" si="29"/>
        <v>TCAR*</v>
      </c>
      <c r="H139" s="38" t="str">
        <f>P$19</f>
        <v>TRAFTD</v>
      </c>
      <c r="I139" s="38" t="str">
        <f t="shared" si="30"/>
        <v>TRANOXN</v>
      </c>
      <c r="J139" s="47">
        <v>0</v>
      </c>
      <c r="K139" s="2"/>
      <c r="L139" s="38" t="s">
        <v>239</v>
      </c>
      <c r="M139" s="38"/>
      <c r="N139" s="38" t="s">
        <v>245</v>
      </c>
      <c r="V139" s="59" t="str">
        <f>IF(J140-'ACTIVITY Cars +5km'!J140&lt;(0.1*J140), "OK", "DIFF")</f>
        <v>OK</v>
      </c>
    </row>
    <row r="140" spans="2:22" x14ac:dyDescent="0.3">
      <c r="B140" s="38" t="s">
        <v>225</v>
      </c>
      <c r="C140" s="38"/>
      <c r="D140" s="38" t="str">
        <f t="shared" si="16"/>
        <v>FLO_EMIS</v>
      </c>
      <c r="E140" s="66">
        <f t="shared" si="33"/>
        <v>2018</v>
      </c>
      <c r="F140" s="38" t="str">
        <f t="shared" si="28"/>
        <v>TRAGSL</v>
      </c>
      <c r="G140" s="38" t="str">
        <f t="shared" si="29"/>
        <v>TCAR*</v>
      </c>
      <c r="H140" s="38" t="str">
        <f>P$20</f>
        <v>TRAGSL</v>
      </c>
      <c r="I140" s="38" t="str">
        <f t="shared" si="30"/>
        <v>TRANOXN</v>
      </c>
      <c r="J140" s="47">
        <v>3.7858963863248427E-2</v>
      </c>
      <c r="K140" s="2"/>
      <c r="L140" s="38" t="s">
        <v>239</v>
      </c>
      <c r="M140" s="38" t="s">
        <v>293</v>
      </c>
      <c r="N140" s="38" t="s">
        <v>270</v>
      </c>
      <c r="V140" s="59"/>
    </row>
    <row r="141" spans="2:22" x14ac:dyDescent="0.3">
      <c r="B141" s="38" t="s">
        <v>225</v>
      </c>
      <c r="C141" s="38"/>
      <c r="D141" s="38" t="str">
        <f t="shared" ref="D141:D207" si="34">IF(J141&gt;0,"FLO_EMIS","*")</f>
        <v>*</v>
      </c>
      <c r="E141" s="66">
        <f t="shared" si="33"/>
        <v>2018</v>
      </c>
      <c r="F141" s="38" t="str">
        <f t="shared" si="28"/>
        <v>TRAH2G</v>
      </c>
      <c r="G141" s="38" t="str">
        <f t="shared" si="29"/>
        <v>TCAR*</v>
      </c>
      <c r="H141" s="38" t="str">
        <f>P$21</f>
        <v>TRAH2G</v>
      </c>
      <c r="I141" s="38" t="str">
        <f t="shared" si="30"/>
        <v>TRANOXN</v>
      </c>
      <c r="J141" s="47">
        <v>0</v>
      </c>
      <c r="K141" s="2"/>
      <c r="L141" s="38" t="s">
        <v>239</v>
      </c>
      <c r="M141" s="38"/>
      <c r="N141" s="38" t="s">
        <v>245</v>
      </c>
      <c r="V141" s="59"/>
    </row>
    <row r="142" spans="2:22" x14ac:dyDescent="0.3">
      <c r="B142" s="38" t="s">
        <v>225</v>
      </c>
      <c r="C142" s="38"/>
      <c r="D142" s="38" t="str">
        <f t="shared" si="34"/>
        <v>*</v>
      </c>
      <c r="E142" s="66">
        <f t="shared" si="33"/>
        <v>2018</v>
      </c>
      <c r="F142" s="38" t="str">
        <f t="shared" si="28"/>
        <v>TRAHFO</v>
      </c>
      <c r="G142" s="38" t="str">
        <f t="shared" si="29"/>
        <v>TCAR*</v>
      </c>
      <c r="H142" s="38" t="str">
        <f>P$22</f>
        <v>TRAHFO</v>
      </c>
      <c r="I142" s="38" t="str">
        <f t="shared" si="30"/>
        <v>TRANOXN</v>
      </c>
      <c r="J142" s="47">
        <v>0</v>
      </c>
      <c r="K142" s="2"/>
      <c r="L142" s="38" t="s">
        <v>239</v>
      </c>
      <c r="M142" s="38"/>
      <c r="N142" s="38" t="s">
        <v>245</v>
      </c>
      <c r="V142" s="59"/>
    </row>
    <row r="143" spans="2:22" x14ac:dyDescent="0.3">
      <c r="B143" s="38" t="s">
        <v>225</v>
      </c>
      <c r="C143" s="38"/>
      <c r="D143" s="38" t="str">
        <f t="shared" si="34"/>
        <v>*</v>
      </c>
      <c r="E143" s="66">
        <f t="shared" si="33"/>
        <v>2018</v>
      </c>
      <c r="F143" s="38" t="str">
        <f t="shared" si="28"/>
        <v>TRAHUM</v>
      </c>
      <c r="G143" s="38" t="str">
        <f t="shared" si="29"/>
        <v>TCAR*</v>
      </c>
      <c r="H143" s="38" t="str">
        <f>P$23</f>
        <v>TRAHUM</v>
      </c>
      <c r="I143" s="38" t="str">
        <f t="shared" si="30"/>
        <v>TRANOXN</v>
      </c>
      <c r="J143" s="47">
        <v>0</v>
      </c>
      <c r="K143" s="2"/>
      <c r="L143" s="38" t="s">
        <v>239</v>
      </c>
      <c r="M143" s="38"/>
      <c r="N143" s="38" t="s">
        <v>245</v>
      </c>
      <c r="V143" s="59"/>
    </row>
    <row r="144" spans="2:22" x14ac:dyDescent="0.3">
      <c r="B144" s="38" t="s">
        <v>225</v>
      </c>
      <c r="C144" s="38"/>
      <c r="D144" s="38" t="str">
        <f t="shared" si="34"/>
        <v>*</v>
      </c>
      <c r="E144" s="66">
        <f t="shared" si="33"/>
        <v>2018</v>
      </c>
      <c r="F144" s="38" t="str">
        <f t="shared" si="28"/>
        <v>TRAKER</v>
      </c>
      <c r="G144" s="38" t="str">
        <f t="shared" si="29"/>
        <v>TCAR*</v>
      </c>
      <c r="H144" s="38" t="str">
        <f>P$24</f>
        <v>TRAKER</v>
      </c>
      <c r="I144" s="38" t="str">
        <f t="shared" si="30"/>
        <v>TRANOXN</v>
      </c>
      <c r="J144" s="47">
        <v>0</v>
      </c>
      <c r="K144" s="2"/>
      <c r="L144" s="38" t="s">
        <v>239</v>
      </c>
      <c r="M144" s="38"/>
      <c r="N144" s="38" t="s">
        <v>245</v>
      </c>
      <c r="V144" s="59"/>
    </row>
    <row r="145" spans="2:22" x14ac:dyDescent="0.3">
      <c r="B145" s="38" t="s">
        <v>225</v>
      </c>
      <c r="C145" s="38"/>
      <c r="D145" s="38" t="str">
        <f t="shared" si="34"/>
        <v>*</v>
      </c>
      <c r="E145" s="66">
        <f t="shared" si="33"/>
        <v>2018</v>
      </c>
      <c r="F145" s="38" t="str">
        <f t="shared" si="28"/>
        <v>TRALFO</v>
      </c>
      <c r="G145" s="38" t="str">
        <f t="shared" si="29"/>
        <v>TCAR*</v>
      </c>
      <c r="H145" s="38" t="str">
        <f>P$25</f>
        <v>TRALFO</v>
      </c>
      <c r="I145" s="38" t="str">
        <f t="shared" si="30"/>
        <v>TRANOXN</v>
      </c>
      <c r="J145" s="47">
        <v>0</v>
      </c>
      <c r="K145" s="2"/>
      <c r="L145" s="38" t="s">
        <v>239</v>
      </c>
      <c r="M145" s="38"/>
      <c r="N145" s="38" t="s">
        <v>245</v>
      </c>
      <c r="V145" s="59" t="str">
        <f>IF(J146-'ACTIVITY Cars +5km'!J146&lt;(0.1*J146), "OK", "DIFF")</f>
        <v>DIFF</v>
      </c>
    </row>
    <row r="146" spans="2:22" x14ac:dyDescent="0.3">
      <c r="B146" s="38" t="s">
        <v>225</v>
      </c>
      <c r="C146" s="38"/>
      <c r="D146" s="38" t="str">
        <f t="shared" si="34"/>
        <v>*</v>
      </c>
      <c r="E146" s="66">
        <f t="shared" si="33"/>
        <v>2018</v>
      </c>
      <c r="F146" s="38" t="str">
        <f t="shared" si="28"/>
        <v>TRALPG</v>
      </c>
      <c r="G146" s="38" t="str">
        <f t="shared" si="29"/>
        <v>TCAR*</v>
      </c>
      <c r="H146" s="38" t="str">
        <f>P$26</f>
        <v>TRALPG</v>
      </c>
      <c r="I146" s="38" t="str">
        <f t="shared" si="30"/>
        <v>TRANOXN</v>
      </c>
      <c r="J146" s="47">
        <v>0</v>
      </c>
      <c r="K146" s="2"/>
      <c r="L146" s="38" t="s">
        <v>239</v>
      </c>
      <c r="M146" s="38"/>
      <c r="N146" s="38" t="s">
        <v>263</v>
      </c>
      <c r="V146" s="59" t="str">
        <f>IF(J147-'ACTIVITY Cars +5km'!J147&lt;(0.1*J147), "OK", "DIFF")</f>
        <v>OK</v>
      </c>
    </row>
    <row r="147" spans="2:22" s="2" customFormat="1" ht="15" customHeight="1" x14ac:dyDescent="0.3">
      <c r="B147" s="38" t="s">
        <v>225</v>
      </c>
      <c r="C147" s="38"/>
      <c r="D147" s="38" t="str">
        <f t="shared" si="34"/>
        <v>FLO_EMIS</v>
      </c>
      <c r="E147" s="66">
        <f t="shared" si="33"/>
        <v>2018</v>
      </c>
      <c r="F147" s="38" t="str">
        <f t="shared" si="28"/>
        <v>TRAMTH</v>
      </c>
      <c r="G147" s="38" t="str">
        <f t="shared" si="29"/>
        <v>TCAR*</v>
      </c>
      <c r="H147" s="38" t="str">
        <f>P$27</f>
        <v>TRAMTH</v>
      </c>
      <c r="I147" s="38" t="str">
        <f t="shared" si="30"/>
        <v>TRANOXN</v>
      </c>
      <c r="J147" s="47">
        <v>0.2093530498249101</v>
      </c>
      <c r="L147" s="38" t="s">
        <v>239</v>
      </c>
      <c r="M147" s="38" t="s">
        <v>293</v>
      </c>
      <c r="N147" s="38" t="s">
        <v>270</v>
      </c>
      <c r="O147"/>
      <c r="P147"/>
      <c r="Q147"/>
      <c r="V147" s="59" t="str">
        <f>IF(J148-'ACTIVITY Cars +5km'!J148&lt;(0.1*J148), "OK", "DIFF")</f>
        <v>OK</v>
      </c>
    </row>
    <row r="148" spans="2:22" s="2" customFormat="1" ht="15" customHeight="1" x14ac:dyDescent="0.3">
      <c r="B148" s="38" t="s">
        <v>225</v>
      </c>
      <c r="C148" s="38"/>
      <c r="D148" s="38" t="str">
        <f t="shared" si="34"/>
        <v>FLO_EMIS</v>
      </c>
      <c r="E148" s="66">
        <f t="shared" si="33"/>
        <v>2018</v>
      </c>
      <c r="F148" s="38" t="str">
        <f t="shared" si="28"/>
        <v>TRAMTHM</v>
      </c>
      <c r="G148" s="38" t="str">
        <f t="shared" si="29"/>
        <v>TCAR*</v>
      </c>
      <c r="H148" s="38" t="str">
        <f>P$28</f>
        <v>TRAMTHM</v>
      </c>
      <c r="I148" s="38" t="str">
        <f t="shared" si="30"/>
        <v>TRANOXN</v>
      </c>
      <c r="J148" s="47">
        <v>0.2093530498249101</v>
      </c>
      <c r="L148" s="38" t="s">
        <v>239</v>
      </c>
      <c r="M148" s="38" t="s">
        <v>293</v>
      </c>
      <c r="N148" s="38" t="s">
        <v>270</v>
      </c>
      <c r="P148" s="53"/>
      <c r="V148" s="59" t="str">
        <f>IF(J149-'ACTIVITY Cars +5km'!J149&lt;(0.1*J149), "OK", "DIFF")</f>
        <v>OK</v>
      </c>
    </row>
    <row r="149" spans="2:22" x14ac:dyDescent="0.3">
      <c r="B149" s="38" t="s">
        <v>225</v>
      </c>
      <c r="C149" s="38"/>
      <c r="D149" s="38" t="str">
        <f t="shared" si="34"/>
        <v>FLO_EMIS</v>
      </c>
      <c r="E149" s="66">
        <f t="shared" si="33"/>
        <v>2018</v>
      </c>
      <c r="F149" s="38" t="str">
        <f t="shared" si="28"/>
        <v>TRANGL</v>
      </c>
      <c r="G149" s="38" t="str">
        <f t="shared" si="29"/>
        <v>TCAR*</v>
      </c>
      <c r="H149" s="38" t="str">
        <f>P$29</f>
        <v>TRANGL</v>
      </c>
      <c r="I149" s="38" t="str">
        <f t="shared" si="30"/>
        <v>TRANOXN</v>
      </c>
      <c r="J149" s="47">
        <v>2.1631533734217192E-2</v>
      </c>
      <c r="L149" s="38" t="s">
        <v>239</v>
      </c>
      <c r="M149" s="38" t="s">
        <v>293</v>
      </c>
      <c r="N149" s="38" t="s">
        <v>270</v>
      </c>
      <c r="O149" s="2"/>
      <c r="P149" s="53"/>
      <c r="Q149" s="2"/>
      <c r="V149" s="60" t="str">
        <f>IF(J150-'ACTIVITY Cars +5km'!J150&lt;(0.1*J150), "OK", "DIFF")</f>
        <v>OK</v>
      </c>
    </row>
    <row r="150" spans="2:22" x14ac:dyDescent="0.3">
      <c r="B150" s="39" t="s">
        <v>225</v>
      </c>
      <c r="C150" s="39"/>
      <c r="D150" s="39" t="str">
        <f t="shared" si="34"/>
        <v>FLO_EMIS</v>
      </c>
      <c r="E150" s="66">
        <f t="shared" si="33"/>
        <v>2018</v>
      </c>
      <c r="F150" s="39" t="str">
        <f t="shared" si="28"/>
        <v>TRANGS</v>
      </c>
      <c r="G150" s="39" t="str">
        <f t="shared" si="29"/>
        <v>TCAR*</v>
      </c>
      <c r="H150" s="39" t="str">
        <f>P$30</f>
        <v>TRANGS</v>
      </c>
      <c r="I150" s="39" t="str">
        <f t="shared" si="30"/>
        <v>TRANOXN</v>
      </c>
      <c r="J150" s="48">
        <v>2.1631533734217192E-2</v>
      </c>
      <c r="L150" s="39" t="s">
        <v>239</v>
      </c>
      <c r="M150" s="39" t="s">
        <v>293</v>
      </c>
      <c r="N150" s="39" t="s">
        <v>270</v>
      </c>
      <c r="V150" s="59" t="str">
        <f>IF(J151-'ACTIVITY Cars +5km'!J151&lt;(0.1*J151), "OK", "DIFF")</f>
        <v>OK</v>
      </c>
    </row>
    <row r="151" spans="2:22" s="2" customFormat="1" ht="15" customHeight="1" x14ac:dyDescent="0.3">
      <c r="B151" s="38" t="s">
        <v>225</v>
      </c>
      <c r="C151" s="38"/>
      <c r="D151" s="38" t="str">
        <f t="shared" si="34"/>
        <v>FLO_EMIS</v>
      </c>
      <c r="E151" s="66">
        <f t="shared" si="33"/>
        <v>2018</v>
      </c>
      <c r="F151" s="38" t="str">
        <f>H151</f>
        <v>TRABDL</v>
      </c>
      <c r="G151" s="38" t="str">
        <f>G$7</f>
        <v>TCAR*</v>
      </c>
      <c r="H151" s="38" t="str">
        <f>P$7</f>
        <v>TRABDL</v>
      </c>
      <c r="I151" s="38" t="s">
        <v>246</v>
      </c>
      <c r="J151" s="47">
        <v>1.5344684311017541E-3</v>
      </c>
      <c r="L151" s="38" t="s">
        <v>239</v>
      </c>
      <c r="M151" s="38" t="s">
        <v>293</v>
      </c>
      <c r="N151" s="38" t="s">
        <v>269</v>
      </c>
      <c r="O151"/>
      <c r="P151"/>
      <c r="Q151"/>
      <c r="S151" s="53"/>
      <c r="V151" s="59" t="str">
        <f>IF(J152-'ACTIVITY Cars +5km'!J152&lt;(0.1*J152), "OK", "DIFF")</f>
        <v>OK</v>
      </c>
    </row>
    <row r="152" spans="2:22" s="2" customFormat="1" ht="15" customHeight="1" x14ac:dyDescent="0.3">
      <c r="B152" s="38" t="s">
        <v>225</v>
      </c>
      <c r="C152" s="38"/>
      <c r="D152" s="38" t="str">
        <f t="shared" si="34"/>
        <v>FLO_EMIS</v>
      </c>
      <c r="E152" s="66">
        <f t="shared" si="33"/>
        <v>2018</v>
      </c>
      <c r="F152" s="38" t="str">
        <f t="shared" si="28"/>
        <v>TRABDLM</v>
      </c>
      <c r="G152" s="38" t="str">
        <f t="shared" ref="G152:G174" si="35">G151</f>
        <v>TCAR*</v>
      </c>
      <c r="H152" s="38" t="str">
        <f>P$8</f>
        <v>TRABDLM</v>
      </c>
      <c r="I152" s="38" t="str">
        <f t="shared" ref="I152:I174" si="36">I151</f>
        <v>TRAPMN</v>
      </c>
      <c r="J152" s="47">
        <v>1.5344684311017541E-3</v>
      </c>
      <c r="L152" s="38" t="s">
        <v>239</v>
      </c>
      <c r="M152" s="38" t="s">
        <v>293</v>
      </c>
      <c r="N152" s="38" t="s">
        <v>269</v>
      </c>
      <c r="P152" s="53"/>
      <c r="S152" s="1"/>
      <c r="T152" s="54"/>
      <c r="V152" s="59" t="str">
        <f>IF(J153-'ACTIVITY Cars +5km'!J153&lt;(0.1*J153), "OK", "DIFF")</f>
        <v>OK</v>
      </c>
    </row>
    <row r="153" spans="2:22" s="2" customFormat="1" ht="15" customHeight="1" x14ac:dyDescent="0.3">
      <c r="B153" s="38" t="s">
        <v>225</v>
      </c>
      <c r="C153" s="38"/>
      <c r="D153" s="38" t="str">
        <f t="shared" si="34"/>
        <v>FLO_EMIS</v>
      </c>
      <c r="E153" s="66">
        <f t="shared" si="33"/>
        <v>2018</v>
      </c>
      <c r="F153" s="38" t="str">
        <f t="shared" si="28"/>
        <v>TRABGL</v>
      </c>
      <c r="G153" s="38" t="str">
        <f t="shared" si="35"/>
        <v>TCAR*</v>
      </c>
      <c r="H153" s="38" t="str">
        <f>P$9</f>
        <v>TRABGL</v>
      </c>
      <c r="I153" s="38" t="str">
        <f t="shared" si="36"/>
        <v>TRAPMN</v>
      </c>
      <c r="J153" s="47">
        <v>4.8612973909207505E-4</v>
      </c>
      <c r="L153" s="38" t="s">
        <v>239</v>
      </c>
      <c r="M153" s="38" t="s">
        <v>293</v>
      </c>
      <c r="N153" s="38" t="s">
        <v>270</v>
      </c>
      <c r="P153" s="53"/>
      <c r="S153" s="53"/>
      <c r="V153" s="59" t="str">
        <f>IF(J154-'ACTIVITY Cars +5km'!J154&lt;(0.1*J154), "OK", "DIFF")</f>
        <v>OK</v>
      </c>
    </row>
    <row r="154" spans="2:22" s="2" customFormat="1" ht="15" customHeight="1" x14ac:dyDescent="0.3">
      <c r="B154" s="38" t="s">
        <v>225</v>
      </c>
      <c r="C154" s="38"/>
      <c r="D154" s="38" t="str">
        <f t="shared" si="34"/>
        <v>FLO_EMIS</v>
      </c>
      <c r="E154" s="66">
        <f t="shared" si="33"/>
        <v>2018</v>
      </c>
      <c r="F154" s="38" t="str">
        <f t="shared" si="28"/>
        <v>TRABGS</v>
      </c>
      <c r="G154" s="38" t="str">
        <f t="shared" si="35"/>
        <v>TCAR*</v>
      </c>
      <c r="H154" s="38" t="str">
        <f>P$10</f>
        <v>TRABGS</v>
      </c>
      <c r="I154" s="38" t="str">
        <f t="shared" si="36"/>
        <v>TRAPMN</v>
      </c>
      <c r="J154" s="47">
        <v>4.8612973909207505E-4</v>
      </c>
      <c r="L154" s="38" t="s">
        <v>239</v>
      </c>
      <c r="M154" s="38" t="s">
        <v>293</v>
      </c>
      <c r="N154" s="38" t="s">
        <v>270</v>
      </c>
      <c r="P154" s="53"/>
      <c r="S154" s="1"/>
      <c r="T154" s="54"/>
      <c r="V154" s="59" t="str">
        <f>IF(J155-'ACTIVITY Cars +5km'!J155&lt;(0.1*J155), "OK", "DIFF")</f>
        <v>DIFF</v>
      </c>
    </row>
    <row r="155" spans="2:22" s="2" customFormat="1" ht="15" customHeight="1" x14ac:dyDescent="0.3">
      <c r="B155" s="38" t="s">
        <v>225</v>
      </c>
      <c r="C155" s="38"/>
      <c r="D155" s="38" t="str">
        <f t="shared" si="34"/>
        <v>FLO_EMIS</v>
      </c>
      <c r="E155" s="66">
        <f t="shared" si="33"/>
        <v>2018</v>
      </c>
      <c r="F155" s="38" t="str">
        <f t="shared" si="28"/>
        <v>TRABGSL</v>
      </c>
      <c r="G155" s="38" t="str">
        <f t="shared" si="35"/>
        <v>TCAR*</v>
      </c>
      <c r="H155" s="38" t="str">
        <f>P$11</f>
        <v>TRABGSL</v>
      </c>
      <c r="I155" s="38" t="str">
        <f t="shared" si="36"/>
        <v>TRAPMN</v>
      </c>
      <c r="J155" s="47">
        <f>J164</f>
        <v>3.9581916220499087E-4</v>
      </c>
      <c r="L155" s="38" t="s">
        <v>239</v>
      </c>
      <c r="M155" s="38"/>
      <c r="N155" s="38" t="s">
        <v>294</v>
      </c>
      <c r="P155" s="53"/>
      <c r="V155" s="59"/>
    </row>
    <row r="156" spans="2:22" s="2" customFormat="1" ht="15" customHeight="1" x14ac:dyDescent="0.3">
      <c r="B156" s="38" t="s">
        <v>225</v>
      </c>
      <c r="C156" s="38"/>
      <c r="D156" s="38" t="str">
        <f t="shared" ref="D156" si="37">IF(J156&gt;0,"FLO_EMIS","*")</f>
        <v>FLO_EMIS</v>
      </c>
      <c r="E156" s="66">
        <f t="shared" si="33"/>
        <v>2018</v>
      </c>
      <c r="F156" s="38" t="str">
        <f t="shared" ref="F156" si="38">H156</f>
        <v>TRABGSLM</v>
      </c>
      <c r="G156" s="38" t="str">
        <f t="shared" si="35"/>
        <v>TCAR*</v>
      </c>
      <c r="H156" s="38" t="str">
        <f>P$12</f>
        <v>TRABGSLM</v>
      </c>
      <c r="I156" s="38" t="str">
        <f t="shared" si="36"/>
        <v>TRAPMN</v>
      </c>
      <c r="J156" s="47">
        <f>J155</f>
        <v>3.9581916220499087E-4</v>
      </c>
      <c r="L156" s="38" t="s">
        <v>239</v>
      </c>
      <c r="M156" s="38"/>
      <c r="N156" s="38" t="s">
        <v>294</v>
      </c>
      <c r="P156" s="53"/>
      <c r="V156" s="59"/>
    </row>
    <row r="157" spans="2:22" x14ac:dyDescent="0.3">
      <c r="B157" s="38" t="s">
        <v>225</v>
      </c>
      <c r="C157" s="38"/>
      <c r="D157" s="38" t="str">
        <f t="shared" si="34"/>
        <v>*</v>
      </c>
      <c r="E157" s="66">
        <f t="shared" si="33"/>
        <v>2018</v>
      </c>
      <c r="F157" s="38" t="str">
        <f t="shared" si="28"/>
        <v>TRABJF</v>
      </c>
      <c r="G157" s="38" t="str">
        <f>G155</f>
        <v>TCAR*</v>
      </c>
      <c r="H157" s="38" t="str">
        <f>P$13</f>
        <v>TRABJF</v>
      </c>
      <c r="I157" s="38" t="str">
        <f>I155</f>
        <v>TRAPMN</v>
      </c>
      <c r="J157" s="47">
        <v>0</v>
      </c>
      <c r="K157" s="2"/>
      <c r="L157" s="38" t="s">
        <v>239</v>
      </c>
      <c r="M157" s="38"/>
      <c r="N157" s="38" t="s">
        <v>245</v>
      </c>
      <c r="O157" s="2"/>
      <c r="P157" s="53"/>
      <c r="Q157" s="2"/>
      <c r="V157" s="59"/>
    </row>
    <row r="158" spans="2:22" x14ac:dyDescent="0.3">
      <c r="B158" s="38" t="s">
        <v>225</v>
      </c>
      <c r="C158" s="38"/>
      <c r="D158" s="38" t="str">
        <f t="shared" si="34"/>
        <v>*</v>
      </c>
      <c r="E158" s="66">
        <f t="shared" si="33"/>
        <v>2018</v>
      </c>
      <c r="F158" s="38" t="str">
        <f t="shared" si="28"/>
        <v>TRADME</v>
      </c>
      <c r="G158" s="38" t="str">
        <f t="shared" si="35"/>
        <v>TCAR*</v>
      </c>
      <c r="H158" s="38" t="str">
        <f>P$14</f>
        <v>TRADME</v>
      </c>
      <c r="I158" s="38" t="str">
        <f t="shared" si="36"/>
        <v>TRAPMN</v>
      </c>
      <c r="J158" s="47">
        <v>0</v>
      </c>
      <c r="K158" s="2"/>
      <c r="L158" s="38" t="s">
        <v>239</v>
      </c>
      <c r="M158" s="38"/>
      <c r="N158" s="38" t="s">
        <v>245</v>
      </c>
      <c r="P158" s="53"/>
      <c r="V158" s="59" t="str">
        <f>IF(J159-'ACTIVITY Cars +5km'!J159&lt;(0.1*J159), "OK", "DIFF")</f>
        <v>OK</v>
      </c>
    </row>
    <row r="159" spans="2:22" x14ac:dyDescent="0.3">
      <c r="B159" s="38" t="s">
        <v>225</v>
      </c>
      <c r="C159" s="38"/>
      <c r="D159" s="38" t="str">
        <f t="shared" si="34"/>
        <v>FLO_EMIS</v>
      </c>
      <c r="E159" s="66">
        <f t="shared" si="33"/>
        <v>2018</v>
      </c>
      <c r="F159" s="38" t="str">
        <f t="shared" si="28"/>
        <v>TRADST</v>
      </c>
      <c r="G159" s="38" t="str">
        <f t="shared" si="35"/>
        <v>TCAR*</v>
      </c>
      <c r="H159" s="38" t="str">
        <f>P$15</f>
        <v>TRADST</v>
      </c>
      <c r="I159" s="38" t="str">
        <f t="shared" si="36"/>
        <v>TRAPMN</v>
      </c>
      <c r="J159" s="47">
        <v>1.5034560070922697E-3</v>
      </c>
      <c r="K159" s="2"/>
      <c r="L159" s="38" t="s">
        <v>239</v>
      </c>
      <c r="M159" s="38" t="s">
        <v>293</v>
      </c>
      <c r="N159" s="38" t="s">
        <v>270</v>
      </c>
      <c r="V159" s="59"/>
    </row>
    <row r="160" spans="2:22" x14ac:dyDescent="0.3">
      <c r="B160" s="38" t="s">
        <v>225</v>
      </c>
      <c r="C160" s="38"/>
      <c r="D160" s="38" t="str">
        <f t="shared" si="34"/>
        <v>*</v>
      </c>
      <c r="E160" s="66">
        <f t="shared" si="33"/>
        <v>2018</v>
      </c>
      <c r="F160" s="38" t="str">
        <f t="shared" si="28"/>
        <v>TRAELC</v>
      </c>
      <c r="G160" s="38" t="str">
        <f t="shared" si="35"/>
        <v>TCAR*</v>
      </c>
      <c r="H160" s="38" t="str">
        <f>P$16</f>
        <v>TRAELC</v>
      </c>
      <c r="I160" s="38" t="str">
        <f t="shared" si="36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V160" s="59" t="str">
        <f>IF(J161-'ACTIVITY Cars +5km'!J161&lt;(0.1*J161), "OK", "DIFF")</f>
        <v>OK</v>
      </c>
    </row>
    <row r="161" spans="2:22" x14ac:dyDescent="0.3">
      <c r="B161" s="38" t="s">
        <v>225</v>
      </c>
      <c r="C161" s="38"/>
      <c r="D161" s="38" t="str">
        <f t="shared" si="34"/>
        <v>FLO_EMIS</v>
      </c>
      <c r="E161" s="66">
        <f t="shared" si="33"/>
        <v>2018</v>
      </c>
      <c r="F161" s="38" t="str">
        <f t="shared" si="28"/>
        <v>TRAETH</v>
      </c>
      <c r="G161" s="38" t="str">
        <f t="shared" si="35"/>
        <v>TCAR*</v>
      </c>
      <c r="H161" s="38" t="str">
        <f>P$17</f>
        <v>TRAETH</v>
      </c>
      <c r="I161" s="38" t="str">
        <f t="shared" si="36"/>
        <v>TRAPMN</v>
      </c>
      <c r="J161" s="47">
        <v>4.0738226739571036E-4</v>
      </c>
      <c r="K161" s="2"/>
      <c r="L161" s="38" t="s">
        <v>239</v>
      </c>
      <c r="M161" s="38" t="s">
        <v>293</v>
      </c>
      <c r="N161" s="38" t="s">
        <v>271</v>
      </c>
      <c r="V161" s="59" t="str">
        <f>IF(J162-'ACTIVITY Cars +5km'!J162&lt;(0.1*J162), "OK", "DIFF")</f>
        <v>OK</v>
      </c>
    </row>
    <row r="162" spans="2:22" x14ac:dyDescent="0.3">
      <c r="B162" s="38" t="s">
        <v>225</v>
      </c>
      <c r="C162" s="38"/>
      <c r="D162" s="38" t="str">
        <f t="shared" si="34"/>
        <v>FLO_EMIS</v>
      </c>
      <c r="E162" s="66">
        <f t="shared" si="33"/>
        <v>2018</v>
      </c>
      <c r="F162" s="38" t="str">
        <f t="shared" si="28"/>
        <v>TRAETHM</v>
      </c>
      <c r="G162" s="38" t="str">
        <f t="shared" si="35"/>
        <v>TCAR*</v>
      </c>
      <c r="H162" s="38" t="str">
        <f>P$18</f>
        <v>TRAETHM</v>
      </c>
      <c r="I162" s="38" t="str">
        <f t="shared" si="36"/>
        <v>TRAPMN</v>
      </c>
      <c r="J162" s="47">
        <v>4.0738226739571036E-4</v>
      </c>
      <c r="K162" s="2"/>
      <c r="L162" s="38" t="s">
        <v>239</v>
      </c>
      <c r="M162" s="38" t="s">
        <v>293</v>
      </c>
      <c r="N162" s="38" t="s">
        <v>271</v>
      </c>
      <c r="V162" s="59"/>
    </row>
    <row r="163" spans="2:22" x14ac:dyDescent="0.3">
      <c r="B163" s="38" t="s">
        <v>225</v>
      </c>
      <c r="C163" s="38"/>
      <c r="D163" s="38" t="str">
        <f t="shared" si="34"/>
        <v>*</v>
      </c>
      <c r="E163" s="66">
        <f t="shared" si="33"/>
        <v>2018</v>
      </c>
      <c r="F163" s="38" t="str">
        <f t="shared" si="28"/>
        <v>TRAFTD</v>
      </c>
      <c r="G163" s="38" t="str">
        <f t="shared" si="35"/>
        <v>TCAR*</v>
      </c>
      <c r="H163" s="38" t="str">
        <f>P$19</f>
        <v>TRAFTD</v>
      </c>
      <c r="I163" s="38" t="str">
        <f t="shared" si="36"/>
        <v>TRAPMN</v>
      </c>
      <c r="J163" s="47">
        <v>0</v>
      </c>
      <c r="K163" s="2"/>
      <c r="L163" s="38" t="s">
        <v>239</v>
      </c>
      <c r="M163" s="38"/>
      <c r="N163" s="38" t="s">
        <v>245</v>
      </c>
      <c r="V163" s="59" t="str">
        <f>IF(J164-'ACTIVITY Cars +5km'!J164&lt;(0.1*J164), "OK", "DIFF")</f>
        <v>OK</v>
      </c>
    </row>
    <row r="164" spans="2:22" x14ac:dyDescent="0.3">
      <c r="B164" s="38" t="s">
        <v>225</v>
      </c>
      <c r="C164" s="38"/>
      <c r="D164" s="38" t="str">
        <f t="shared" si="34"/>
        <v>FLO_EMIS</v>
      </c>
      <c r="E164" s="66">
        <f t="shared" si="33"/>
        <v>2018</v>
      </c>
      <c r="F164" s="38" t="str">
        <f t="shared" si="28"/>
        <v>TRAGSL</v>
      </c>
      <c r="G164" s="38" t="str">
        <f t="shared" si="35"/>
        <v>TCAR*</v>
      </c>
      <c r="H164" s="38" t="str">
        <f>P$20</f>
        <v>TRAGSL</v>
      </c>
      <c r="I164" s="38" t="str">
        <f t="shared" si="36"/>
        <v>TRAPMN</v>
      </c>
      <c r="J164" s="47">
        <v>3.9581916220499087E-4</v>
      </c>
      <c r="K164" s="2"/>
      <c r="L164" s="38" t="s">
        <v>239</v>
      </c>
      <c r="M164" s="38" t="s">
        <v>293</v>
      </c>
      <c r="N164" s="38" t="s">
        <v>270</v>
      </c>
      <c r="V164" s="59"/>
    </row>
    <row r="165" spans="2:22" x14ac:dyDescent="0.3">
      <c r="B165" s="38" t="s">
        <v>225</v>
      </c>
      <c r="C165" s="38"/>
      <c r="D165" s="38" t="str">
        <f t="shared" si="34"/>
        <v>*</v>
      </c>
      <c r="E165" s="66">
        <f t="shared" si="33"/>
        <v>2018</v>
      </c>
      <c r="F165" s="38" t="str">
        <f t="shared" si="28"/>
        <v>TRAH2G</v>
      </c>
      <c r="G165" s="38" t="str">
        <f t="shared" si="35"/>
        <v>TCAR*</v>
      </c>
      <c r="H165" s="38" t="str">
        <f>P$21</f>
        <v>TRAH2G</v>
      </c>
      <c r="I165" s="38" t="str">
        <f t="shared" si="36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V165" s="59"/>
    </row>
    <row r="166" spans="2:22" x14ac:dyDescent="0.3">
      <c r="B166" s="38" t="s">
        <v>225</v>
      </c>
      <c r="C166" s="38"/>
      <c r="D166" s="38" t="str">
        <f t="shared" si="34"/>
        <v>*</v>
      </c>
      <c r="E166" s="66">
        <f t="shared" si="33"/>
        <v>2018</v>
      </c>
      <c r="F166" s="38" t="str">
        <f t="shared" si="28"/>
        <v>TRAHFO</v>
      </c>
      <c r="G166" s="38" t="str">
        <f t="shared" si="35"/>
        <v>TCAR*</v>
      </c>
      <c r="H166" s="38" t="str">
        <f>P$22</f>
        <v>TRAHFO</v>
      </c>
      <c r="I166" s="38" t="str">
        <f t="shared" si="36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V166" s="59"/>
    </row>
    <row r="167" spans="2:22" x14ac:dyDescent="0.3">
      <c r="B167" s="38" t="s">
        <v>225</v>
      </c>
      <c r="C167" s="38"/>
      <c r="D167" s="38" t="str">
        <f t="shared" si="34"/>
        <v>*</v>
      </c>
      <c r="E167" s="66">
        <f t="shared" si="33"/>
        <v>2018</v>
      </c>
      <c r="F167" s="38" t="str">
        <f t="shared" si="28"/>
        <v>TRAHUM</v>
      </c>
      <c r="G167" s="38" t="str">
        <f t="shared" si="35"/>
        <v>TCAR*</v>
      </c>
      <c r="H167" s="38" t="str">
        <f>P$23</f>
        <v>TRAHUM</v>
      </c>
      <c r="I167" s="38" t="str">
        <f t="shared" si="36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V167" s="59"/>
    </row>
    <row r="168" spans="2:22" x14ac:dyDescent="0.3">
      <c r="B168" s="38" t="s">
        <v>225</v>
      </c>
      <c r="C168" s="38"/>
      <c r="D168" s="38" t="str">
        <f t="shared" si="34"/>
        <v>*</v>
      </c>
      <c r="E168" s="66">
        <f t="shared" si="33"/>
        <v>2018</v>
      </c>
      <c r="F168" s="38" t="str">
        <f t="shared" si="28"/>
        <v>TRAKER</v>
      </c>
      <c r="G168" s="38" t="str">
        <f t="shared" si="35"/>
        <v>TCAR*</v>
      </c>
      <c r="H168" s="38" t="str">
        <f>P$24</f>
        <v>TRAKER</v>
      </c>
      <c r="I168" s="38" t="str">
        <f t="shared" si="36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V168" s="59"/>
    </row>
    <row r="169" spans="2:22" x14ac:dyDescent="0.3">
      <c r="B169" s="38" t="s">
        <v>225</v>
      </c>
      <c r="C169" s="38"/>
      <c r="D169" s="38" t="str">
        <f t="shared" si="34"/>
        <v>*</v>
      </c>
      <c r="E169" s="66">
        <f t="shared" si="33"/>
        <v>2018</v>
      </c>
      <c r="F169" s="38" t="str">
        <f t="shared" si="28"/>
        <v>TRALFO</v>
      </c>
      <c r="G169" s="38" t="str">
        <f t="shared" si="35"/>
        <v>TCAR*</v>
      </c>
      <c r="H169" s="38" t="str">
        <f>P$25</f>
        <v>TRALFO</v>
      </c>
      <c r="I169" s="38" t="str">
        <f t="shared" si="36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V169" s="59" t="str">
        <f>IF(J170-'ACTIVITY Cars +5km'!J170&lt;(0.1*J170), "OK", "DIFF")</f>
        <v>DIFF</v>
      </c>
    </row>
    <row r="170" spans="2:22" x14ac:dyDescent="0.3">
      <c r="B170" s="38" t="s">
        <v>225</v>
      </c>
      <c r="C170" s="38"/>
      <c r="D170" s="38" t="str">
        <f t="shared" si="34"/>
        <v>*</v>
      </c>
      <c r="E170" s="66">
        <f t="shared" si="33"/>
        <v>2018</v>
      </c>
      <c r="F170" s="38" t="str">
        <f t="shared" si="28"/>
        <v>TRALPG</v>
      </c>
      <c r="G170" s="38" t="str">
        <f t="shared" si="35"/>
        <v>TCAR*</v>
      </c>
      <c r="H170" s="38" t="str">
        <f>P$26</f>
        <v>TRALPG</v>
      </c>
      <c r="I170" s="38" t="str">
        <f t="shared" si="36"/>
        <v>TRAPMN</v>
      </c>
      <c r="J170" s="47">
        <v>0</v>
      </c>
      <c r="K170" s="2"/>
      <c r="L170" s="38" t="s">
        <v>239</v>
      </c>
      <c r="M170" s="38"/>
      <c r="N170" s="38" t="s">
        <v>263</v>
      </c>
      <c r="V170" s="59" t="str">
        <f>IF(J171-'ACTIVITY Cars +5km'!J171&lt;(0.1*J171), "OK", "DIFF")</f>
        <v>OK</v>
      </c>
    </row>
    <row r="171" spans="2:22" s="2" customFormat="1" ht="15" customHeight="1" x14ac:dyDescent="0.3">
      <c r="B171" s="38" t="s">
        <v>225</v>
      </c>
      <c r="C171" s="38"/>
      <c r="D171" s="38" t="str">
        <f t="shared" si="34"/>
        <v>FLO_EMIS</v>
      </c>
      <c r="E171" s="66">
        <f t="shared" si="33"/>
        <v>2018</v>
      </c>
      <c r="F171" s="38" t="str">
        <f t="shared" si="28"/>
        <v>TRAMTH</v>
      </c>
      <c r="G171" s="38" t="str">
        <f t="shared" si="35"/>
        <v>TCAR*</v>
      </c>
      <c r="H171" s="38" t="str">
        <f>P$27</f>
        <v>TRAMTH</v>
      </c>
      <c r="I171" s="38" t="str">
        <f t="shared" si="36"/>
        <v>TRAPMN</v>
      </c>
      <c r="J171" s="47">
        <v>1.466158263827513E-3</v>
      </c>
      <c r="L171" s="38" t="s">
        <v>239</v>
      </c>
      <c r="M171" s="38" t="s">
        <v>293</v>
      </c>
      <c r="N171" s="38" t="s">
        <v>270</v>
      </c>
      <c r="O171"/>
      <c r="P171"/>
      <c r="Q171"/>
      <c r="V171" s="59" t="str">
        <f>IF(J172-'ACTIVITY Cars +5km'!J172&lt;(0.1*J172), "OK", "DIFF")</f>
        <v>OK</v>
      </c>
    </row>
    <row r="172" spans="2:22" s="2" customFormat="1" ht="15" customHeight="1" x14ac:dyDescent="0.3">
      <c r="B172" s="38" t="s">
        <v>225</v>
      </c>
      <c r="C172" s="38"/>
      <c r="D172" s="38" t="str">
        <f t="shared" si="34"/>
        <v>FLO_EMIS</v>
      </c>
      <c r="E172" s="66">
        <f t="shared" si="33"/>
        <v>2018</v>
      </c>
      <c r="F172" s="38" t="str">
        <f t="shared" si="28"/>
        <v>TRAMTHM</v>
      </c>
      <c r="G172" s="38" t="str">
        <f t="shared" si="35"/>
        <v>TCAR*</v>
      </c>
      <c r="H172" s="38" t="str">
        <f>P$28</f>
        <v>TRAMTHM</v>
      </c>
      <c r="I172" s="38" t="str">
        <f t="shared" si="36"/>
        <v>TRAPMN</v>
      </c>
      <c r="J172" s="47">
        <v>1.466158263827513E-3</v>
      </c>
      <c r="L172" s="38" t="s">
        <v>239</v>
      </c>
      <c r="M172" s="38" t="s">
        <v>293</v>
      </c>
      <c r="N172" s="38" t="s">
        <v>270</v>
      </c>
      <c r="P172" s="53"/>
      <c r="V172" s="59" t="str">
        <f>IF(J173-'ACTIVITY Cars +5km'!J173&lt;(0.1*J173), "OK", "DIFF")</f>
        <v>OK</v>
      </c>
    </row>
    <row r="173" spans="2:22" x14ac:dyDescent="0.3">
      <c r="B173" s="38" t="s">
        <v>225</v>
      </c>
      <c r="C173" s="38"/>
      <c r="D173" s="38" t="str">
        <f t="shared" si="34"/>
        <v>FLO_EMIS</v>
      </c>
      <c r="E173" s="66">
        <f t="shared" si="33"/>
        <v>2018</v>
      </c>
      <c r="F173" s="38" t="str">
        <f t="shared" si="28"/>
        <v>TRANGL</v>
      </c>
      <c r="G173" s="38" t="str">
        <f t="shared" si="35"/>
        <v>TCAR*</v>
      </c>
      <c r="H173" s="38" t="str">
        <f>P$29</f>
        <v>TRANGL</v>
      </c>
      <c r="I173" s="38" t="str">
        <f t="shared" si="36"/>
        <v>TRAPMN</v>
      </c>
      <c r="J173" s="47">
        <v>4.8612973909207505E-4</v>
      </c>
      <c r="L173" s="38" t="s">
        <v>239</v>
      </c>
      <c r="M173" s="38" t="s">
        <v>293</v>
      </c>
      <c r="N173" s="38" t="s">
        <v>270</v>
      </c>
      <c r="O173" s="2"/>
      <c r="P173" s="53"/>
      <c r="Q173" s="2"/>
      <c r="V173" s="60" t="str">
        <f>IF(J174-'ACTIVITY Cars +5km'!J174&lt;(0.1*J174), "OK", "DIFF")</f>
        <v>OK</v>
      </c>
    </row>
    <row r="174" spans="2:22" x14ac:dyDescent="0.3">
      <c r="B174" s="39" t="s">
        <v>225</v>
      </c>
      <c r="C174" s="39"/>
      <c r="D174" s="39" t="str">
        <f t="shared" si="34"/>
        <v>FLO_EMIS</v>
      </c>
      <c r="E174" s="66">
        <f t="shared" si="33"/>
        <v>2018</v>
      </c>
      <c r="F174" s="39" t="str">
        <f t="shared" si="28"/>
        <v>TRANGS</v>
      </c>
      <c r="G174" s="39" t="str">
        <f t="shared" si="35"/>
        <v>TCAR*</v>
      </c>
      <c r="H174" s="39" t="str">
        <f>P$30</f>
        <v>TRANGS</v>
      </c>
      <c r="I174" s="39" t="str">
        <f t="shared" si="36"/>
        <v>TRAPMN</v>
      </c>
      <c r="J174" s="48">
        <v>4.8612973909207505E-4</v>
      </c>
      <c r="L174" s="39" t="s">
        <v>239</v>
      </c>
      <c r="M174" s="39" t="s">
        <v>293</v>
      </c>
      <c r="N174" s="39" t="s">
        <v>270</v>
      </c>
      <c r="V174" s="59" t="str">
        <f>IF(J175-'ACTIVITY Cars +5km'!J175&lt;(0.1*J175), "OK", "DIFF")</f>
        <v>OK</v>
      </c>
    </row>
    <row r="175" spans="2:22" x14ac:dyDescent="0.3">
      <c r="B175" s="38" t="s">
        <v>225</v>
      </c>
      <c r="C175" s="38"/>
      <c r="D175" s="38" t="str">
        <f t="shared" si="34"/>
        <v>FLO_EMIS</v>
      </c>
      <c r="E175" s="66">
        <f t="shared" si="33"/>
        <v>2018</v>
      </c>
      <c r="F175" s="38" t="str">
        <f>H175</f>
        <v>TRABDL</v>
      </c>
      <c r="G175" s="38" t="str">
        <f>G$7</f>
        <v>TCAR*</v>
      </c>
      <c r="H175" s="38" t="str">
        <f>P$7</f>
        <v>TRABDL</v>
      </c>
      <c r="I175" s="38" t="s">
        <v>240</v>
      </c>
      <c r="J175" s="47">
        <v>9.503048680632354E-5</v>
      </c>
      <c r="K175" s="2"/>
      <c r="L175" s="38" t="s">
        <v>239</v>
      </c>
      <c r="M175" s="38" t="s">
        <v>293</v>
      </c>
      <c r="N175" s="38" t="s">
        <v>269</v>
      </c>
      <c r="V175" s="59" t="str">
        <f>IF(J176-'ACTIVITY Cars +5km'!J176&lt;(0.1*J176), "OK", "DIFF")</f>
        <v>OK</v>
      </c>
    </row>
    <row r="176" spans="2:22" s="2" customFormat="1" ht="15" customHeight="1" x14ac:dyDescent="0.3">
      <c r="B176" s="38" t="s">
        <v>225</v>
      </c>
      <c r="C176" s="38"/>
      <c r="D176" s="38" t="str">
        <f t="shared" si="34"/>
        <v>FLO_EMIS</v>
      </c>
      <c r="E176" s="66">
        <f t="shared" si="33"/>
        <v>2018</v>
      </c>
      <c r="F176" s="38" t="str">
        <f t="shared" ref="F176:F198" si="39">H176</f>
        <v>TRABDLM</v>
      </c>
      <c r="G176" s="38" t="str">
        <f t="shared" ref="G176:G198" si="40">G175</f>
        <v>TCAR*</v>
      </c>
      <c r="H176" s="38" t="str">
        <f>P$8</f>
        <v>TRABDLM</v>
      </c>
      <c r="I176" s="38" t="str">
        <f t="shared" ref="I176:I198" si="41">I175</f>
        <v>TRASO2N</v>
      </c>
      <c r="J176" s="47">
        <v>9.503048680632354E-5</v>
      </c>
      <c r="L176" s="38" t="s">
        <v>239</v>
      </c>
      <c r="M176" s="38" t="s">
        <v>293</v>
      </c>
      <c r="N176" s="38" t="s">
        <v>269</v>
      </c>
      <c r="O176"/>
      <c r="P176"/>
      <c r="Q176"/>
      <c r="S176" s="53"/>
      <c r="V176" s="59" t="str">
        <f>IF(J177-'ACTIVITY Cars +5km'!J177&lt;(0.1*J177), "OK", "DIFF")</f>
        <v>OK</v>
      </c>
    </row>
    <row r="177" spans="2:22" s="2" customFormat="1" ht="15" customHeight="1" x14ac:dyDescent="0.3">
      <c r="B177" s="38" t="s">
        <v>225</v>
      </c>
      <c r="C177" s="38"/>
      <c r="D177" s="38" t="str">
        <f t="shared" si="34"/>
        <v>FLO_EMIS</v>
      </c>
      <c r="E177" s="66">
        <f t="shared" si="33"/>
        <v>2018</v>
      </c>
      <c r="F177" s="38" t="str">
        <f t="shared" si="39"/>
        <v>TRABGL</v>
      </c>
      <c r="G177" s="38" t="str">
        <f t="shared" si="40"/>
        <v>TCAR*</v>
      </c>
      <c r="H177" s="38" t="str">
        <f>P$9</f>
        <v>TRABGL</v>
      </c>
      <c r="I177" s="38" t="str">
        <f t="shared" si="41"/>
        <v>TRASO2N</v>
      </c>
      <c r="J177" s="47">
        <v>9.1000000000000003E-5</v>
      </c>
      <c r="L177" s="38" t="s">
        <v>239</v>
      </c>
      <c r="M177" s="38" t="s">
        <v>293</v>
      </c>
      <c r="N177" s="38" t="s">
        <v>270</v>
      </c>
      <c r="P177" s="53"/>
      <c r="S177" s="1"/>
      <c r="T177" s="54"/>
      <c r="V177" s="59" t="str">
        <f>IF(J178-'ACTIVITY Cars +5km'!J178&lt;(0.1*J178), "OK", "DIFF")</f>
        <v>OK</v>
      </c>
    </row>
    <row r="178" spans="2:22" s="2" customFormat="1" ht="15" customHeight="1" x14ac:dyDescent="0.3">
      <c r="B178" s="38" t="s">
        <v>225</v>
      </c>
      <c r="C178" s="38"/>
      <c r="D178" s="38" t="str">
        <f t="shared" si="34"/>
        <v>FLO_EMIS</v>
      </c>
      <c r="E178" s="66">
        <f t="shared" si="33"/>
        <v>2018</v>
      </c>
      <c r="F178" s="38" t="str">
        <f t="shared" si="39"/>
        <v>TRABGS</v>
      </c>
      <c r="G178" s="38" t="str">
        <f t="shared" si="40"/>
        <v>TCAR*</v>
      </c>
      <c r="H178" s="38" t="str">
        <f>P$10</f>
        <v>TRABGS</v>
      </c>
      <c r="I178" s="38" t="str">
        <f t="shared" si="41"/>
        <v>TRASO2N</v>
      </c>
      <c r="J178" s="47">
        <v>9.1000000000000003E-5</v>
      </c>
      <c r="L178" s="38" t="s">
        <v>239</v>
      </c>
      <c r="M178" s="38" t="s">
        <v>293</v>
      </c>
      <c r="N178" s="38" t="s">
        <v>270</v>
      </c>
      <c r="P178" s="53"/>
      <c r="S178" s="53"/>
      <c r="V178" s="59" t="str">
        <f>IF(J179-'ACTIVITY Cars +5km'!J179&lt;(0.1*J179), "OK", "DIFF")</f>
        <v>OK</v>
      </c>
    </row>
    <row r="179" spans="2:22" s="2" customFormat="1" ht="15" customHeight="1" x14ac:dyDescent="0.3">
      <c r="B179" s="38" t="s">
        <v>225</v>
      </c>
      <c r="C179" s="38"/>
      <c r="D179" s="38" t="str">
        <f t="shared" si="34"/>
        <v>FLO_EMIS</v>
      </c>
      <c r="E179" s="66">
        <f t="shared" si="33"/>
        <v>2018</v>
      </c>
      <c r="F179" s="38" t="str">
        <f t="shared" si="39"/>
        <v>TRABGSL</v>
      </c>
      <c r="G179" s="38" t="str">
        <f t="shared" si="40"/>
        <v>TCAR*</v>
      </c>
      <c r="H179" s="38" t="str">
        <f>P$11</f>
        <v>TRABGSL</v>
      </c>
      <c r="I179" s="38" t="str">
        <f t="shared" si="41"/>
        <v>TRASO2N</v>
      </c>
      <c r="J179" s="47">
        <f>J188</f>
        <v>1.8234847802674575E-4</v>
      </c>
      <c r="L179" s="38" t="s">
        <v>239</v>
      </c>
      <c r="M179" s="38"/>
      <c r="N179" s="38" t="s">
        <v>294</v>
      </c>
      <c r="P179" s="53"/>
      <c r="S179" s="1"/>
      <c r="T179" s="54"/>
      <c r="V179" s="59"/>
    </row>
    <row r="180" spans="2:22" s="2" customFormat="1" ht="15" customHeight="1" x14ac:dyDescent="0.3">
      <c r="B180" s="38" t="s">
        <v>225</v>
      </c>
      <c r="C180" s="38"/>
      <c r="D180" s="38" t="str">
        <f t="shared" ref="D180" si="42">IF(J180&gt;0,"FLO_EMIS","*")</f>
        <v>FLO_EMIS</v>
      </c>
      <c r="E180" s="66">
        <f t="shared" si="33"/>
        <v>2018</v>
      </c>
      <c r="F180" s="38" t="str">
        <f t="shared" ref="F180" si="43">H180</f>
        <v>TRABGSLM</v>
      </c>
      <c r="G180" s="38" t="str">
        <f t="shared" si="40"/>
        <v>TCAR*</v>
      </c>
      <c r="H180" s="38" t="str">
        <f>P$12</f>
        <v>TRABGSLM</v>
      </c>
      <c r="I180" s="38" t="str">
        <f t="shared" si="41"/>
        <v>TRASO2N</v>
      </c>
      <c r="J180" s="47">
        <f>J179</f>
        <v>1.8234847802674575E-4</v>
      </c>
      <c r="L180" s="38" t="s">
        <v>239</v>
      </c>
      <c r="M180" s="38"/>
      <c r="N180" s="38" t="s">
        <v>294</v>
      </c>
      <c r="P180" s="53"/>
      <c r="S180" s="1"/>
      <c r="T180" s="54"/>
      <c r="V180" s="59"/>
    </row>
    <row r="181" spans="2:22" s="2" customFormat="1" ht="15" customHeight="1" x14ac:dyDescent="0.3">
      <c r="B181" s="38" t="s">
        <v>225</v>
      </c>
      <c r="C181" s="38"/>
      <c r="D181" s="38" t="str">
        <f t="shared" si="34"/>
        <v>*</v>
      </c>
      <c r="E181" s="66">
        <f t="shared" si="33"/>
        <v>2018</v>
      </c>
      <c r="F181" s="38" t="str">
        <f t="shared" si="39"/>
        <v>TRABJF</v>
      </c>
      <c r="G181" s="38" t="str">
        <f>G179</f>
        <v>TCAR*</v>
      </c>
      <c r="H181" s="38" t="str">
        <f>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  <c r="V181" s="59"/>
    </row>
    <row r="182" spans="2:22" x14ac:dyDescent="0.3">
      <c r="B182" s="38" t="s">
        <v>225</v>
      </c>
      <c r="C182" s="38"/>
      <c r="D182" s="38" t="str">
        <f t="shared" si="34"/>
        <v>*</v>
      </c>
      <c r="E182" s="66">
        <f t="shared" si="33"/>
        <v>2018</v>
      </c>
      <c r="F182" s="38" t="str">
        <f t="shared" si="39"/>
        <v>TRADME</v>
      </c>
      <c r="G182" s="38" t="str">
        <f t="shared" si="40"/>
        <v>TCAR*</v>
      </c>
      <c r="H182" s="38" t="str">
        <f>P$14</f>
        <v>TRADME</v>
      </c>
      <c r="I182" s="38" t="str">
        <f t="shared" si="41"/>
        <v>TRASO2N</v>
      </c>
      <c r="J182" s="47">
        <v>0</v>
      </c>
      <c r="K182" s="2"/>
      <c r="L182" s="38" t="s">
        <v>239</v>
      </c>
      <c r="M182" s="38"/>
      <c r="N182" s="38" t="s">
        <v>245</v>
      </c>
      <c r="O182" s="2"/>
      <c r="P182" s="53"/>
      <c r="Q182" s="2"/>
      <c r="V182" s="59" t="str">
        <f>IF(J183-'ACTIVITY Cars +5km'!J183&lt;(0.1*J183), "OK", "DIFF")</f>
        <v>OK</v>
      </c>
    </row>
    <row r="183" spans="2:22" x14ac:dyDescent="0.3">
      <c r="B183" s="38" t="s">
        <v>225</v>
      </c>
      <c r="C183" s="38"/>
      <c r="D183" s="38" t="str">
        <f t="shared" si="34"/>
        <v>FLO_EMIS</v>
      </c>
      <c r="E183" s="66">
        <f t="shared" si="33"/>
        <v>2018</v>
      </c>
      <c r="F183" s="38" t="str">
        <f t="shared" si="39"/>
        <v>TRADST</v>
      </c>
      <c r="G183" s="38" t="str">
        <f t="shared" si="40"/>
        <v>TCAR*</v>
      </c>
      <c r="H183" s="38" t="str">
        <f>P$15</f>
        <v>TRADST</v>
      </c>
      <c r="I183" s="38" t="str">
        <f t="shared" si="41"/>
        <v>TRASO2N</v>
      </c>
      <c r="J183" s="47">
        <v>9.3109870069653795E-5</v>
      </c>
      <c r="K183" s="2"/>
      <c r="L183" s="38" t="s">
        <v>239</v>
      </c>
      <c r="M183" s="38" t="s">
        <v>293</v>
      </c>
      <c r="N183" s="38" t="s">
        <v>270</v>
      </c>
      <c r="P183" s="53"/>
      <c r="V183" s="59"/>
    </row>
    <row r="184" spans="2:22" x14ac:dyDescent="0.3">
      <c r="B184" s="38" t="s">
        <v>225</v>
      </c>
      <c r="C184" s="38"/>
      <c r="D184" s="38" t="str">
        <f t="shared" si="34"/>
        <v>*</v>
      </c>
      <c r="E184" s="66">
        <f t="shared" si="33"/>
        <v>2018</v>
      </c>
      <c r="F184" s="38" t="str">
        <f t="shared" si="39"/>
        <v>TRAELC</v>
      </c>
      <c r="G184" s="38" t="str">
        <f t="shared" si="40"/>
        <v>TCAR*</v>
      </c>
      <c r="H184" s="38" t="str">
        <f>P$16</f>
        <v>TRAELC</v>
      </c>
      <c r="I184" s="38" t="str">
        <f t="shared" si="41"/>
        <v>TRASO2N</v>
      </c>
      <c r="J184" s="47">
        <v>0</v>
      </c>
      <c r="K184" s="2"/>
      <c r="L184" s="38" t="s">
        <v>239</v>
      </c>
      <c r="M184" s="38"/>
      <c r="N184" s="38" t="s">
        <v>245</v>
      </c>
      <c r="V184" s="59" t="str">
        <f>IF(J185-'ACTIVITY Cars +5km'!J185&lt;(0.1*J185), "OK", "DIFF")</f>
        <v>OK</v>
      </c>
    </row>
    <row r="185" spans="2:22" x14ac:dyDescent="0.3">
      <c r="B185" s="38" t="s">
        <v>225</v>
      </c>
      <c r="C185" s="38"/>
      <c r="D185" s="38" t="str">
        <f t="shared" si="34"/>
        <v>FLO_EMIS</v>
      </c>
      <c r="E185" s="66">
        <f t="shared" si="33"/>
        <v>2018</v>
      </c>
      <c r="F185" s="38" t="str">
        <f t="shared" si="39"/>
        <v>TRAETH</v>
      </c>
      <c r="G185" s="38" t="str">
        <f t="shared" si="40"/>
        <v>TCAR*</v>
      </c>
      <c r="H185" s="38" t="str">
        <f>P$17</f>
        <v>TRAETH</v>
      </c>
      <c r="I185" s="38" t="str">
        <f t="shared" si="41"/>
        <v>TRASO2N</v>
      </c>
      <c r="J185" s="47">
        <v>2.8028294079413549E-4</v>
      </c>
      <c r="K185" s="2"/>
      <c r="L185" s="38" t="s">
        <v>239</v>
      </c>
      <c r="M185" s="38" t="s">
        <v>293</v>
      </c>
      <c r="N185" s="38" t="s">
        <v>271</v>
      </c>
      <c r="V185" s="59" t="str">
        <f>IF(J186-'ACTIVITY Cars +5km'!J186&lt;(0.1*J186), "OK", "DIFF")</f>
        <v>OK</v>
      </c>
    </row>
    <row r="186" spans="2:22" x14ac:dyDescent="0.3">
      <c r="B186" s="38" t="s">
        <v>225</v>
      </c>
      <c r="C186" s="38"/>
      <c r="D186" s="38" t="str">
        <f t="shared" si="34"/>
        <v>FLO_EMIS</v>
      </c>
      <c r="E186" s="66">
        <f t="shared" si="33"/>
        <v>2018</v>
      </c>
      <c r="F186" s="38" t="str">
        <f t="shared" si="39"/>
        <v>TRAETHM</v>
      </c>
      <c r="G186" s="38" t="str">
        <f t="shared" si="40"/>
        <v>TCAR*</v>
      </c>
      <c r="H186" s="38" t="str">
        <f>P$18</f>
        <v>TRAETHM</v>
      </c>
      <c r="I186" s="38" t="str">
        <f t="shared" si="41"/>
        <v>TRASO2N</v>
      </c>
      <c r="J186" s="47">
        <v>2.8028294079413549E-4</v>
      </c>
      <c r="K186" s="2"/>
      <c r="L186" s="38" t="s">
        <v>239</v>
      </c>
      <c r="M186" s="38" t="s">
        <v>293</v>
      </c>
      <c r="N186" s="38" t="s">
        <v>271</v>
      </c>
      <c r="V186" s="59"/>
    </row>
    <row r="187" spans="2:22" x14ac:dyDescent="0.3">
      <c r="B187" s="38" t="s">
        <v>225</v>
      </c>
      <c r="C187" s="38"/>
      <c r="D187" s="38" t="str">
        <f t="shared" si="34"/>
        <v>*</v>
      </c>
      <c r="E187" s="66">
        <f t="shared" si="33"/>
        <v>2018</v>
      </c>
      <c r="F187" s="38" t="str">
        <f t="shared" si="39"/>
        <v>TRAFTD</v>
      </c>
      <c r="G187" s="38" t="str">
        <f t="shared" si="40"/>
        <v>TCAR*</v>
      </c>
      <c r="H187" s="38" t="str">
        <f>P$19</f>
        <v>TRAFTD</v>
      </c>
      <c r="I187" s="38" t="str">
        <f t="shared" si="41"/>
        <v>TRASO2N</v>
      </c>
      <c r="J187" s="47">
        <v>0</v>
      </c>
      <c r="K187" s="2"/>
      <c r="L187" s="38" t="s">
        <v>239</v>
      </c>
      <c r="M187" s="38"/>
      <c r="N187" s="38" t="s">
        <v>245</v>
      </c>
      <c r="V187" s="59" t="str">
        <f>IF(J188-'ACTIVITY Cars +5km'!J188&lt;(0.1*J188), "OK", "DIFF")</f>
        <v>OK</v>
      </c>
    </row>
    <row r="188" spans="2:22" x14ac:dyDescent="0.3">
      <c r="B188" s="38" t="s">
        <v>225</v>
      </c>
      <c r="C188" s="38"/>
      <c r="D188" s="38" t="str">
        <f t="shared" si="34"/>
        <v>FLO_EMIS</v>
      </c>
      <c r="E188" s="66">
        <f t="shared" si="33"/>
        <v>2018</v>
      </c>
      <c r="F188" s="38" t="str">
        <f t="shared" si="39"/>
        <v>TRAGSL</v>
      </c>
      <c r="G188" s="38" t="str">
        <f t="shared" si="40"/>
        <v>TCAR*</v>
      </c>
      <c r="H188" s="38" t="str">
        <f>P$20</f>
        <v>TRAGSL</v>
      </c>
      <c r="I188" s="38" t="str">
        <f t="shared" si="41"/>
        <v>TRASO2N</v>
      </c>
      <c r="J188" s="47">
        <v>1.8234847802674575E-4</v>
      </c>
      <c r="K188" s="2"/>
      <c r="L188" s="38" t="s">
        <v>239</v>
      </c>
      <c r="M188" s="38" t="s">
        <v>293</v>
      </c>
      <c r="N188" s="38" t="s">
        <v>270</v>
      </c>
      <c r="V188" s="59"/>
    </row>
    <row r="189" spans="2:22" x14ac:dyDescent="0.3">
      <c r="B189" s="38" t="s">
        <v>225</v>
      </c>
      <c r="C189" s="38"/>
      <c r="D189" s="38" t="str">
        <f t="shared" si="34"/>
        <v>*</v>
      </c>
      <c r="E189" s="66">
        <f t="shared" si="33"/>
        <v>2018</v>
      </c>
      <c r="F189" s="38" t="str">
        <f t="shared" si="39"/>
        <v>TRAH2G</v>
      </c>
      <c r="G189" s="38" t="str">
        <f t="shared" si="40"/>
        <v>TCAR*</v>
      </c>
      <c r="H189" s="38" t="str">
        <f>P$21</f>
        <v>TRAH2G</v>
      </c>
      <c r="I189" s="38" t="str">
        <f t="shared" si="41"/>
        <v>TRASO2N</v>
      </c>
      <c r="J189" s="47">
        <v>0</v>
      </c>
      <c r="K189" s="2"/>
      <c r="L189" s="38" t="s">
        <v>239</v>
      </c>
      <c r="M189" s="38"/>
      <c r="N189" s="38" t="s">
        <v>245</v>
      </c>
      <c r="V189" s="59"/>
    </row>
    <row r="190" spans="2:22" x14ac:dyDescent="0.3">
      <c r="B190" s="38" t="s">
        <v>225</v>
      </c>
      <c r="C190" s="38"/>
      <c r="D190" s="38" t="str">
        <f t="shared" si="34"/>
        <v>*</v>
      </c>
      <c r="E190" s="66">
        <f t="shared" si="33"/>
        <v>2018</v>
      </c>
      <c r="F190" s="38" t="str">
        <f t="shared" si="39"/>
        <v>TRAHFO</v>
      </c>
      <c r="G190" s="38" t="str">
        <f t="shared" si="40"/>
        <v>TCAR*</v>
      </c>
      <c r="H190" s="38" t="str">
        <f>P$22</f>
        <v>TRAHFO</v>
      </c>
      <c r="I190" s="38" t="str">
        <f t="shared" si="41"/>
        <v>TRASO2N</v>
      </c>
      <c r="J190" s="47">
        <v>0</v>
      </c>
      <c r="K190" s="2"/>
      <c r="L190" s="38" t="s">
        <v>239</v>
      </c>
      <c r="M190" s="38"/>
      <c r="N190" s="38" t="s">
        <v>245</v>
      </c>
      <c r="V190" s="59"/>
    </row>
    <row r="191" spans="2:22" x14ac:dyDescent="0.3">
      <c r="B191" s="38" t="s">
        <v>225</v>
      </c>
      <c r="C191" s="38"/>
      <c r="D191" s="38" t="str">
        <f t="shared" si="34"/>
        <v>*</v>
      </c>
      <c r="E191" s="66">
        <f t="shared" si="33"/>
        <v>2018</v>
      </c>
      <c r="F191" s="38" t="str">
        <f t="shared" si="39"/>
        <v>TRAHUM</v>
      </c>
      <c r="G191" s="38" t="str">
        <f t="shared" si="40"/>
        <v>TCAR*</v>
      </c>
      <c r="H191" s="38" t="str">
        <f>P$23</f>
        <v>TRAHUM</v>
      </c>
      <c r="I191" s="38" t="str">
        <f t="shared" si="41"/>
        <v>TRASO2N</v>
      </c>
      <c r="J191" s="47">
        <v>0</v>
      </c>
      <c r="K191" s="2"/>
      <c r="L191" s="38" t="s">
        <v>239</v>
      </c>
      <c r="M191" s="38"/>
      <c r="N191" s="38" t="s">
        <v>245</v>
      </c>
      <c r="V191" s="59"/>
    </row>
    <row r="192" spans="2:22" x14ac:dyDescent="0.3">
      <c r="B192" s="38" t="s">
        <v>225</v>
      </c>
      <c r="C192" s="38"/>
      <c r="D192" s="38" t="str">
        <f t="shared" si="34"/>
        <v>*</v>
      </c>
      <c r="E192" s="66">
        <f t="shared" si="33"/>
        <v>2018</v>
      </c>
      <c r="F192" s="38" t="str">
        <f t="shared" si="39"/>
        <v>TRAKER</v>
      </c>
      <c r="G192" s="38" t="str">
        <f t="shared" si="40"/>
        <v>TCAR*</v>
      </c>
      <c r="H192" s="38" t="str">
        <f>P$24</f>
        <v>TRAKER</v>
      </c>
      <c r="I192" s="38" t="str">
        <f t="shared" si="41"/>
        <v>TRASO2N</v>
      </c>
      <c r="J192" s="47">
        <v>0</v>
      </c>
      <c r="K192" s="2"/>
      <c r="L192" s="38" t="s">
        <v>239</v>
      </c>
      <c r="M192" s="38"/>
      <c r="N192" s="38" t="s">
        <v>245</v>
      </c>
      <c r="V192" s="59"/>
    </row>
    <row r="193" spans="2:22" x14ac:dyDescent="0.3">
      <c r="B193" s="38" t="s">
        <v>225</v>
      </c>
      <c r="C193" s="38"/>
      <c r="D193" s="38" t="str">
        <f t="shared" si="34"/>
        <v>*</v>
      </c>
      <c r="E193" s="66">
        <f t="shared" si="33"/>
        <v>2018</v>
      </c>
      <c r="F193" s="38" t="str">
        <f t="shared" si="39"/>
        <v>TRALFO</v>
      </c>
      <c r="G193" s="38" t="str">
        <f t="shared" si="40"/>
        <v>TCAR*</v>
      </c>
      <c r="H193" s="38" t="str">
        <f>P$25</f>
        <v>TRALFO</v>
      </c>
      <c r="I193" s="38" t="str">
        <f t="shared" si="41"/>
        <v>TRASO2N</v>
      </c>
      <c r="J193" s="47">
        <v>0</v>
      </c>
      <c r="K193" s="2"/>
      <c r="L193" s="38" t="s">
        <v>239</v>
      </c>
      <c r="M193" s="38"/>
      <c r="N193" s="38" t="s">
        <v>245</v>
      </c>
      <c r="V193" s="59" t="str">
        <f>IF(J194-'ACTIVITY Cars +5km'!J194&lt;(0.1*J194), "OK", "DIFF")</f>
        <v>DIFF</v>
      </c>
    </row>
    <row r="194" spans="2:22" x14ac:dyDescent="0.3">
      <c r="B194" s="38" t="s">
        <v>225</v>
      </c>
      <c r="C194" s="38"/>
      <c r="D194" s="38" t="str">
        <f t="shared" si="34"/>
        <v>*</v>
      </c>
      <c r="E194" s="66">
        <f t="shared" si="33"/>
        <v>2018</v>
      </c>
      <c r="F194" s="38" t="str">
        <f t="shared" si="39"/>
        <v>TRALPG</v>
      </c>
      <c r="G194" s="38" t="str">
        <f t="shared" si="40"/>
        <v>TCAR*</v>
      </c>
      <c r="H194" s="38" t="str">
        <f>P$26</f>
        <v>TRALPG</v>
      </c>
      <c r="I194" s="38" t="str">
        <f t="shared" si="41"/>
        <v>TRASO2N</v>
      </c>
      <c r="J194" s="47">
        <v>0</v>
      </c>
      <c r="K194" s="2"/>
      <c r="L194" s="38" t="s">
        <v>239</v>
      </c>
      <c r="M194" s="38"/>
      <c r="N194" s="38" t="s">
        <v>263</v>
      </c>
      <c r="V194" s="59" t="str">
        <f>IF(J195-'ACTIVITY Cars +5km'!J195&lt;(0.1*J195), "OK", "DIFF")</f>
        <v>OK</v>
      </c>
    </row>
    <row r="195" spans="2:22" s="2" customFormat="1" ht="15" customHeight="1" x14ac:dyDescent="0.3">
      <c r="B195" s="38" t="s">
        <v>225</v>
      </c>
      <c r="C195" s="38"/>
      <c r="D195" s="38" t="str">
        <f t="shared" si="34"/>
        <v>FLO_EMIS</v>
      </c>
      <c r="E195" s="66">
        <f t="shared" si="33"/>
        <v>2018</v>
      </c>
      <c r="F195" s="38" t="str">
        <f t="shared" si="39"/>
        <v>TRAMTH</v>
      </c>
      <c r="G195" s="38" t="str">
        <f t="shared" si="40"/>
        <v>TCAR*</v>
      </c>
      <c r="H195" s="38" t="str">
        <f>P$27</f>
        <v>TRAMTH</v>
      </c>
      <c r="I195" s="38" t="str">
        <f t="shared" si="41"/>
        <v>TRASO2N</v>
      </c>
      <c r="J195" s="47">
        <v>9.0800000001696652E-5</v>
      </c>
      <c r="L195" s="38" t="s">
        <v>239</v>
      </c>
      <c r="M195" s="38" t="s">
        <v>293</v>
      </c>
      <c r="N195" s="38" t="s">
        <v>270</v>
      </c>
      <c r="O195"/>
      <c r="P195"/>
      <c r="Q195"/>
      <c r="V195" s="59" t="str">
        <f>IF(J196-'ACTIVITY Cars +5km'!J196&lt;(0.1*J196), "OK", "DIFF")</f>
        <v>OK</v>
      </c>
    </row>
    <row r="196" spans="2:22" s="2" customFormat="1" ht="15" customHeight="1" x14ac:dyDescent="0.3">
      <c r="B196" s="38" t="s">
        <v>225</v>
      </c>
      <c r="C196" s="38"/>
      <c r="D196" s="38" t="str">
        <f t="shared" si="34"/>
        <v>FLO_EMIS</v>
      </c>
      <c r="E196" s="66">
        <f t="shared" si="33"/>
        <v>2018</v>
      </c>
      <c r="F196" s="38" t="str">
        <f t="shared" si="39"/>
        <v>TRAMTHM</v>
      </c>
      <c r="G196" s="38" t="str">
        <f t="shared" si="40"/>
        <v>TCAR*</v>
      </c>
      <c r="H196" s="38" t="str">
        <f>P$28</f>
        <v>TRAMTHM</v>
      </c>
      <c r="I196" s="38" t="str">
        <f t="shared" si="41"/>
        <v>TRASO2N</v>
      </c>
      <c r="J196" s="47">
        <v>9.0800000001696652E-5</v>
      </c>
      <c r="L196" s="38" t="s">
        <v>239</v>
      </c>
      <c r="M196" s="38" t="s">
        <v>293</v>
      </c>
      <c r="N196" s="38" t="s">
        <v>270</v>
      </c>
      <c r="P196" s="53"/>
      <c r="V196" s="59" t="str">
        <f>IF(J197-'ACTIVITY Cars +5km'!J197&lt;(0.1*J197), "OK", "DIFF")</f>
        <v>OK</v>
      </c>
    </row>
    <row r="197" spans="2:22" x14ac:dyDescent="0.3">
      <c r="B197" s="38" t="s">
        <v>225</v>
      </c>
      <c r="C197" s="38"/>
      <c r="D197" s="38" t="str">
        <f t="shared" si="34"/>
        <v>FLO_EMIS</v>
      </c>
      <c r="E197" s="66">
        <f t="shared" si="33"/>
        <v>2018</v>
      </c>
      <c r="F197" s="38" t="str">
        <f t="shared" si="39"/>
        <v>TRANGL</v>
      </c>
      <c r="G197" s="38" t="str">
        <f t="shared" si="40"/>
        <v>TCAR*</v>
      </c>
      <c r="H197" s="38" t="str">
        <f>P$29</f>
        <v>TRANGL</v>
      </c>
      <c r="I197" s="38" t="str">
        <f t="shared" si="41"/>
        <v>TRASO2N</v>
      </c>
      <c r="J197" s="47">
        <v>9.1000000000000003E-5</v>
      </c>
      <c r="L197" s="38" t="s">
        <v>239</v>
      </c>
      <c r="M197" s="38" t="s">
        <v>293</v>
      </c>
      <c r="N197" s="38" t="s">
        <v>270</v>
      </c>
      <c r="O197" s="2"/>
      <c r="P197" s="53"/>
      <c r="Q197" s="2"/>
      <c r="V197" s="60" t="str">
        <f>IF(J198-'ACTIVITY Cars +5km'!J198&lt;(0.1*J198), "OK", "DIFF")</f>
        <v>OK</v>
      </c>
    </row>
    <row r="198" spans="2:22" x14ac:dyDescent="0.3">
      <c r="B198" s="39" t="s">
        <v>225</v>
      </c>
      <c r="C198" s="39"/>
      <c r="D198" s="39" t="str">
        <f t="shared" si="34"/>
        <v>FLO_EMIS</v>
      </c>
      <c r="E198" s="66">
        <f t="shared" si="33"/>
        <v>2018</v>
      </c>
      <c r="F198" s="39" t="str">
        <f t="shared" si="39"/>
        <v>TRANGS</v>
      </c>
      <c r="G198" s="39" t="str">
        <f t="shared" si="40"/>
        <v>TCAR*</v>
      </c>
      <c r="H198" s="39" t="str">
        <f>P$30</f>
        <v>TRANGS</v>
      </c>
      <c r="I198" s="39" t="str">
        <f t="shared" si="41"/>
        <v>TRASO2N</v>
      </c>
      <c r="J198" s="48">
        <v>9.1000000000000003E-5</v>
      </c>
      <c r="L198" s="39" t="s">
        <v>239</v>
      </c>
      <c r="M198" s="39" t="s">
        <v>293</v>
      </c>
      <c r="N198" s="39" t="s">
        <v>270</v>
      </c>
      <c r="V198" s="59" t="str">
        <f>IF(J199-'ACTIVITY Cars +5km'!J199&lt;(0.1*J199), "OK", "DIFF")</f>
        <v>OK</v>
      </c>
    </row>
    <row r="199" spans="2:22" s="2" customFormat="1" ht="15" customHeight="1" x14ac:dyDescent="0.3">
      <c r="B199" s="38" t="s">
        <v>225</v>
      </c>
      <c r="C199" s="38"/>
      <c r="D199" s="38" t="str">
        <f t="shared" si="34"/>
        <v>FLO_EMIS</v>
      </c>
      <c r="E199" s="66">
        <f t="shared" si="33"/>
        <v>2018</v>
      </c>
      <c r="F199" s="38" t="str">
        <f>H199</f>
        <v>TRABDL</v>
      </c>
      <c r="G199" s="38" t="str">
        <f>G$7</f>
        <v>TCAR*</v>
      </c>
      <c r="H199" s="38" t="str">
        <f>P$7</f>
        <v>TRABDL</v>
      </c>
      <c r="I199" s="38" t="s">
        <v>230</v>
      </c>
      <c r="J199" s="47">
        <v>2.0787496967258047E-2</v>
      </c>
      <c r="L199" s="38" t="s">
        <v>239</v>
      </c>
      <c r="M199" s="38" t="s">
        <v>293</v>
      </c>
      <c r="N199" s="38" t="s">
        <v>269</v>
      </c>
      <c r="O199"/>
      <c r="P199"/>
      <c r="Q199"/>
      <c r="S199" s="53"/>
      <c r="V199" s="59" t="str">
        <f>IF(J200-'ACTIVITY Cars +5km'!J200&lt;(0.1*J200), "OK", "DIFF")</f>
        <v>OK</v>
      </c>
    </row>
    <row r="200" spans="2:22" s="2" customFormat="1" ht="15" customHeight="1" x14ac:dyDescent="0.3">
      <c r="B200" s="38" t="s">
        <v>225</v>
      </c>
      <c r="C200" s="38"/>
      <c r="D200" s="38" t="str">
        <f t="shared" si="34"/>
        <v>FLO_EMIS</v>
      </c>
      <c r="E200" s="66">
        <f t="shared" si="33"/>
        <v>2018</v>
      </c>
      <c r="F200" s="38" t="str">
        <f t="shared" ref="F200:F222" si="44">H200</f>
        <v>TRABDLM</v>
      </c>
      <c r="G200" s="38" t="str">
        <f t="shared" ref="G200:G222" si="45">G199</f>
        <v>TCAR*</v>
      </c>
      <c r="H200" s="38" t="str">
        <f>P$8</f>
        <v>TRABDLM</v>
      </c>
      <c r="I200" s="38" t="str">
        <f t="shared" ref="I200:I222" si="46">I199</f>
        <v>TRAVOCN</v>
      </c>
      <c r="J200" s="47">
        <v>2.0787496967258047E-2</v>
      </c>
      <c r="L200" s="38" t="s">
        <v>239</v>
      </c>
      <c r="M200" s="38" t="s">
        <v>293</v>
      </c>
      <c r="N200" s="38" t="s">
        <v>269</v>
      </c>
      <c r="P200" s="53"/>
      <c r="S200" s="1"/>
      <c r="T200" s="54"/>
      <c r="V200" s="59" t="str">
        <f>IF(J201-'ACTIVITY Cars +5km'!J201&lt;(0.1*J201), "OK", "DIFF")</f>
        <v>OK</v>
      </c>
    </row>
    <row r="201" spans="2:22" s="2" customFormat="1" ht="15" customHeight="1" x14ac:dyDescent="0.3">
      <c r="B201" s="38" t="s">
        <v>225</v>
      </c>
      <c r="C201" s="38"/>
      <c r="D201" s="38" t="str">
        <f t="shared" si="34"/>
        <v>FLO_EMIS</v>
      </c>
      <c r="E201" s="66">
        <f t="shared" ref="E201:E222" si="47">$E$7</f>
        <v>2018</v>
      </c>
      <c r="F201" s="38" t="str">
        <f t="shared" si="44"/>
        <v>TRABGL</v>
      </c>
      <c r="G201" s="38" t="str">
        <f t="shared" si="45"/>
        <v>TCAR*</v>
      </c>
      <c r="H201" s="38" t="str">
        <f>P$9</f>
        <v>TRABGL</v>
      </c>
      <c r="I201" s="38" t="str">
        <f t="shared" si="46"/>
        <v>TRAVOCN</v>
      </c>
      <c r="J201" s="47">
        <v>3.2184000286931334E-4</v>
      </c>
      <c r="L201" s="38" t="s">
        <v>239</v>
      </c>
      <c r="M201" s="38" t="s">
        <v>293</v>
      </c>
      <c r="N201" s="38" t="s">
        <v>270</v>
      </c>
      <c r="P201" s="53"/>
      <c r="S201" s="53"/>
      <c r="V201" s="59" t="str">
        <f>IF(J202-'ACTIVITY Cars +5km'!J202&lt;(0.1*J202), "OK", "DIFF")</f>
        <v>OK</v>
      </c>
    </row>
    <row r="202" spans="2:22" s="2" customFormat="1" ht="15" customHeight="1" x14ac:dyDescent="0.3">
      <c r="B202" s="38" t="s">
        <v>225</v>
      </c>
      <c r="C202" s="38"/>
      <c r="D202" s="38" t="str">
        <f t="shared" si="34"/>
        <v>FLO_EMIS</v>
      </c>
      <c r="E202" s="66">
        <f t="shared" si="47"/>
        <v>2018</v>
      </c>
      <c r="F202" s="38" t="str">
        <f t="shared" si="44"/>
        <v>TRABGS</v>
      </c>
      <c r="G202" s="38" t="str">
        <f t="shared" si="45"/>
        <v>TCAR*</v>
      </c>
      <c r="H202" s="38" t="str">
        <f>P$10</f>
        <v>TRABGS</v>
      </c>
      <c r="I202" s="38" t="str">
        <f t="shared" si="46"/>
        <v>TRAVOCN</v>
      </c>
      <c r="J202" s="47">
        <v>3.2184000286931334E-4</v>
      </c>
      <c r="L202" s="38" t="s">
        <v>239</v>
      </c>
      <c r="M202" s="38" t="s">
        <v>293</v>
      </c>
      <c r="N202" s="38" t="s">
        <v>270</v>
      </c>
      <c r="P202" s="53"/>
      <c r="S202" s="1"/>
      <c r="T202" s="54"/>
      <c r="V202" s="59" t="str">
        <f>IF(J203-'ACTIVITY Cars +5km'!J203&lt;(0.1*J203), "OK", "DIFF")</f>
        <v>OK</v>
      </c>
    </row>
    <row r="203" spans="2:22" s="2" customFormat="1" ht="15" customHeight="1" x14ac:dyDescent="0.3">
      <c r="B203" s="38" t="s">
        <v>225</v>
      </c>
      <c r="C203" s="38"/>
      <c r="D203" s="38" t="str">
        <f t="shared" si="34"/>
        <v>FLO_EMIS</v>
      </c>
      <c r="E203" s="66">
        <f t="shared" si="47"/>
        <v>2018</v>
      </c>
      <c r="F203" s="38" t="str">
        <f t="shared" si="44"/>
        <v>TRABGSL</v>
      </c>
      <c r="G203" s="38" t="str">
        <f t="shared" si="45"/>
        <v>TCAR*</v>
      </c>
      <c r="H203" s="38" t="str">
        <f>P$11</f>
        <v>TRABGSL</v>
      </c>
      <c r="I203" s="38" t="str">
        <f t="shared" si="46"/>
        <v>TRAVOCN</v>
      </c>
      <c r="J203" s="47">
        <f>J212</f>
        <v>0.1618580498780107</v>
      </c>
      <c r="L203" s="38" t="s">
        <v>239</v>
      </c>
      <c r="M203" s="38"/>
      <c r="N203" s="38" t="s">
        <v>294</v>
      </c>
      <c r="P203" s="53"/>
      <c r="V203" s="59"/>
    </row>
    <row r="204" spans="2:22" s="2" customFormat="1" ht="15" customHeight="1" x14ac:dyDescent="0.3">
      <c r="B204" s="38" t="s">
        <v>225</v>
      </c>
      <c r="C204" s="38"/>
      <c r="D204" s="38" t="str">
        <f t="shared" ref="D204" si="48">IF(J204&gt;0,"FLO_EMIS","*")</f>
        <v>FLO_EMIS</v>
      </c>
      <c r="E204" s="66">
        <f t="shared" si="47"/>
        <v>2018</v>
      </c>
      <c r="F204" s="38" t="str">
        <f t="shared" ref="F204" si="49">H204</f>
        <v>TRABGSLM</v>
      </c>
      <c r="G204" s="38" t="str">
        <f t="shared" si="45"/>
        <v>TCAR*</v>
      </c>
      <c r="H204" s="38" t="str">
        <f>P$12</f>
        <v>TRABGSLM</v>
      </c>
      <c r="I204" s="38" t="str">
        <f t="shared" si="46"/>
        <v>TRAVOCN</v>
      </c>
      <c r="J204" s="47">
        <f>J203</f>
        <v>0.1618580498780107</v>
      </c>
      <c r="L204" s="38" t="s">
        <v>239</v>
      </c>
      <c r="M204" s="38"/>
      <c r="N204" s="38" t="s">
        <v>294</v>
      </c>
      <c r="P204" s="53"/>
      <c r="V204" s="59"/>
    </row>
    <row r="205" spans="2:22" x14ac:dyDescent="0.3">
      <c r="B205" s="38" t="s">
        <v>225</v>
      </c>
      <c r="C205" s="38"/>
      <c r="D205" s="38" t="str">
        <f t="shared" si="34"/>
        <v>*</v>
      </c>
      <c r="E205" s="66">
        <f t="shared" si="47"/>
        <v>2018</v>
      </c>
      <c r="F205" s="38" t="str">
        <f t="shared" si="44"/>
        <v>TRABJF</v>
      </c>
      <c r="G205" s="38" t="str">
        <f>G203</f>
        <v>TCAR*</v>
      </c>
      <c r="H205" s="38" t="str">
        <f>P$13</f>
        <v>TRABJF</v>
      </c>
      <c r="I205" s="38" t="str">
        <f>I203</f>
        <v>TRAVOCN</v>
      </c>
      <c r="J205" s="47">
        <v>0</v>
      </c>
      <c r="K205" s="2"/>
      <c r="L205" s="38" t="s">
        <v>239</v>
      </c>
      <c r="M205" s="38"/>
      <c r="N205" s="38" t="s">
        <v>245</v>
      </c>
      <c r="O205" s="2"/>
      <c r="P205" s="53"/>
      <c r="Q205" s="2"/>
      <c r="V205" s="59"/>
    </row>
    <row r="206" spans="2:22" x14ac:dyDescent="0.3">
      <c r="B206" s="38" t="s">
        <v>225</v>
      </c>
      <c r="C206" s="38"/>
      <c r="D206" s="38" t="str">
        <f t="shared" si="34"/>
        <v>*</v>
      </c>
      <c r="E206" s="66">
        <f t="shared" si="47"/>
        <v>2018</v>
      </c>
      <c r="F206" s="38" t="str">
        <f t="shared" si="44"/>
        <v>TRADME</v>
      </c>
      <c r="G206" s="38" t="str">
        <f t="shared" si="45"/>
        <v>TCAR*</v>
      </c>
      <c r="H206" s="38" t="str">
        <f>P$14</f>
        <v>TRADME</v>
      </c>
      <c r="I206" s="38" t="str">
        <f t="shared" si="46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53"/>
      <c r="V206" s="59" t="str">
        <f>IF(J207-'ACTIVITY Cars +5km'!J207&lt;(0.1*J207), "OK", "DIFF")</f>
        <v>OK</v>
      </c>
    </row>
    <row r="207" spans="2:22" x14ac:dyDescent="0.3">
      <c r="B207" s="38" t="s">
        <v>225</v>
      </c>
      <c r="C207" s="38"/>
      <c r="D207" s="38" t="str">
        <f t="shared" si="34"/>
        <v>FLO_EMIS</v>
      </c>
      <c r="E207" s="66">
        <f t="shared" si="47"/>
        <v>2018</v>
      </c>
      <c r="F207" s="38" t="str">
        <f t="shared" si="44"/>
        <v>TRADST</v>
      </c>
      <c r="G207" s="38" t="str">
        <f t="shared" si="45"/>
        <v>TCAR*</v>
      </c>
      <c r="H207" s="38" t="str">
        <f>P$15</f>
        <v>TRADST</v>
      </c>
      <c r="I207" s="38" t="str">
        <f t="shared" si="46"/>
        <v>TRAVOCN</v>
      </c>
      <c r="J207" s="47">
        <v>2.0367370585393285E-2</v>
      </c>
      <c r="K207" s="2"/>
      <c r="L207" s="38" t="s">
        <v>239</v>
      </c>
      <c r="M207" s="38" t="s">
        <v>293</v>
      </c>
      <c r="N207" s="38" t="s">
        <v>270</v>
      </c>
      <c r="V207" s="59"/>
    </row>
    <row r="208" spans="2:22" x14ac:dyDescent="0.3">
      <c r="B208" s="38" t="s">
        <v>225</v>
      </c>
      <c r="C208" s="38"/>
      <c r="D208" s="38" t="str">
        <f t="shared" ref="D208:D222" si="50">IF(J208&gt;0,"FLO_EMIS","*")</f>
        <v>*</v>
      </c>
      <c r="E208" s="66">
        <f t="shared" si="47"/>
        <v>2018</v>
      </c>
      <c r="F208" s="38" t="str">
        <f t="shared" si="44"/>
        <v>TRAELC</v>
      </c>
      <c r="G208" s="38" t="str">
        <f t="shared" si="45"/>
        <v>TCAR*</v>
      </c>
      <c r="H208" s="38" t="str">
        <f>P$16</f>
        <v>TRAELC</v>
      </c>
      <c r="I208" s="38" t="str">
        <f t="shared" si="46"/>
        <v>TRAVOCN</v>
      </c>
      <c r="J208" s="47">
        <v>0</v>
      </c>
      <c r="K208" s="2"/>
      <c r="L208" s="38" t="s">
        <v>239</v>
      </c>
      <c r="M208" s="38"/>
      <c r="N208" s="38" t="s">
        <v>245</v>
      </c>
      <c r="V208" s="59" t="str">
        <f>IF(J209-'ACTIVITY Cars +5km'!J209&lt;(0.1*J209), "OK", "DIFF")</f>
        <v>OK</v>
      </c>
    </row>
    <row r="209" spans="2:22" x14ac:dyDescent="0.3">
      <c r="B209" s="38" t="s">
        <v>225</v>
      </c>
      <c r="C209" s="38"/>
      <c r="D209" s="38" t="str">
        <f t="shared" si="50"/>
        <v>FLO_EMIS</v>
      </c>
      <c r="E209" s="66">
        <f t="shared" si="47"/>
        <v>2018</v>
      </c>
      <c r="F209" s="38" t="str">
        <f t="shared" si="44"/>
        <v>TRAETH</v>
      </c>
      <c r="G209" s="38" t="str">
        <f t="shared" si="45"/>
        <v>TCAR*</v>
      </c>
      <c r="H209" s="38" t="str">
        <f>P$17</f>
        <v>TRAETH</v>
      </c>
      <c r="I209" s="38" t="str">
        <f t="shared" si="46"/>
        <v>TRAVOCN</v>
      </c>
      <c r="J209" s="47">
        <v>0.16619582692635546</v>
      </c>
      <c r="K209" s="2"/>
      <c r="L209" s="38" t="s">
        <v>239</v>
      </c>
      <c r="M209" s="38" t="s">
        <v>293</v>
      </c>
      <c r="N209" s="38" t="s">
        <v>271</v>
      </c>
      <c r="V209" s="59" t="str">
        <f>IF(J210-'ACTIVITY Cars +5km'!J210&lt;(0.1*J210), "OK", "DIFF")</f>
        <v>OK</v>
      </c>
    </row>
    <row r="210" spans="2:22" x14ac:dyDescent="0.3">
      <c r="B210" s="38" t="s">
        <v>225</v>
      </c>
      <c r="C210" s="38"/>
      <c r="D210" s="38" t="str">
        <f t="shared" si="50"/>
        <v>FLO_EMIS</v>
      </c>
      <c r="E210" s="66">
        <f t="shared" si="47"/>
        <v>2018</v>
      </c>
      <c r="F210" s="38" t="str">
        <f t="shared" si="44"/>
        <v>TRAETHM</v>
      </c>
      <c r="G210" s="38" t="str">
        <f t="shared" si="45"/>
        <v>TCAR*</v>
      </c>
      <c r="H210" s="38" t="str">
        <f>P$18</f>
        <v>TRAETHM</v>
      </c>
      <c r="I210" s="38" t="str">
        <f t="shared" si="46"/>
        <v>TRAVOCN</v>
      </c>
      <c r="J210" s="47">
        <v>0.16619582692635546</v>
      </c>
      <c r="K210" s="2"/>
      <c r="L210" s="38" t="s">
        <v>239</v>
      </c>
      <c r="M210" s="38" t="s">
        <v>293</v>
      </c>
      <c r="N210" s="38" t="s">
        <v>271</v>
      </c>
      <c r="V210" s="59"/>
    </row>
    <row r="211" spans="2:22" x14ac:dyDescent="0.3">
      <c r="B211" s="38" t="s">
        <v>225</v>
      </c>
      <c r="C211" s="38"/>
      <c r="D211" s="38" t="str">
        <f t="shared" si="50"/>
        <v>*</v>
      </c>
      <c r="E211" s="66">
        <f t="shared" si="47"/>
        <v>2018</v>
      </c>
      <c r="F211" s="38" t="str">
        <f t="shared" si="44"/>
        <v>TRAFTD</v>
      </c>
      <c r="G211" s="38" t="str">
        <f t="shared" si="45"/>
        <v>TCAR*</v>
      </c>
      <c r="H211" s="38" t="str">
        <f>P$19</f>
        <v>TRAFTD</v>
      </c>
      <c r="I211" s="38" t="str">
        <f t="shared" si="46"/>
        <v>TRAVOCN</v>
      </c>
      <c r="J211" s="47">
        <v>0</v>
      </c>
      <c r="K211" s="2"/>
      <c r="L211" s="38" t="s">
        <v>239</v>
      </c>
      <c r="M211" s="38"/>
      <c r="N211" s="38" t="s">
        <v>245</v>
      </c>
      <c r="V211" s="59" t="str">
        <f>IF(J212-'ACTIVITY Cars +5km'!J212&lt;(0.1*J212), "OK", "DIFF")</f>
        <v>OK</v>
      </c>
    </row>
    <row r="212" spans="2:22" x14ac:dyDescent="0.3">
      <c r="B212" s="38" t="s">
        <v>225</v>
      </c>
      <c r="C212" s="38"/>
      <c r="D212" s="38" t="str">
        <f t="shared" si="50"/>
        <v>FLO_EMIS</v>
      </c>
      <c r="E212" s="66">
        <f t="shared" si="47"/>
        <v>2018</v>
      </c>
      <c r="F212" s="38" t="str">
        <f t="shared" si="44"/>
        <v>TRAGSL</v>
      </c>
      <c r="G212" s="38" t="str">
        <f t="shared" si="45"/>
        <v>TCAR*</v>
      </c>
      <c r="H212" s="38" t="str">
        <f>P$20</f>
        <v>TRAGSL</v>
      </c>
      <c r="I212" s="38" t="str">
        <f t="shared" si="46"/>
        <v>TRAVOCN</v>
      </c>
      <c r="J212" s="47">
        <v>0.1618580498780107</v>
      </c>
      <c r="K212" s="2"/>
      <c r="L212" s="38" t="s">
        <v>239</v>
      </c>
      <c r="M212" s="38" t="s">
        <v>293</v>
      </c>
      <c r="N212" s="38" t="s">
        <v>270</v>
      </c>
      <c r="V212" s="59"/>
    </row>
    <row r="213" spans="2:22" x14ac:dyDescent="0.3">
      <c r="B213" s="38" t="s">
        <v>225</v>
      </c>
      <c r="C213" s="38"/>
      <c r="D213" s="38" t="str">
        <f t="shared" si="50"/>
        <v>*</v>
      </c>
      <c r="E213" s="66">
        <f t="shared" si="47"/>
        <v>2018</v>
      </c>
      <c r="F213" s="38" t="str">
        <f t="shared" si="44"/>
        <v>TRAH2G</v>
      </c>
      <c r="G213" s="38" t="str">
        <f t="shared" si="45"/>
        <v>TCAR*</v>
      </c>
      <c r="H213" s="38" t="str">
        <f>P$21</f>
        <v>TRAH2G</v>
      </c>
      <c r="I213" s="38" t="str">
        <f t="shared" si="46"/>
        <v>TRAVOCN</v>
      </c>
      <c r="J213" s="47">
        <v>0</v>
      </c>
      <c r="K213" s="2"/>
      <c r="L213" s="38" t="s">
        <v>239</v>
      </c>
      <c r="M213" s="38"/>
      <c r="N213" s="38" t="s">
        <v>245</v>
      </c>
      <c r="V213" s="59"/>
    </row>
    <row r="214" spans="2:22" x14ac:dyDescent="0.3">
      <c r="B214" s="38" t="s">
        <v>225</v>
      </c>
      <c r="C214" s="38"/>
      <c r="D214" s="38" t="str">
        <f t="shared" si="50"/>
        <v>*</v>
      </c>
      <c r="E214" s="66">
        <f t="shared" si="47"/>
        <v>2018</v>
      </c>
      <c r="F214" s="38" t="str">
        <f t="shared" si="44"/>
        <v>TRAHFO</v>
      </c>
      <c r="G214" s="38" t="str">
        <f t="shared" si="45"/>
        <v>TCAR*</v>
      </c>
      <c r="H214" s="38" t="str">
        <f>P$22</f>
        <v>TRAHFO</v>
      </c>
      <c r="I214" s="38" t="str">
        <f t="shared" si="46"/>
        <v>TRAVOCN</v>
      </c>
      <c r="J214" s="47">
        <v>0</v>
      </c>
      <c r="K214" s="2"/>
      <c r="L214" s="38" t="s">
        <v>239</v>
      </c>
      <c r="M214" s="38"/>
      <c r="N214" s="38" t="s">
        <v>245</v>
      </c>
      <c r="V214" s="59"/>
    </row>
    <row r="215" spans="2:22" x14ac:dyDescent="0.3">
      <c r="B215" s="38" t="s">
        <v>225</v>
      </c>
      <c r="C215" s="38"/>
      <c r="D215" s="38" t="str">
        <f t="shared" si="50"/>
        <v>*</v>
      </c>
      <c r="E215" s="66">
        <f t="shared" si="47"/>
        <v>2018</v>
      </c>
      <c r="F215" s="38" t="str">
        <f t="shared" si="44"/>
        <v>TRAHUM</v>
      </c>
      <c r="G215" s="38" t="str">
        <f t="shared" si="45"/>
        <v>TCAR*</v>
      </c>
      <c r="H215" s="38" t="str">
        <f>P$23</f>
        <v>TRAHUM</v>
      </c>
      <c r="I215" s="38" t="str">
        <f t="shared" si="46"/>
        <v>TRAVOCN</v>
      </c>
      <c r="J215" s="47">
        <v>0</v>
      </c>
      <c r="K215" s="2"/>
      <c r="L215" s="38" t="s">
        <v>239</v>
      </c>
      <c r="M215" s="38"/>
      <c r="N215" s="38" t="s">
        <v>245</v>
      </c>
      <c r="V215" s="59"/>
    </row>
    <row r="216" spans="2:22" x14ac:dyDescent="0.3">
      <c r="B216" s="38" t="s">
        <v>225</v>
      </c>
      <c r="C216" s="38"/>
      <c r="D216" s="38" t="str">
        <f t="shared" si="50"/>
        <v>*</v>
      </c>
      <c r="E216" s="66">
        <f t="shared" si="47"/>
        <v>2018</v>
      </c>
      <c r="F216" s="38" t="str">
        <f t="shared" si="44"/>
        <v>TRAKER</v>
      </c>
      <c r="G216" s="38" t="str">
        <f t="shared" si="45"/>
        <v>TCAR*</v>
      </c>
      <c r="H216" s="38" t="str">
        <f>P$24</f>
        <v>TRAKER</v>
      </c>
      <c r="I216" s="38" t="str">
        <f t="shared" si="46"/>
        <v>TRAVOCN</v>
      </c>
      <c r="J216" s="47">
        <v>0</v>
      </c>
      <c r="K216" s="2"/>
      <c r="L216" s="38" t="s">
        <v>239</v>
      </c>
      <c r="M216" s="38"/>
      <c r="N216" s="38" t="s">
        <v>245</v>
      </c>
      <c r="V216" s="59"/>
    </row>
    <row r="217" spans="2:22" x14ac:dyDescent="0.3">
      <c r="B217" s="38" t="s">
        <v>225</v>
      </c>
      <c r="C217" s="38"/>
      <c r="D217" s="38" t="str">
        <f t="shared" si="50"/>
        <v>*</v>
      </c>
      <c r="E217" s="66">
        <f t="shared" si="47"/>
        <v>2018</v>
      </c>
      <c r="F217" s="38" t="str">
        <f t="shared" si="44"/>
        <v>TRALFO</v>
      </c>
      <c r="G217" s="38" t="str">
        <f t="shared" si="45"/>
        <v>TCAR*</v>
      </c>
      <c r="H217" s="38" t="str">
        <f>P$25</f>
        <v>TRALFO</v>
      </c>
      <c r="I217" s="38" t="str">
        <f t="shared" si="46"/>
        <v>TRAVOCN</v>
      </c>
      <c r="J217" s="47">
        <v>0</v>
      </c>
      <c r="K217" s="2"/>
      <c r="L217" s="38" t="s">
        <v>239</v>
      </c>
      <c r="M217" s="38"/>
      <c r="N217" s="38" t="s">
        <v>245</v>
      </c>
      <c r="V217" s="59" t="str">
        <f>IF(J218-'ACTIVITY Cars +5km'!J218&lt;(0.1*J218), "OK", "DIFF")</f>
        <v>DIFF</v>
      </c>
    </row>
    <row r="218" spans="2:22" x14ac:dyDescent="0.3">
      <c r="B218" s="38" t="s">
        <v>225</v>
      </c>
      <c r="C218" s="38"/>
      <c r="D218" s="38" t="str">
        <f t="shared" si="50"/>
        <v>*</v>
      </c>
      <c r="E218" s="66">
        <f t="shared" si="47"/>
        <v>2018</v>
      </c>
      <c r="F218" s="38" t="str">
        <f t="shared" si="44"/>
        <v>TRALPG</v>
      </c>
      <c r="G218" s="38" t="str">
        <f t="shared" si="45"/>
        <v>TCAR*</v>
      </c>
      <c r="H218" s="38" t="str">
        <f>P$26</f>
        <v>TRALPG</v>
      </c>
      <c r="I218" s="38" t="str">
        <f t="shared" si="46"/>
        <v>TRAVOCN</v>
      </c>
      <c r="J218" s="47">
        <v>0</v>
      </c>
      <c r="K218" s="2"/>
      <c r="L218" s="38" t="s">
        <v>239</v>
      </c>
      <c r="M218" s="38"/>
      <c r="N218" s="38" t="s">
        <v>263</v>
      </c>
      <c r="V218" s="59" t="str">
        <f>IF(J219-'ACTIVITY Cars +5km'!J219&lt;(0.1*J219), "OK", "DIFF")</f>
        <v>OK</v>
      </c>
    </row>
    <row r="219" spans="2:22" s="2" customFormat="1" ht="15" customHeight="1" x14ac:dyDescent="0.3">
      <c r="B219" s="38" t="s">
        <v>225</v>
      </c>
      <c r="C219" s="38"/>
      <c r="D219" s="38" t="str">
        <f t="shared" si="50"/>
        <v>FLO_EMIS</v>
      </c>
      <c r="E219" s="66">
        <f t="shared" si="47"/>
        <v>2018</v>
      </c>
      <c r="F219" s="38" t="str">
        <f t="shared" si="44"/>
        <v>TRAMTH</v>
      </c>
      <c r="G219" s="38" t="str">
        <f t="shared" si="45"/>
        <v>TCAR*</v>
      </c>
      <c r="H219" s="38" t="str">
        <f>P$27</f>
        <v>TRAMTH</v>
      </c>
      <c r="I219" s="38" t="str">
        <f t="shared" si="46"/>
        <v>TRAVOCN</v>
      </c>
      <c r="J219" s="47">
        <v>1.9862096765947541E-2</v>
      </c>
      <c r="L219" s="38" t="s">
        <v>239</v>
      </c>
      <c r="M219" s="38" t="s">
        <v>293</v>
      </c>
      <c r="N219" s="38" t="s">
        <v>270</v>
      </c>
      <c r="O219"/>
      <c r="P219"/>
      <c r="Q219"/>
      <c r="V219" s="59" t="str">
        <f>IF(J220-'ACTIVITY Cars +5km'!J220&lt;(0.1*J220), "OK", "DIFF")</f>
        <v>OK</v>
      </c>
    </row>
    <row r="220" spans="2:22" s="2" customFormat="1" ht="15" customHeight="1" x14ac:dyDescent="0.3">
      <c r="B220" s="38" t="s">
        <v>225</v>
      </c>
      <c r="C220" s="38"/>
      <c r="D220" s="38" t="str">
        <f t="shared" si="50"/>
        <v>FLO_EMIS</v>
      </c>
      <c r="E220" s="66">
        <f t="shared" si="47"/>
        <v>2018</v>
      </c>
      <c r="F220" s="38" t="str">
        <f t="shared" si="44"/>
        <v>TRAMTHM</v>
      </c>
      <c r="G220" s="38" t="str">
        <f t="shared" si="45"/>
        <v>TCAR*</v>
      </c>
      <c r="H220" s="38" t="str">
        <f>P$28</f>
        <v>TRAMTHM</v>
      </c>
      <c r="I220" s="38" t="str">
        <f t="shared" si="46"/>
        <v>TRAVOCN</v>
      </c>
      <c r="J220" s="47">
        <v>1.9862096765947541E-2</v>
      </c>
      <c r="L220" s="38" t="s">
        <v>239</v>
      </c>
      <c r="M220" s="38" t="s">
        <v>293</v>
      </c>
      <c r="N220" s="38" t="s">
        <v>270</v>
      </c>
      <c r="P220" s="53"/>
      <c r="V220" s="59" t="str">
        <f>IF(J221-'ACTIVITY Cars +5km'!J221&lt;(0.1*J221), "OK", "DIFF")</f>
        <v>OK</v>
      </c>
    </row>
    <row r="221" spans="2:22" x14ac:dyDescent="0.3">
      <c r="B221" s="38" t="s">
        <v>225</v>
      </c>
      <c r="C221" s="38"/>
      <c r="D221" s="38" t="str">
        <f t="shared" si="50"/>
        <v>FLO_EMIS</v>
      </c>
      <c r="E221" s="66">
        <f t="shared" si="47"/>
        <v>2018</v>
      </c>
      <c r="F221" s="38" t="str">
        <f t="shared" si="44"/>
        <v>TRANGL</v>
      </c>
      <c r="G221" s="38" t="str">
        <f t="shared" si="45"/>
        <v>TCAR*</v>
      </c>
      <c r="H221" s="38" t="str">
        <f>P$29</f>
        <v>TRANGL</v>
      </c>
      <c r="I221" s="38" t="str">
        <f t="shared" si="46"/>
        <v>TRAVOCN</v>
      </c>
      <c r="J221" s="47">
        <v>3.2184000286931334E-4</v>
      </c>
      <c r="L221" s="38" t="s">
        <v>239</v>
      </c>
      <c r="M221" s="38" t="s">
        <v>293</v>
      </c>
      <c r="N221" s="38" t="s">
        <v>270</v>
      </c>
      <c r="O221" s="2"/>
      <c r="P221" s="53"/>
      <c r="Q221" s="2"/>
      <c r="V221" s="60" t="str">
        <f>IF(J222-'ACTIVITY Cars +5km'!J222&lt;(0.1*J222), "OK", "DIFF")</f>
        <v>OK</v>
      </c>
    </row>
    <row r="222" spans="2:22" x14ac:dyDescent="0.3">
      <c r="B222" s="39" t="s">
        <v>225</v>
      </c>
      <c r="C222" s="39"/>
      <c r="D222" s="39" t="str">
        <f t="shared" si="50"/>
        <v>FLO_EMIS</v>
      </c>
      <c r="E222" s="66">
        <f t="shared" si="47"/>
        <v>2018</v>
      </c>
      <c r="F222" s="39" t="str">
        <f t="shared" si="44"/>
        <v>TRANGS</v>
      </c>
      <c r="G222" s="39" t="str">
        <f t="shared" si="45"/>
        <v>TCAR*</v>
      </c>
      <c r="H222" s="39" t="str">
        <f>P$30</f>
        <v>TRANGS</v>
      </c>
      <c r="I222" s="39" t="str">
        <f t="shared" si="46"/>
        <v>TRAVOCN</v>
      </c>
      <c r="J222" s="48">
        <v>3.2184000286931334E-4</v>
      </c>
      <c r="L222" s="39" t="s">
        <v>239</v>
      </c>
      <c r="M222" s="39" t="s">
        <v>293</v>
      </c>
      <c r="N222" s="39" t="s">
        <v>270</v>
      </c>
      <c r="V222" s="59"/>
    </row>
    <row r="223" spans="2:22" x14ac:dyDescent="0.3">
      <c r="C223" s="53"/>
      <c r="D223" s="53"/>
      <c r="E223" s="70"/>
      <c r="F223" s="55"/>
      <c r="G223" s="53"/>
      <c r="H223" s="53"/>
      <c r="I223" s="53"/>
      <c r="J223" s="31"/>
      <c r="L223" s="41"/>
      <c r="M223" s="2"/>
      <c r="N223" s="2"/>
      <c r="V223" s="59"/>
    </row>
    <row r="224" spans="2:22" s="2" customFormat="1" x14ac:dyDescent="0.3">
      <c r="E224" s="68"/>
      <c r="L224" s="41"/>
      <c r="V224" s="54"/>
    </row>
    <row r="225" spans="2:23" s="2" customFormat="1" ht="21" customHeight="1" x14ac:dyDescent="0.3">
      <c r="B225" s="50" t="s">
        <v>322</v>
      </c>
      <c r="C225" s="50"/>
      <c r="D225" s="50"/>
      <c r="E225" s="69"/>
      <c r="L225" s="41"/>
      <c r="V225" s="54"/>
    </row>
    <row r="226" spans="2:23" s="2" customFormat="1" ht="15" customHeight="1" x14ac:dyDescent="0.3">
      <c r="B226" s="40" t="s">
        <v>215</v>
      </c>
      <c r="C226"/>
      <c r="D226"/>
      <c r="E226" s="64"/>
      <c r="F226"/>
      <c r="G226"/>
      <c r="H226"/>
      <c r="I226"/>
      <c r="J226"/>
      <c r="L226" s="41"/>
      <c r="V226" s="61"/>
    </row>
    <row r="227" spans="2:23" s="2" customFormat="1" ht="15" customHeight="1" x14ac:dyDescent="0.3">
      <c r="B227" s="35" t="s">
        <v>216</v>
      </c>
      <c r="C227" s="35" t="s">
        <v>217</v>
      </c>
      <c r="D227" s="35" t="s">
        <v>218</v>
      </c>
      <c r="E227" s="6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S227" s="35" t="s">
        <v>303</v>
      </c>
      <c r="T227" s="35" t="s">
        <v>302</v>
      </c>
      <c r="V227" s="59"/>
    </row>
    <row r="228" spans="2:23" s="2" customFormat="1" ht="15" customHeight="1" x14ac:dyDescent="0.3">
      <c r="B228" s="38" t="s">
        <v>225</v>
      </c>
      <c r="C228" s="38"/>
      <c r="D228" s="38" t="str">
        <f t="shared" ref="D228:D294" si="51">IF(J228&gt;0,"FLO_EMIS","*")</f>
        <v>FLO_EMIS</v>
      </c>
      <c r="E228" s="66">
        <v>2025</v>
      </c>
      <c r="F228" s="38" t="str">
        <f>H228</f>
        <v>TRABDL</v>
      </c>
      <c r="G228" s="38" t="s">
        <v>342</v>
      </c>
      <c r="H228" s="38" t="str">
        <f>P$7</f>
        <v>TRABDL</v>
      </c>
      <c r="I228" s="38" t="s">
        <v>226</v>
      </c>
      <c r="J228" s="47">
        <v>5.4114385889324614E-4</v>
      </c>
      <c r="L228" s="38" t="s">
        <v>239</v>
      </c>
      <c r="M228" s="38" t="s">
        <v>293</v>
      </c>
      <c r="N228" s="38" t="s">
        <v>297</v>
      </c>
      <c r="P228" s="38" t="s">
        <v>185</v>
      </c>
      <c r="Q228" s="44" t="s">
        <v>186</v>
      </c>
      <c r="S228" s="38" t="s">
        <v>226</v>
      </c>
      <c r="T228" s="44" t="s">
        <v>250</v>
      </c>
      <c r="V228" s="59"/>
    </row>
    <row r="229" spans="2:23" s="2" customFormat="1" ht="15" customHeight="1" x14ac:dyDescent="0.3">
      <c r="B229" s="38" t="s">
        <v>225</v>
      </c>
      <c r="C229" s="38"/>
      <c r="D229" s="38" t="str">
        <f t="shared" si="51"/>
        <v>FLO_EMIS</v>
      </c>
      <c r="E229" s="66">
        <f>E228</f>
        <v>2025</v>
      </c>
      <c r="F229" s="38" t="str">
        <f t="shared" ref="F229:F251" si="52">H229</f>
        <v>TRABDLM</v>
      </c>
      <c r="G229" s="38" t="str">
        <f t="shared" ref="G229:G251" si="53">G228</f>
        <v>TCAR*01*</v>
      </c>
      <c r="H229" s="38" t="str">
        <f>P$8</f>
        <v>TRABDLM</v>
      </c>
      <c r="I229" s="38" t="str">
        <f t="shared" ref="I229:I251" si="54">I228</f>
        <v>TRACH4N</v>
      </c>
      <c r="J229" s="47">
        <v>5.4114385889324614E-4</v>
      </c>
      <c r="L229" s="38" t="s">
        <v>239</v>
      </c>
      <c r="M229" s="38" t="s">
        <v>293</v>
      </c>
      <c r="N229" s="38" t="s">
        <v>297</v>
      </c>
      <c r="P229" s="38" t="s">
        <v>187</v>
      </c>
      <c r="Q229" s="44" t="s">
        <v>188</v>
      </c>
      <c r="S229" s="38" t="s">
        <v>227</v>
      </c>
      <c r="T229" s="44" t="s">
        <v>251</v>
      </c>
      <c r="V229" s="59"/>
    </row>
    <row r="230" spans="2:23" s="2" customFormat="1" ht="15" customHeight="1" x14ac:dyDescent="0.3">
      <c r="B230" s="38" t="s">
        <v>225</v>
      </c>
      <c r="C230" s="38"/>
      <c r="D230" s="38" t="str">
        <f t="shared" si="51"/>
        <v>FLO_EMIS</v>
      </c>
      <c r="E230" s="66">
        <f t="shared" ref="E230:E251" si="55">E229</f>
        <v>2025</v>
      </c>
      <c r="F230" s="38" t="str">
        <f t="shared" si="52"/>
        <v>TRABGL</v>
      </c>
      <c r="G230" s="38" t="str">
        <f t="shared" si="53"/>
        <v>TCAR*01*</v>
      </c>
      <c r="H230" s="38" t="str">
        <f>P$9</f>
        <v>TRABGL</v>
      </c>
      <c r="I230" s="38" t="str">
        <f t="shared" si="54"/>
        <v>TRACH4N</v>
      </c>
      <c r="J230" s="47">
        <v>4.7648803699785469E-3</v>
      </c>
      <c r="L230" s="38" t="s">
        <v>239</v>
      </c>
      <c r="M230" s="38" t="s">
        <v>293</v>
      </c>
      <c r="N230" s="38" t="s">
        <v>298</v>
      </c>
      <c r="P230" s="38" t="s">
        <v>278</v>
      </c>
      <c r="Q230" s="44" t="s">
        <v>279</v>
      </c>
      <c r="S230" s="38" t="s">
        <v>249</v>
      </c>
      <c r="T230" s="44" t="s">
        <v>252</v>
      </c>
      <c r="V230" s="59"/>
    </row>
    <row r="231" spans="2:23" s="2" customFormat="1" ht="15" customHeight="1" x14ac:dyDescent="0.3">
      <c r="B231" s="38" t="s">
        <v>225</v>
      </c>
      <c r="C231" s="38"/>
      <c r="D231" s="38" t="str">
        <f t="shared" si="51"/>
        <v>FLO_EMIS</v>
      </c>
      <c r="E231" s="66">
        <f t="shared" si="55"/>
        <v>2025</v>
      </c>
      <c r="F231" s="38" t="str">
        <f t="shared" si="52"/>
        <v>TRABGS</v>
      </c>
      <c r="G231" s="38" t="str">
        <f t="shared" si="53"/>
        <v>TCAR*01*</v>
      </c>
      <c r="H231" s="38" t="str">
        <f>P$10</f>
        <v>TRABGS</v>
      </c>
      <c r="I231" s="38" t="str">
        <f t="shared" si="54"/>
        <v>TRACH4N</v>
      </c>
      <c r="J231" s="47">
        <v>4.7648803699785469E-3</v>
      </c>
      <c r="L231" s="38" t="s">
        <v>239</v>
      </c>
      <c r="M231" s="38" t="s">
        <v>293</v>
      </c>
      <c r="N231" s="38" t="s">
        <v>298</v>
      </c>
      <c r="P231" s="38" t="s">
        <v>189</v>
      </c>
      <c r="Q231" s="44" t="s">
        <v>190</v>
      </c>
      <c r="S231" s="38" t="s">
        <v>228</v>
      </c>
      <c r="T231" s="44" t="s">
        <v>253</v>
      </c>
      <c r="V231" s="59"/>
    </row>
    <row r="232" spans="2:23" s="2" customFormat="1" ht="15" customHeight="1" x14ac:dyDescent="0.3">
      <c r="B232" s="38" t="s">
        <v>225</v>
      </c>
      <c r="C232" s="38"/>
      <c r="D232" s="38" t="str">
        <f t="shared" si="51"/>
        <v>FLO_EMIS</v>
      </c>
      <c r="E232" s="66">
        <f t="shared" si="55"/>
        <v>2025</v>
      </c>
      <c r="F232" s="38" t="str">
        <f t="shared" si="52"/>
        <v>TRABGSL</v>
      </c>
      <c r="G232" s="38" t="str">
        <f t="shared" si="53"/>
        <v>TCAR*01*</v>
      </c>
      <c r="H232" s="38" t="str">
        <f>P$11</f>
        <v>TRABGSL</v>
      </c>
      <c r="I232" s="38" t="str">
        <f t="shared" si="54"/>
        <v>TRACH4N</v>
      </c>
      <c r="J232" s="47">
        <f>J241</f>
        <v>9.9345810082068723E-3</v>
      </c>
      <c r="L232" s="38" t="s">
        <v>239</v>
      </c>
      <c r="M232" s="38"/>
      <c r="N232" s="38" t="s">
        <v>294</v>
      </c>
      <c r="P232" s="38" t="s">
        <v>282</v>
      </c>
      <c r="Q232" s="44" t="s">
        <v>283</v>
      </c>
      <c r="S232" s="38" t="s">
        <v>247</v>
      </c>
      <c r="T232" s="44" t="s">
        <v>254</v>
      </c>
      <c r="V232" s="59"/>
      <c r="W232" s="52"/>
    </row>
    <row r="233" spans="2:23" s="2" customFormat="1" ht="15" customHeight="1" x14ac:dyDescent="0.3">
      <c r="B233" s="38" t="s">
        <v>225</v>
      </c>
      <c r="C233" s="38"/>
      <c r="D233" s="38" t="str">
        <f t="shared" ref="D233" si="56">IF(J233&gt;0,"FLO_EMIS","*")</f>
        <v>FLO_EMIS</v>
      </c>
      <c r="E233" s="66">
        <f t="shared" si="55"/>
        <v>2025</v>
      </c>
      <c r="F233" s="38" t="str">
        <f t="shared" ref="F233" si="57">H233</f>
        <v>TRABGSLM</v>
      </c>
      <c r="G233" s="38" t="str">
        <f t="shared" si="53"/>
        <v>TCAR*01*</v>
      </c>
      <c r="H233" s="38" t="str">
        <f>P$12</f>
        <v>TRABGSLM</v>
      </c>
      <c r="I233" s="38" t="str">
        <f t="shared" si="54"/>
        <v>TRACH4N</v>
      </c>
      <c r="J233" s="47">
        <f>J232</f>
        <v>9.9345810082068723E-3</v>
      </c>
      <c r="L233" s="38" t="s">
        <v>239</v>
      </c>
      <c r="M233" s="38"/>
      <c r="N233" s="38" t="s">
        <v>294</v>
      </c>
      <c r="P233" s="38" t="s">
        <v>317</v>
      </c>
      <c r="Q233" s="44" t="s">
        <v>318</v>
      </c>
      <c r="S233" s="38" t="s">
        <v>231</v>
      </c>
      <c r="T233" s="44" t="s">
        <v>255</v>
      </c>
      <c r="V233" s="59"/>
      <c r="W233" s="52"/>
    </row>
    <row r="234" spans="2:23" s="2" customFormat="1" ht="15" customHeight="1" x14ac:dyDescent="0.3">
      <c r="B234" s="38" t="s">
        <v>225</v>
      </c>
      <c r="C234" s="38"/>
      <c r="D234" s="38" t="str">
        <f t="shared" si="51"/>
        <v>*</v>
      </c>
      <c r="E234" s="66">
        <f>E232</f>
        <v>2025</v>
      </c>
      <c r="F234" s="38" t="str">
        <f t="shared" si="52"/>
        <v>TRABJF</v>
      </c>
      <c r="G234" s="38" t="str">
        <f>G232</f>
        <v>TCAR*01*</v>
      </c>
      <c r="H234" s="38" t="str">
        <f>P$13</f>
        <v>TRABJF</v>
      </c>
      <c r="I234" s="38" t="str">
        <f>I232</f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246</v>
      </c>
      <c r="T234" s="44" t="s">
        <v>257</v>
      </c>
      <c r="V234" s="59"/>
    </row>
    <row r="235" spans="2:23" s="2" customFormat="1" ht="15" customHeight="1" x14ac:dyDescent="0.3">
      <c r="B235" s="38" t="s">
        <v>225</v>
      </c>
      <c r="C235" s="38"/>
      <c r="D235" s="38" t="str">
        <f t="shared" si="51"/>
        <v>*</v>
      </c>
      <c r="E235" s="66">
        <f t="shared" si="55"/>
        <v>2025</v>
      </c>
      <c r="F235" s="38" t="str">
        <f t="shared" si="52"/>
        <v>TRADME</v>
      </c>
      <c r="G235" s="38" t="str">
        <f t="shared" si="53"/>
        <v>TCAR*01*</v>
      </c>
      <c r="H235" s="38" t="str">
        <f>P$14</f>
        <v>TRADME</v>
      </c>
      <c r="I235" s="38" t="str">
        <f t="shared" si="54"/>
        <v>TRACH4N</v>
      </c>
      <c r="J235" s="47">
        <v>0</v>
      </c>
      <c r="L235" s="38" t="s">
        <v>239</v>
      </c>
      <c r="M235" s="38"/>
      <c r="N235" s="38" t="s">
        <v>245</v>
      </c>
      <c r="P235" s="38" t="s">
        <v>286</v>
      </c>
      <c r="Q235" s="44" t="s">
        <v>287</v>
      </c>
      <c r="S235" s="38" t="s">
        <v>233</v>
      </c>
      <c r="T235" s="44" t="s">
        <v>258</v>
      </c>
      <c r="V235" s="59"/>
    </row>
    <row r="236" spans="2:23" s="2" customFormat="1" ht="15" customHeight="1" x14ac:dyDescent="0.3">
      <c r="B236" s="38" t="s">
        <v>225</v>
      </c>
      <c r="C236" s="38"/>
      <c r="D236" s="38" t="str">
        <f t="shared" si="51"/>
        <v>FLO_EMIS</v>
      </c>
      <c r="E236" s="66">
        <f t="shared" si="55"/>
        <v>2025</v>
      </c>
      <c r="F236" s="38" t="str">
        <f t="shared" si="52"/>
        <v>TRADST</v>
      </c>
      <c r="G236" s="38" t="str">
        <f t="shared" si="53"/>
        <v>TCAR*01*</v>
      </c>
      <c r="H236" s="38" t="str">
        <f>P$15</f>
        <v>TRADST</v>
      </c>
      <c r="I236" s="38" t="str">
        <f t="shared" si="54"/>
        <v>TRACH4N</v>
      </c>
      <c r="J236" s="47">
        <v>5.8427819216546077E-4</v>
      </c>
      <c r="L236" s="38" t="s">
        <v>239</v>
      </c>
      <c r="M236" s="38" t="s">
        <v>293</v>
      </c>
      <c r="N236" s="38" t="s">
        <v>298</v>
      </c>
      <c r="P236" s="38" t="s">
        <v>191</v>
      </c>
      <c r="Q236" s="44" t="s">
        <v>192</v>
      </c>
      <c r="S236" s="38" t="s">
        <v>232</v>
      </c>
      <c r="T236" s="44" t="s">
        <v>256</v>
      </c>
      <c r="V236" s="59"/>
    </row>
    <row r="237" spans="2:23" s="2" customFormat="1" ht="15" customHeight="1" x14ac:dyDescent="0.3">
      <c r="B237" s="38" t="s">
        <v>225</v>
      </c>
      <c r="C237" s="38"/>
      <c r="D237" s="38" t="str">
        <f t="shared" si="51"/>
        <v>*</v>
      </c>
      <c r="E237" s="66">
        <f t="shared" si="55"/>
        <v>2025</v>
      </c>
      <c r="F237" s="38" t="str">
        <f t="shared" si="52"/>
        <v>TRAELC</v>
      </c>
      <c r="G237" s="38" t="str">
        <f t="shared" si="53"/>
        <v>TCAR*01*</v>
      </c>
      <c r="H237" s="38" t="str">
        <f>P$16</f>
        <v>TRAELC</v>
      </c>
      <c r="I237" s="38" t="str">
        <f t="shared" si="54"/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240</v>
      </c>
      <c r="T237" s="44" t="s">
        <v>259</v>
      </c>
      <c r="V237" s="59"/>
    </row>
    <row r="238" spans="2:23" s="2" customFormat="1" ht="15" customHeight="1" x14ac:dyDescent="0.3">
      <c r="B238" s="38" t="s">
        <v>225</v>
      </c>
      <c r="C238" s="38"/>
      <c r="D238" s="38" t="str">
        <f t="shared" si="51"/>
        <v>FLO_EMIS</v>
      </c>
      <c r="E238" s="66">
        <f t="shared" si="55"/>
        <v>2025</v>
      </c>
      <c r="F238" s="38" t="str">
        <f t="shared" si="52"/>
        <v>TRAETH</v>
      </c>
      <c r="G238" s="38" t="str">
        <f t="shared" si="53"/>
        <v>TCAR*01*</v>
      </c>
      <c r="H238" s="38" t="str">
        <f>P$17</f>
        <v>TRAETH</v>
      </c>
      <c r="I238" s="38" t="str">
        <f t="shared" si="54"/>
        <v>TRACH4N</v>
      </c>
      <c r="J238" s="47">
        <v>9.2749045794015342E-3</v>
      </c>
      <c r="L238" s="38" t="s">
        <v>239</v>
      </c>
      <c r="M238" s="38" t="s">
        <v>293</v>
      </c>
      <c r="N238" s="38" t="s">
        <v>299</v>
      </c>
      <c r="P238" s="38" t="s">
        <v>195</v>
      </c>
      <c r="Q238" s="44" t="s">
        <v>196</v>
      </c>
      <c r="S238" s="38" t="s">
        <v>230</v>
      </c>
      <c r="T238" s="44" t="s">
        <v>300</v>
      </c>
      <c r="V238" s="59"/>
    </row>
    <row r="239" spans="2:23" s="2" customFormat="1" ht="15" customHeight="1" x14ac:dyDescent="0.3">
      <c r="B239" s="38" t="s">
        <v>225</v>
      </c>
      <c r="C239" s="38"/>
      <c r="D239" s="38" t="str">
        <f t="shared" si="51"/>
        <v>FLO_EMIS</v>
      </c>
      <c r="E239" s="66">
        <f t="shared" si="55"/>
        <v>2025</v>
      </c>
      <c r="F239" s="38" t="str">
        <f t="shared" si="52"/>
        <v>TRAETHM</v>
      </c>
      <c r="G239" s="38" t="str">
        <f t="shared" si="53"/>
        <v>TCAR*01*</v>
      </c>
      <c r="H239" s="38" t="str">
        <f>P$18</f>
        <v>TRAETHM</v>
      </c>
      <c r="I239" s="38" t="str">
        <f t="shared" si="54"/>
        <v>TRACH4N</v>
      </c>
      <c r="J239" s="47">
        <v>9.2749045794015342E-3</v>
      </c>
      <c r="L239" s="38" t="s">
        <v>239</v>
      </c>
      <c r="M239" s="38" t="s">
        <v>293</v>
      </c>
      <c r="N239" s="38" t="s">
        <v>299</v>
      </c>
      <c r="P239" s="38" t="s">
        <v>197</v>
      </c>
      <c r="Q239" s="44" t="s">
        <v>198</v>
      </c>
      <c r="V239" s="59"/>
    </row>
    <row r="240" spans="2:23" s="2" customFormat="1" ht="15" customHeight="1" x14ac:dyDescent="0.3">
      <c r="B240" s="38" t="s">
        <v>225</v>
      </c>
      <c r="C240" s="38"/>
      <c r="D240" s="38" t="str">
        <f t="shared" si="51"/>
        <v>*</v>
      </c>
      <c r="E240" s="66">
        <f t="shared" si="55"/>
        <v>2025</v>
      </c>
      <c r="F240" s="38" t="str">
        <f t="shared" si="52"/>
        <v>TRAFTD</v>
      </c>
      <c r="G240" s="38" t="str">
        <f t="shared" si="53"/>
        <v>TCAR*01*</v>
      </c>
      <c r="H240" s="38" t="str">
        <f>P$19</f>
        <v>TRAFTD</v>
      </c>
      <c r="I240" s="38" t="str">
        <f t="shared" si="54"/>
        <v>TRACH4N</v>
      </c>
      <c r="J240" s="47">
        <v>0</v>
      </c>
      <c r="L240" s="38" t="s">
        <v>239</v>
      </c>
      <c r="M240" s="38"/>
      <c r="N240" s="38" t="s">
        <v>245</v>
      </c>
      <c r="P240" s="38" t="s">
        <v>276</v>
      </c>
      <c r="Q240" s="44" t="s">
        <v>277</v>
      </c>
      <c r="V240" s="59"/>
    </row>
    <row r="241" spans="2:22" s="2" customFormat="1" ht="15" customHeight="1" x14ac:dyDescent="0.3">
      <c r="B241" s="38" t="s">
        <v>225</v>
      </c>
      <c r="C241" s="38"/>
      <c r="D241" s="38" t="str">
        <f t="shared" si="51"/>
        <v>FLO_EMIS</v>
      </c>
      <c r="E241" s="66">
        <f t="shared" si="55"/>
        <v>2025</v>
      </c>
      <c r="F241" s="38" t="str">
        <f t="shared" si="52"/>
        <v>TRAGSL</v>
      </c>
      <c r="G241" s="38" t="str">
        <f t="shared" si="53"/>
        <v>TCAR*01*</v>
      </c>
      <c r="H241" s="38" t="str">
        <f>P$20</f>
        <v>TRAGSL</v>
      </c>
      <c r="I241" s="38" t="str">
        <f t="shared" si="54"/>
        <v>TRACH4N</v>
      </c>
      <c r="J241" s="47">
        <v>9.9345810082068723E-3</v>
      </c>
      <c r="L241" s="38" t="s">
        <v>239</v>
      </c>
      <c r="M241" s="38" t="s">
        <v>293</v>
      </c>
      <c r="N241" s="38" t="s">
        <v>298</v>
      </c>
      <c r="P241" s="38" t="s">
        <v>199</v>
      </c>
      <c r="Q241" s="44" t="s">
        <v>200</v>
      </c>
      <c r="V241" s="59"/>
    </row>
    <row r="242" spans="2:22" s="2" customFormat="1" ht="15" customHeight="1" x14ac:dyDescent="0.3">
      <c r="B242" s="38" t="s">
        <v>225</v>
      </c>
      <c r="C242" s="38"/>
      <c r="D242" s="38" t="str">
        <f t="shared" si="51"/>
        <v>*</v>
      </c>
      <c r="E242" s="66">
        <f t="shared" si="55"/>
        <v>2025</v>
      </c>
      <c r="F242" s="38" t="str">
        <f t="shared" si="52"/>
        <v>TRAH2G</v>
      </c>
      <c r="G242" s="38" t="str">
        <f t="shared" si="53"/>
        <v>TCAR*01*</v>
      </c>
      <c r="H242" s="38" t="str">
        <f>P$21</f>
        <v>TRAH2G</v>
      </c>
      <c r="I242" s="38" t="str">
        <f t="shared" si="54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  <c r="V242" s="59"/>
    </row>
    <row r="243" spans="2:22" s="2" customFormat="1" ht="15" customHeight="1" x14ac:dyDescent="0.3">
      <c r="B243" s="38" t="s">
        <v>225</v>
      </c>
      <c r="C243" s="38"/>
      <c r="D243" s="38" t="str">
        <f t="shared" si="51"/>
        <v>*</v>
      </c>
      <c r="E243" s="66">
        <f t="shared" si="55"/>
        <v>2025</v>
      </c>
      <c r="F243" s="38" t="str">
        <f t="shared" si="52"/>
        <v>TRAHFO</v>
      </c>
      <c r="G243" s="38" t="str">
        <f t="shared" si="53"/>
        <v>TCAR*01*</v>
      </c>
      <c r="H243" s="38" t="str">
        <f>P$22</f>
        <v>TRAHFO</v>
      </c>
      <c r="I243" s="38" t="str">
        <f t="shared" si="54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  <c r="V243" s="59"/>
    </row>
    <row r="244" spans="2:22" s="2" customFormat="1" ht="15" customHeight="1" x14ac:dyDescent="0.3">
      <c r="B244" s="38" t="s">
        <v>225</v>
      </c>
      <c r="C244" s="38"/>
      <c r="D244" s="38" t="str">
        <f t="shared" si="51"/>
        <v>*</v>
      </c>
      <c r="E244" s="66">
        <f t="shared" si="55"/>
        <v>2025</v>
      </c>
      <c r="F244" s="38" t="str">
        <f t="shared" si="52"/>
        <v>TRAHUM</v>
      </c>
      <c r="G244" s="38" t="str">
        <f t="shared" si="53"/>
        <v>TCAR*01*</v>
      </c>
      <c r="H244" s="38" t="str">
        <f>P$23</f>
        <v>TRAHUM</v>
      </c>
      <c r="I244" s="38" t="str">
        <f t="shared" si="54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  <c r="V244" s="59"/>
    </row>
    <row r="245" spans="2:22" s="2" customFormat="1" ht="15" customHeight="1" x14ac:dyDescent="0.3">
      <c r="B245" s="38" t="s">
        <v>225</v>
      </c>
      <c r="C245" s="38"/>
      <c r="D245" s="38" t="str">
        <f t="shared" si="51"/>
        <v>*</v>
      </c>
      <c r="E245" s="66">
        <f t="shared" si="55"/>
        <v>2025</v>
      </c>
      <c r="F245" s="38" t="str">
        <f t="shared" si="52"/>
        <v>TRAKER</v>
      </c>
      <c r="G245" s="38" t="str">
        <f t="shared" si="53"/>
        <v>TCAR*01*</v>
      </c>
      <c r="H245" s="38" t="str">
        <f>P$24</f>
        <v>TRAKER</v>
      </c>
      <c r="I245" s="38" t="str">
        <f t="shared" si="54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  <c r="V245" s="59"/>
    </row>
    <row r="246" spans="2:22" s="2" customFormat="1" ht="15" customHeight="1" x14ac:dyDescent="0.3">
      <c r="B246" s="38" t="s">
        <v>225</v>
      </c>
      <c r="C246" s="38"/>
      <c r="D246" s="38" t="str">
        <f t="shared" si="51"/>
        <v>*</v>
      </c>
      <c r="E246" s="66">
        <f t="shared" si="55"/>
        <v>2025</v>
      </c>
      <c r="F246" s="38" t="str">
        <f t="shared" si="52"/>
        <v>TRALFO</v>
      </c>
      <c r="G246" s="38" t="str">
        <f t="shared" si="53"/>
        <v>TCAR*01*</v>
      </c>
      <c r="H246" s="38" t="str">
        <f>P$25</f>
        <v>TRALFO</v>
      </c>
      <c r="I246" s="38" t="str">
        <f t="shared" si="54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  <c r="V246" s="59"/>
    </row>
    <row r="247" spans="2:22" s="2" customFormat="1" ht="15" customHeight="1" x14ac:dyDescent="0.3">
      <c r="B247" s="38" t="s">
        <v>225</v>
      </c>
      <c r="C247" s="38"/>
      <c r="D247" s="38" t="str">
        <f t="shared" si="51"/>
        <v>*</v>
      </c>
      <c r="E247" s="66">
        <f t="shared" si="55"/>
        <v>2025</v>
      </c>
      <c r="F247" s="38" t="str">
        <f t="shared" si="52"/>
        <v>TRALPG</v>
      </c>
      <c r="G247" s="38" t="str">
        <f t="shared" si="53"/>
        <v>TCAR*01*</v>
      </c>
      <c r="H247" s="38" t="str">
        <f>P$26</f>
        <v>TRALPG</v>
      </c>
      <c r="I247" s="38" t="str">
        <f t="shared" si="54"/>
        <v>TRACH4N</v>
      </c>
      <c r="J247" s="47">
        <v>0</v>
      </c>
      <c r="L247" s="38" t="s">
        <v>239</v>
      </c>
      <c r="M247" s="38"/>
      <c r="N247" s="38" t="s">
        <v>263</v>
      </c>
      <c r="P247" s="38" t="s">
        <v>211</v>
      </c>
      <c r="Q247" s="44" t="s">
        <v>212</v>
      </c>
      <c r="V247" s="59"/>
    </row>
    <row r="248" spans="2:22" s="2" customFormat="1" ht="15" customHeight="1" x14ac:dyDescent="0.3">
      <c r="B248" s="38" t="s">
        <v>225</v>
      </c>
      <c r="C248" s="38"/>
      <c r="D248" s="38" t="str">
        <f t="shared" si="51"/>
        <v>FLO_EMIS</v>
      </c>
      <c r="E248" s="66">
        <f t="shared" si="55"/>
        <v>2025</v>
      </c>
      <c r="F248" s="38" t="str">
        <f t="shared" si="52"/>
        <v>TRAMTH</v>
      </c>
      <c r="G248" s="38" t="str">
        <f t="shared" si="53"/>
        <v>TCAR*01*</v>
      </c>
      <c r="H248" s="38" t="str">
        <f>P$27</f>
        <v>TRAMTH</v>
      </c>
      <c r="I248" s="38" t="str">
        <f t="shared" si="54"/>
        <v>TRACH4N</v>
      </c>
      <c r="J248" s="47">
        <v>5.1705367213956575E-4</v>
      </c>
      <c r="L248" s="38" t="s">
        <v>239</v>
      </c>
      <c r="M248" s="38" t="s">
        <v>293</v>
      </c>
      <c r="N248" s="38" t="s">
        <v>298</v>
      </c>
      <c r="P248" s="38" t="s">
        <v>315</v>
      </c>
      <c r="Q248" s="44" t="s">
        <v>268</v>
      </c>
      <c r="V248" s="59"/>
    </row>
    <row r="249" spans="2:22" x14ac:dyDescent="0.3">
      <c r="B249" s="38" t="s">
        <v>225</v>
      </c>
      <c r="C249" s="38"/>
      <c r="D249" s="38" t="str">
        <f t="shared" si="51"/>
        <v>FLO_EMIS</v>
      </c>
      <c r="E249" s="66">
        <f t="shared" si="55"/>
        <v>2025</v>
      </c>
      <c r="F249" s="38" t="str">
        <f t="shared" si="52"/>
        <v>TRAMTHM</v>
      </c>
      <c r="G249" s="38" t="str">
        <f t="shared" si="53"/>
        <v>TCAR*01*</v>
      </c>
      <c r="H249" s="38" t="str">
        <f>P$28</f>
        <v>TRAMTHM</v>
      </c>
      <c r="I249" s="38" t="str">
        <f t="shared" si="54"/>
        <v>TRACH4N</v>
      </c>
      <c r="J249" s="47">
        <v>5.1705367213956575E-4</v>
      </c>
      <c r="K249" s="2"/>
      <c r="L249" s="38" t="s">
        <v>239</v>
      </c>
      <c r="M249" s="38" t="s">
        <v>293</v>
      </c>
      <c r="N249" s="38" t="s">
        <v>298</v>
      </c>
      <c r="O249" s="2"/>
      <c r="P249" s="38" t="s">
        <v>316</v>
      </c>
      <c r="Q249" s="44" t="s">
        <v>267</v>
      </c>
      <c r="V249" s="59"/>
    </row>
    <row r="250" spans="2:22" x14ac:dyDescent="0.3">
      <c r="B250" s="38" t="s">
        <v>225</v>
      </c>
      <c r="C250" s="38"/>
      <c r="D250" s="38" t="str">
        <f t="shared" si="51"/>
        <v>FLO_EMIS</v>
      </c>
      <c r="E250" s="66">
        <f t="shared" si="55"/>
        <v>2025</v>
      </c>
      <c r="F250" s="38" t="str">
        <f t="shared" si="52"/>
        <v>TRANGL</v>
      </c>
      <c r="G250" s="38" t="str">
        <f t="shared" si="53"/>
        <v>TCAR*01*</v>
      </c>
      <c r="H250" s="38" t="str">
        <f>P$29</f>
        <v>TRANGL</v>
      </c>
      <c r="I250" s="38" t="str">
        <f t="shared" si="54"/>
        <v>TRACH4N</v>
      </c>
      <c r="J250" s="47">
        <v>4.7648803699785469E-3</v>
      </c>
      <c r="L250" s="38" t="s">
        <v>239</v>
      </c>
      <c r="M250" s="38" t="s">
        <v>293</v>
      </c>
      <c r="N250" s="38" t="s">
        <v>298</v>
      </c>
      <c r="P250" s="38" t="s">
        <v>280</v>
      </c>
      <c r="Q250" s="45" t="s">
        <v>281</v>
      </c>
      <c r="V250" s="59"/>
    </row>
    <row r="251" spans="2:22" x14ac:dyDescent="0.3">
      <c r="B251" s="39" t="s">
        <v>225</v>
      </c>
      <c r="C251" s="39"/>
      <c r="D251" s="39" t="str">
        <f t="shared" si="51"/>
        <v>FLO_EMIS</v>
      </c>
      <c r="E251" s="67">
        <f t="shared" si="55"/>
        <v>2025</v>
      </c>
      <c r="F251" s="39" t="str">
        <f t="shared" si="52"/>
        <v>TRANGS</v>
      </c>
      <c r="G251" s="39" t="str">
        <f t="shared" si="53"/>
        <v>TCAR*01*</v>
      </c>
      <c r="H251" s="39" t="str">
        <f>P$30</f>
        <v>TRANGS</v>
      </c>
      <c r="I251" s="39" t="str">
        <f t="shared" si="54"/>
        <v>TRACH4N</v>
      </c>
      <c r="J251" s="48">
        <v>4.7648803699785469E-3</v>
      </c>
      <c r="L251" s="39" t="s">
        <v>239</v>
      </c>
      <c r="M251" s="39" t="s">
        <v>293</v>
      </c>
      <c r="N251" s="39" t="s">
        <v>298</v>
      </c>
      <c r="P251" s="39" t="s">
        <v>213</v>
      </c>
      <c r="Q251" s="46" t="s">
        <v>214</v>
      </c>
      <c r="V251" s="59"/>
    </row>
    <row r="252" spans="2:22" x14ac:dyDescent="0.3">
      <c r="B252" s="38" t="s">
        <v>225</v>
      </c>
      <c r="C252" s="38"/>
      <c r="D252" s="38" t="str">
        <f t="shared" si="51"/>
        <v>FLO_EMIS</v>
      </c>
      <c r="E252" s="66">
        <v>2025</v>
      </c>
      <c r="F252" s="38" t="str">
        <f>H252</f>
        <v>TRABDL</v>
      </c>
      <c r="G252" s="38" t="s">
        <v>342</v>
      </c>
      <c r="H252" s="38" t="str">
        <f>P$7</f>
        <v>TRABDL</v>
      </c>
      <c r="I252" s="38" t="s">
        <v>227</v>
      </c>
      <c r="J252" s="47">
        <v>0.13544231851445648</v>
      </c>
      <c r="K252" s="2"/>
      <c r="L252" s="38" t="s">
        <v>239</v>
      </c>
      <c r="M252" s="38" t="s">
        <v>293</v>
      </c>
      <c r="N252" s="38" t="s">
        <v>297</v>
      </c>
      <c r="S252" s="53"/>
      <c r="T252" s="2"/>
      <c r="V252" s="59"/>
    </row>
    <row r="253" spans="2:22" s="2" customFormat="1" ht="15" customHeight="1" x14ac:dyDescent="0.3">
      <c r="B253" s="38" t="s">
        <v>225</v>
      </c>
      <c r="C253" s="38"/>
      <c r="D253" s="38" t="str">
        <f t="shared" si="51"/>
        <v>FLO_EMIS</v>
      </c>
      <c r="E253" s="66">
        <f t="shared" ref="E253:E275" si="58">E252</f>
        <v>2025</v>
      </c>
      <c r="F253" s="38" t="str">
        <f t="shared" ref="F253:F275" si="59">H253</f>
        <v>TRABDLM</v>
      </c>
      <c r="G253" s="38" t="str">
        <f t="shared" ref="G253:G275" si="60">G252</f>
        <v>TCAR*01*</v>
      </c>
      <c r="H253" s="38" t="str">
        <f>P$8</f>
        <v>TRABDLM</v>
      </c>
      <c r="I253" s="38" t="str">
        <f t="shared" ref="I253:I275" si="61">I252</f>
        <v>TRACOXN</v>
      </c>
      <c r="J253" s="47">
        <v>0.13544231851445648</v>
      </c>
      <c r="L253" s="38" t="s">
        <v>239</v>
      </c>
      <c r="M253" s="38" t="s">
        <v>293</v>
      </c>
      <c r="N253" s="38" t="s">
        <v>297</v>
      </c>
      <c r="O253"/>
      <c r="P253"/>
      <c r="Q253"/>
      <c r="S253"/>
      <c r="T253"/>
      <c r="V253" s="59"/>
    </row>
    <row r="254" spans="2:22" x14ac:dyDescent="0.3">
      <c r="B254" s="38" t="s">
        <v>225</v>
      </c>
      <c r="C254" s="38"/>
      <c r="D254" s="38" t="str">
        <f t="shared" si="51"/>
        <v>FLO_EMIS</v>
      </c>
      <c r="E254" s="66">
        <f t="shared" si="58"/>
        <v>2025</v>
      </c>
      <c r="F254" s="38" t="str">
        <f t="shared" si="59"/>
        <v>TRABGL</v>
      </c>
      <c r="G254" s="38" t="str">
        <f t="shared" si="60"/>
        <v>TCAR*01*</v>
      </c>
      <c r="H254" s="38" t="str">
        <f>P$9</f>
        <v>TRABGL</v>
      </c>
      <c r="I254" s="38" t="str">
        <f t="shared" si="61"/>
        <v>TRACOXN</v>
      </c>
      <c r="J254" s="47">
        <v>8.1696108604776024E-2</v>
      </c>
      <c r="K254" s="2"/>
      <c r="L254" s="38" t="s">
        <v>239</v>
      </c>
      <c r="M254" s="38" t="s">
        <v>293</v>
      </c>
      <c r="N254" s="38" t="s">
        <v>298</v>
      </c>
      <c r="O254" s="2"/>
      <c r="P254" s="53"/>
      <c r="Q254" s="2"/>
      <c r="S254" s="1"/>
      <c r="T254" s="54"/>
      <c r="V254" s="59"/>
    </row>
    <row r="255" spans="2:22" s="2" customFormat="1" ht="15" customHeight="1" x14ac:dyDescent="0.3">
      <c r="B255" s="38" t="s">
        <v>225</v>
      </c>
      <c r="C255" s="38"/>
      <c r="D255" s="38" t="str">
        <f t="shared" si="51"/>
        <v>FLO_EMIS</v>
      </c>
      <c r="E255" s="66">
        <f t="shared" si="58"/>
        <v>2025</v>
      </c>
      <c r="F255" s="38" t="str">
        <f t="shared" si="59"/>
        <v>TRABGS</v>
      </c>
      <c r="G255" s="38" t="str">
        <f t="shared" si="60"/>
        <v>TCAR*01*</v>
      </c>
      <c r="H255" s="38" t="str">
        <f>P$10</f>
        <v>TRABGS</v>
      </c>
      <c r="I255" s="38" t="str">
        <f t="shared" si="61"/>
        <v>TRACOXN</v>
      </c>
      <c r="J255" s="47">
        <v>8.1696108604776024E-2</v>
      </c>
      <c r="L255" s="38" t="s">
        <v>239</v>
      </c>
      <c r="M255" s="38" t="s">
        <v>293</v>
      </c>
      <c r="N255" s="38" t="s">
        <v>298</v>
      </c>
      <c r="O255"/>
      <c r="P255"/>
      <c r="Q255"/>
      <c r="S255" s="53"/>
      <c r="V255" s="59"/>
    </row>
    <row r="256" spans="2:22" s="2" customFormat="1" ht="15" customHeight="1" x14ac:dyDescent="0.3">
      <c r="B256" s="38" t="s">
        <v>225</v>
      </c>
      <c r="C256" s="38"/>
      <c r="D256" s="38" t="str">
        <f t="shared" si="51"/>
        <v>FLO_EMIS</v>
      </c>
      <c r="E256" s="66">
        <f t="shared" si="58"/>
        <v>2025</v>
      </c>
      <c r="F256" s="38" t="str">
        <f t="shared" si="59"/>
        <v>TRABGSL</v>
      </c>
      <c r="G256" s="38" t="str">
        <f t="shared" si="60"/>
        <v>TCAR*01*</v>
      </c>
      <c r="H256" s="38" t="str">
        <f>P$11</f>
        <v>TRABGSL</v>
      </c>
      <c r="I256" s="38" t="str">
        <f t="shared" si="61"/>
        <v>TRACOXN</v>
      </c>
      <c r="J256" s="47">
        <f>J265</f>
        <v>0.76481998305202537</v>
      </c>
      <c r="L256" s="38" t="s">
        <v>239</v>
      </c>
      <c r="M256" s="38"/>
      <c r="N256" s="38" t="s">
        <v>294</v>
      </c>
      <c r="P256" s="53"/>
      <c r="S256" s="1"/>
      <c r="T256" s="54"/>
      <c r="V256" s="59"/>
    </row>
    <row r="257" spans="2:22" s="2" customFormat="1" ht="15" customHeight="1" x14ac:dyDescent="0.3">
      <c r="B257" s="38" t="s">
        <v>225</v>
      </c>
      <c r="C257" s="38"/>
      <c r="D257" s="38" t="str">
        <f t="shared" ref="D257" si="62">IF(J257&gt;0,"FLO_EMIS","*")</f>
        <v>FLO_EMIS</v>
      </c>
      <c r="E257" s="66">
        <f t="shared" si="58"/>
        <v>2025</v>
      </c>
      <c r="F257" s="38" t="str">
        <f t="shared" ref="F257" si="63">H257</f>
        <v>TRABGSLM</v>
      </c>
      <c r="G257" s="38" t="str">
        <f t="shared" si="60"/>
        <v>TCAR*01*</v>
      </c>
      <c r="H257" s="38" t="str">
        <f>P$12</f>
        <v>TRABGSLM</v>
      </c>
      <c r="I257" s="38" t="str">
        <f t="shared" si="61"/>
        <v>TRACOXN</v>
      </c>
      <c r="J257" s="47">
        <f>J256</f>
        <v>0.76481998305202537</v>
      </c>
      <c r="L257" s="38" t="s">
        <v>239</v>
      </c>
      <c r="M257" s="38"/>
      <c r="N257" s="38" t="s">
        <v>294</v>
      </c>
      <c r="P257" s="53"/>
      <c r="S257" s="1"/>
      <c r="T257" s="54"/>
      <c r="V257" s="59"/>
    </row>
    <row r="258" spans="2:22" s="2" customFormat="1" ht="15" customHeight="1" x14ac:dyDescent="0.3">
      <c r="B258" s="38" t="s">
        <v>225</v>
      </c>
      <c r="C258" s="38"/>
      <c r="D258" s="38" t="str">
        <f t="shared" si="51"/>
        <v>*</v>
      </c>
      <c r="E258" s="66">
        <f t="shared" si="58"/>
        <v>2025</v>
      </c>
      <c r="F258" s="38" t="str">
        <f t="shared" si="59"/>
        <v>TRABJF</v>
      </c>
      <c r="G258" s="38" t="str">
        <f>G256</f>
        <v>TCAR*01*</v>
      </c>
      <c r="H258" s="38" t="str">
        <f>P$13</f>
        <v>TRABJF</v>
      </c>
      <c r="I258" s="38" t="str">
        <f>I256</f>
        <v>TRACOXN</v>
      </c>
      <c r="J258" s="47">
        <v>0</v>
      </c>
      <c r="L258" s="38" t="s">
        <v>239</v>
      </c>
      <c r="M258" s="38"/>
      <c r="N258" s="38" t="s">
        <v>245</v>
      </c>
      <c r="P258" s="53"/>
      <c r="S258"/>
      <c r="T258"/>
      <c r="V258" s="59"/>
    </row>
    <row r="259" spans="2:22" x14ac:dyDescent="0.3">
      <c r="B259" s="38" t="s">
        <v>225</v>
      </c>
      <c r="C259" s="38"/>
      <c r="D259" s="38" t="str">
        <f t="shared" si="51"/>
        <v>*</v>
      </c>
      <c r="E259" s="66">
        <f t="shared" si="58"/>
        <v>2025</v>
      </c>
      <c r="F259" s="38" t="str">
        <f t="shared" si="59"/>
        <v>TRADME</v>
      </c>
      <c r="G259" s="38" t="str">
        <f t="shared" si="60"/>
        <v>TCAR*01*</v>
      </c>
      <c r="H259" s="38" t="str">
        <f>P$14</f>
        <v>TRADME</v>
      </c>
      <c r="I259" s="38" t="str">
        <f t="shared" si="61"/>
        <v>TRACOXN</v>
      </c>
      <c r="J259" s="47">
        <v>0</v>
      </c>
      <c r="K259" s="2"/>
      <c r="L259" s="38" t="s">
        <v>239</v>
      </c>
      <c r="M259" s="38"/>
      <c r="N259" s="38" t="s">
        <v>245</v>
      </c>
      <c r="O259" s="2"/>
      <c r="P259" s="53"/>
      <c r="Q259" s="2"/>
      <c r="V259" s="59"/>
    </row>
    <row r="260" spans="2:22" x14ac:dyDescent="0.3">
      <c r="B260" s="38" t="s">
        <v>225</v>
      </c>
      <c r="C260" s="38"/>
      <c r="D260" s="38" t="str">
        <f t="shared" si="51"/>
        <v>FLO_EMIS</v>
      </c>
      <c r="E260" s="66">
        <f t="shared" si="58"/>
        <v>2025</v>
      </c>
      <c r="F260" s="38" t="str">
        <f t="shared" si="59"/>
        <v>TRADST</v>
      </c>
      <c r="G260" s="38" t="str">
        <f t="shared" si="60"/>
        <v>TCAR*01*</v>
      </c>
      <c r="H260" s="38" t="str">
        <f>P$15</f>
        <v>TRADST</v>
      </c>
      <c r="I260" s="38" t="str">
        <f t="shared" si="61"/>
        <v>TRACOXN</v>
      </c>
      <c r="J260" s="47">
        <v>0.13270495688383735</v>
      </c>
      <c r="K260" s="2"/>
      <c r="L260" s="38" t="s">
        <v>239</v>
      </c>
      <c r="M260" s="38" t="s">
        <v>293</v>
      </c>
      <c r="N260" s="38" t="s">
        <v>298</v>
      </c>
      <c r="V260" s="59"/>
    </row>
    <row r="261" spans="2:22" x14ac:dyDescent="0.3">
      <c r="B261" s="38" t="s">
        <v>225</v>
      </c>
      <c r="C261" s="38"/>
      <c r="D261" s="38" t="str">
        <f t="shared" si="51"/>
        <v>*</v>
      </c>
      <c r="E261" s="66">
        <f t="shared" si="58"/>
        <v>2025</v>
      </c>
      <c r="F261" s="38" t="str">
        <f t="shared" si="59"/>
        <v>TRAELC</v>
      </c>
      <c r="G261" s="38" t="str">
        <f t="shared" si="60"/>
        <v>TCAR*01*</v>
      </c>
      <c r="H261" s="38" t="str">
        <f>P$16</f>
        <v>TRAELC</v>
      </c>
      <c r="I261" s="38" t="str">
        <f t="shared" si="61"/>
        <v>TRACOXN</v>
      </c>
      <c r="J261" s="47">
        <v>0</v>
      </c>
      <c r="K261" s="2"/>
      <c r="L261" s="38" t="s">
        <v>239</v>
      </c>
      <c r="M261" s="38"/>
      <c r="N261" s="38" t="s">
        <v>245</v>
      </c>
      <c r="V261" s="59"/>
    </row>
    <row r="262" spans="2:22" x14ac:dyDescent="0.3">
      <c r="B262" s="38" t="s">
        <v>225</v>
      </c>
      <c r="C262" s="38"/>
      <c r="D262" s="38" t="str">
        <f t="shared" si="51"/>
        <v>FLO_EMIS</v>
      </c>
      <c r="E262" s="66">
        <f t="shared" si="58"/>
        <v>2025</v>
      </c>
      <c r="F262" s="38" t="str">
        <f t="shared" si="59"/>
        <v>TRAETH</v>
      </c>
      <c r="G262" s="38" t="str">
        <f t="shared" si="60"/>
        <v>TCAR*01*</v>
      </c>
      <c r="H262" s="38" t="str">
        <f>P$17</f>
        <v>TRAETH</v>
      </c>
      <c r="I262" s="38" t="str">
        <f t="shared" si="61"/>
        <v>TRACOXN</v>
      </c>
      <c r="J262" s="47">
        <v>2.6690048463986333E-2</v>
      </c>
      <c r="K262" s="2"/>
      <c r="L262" s="38" t="s">
        <v>239</v>
      </c>
      <c r="M262" s="38" t="s">
        <v>293</v>
      </c>
      <c r="N262" s="38" t="s">
        <v>299</v>
      </c>
      <c r="S262" s="2"/>
      <c r="T262" s="2"/>
      <c r="V262" s="59"/>
    </row>
    <row r="263" spans="2:22" s="2" customFormat="1" ht="15" customHeight="1" x14ac:dyDescent="0.3">
      <c r="B263" s="38" t="s">
        <v>225</v>
      </c>
      <c r="C263" s="38"/>
      <c r="D263" s="38" t="str">
        <f t="shared" si="51"/>
        <v>FLO_EMIS</v>
      </c>
      <c r="E263" s="66">
        <f t="shared" si="58"/>
        <v>2025</v>
      </c>
      <c r="F263" s="38" t="str">
        <f t="shared" si="59"/>
        <v>TRAETHM</v>
      </c>
      <c r="G263" s="38" t="str">
        <f t="shared" si="60"/>
        <v>TCAR*01*</v>
      </c>
      <c r="H263" s="38" t="str">
        <f>P$18</f>
        <v>TRAETHM</v>
      </c>
      <c r="I263" s="38" t="str">
        <f t="shared" si="61"/>
        <v>TRACOXN</v>
      </c>
      <c r="J263" s="47">
        <v>2.6690048463986333E-2</v>
      </c>
      <c r="L263" s="38" t="s">
        <v>239</v>
      </c>
      <c r="M263" s="38" t="s">
        <v>293</v>
      </c>
      <c r="N263" s="38" t="s">
        <v>299</v>
      </c>
      <c r="O263"/>
      <c r="P263"/>
      <c r="Q263"/>
      <c r="S263"/>
      <c r="T263"/>
      <c r="V263" s="59"/>
    </row>
    <row r="264" spans="2:22" x14ac:dyDescent="0.3">
      <c r="B264" s="38" t="s">
        <v>225</v>
      </c>
      <c r="C264" s="38"/>
      <c r="D264" s="38" t="str">
        <f t="shared" si="51"/>
        <v>*</v>
      </c>
      <c r="E264" s="66">
        <f t="shared" si="58"/>
        <v>2025</v>
      </c>
      <c r="F264" s="38" t="str">
        <f t="shared" si="59"/>
        <v>TRAFTD</v>
      </c>
      <c r="G264" s="38" t="str">
        <f t="shared" si="60"/>
        <v>TCAR*01*</v>
      </c>
      <c r="H264" s="38" t="str">
        <f>P$19</f>
        <v>TRAFTD</v>
      </c>
      <c r="I264" s="38" t="str">
        <f t="shared" si="61"/>
        <v>TRACOXN</v>
      </c>
      <c r="J264" s="47">
        <v>0</v>
      </c>
      <c r="K264" s="2"/>
      <c r="L264" s="38" t="s">
        <v>239</v>
      </c>
      <c r="M264" s="38"/>
      <c r="N264" s="38" t="s">
        <v>245</v>
      </c>
      <c r="O264" s="2"/>
      <c r="P264" s="53"/>
      <c r="Q264" s="2"/>
      <c r="V264" s="59"/>
    </row>
    <row r="265" spans="2:22" x14ac:dyDescent="0.3">
      <c r="B265" s="38" t="s">
        <v>225</v>
      </c>
      <c r="C265" s="38"/>
      <c r="D265" s="38" t="str">
        <f t="shared" si="51"/>
        <v>FLO_EMIS</v>
      </c>
      <c r="E265" s="66">
        <f t="shared" si="58"/>
        <v>2025</v>
      </c>
      <c r="F265" s="38" t="str">
        <f t="shared" si="59"/>
        <v>TRAGSL</v>
      </c>
      <c r="G265" s="38" t="str">
        <f t="shared" si="60"/>
        <v>TCAR*01*</v>
      </c>
      <c r="H265" s="38" t="str">
        <f>P$20</f>
        <v>TRAGSL</v>
      </c>
      <c r="I265" s="38" t="str">
        <f t="shared" si="61"/>
        <v>TRACOXN</v>
      </c>
      <c r="J265" s="47">
        <v>0.76481998305202537</v>
      </c>
      <c r="K265" s="2"/>
      <c r="L265" s="38" t="s">
        <v>239</v>
      </c>
      <c r="M265" s="38" t="s">
        <v>293</v>
      </c>
      <c r="N265" s="38" t="s">
        <v>298</v>
      </c>
      <c r="V265" s="59"/>
    </row>
    <row r="266" spans="2:22" x14ac:dyDescent="0.3">
      <c r="B266" s="38" t="s">
        <v>225</v>
      </c>
      <c r="C266" s="38"/>
      <c r="D266" s="38" t="str">
        <f t="shared" si="51"/>
        <v>*</v>
      </c>
      <c r="E266" s="66">
        <f t="shared" si="58"/>
        <v>2025</v>
      </c>
      <c r="F266" s="38" t="str">
        <f t="shared" si="59"/>
        <v>TRAH2G</v>
      </c>
      <c r="G266" s="38" t="str">
        <f t="shared" si="60"/>
        <v>TCAR*01*</v>
      </c>
      <c r="H266" s="38" t="str">
        <f>P$21</f>
        <v>TRAH2G</v>
      </c>
      <c r="I266" s="38" t="str">
        <f t="shared" si="61"/>
        <v>TRACOXN</v>
      </c>
      <c r="J266" s="47">
        <v>0</v>
      </c>
      <c r="K266" s="2"/>
      <c r="L266" s="38" t="s">
        <v>239</v>
      </c>
      <c r="M266" s="38"/>
      <c r="N266" s="38" t="s">
        <v>245</v>
      </c>
      <c r="V266" s="59"/>
    </row>
    <row r="267" spans="2:22" x14ac:dyDescent="0.3">
      <c r="B267" s="38" t="s">
        <v>225</v>
      </c>
      <c r="C267" s="38"/>
      <c r="D267" s="38" t="str">
        <f t="shared" si="51"/>
        <v>*</v>
      </c>
      <c r="E267" s="66">
        <f t="shared" si="58"/>
        <v>2025</v>
      </c>
      <c r="F267" s="38" t="str">
        <f t="shared" si="59"/>
        <v>TRAHFO</v>
      </c>
      <c r="G267" s="38" t="str">
        <f t="shared" si="60"/>
        <v>TCAR*01*</v>
      </c>
      <c r="H267" s="38" t="str">
        <f>P$22</f>
        <v>TRAHFO</v>
      </c>
      <c r="I267" s="38" t="str">
        <f t="shared" si="61"/>
        <v>TRACOXN</v>
      </c>
      <c r="J267" s="47">
        <v>0</v>
      </c>
      <c r="K267" s="2"/>
      <c r="L267" s="38" t="s">
        <v>239</v>
      </c>
      <c r="M267" s="38"/>
      <c r="N267" s="38" t="s">
        <v>245</v>
      </c>
      <c r="V267" s="59"/>
    </row>
    <row r="268" spans="2:22" x14ac:dyDescent="0.3">
      <c r="B268" s="38" t="s">
        <v>225</v>
      </c>
      <c r="C268" s="38"/>
      <c r="D268" s="38" t="str">
        <f t="shared" si="51"/>
        <v>*</v>
      </c>
      <c r="E268" s="66">
        <f t="shared" si="58"/>
        <v>2025</v>
      </c>
      <c r="F268" s="38" t="str">
        <f t="shared" si="59"/>
        <v>TRAHUM</v>
      </c>
      <c r="G268" s="38" t="str">
        <f t="shared" si="60"/>
        <v>TCAR*01*</v>
      </c>
      <c r="H268" s="38" t="str">
        <f>P$23</f>
        <v>TRAHUM</v>
      </c>
      <c r="I268" s="38" t="str">
        <f t="shared" si="61"/>
        <v>TRACOXN</v>
      </c>
      <c r="J268" s="47">
        <v>0</v>
      </c>
      <c r="K268" s="2"/>
      <c r="L268" s="38" t="s">
        <v>239</v>
      </c>
      <c r="M268" s="38"/>
      <c r="N268" s="38" t="s">
        <v>245</v>
      </c>
      <c r="V268" s="59"/>
    </row>
    <row r="269" spans="2:22" x14ac:dyDescent="0.3">
      <c r="B269" s="38" t="s">
        <v>225</v>
      </c>
      <c r="C269" s="38"/>
      <c r="D269" s="38" t="str">
        <f t="shared" si="51"/>
        <v>*</v>
      </c>
      <c r="E269" s="66">
        <f t="shared" si="58"/>
        <v>2025</v>
      </c>
      <c r="F269" s="38" t="str">
        <f t="shared" si="59"/>
        <v>TRAKER</v>
      </c>
      <c r="G269" s="38" t="str">
        <f t="shared" si="60"/>
        <v>TCAR*01*</v>
      </c>
      <c r="H269" s="38" t="str">
        <f>P$24</f>
        <v>TRAKER</v>
      </c>
      <c r="I269" s="38" t="str">
        <f t="shared" si="61"/>
        <v>TRACOXN</v>
      </c>
      <c r="J269" s="47">
        <v>0</v>
      </c>
      <c r="K269" s="2"/>
      <c r="L269" s="38" t="s">
        <v>239</v>
      </c>
      <c r="M269" s="38"/>
      <c r="N269" s="38" t="s">
        <v>245</v>
      </c>
      <c r="V269" s="59"/>
    </row>
    <row r="270" spans="2:22" x14ac:dyDescent="0.3">
      <c r="B270" s="38" t="s">
        <v>225</v>
      </c>
      <c r="C270" s="38"/>
      <c r="D270" s="38" t="str">
        <f t="shared" si="51"/>
        <v>*</v>
      </c>
      <c r="E270" s="66">
        <f t="shared" si="58"/>
        <v>2025</v>
      </c>
      <c r="F270" s="38" t="str">
        <f t="shared" si="59"/>
        <v>TRALFO</v>
      </c>
      <c r="G270" s="38" t="str">
        <f t="shared" si="60"/>
        <v>TCAR*01*</v>
      </c>
      <c r="H270" s="38" t="str">
        <f>P$25</f>
        <v>TRALFO</v>
      </c>
      <c r="I270" s="38" t="str">
        <f t="shared" si="61"/>
        <v>TRACOXN</v>
      </c>
      <c r="J270" s="47">
        <v>0</v>
      </c>
      <c r="K270" s="2"/>
      <c r="L270" s="38" t="s">
        <v>239</v>
      </c>
      <c r="M270" s="38"/>
      <c r="N270" s="38" t="s">
        <v>245</v>
      </c>
      <c r="S270" s="2"/>
      <c r="T270" s="2"/>
      <c r="V270" s="59"/>
    </row>
    <row r="271" spans="2:22" s="2" customFormat="1" ht="15" customHeight="1" x14ac:dyDescent="0.3">
      <c r="B271" s="38" t="s">
        <v>225</v>
      </c>
      <c r="C271" s="38"/>
      <c r="D271" s="38" t="str">
        <f t="shared" si="51"/>
        <v>*</v>
      </c>
      <c r="E271" s="66">
        <f t="shared" si="58"/>
        <v>2025</v>
      </c>
      <c r="F271" s="38" t="str">
        <f t="shared" si="59"/>
        <v>TRALPG</v>
      </c>
      <c r="G271" s="38" t="str">
        <f t="shared" si="60"/>
        <v>TCAR*01*</v>
      </c>
      <c r="H271" s="38" t="str">
        <f>P$26</f>
        <v>TRALPG</v>
      </c>
      <c r="I271" s="38" t="str">
        <f t="shared" si="61"/>
        <v>TRACOXN</v>
      </c>
      <c r="J271" s="47">
        <v>0</v>
      </c>
      <c r="L271" s="38" t="s">
        <v>239</v>
      </c>
      <c r="M271" s="38"/>
      <c r="N271" s="38" t="s">
        <v>263</v>
      </c>
      <c r="O271"/>
      <c r="P271"/>
      <c r="Q271"/>
      <c r="V271" s="59"/>
    </row>
    <row r="272" spans="2:22" s="2" customFormat="1" ht="15" customHeight="1" x14ac:dyDescent="0.3">
      <c r="B272" s="38" t="s">
        <v>225</v>
      </c>
      <c r="C272" s="38"/>
      <c r="D272" s="38" t="str">
        <f t="shared" si="51"/>
        <v>FLO_EMIS</v>
      </c>
      <c r="E272" s="66">
        <f t="shared" si="58"/>
        <v>2025</v>
      </c>
      <c r="F272" s="38" t="str">
        <f t="shared" si="59"/>
        <v>TRAMTH</v>
      </c>
      <c r="G272" s="38" t="str">
        <f t="shared" si="60"/>
        <v>TCAR*01*</v>
      </c>
      <c r="H272" s="38" t="str">
        <f>P$27</f>
        <v>TRAMTH</v>
      </c>
      <c r="I272" s="38" t="str">
        <f t="shared" si="61"/>
        <v>TRACOXN</v>
      </c>
      <c r="J272" s="47">
        <v>0.12941281139958705</v>
      </c>
      <c r="L272" s="38" t="s">
        <v>239</v>
      </c>
      <c r="M272" s="38" t="s">
        <v>293</v>
      </c>
      <c r="N272" s="38" t="s">
        <v>298</v>
      </c>
      <c r="P272" s="53"/>
      <c r="S272"/>
      <c r="T272"/>
      <c r="V272" s="59"/>
    </row>
    <row r="273" spans="2:22" x14ac:dyDescent="0.3">
      <c r="B273" s="38" t="s">
        <v>225</v>
      </c>
      <c r="C273" s="38"/>
      <c r="D273" s="38" t="str">
        <f t="shared" si="51"/>
        <v>FLO_EMIS</v>
      </c>
      <c r="E273" s="66">
        <f t="shared" si="58"/>
        <v>2025</v>
      </c>
      <c r="F273" s="38" t="str">
        <f t="shared" si="59"/>
        <v>TRAMTHM</v>
      </c>
      <c r="G273" s="38" t="str">
        <f t="shared" si="60"/>
        <v>TCAR*01*</v>
      </c>
      <c r="H273" s="38" t="str">
        <f>P$28</f>
        <v>TRAMTHM</v>
      </c>
      <c r="I273" s="38" t="str">
        <f t="shared" si="61"/>
        <v>TRACOXN</v>
      </c>
      <c r="J273" s="47">
        <v>0.12941281139958705</v>
      </c>
      <c r="K273" s="2"/>
      <c r="L273" s="38" t="s">
        <v>239</v>
      </c>
      <c r="M273" s="38" t="s">
        <v>293</v>
      </c>
      <c r="N273" s="38" t="s">
        <v>298</v>
      </c>
      <c r="O273" s="2"/>
      <c r="P273" s="53"/>
      <c r="Q273" s="2"/>
      <c r="V273" s="59"/>
    </row>
    <row r="274" spans="2:22" x14ac:dyDescent="0.3">
      <c r="B274" s="38" t="s">
        <v>225</v>
      </c>
      <c r="C274" s="38"/>
      <c r="D274" s="38" t="str">
        <f t="shared" si="51"/>
        <v>FLO_EMIS</v>
      </c>
      <c r="E274" s="66">
        <f t="shared" si="58"/>
        <v>2025</v>
      </c>
      <c r="F274" s="38" t="str">
        <f t="shared" si="59"/>
        <v>TRANGL</v>
      </c>
      <c r="G274" s="38" t="str">
        <f t="shared" si="60"/>
        <v>TCAR*01*</v>
      </c>
      <c r="H274" s="38" t="str">
        <f>P$29</f>
        <v>TRANGL</v>
      </c>
      <c r="I274" s="38" t="str">
        <f t="shared" si="61"/>
        <v>TRACOXN</v>
      </c>
      <c r="J274" s="47">
        <v>8.1696108604776024E-2</v>
      </c>
      <c r="L274" s="38" t="s">
        <v>239</v>
      </c>
      <c r="M274" s="38" t="s">
        <v>293</v>
      </c>
      <c r="N274" s="38" t="s">
        <v>298</v>
      </c>
      <c r="P274" s="53"/>
      <c r="V274" s="59"/>
    </row>
    <row r="275" spans="2:22" x14ac:dyDescent="0.3">
      <c r="B275" s="39" t="s">
        <v>225</v>
      </c>
      <c r="C275" s="39"/>
      <c r="D275" s="39" t="str">
        <f t="shared" si="51"/>
        <v>FLO_EMIS</v>
      </c>
      <c r="E275" s="67">
        <f t="shared" si="58"/>
        <v>2025</v>
      </c>
      <c r="F275" s="39" t="str">
        <f t="shared" si="59"/>
        <v>TRANGS</v>
      </c>
      <c r="G275" s="39" t="str">
        <f t="shared" si="60"/>
        <v>TCAR*01*</v>
      </c>
      <c r="H275" s="39" t="str">
        <f>P$30</f>
        <v>TRANGS</v>
      </c>
      <c r="I275" s="39" t="str">
        <f t="shared" si="61"/>
        <v>TRACOXN</v>
      </c>
      <c r="J275" s="48">
        <v>8.1696108604776024E-2</v>
      </c>
      <c r="L275" s="39" t="s">
        <v>239</v>
      </c>
      <c r="M275" s="39" t="s">
        <v>293</v>
      </c>
      <c r="N275" s="39" t="s">
        <v>298</v>
      </c>
      <c r="V275" s="59"/>
    </row>
    <row r="276" spans="2:22" x14ac:dyDescent="0.3">
      <c r="B276" s="38" t="s">
        <v>225</v>
      </c>
      <c r="C276" s="38"/>
      <c r="D276" s="38" t="str">
        <f t="shared" si="51"/>
        <v>FLO_EMIS</v>
      </c>
      <c r="E276" s="66">
        <v>2025</v>
      </c>
      <c r="F276" s="38" t="str">
        <f>H276</f>
        <v>TRABDL</v>
      </c>
      <c r="G276" s="38" t="s">
        <v>342</v>
      </c>
      <c r="H276" s="38" t="str">
        <f>P$7</f>
        <v>TRABDL</v>
      </c>
      <c r="I276" s="38" t="s">
        <v>249</v>
      </c>
      <c r="J276" s="47">
        <v>23.757621971627454</v>
      </c>
      <c r="K276" s="2"/>
      <c r="L276" s="38" t="s">
        <v>239</v>
      </c>
      <c r="M276" s="38" t="s">
        <v>293</v>
      </c>
      <c r="N276" s="38" t="s">
        <v>297</v>
      </c>
      <c r="S276" s="53"/>
      <c r="T276" s="2"/>
      <c r="V276" s="59"/>
    </row>
    <row r="277" spans="2:22" s="2" customFormat="1" ht="15" customHeight="1" x14ac:dyDescent="0.3">
      <c r="B277" s="38" t="s">
        <v>225</v>
      </c>
      <c r="C277" s="38"/>
      <c r="D277" s="38" t="str">
        <f t="shared" si="51"/>
        <v>FLO_EMIS</v>
      </c>
      <c r="E277" s="66">
        <f t="shared" ref="E277:E299" si="64">E276</f>
        <v>2025</v>
      </c>
      <c r="F277" s="38" t="str">
        <f t="shared" ref="F277:F299" si="65">H277</f>
        <v>TRABDLM</v>
      </c>
      <c r="G277" s="38" t="str">
        <f t="shared" ref="G277:G299" si="66">G276</f>
        <v>TCAR*01*</v>
      </c>
      <c r="H277" s="38" t="str">
        <f>P$8</f>
        <v>TRABDLM</v>
      </c>
      <c r="I277" s="38" t="str">
        <f t="shared" ref="I277:I299" si="67">I276</f>
        <v>TRACXFN</v>
      </c>
      <c r="J277" s="47">
        <v>23.757621971627454</v>
      </c>
      <c r="L277" s="38" t="s">
        <v>239</v>
      </c>
      <c r="M277" s="38" t="s">
        <v>293</v>
      </c>
      <c r="N277" s="38" t="s">
        <v>297</v>
      </c>
      <c r="O277"/>
      <c r="P277"/>
      <c r="Q277"/>
      <c r="S277"/>
      <c r="T277"/>
      <c r="V277" s="59"/>
    </row>
    <row r="278" spans="2:22" x14ac:dyDescent="0.3">
      <c r="B278" s="38" t="s">
        <v>225</v>
      </c>
      <c r="C278" s="38"/>
      <c r="D278" s="38" t="str">
        <f t="shared" si="51"/>
        <v>FLO_EMIS</v>
      </c>
      <c r="E278" s="66">
        <f t="shared" si="64"/>
        <v>2025</v>
      </c>
      <c r="F278" s="38" t="str">
        <f t="shared" si="65"/>
        <v>TRABGL</v>
      </c>
      <c r="G278" s="38" t="str">
        <f t="shared" si="66"/>
        <v>TCAR*01*</v>
      </c>
      <c r="H278" s="38" t="str">
        <f>P$9</f>
        <v>TRABGL</v>
      </c>
      <c r="I278" s="38" t="str">
        <f t="shared" si="67"/>
        <v>TRACXFN</v>
      </c>
      <c r="J278" s="47">
        <v>22.561140960002952</v>
      </c>
      <c r="K278" s="2"/>
      <c r="L278" s="38" t="s">
        <v>239</v>
      </c>
      <c r="M278" s="38" t="s">
        <v>293</v>
      </c>
      <c r="N278" s="38" t="s">
        <v>298</v>
      </c>
      <c r="O278" s="2"/>
      <c r="P278" s="53"/>
      <c r="Q278" s="2"/>
      <c r="S278" s="1"/>
      <c r="T278" s="54"/>
      <c r="V278" s="59"/>
    </row>
    <row r="279" spans="2:22" s="2" customFormat="1" ht="15" customHeight="1" x14ac:dyDescent="0.3">
      <c r="B279" s="38" t="s">
        <v>225</v>
      </c>
      <c r="C279" s="38"/>
      <c r="D279" s="38" t="str">
        <f t="shared" si="51"/>
        <v>FLO_EMIS</v>
      </c>
      <c r="E279" s="66">
        <f t="shared" si="64"/>
        <v>2025</v>
      </c>
      <c r="F279" s="38" t="str">
        <f t="shared" si="65"/>
        <v>TRABGS</v>
      </c>
      <c r="G279" s="38" t="str">
        <f t="shared" si="66"/>
        <v>TCAR*01*</v>
      </c>
      <c r="H279" s="38" t="str">
        <f>P$10</f>
        <v>TRABGS</v>
      </c>
      <c r="I279" s="38" t="str">
        <f t="shared" si="67"/>
        <v>TRACXFN</v>
      </c>
      <c r="J279" s="47">
        <v>22.561140960002952</v>
      </c>
      <c r="L279" s="38" t="s">
        <v>239</v>
      </c>
      <c r="M279" s="38" t="s">
        <v>293</v>
      </c>
      <c r="N279" s="38" t="s">
        <v>298</v>
      </c>
      <c r="O279"/>
      <c r="P279"/>
      <c r="Q279"/>
      <c r="S279" s="53"/>
      <c r="V279" s="59"/>
    </row>
    <row r="280" spans="2:22" s="2" customFormat="1" ht="15" customHeight="1" x14ac:dyDescent="0.3">
      <c r="B280" s="38" t="s">
        <v>225</v>
      </c>
      <c r="C280" s="38"/>
      <c r="D280" s="38" t="str">
        <f t="shared" si="51"/>
        <v>FLO_EMIS</v>
      </c>
      <c r="E280" s="66">
        <f t="shared" si="64"/>
        <v>2025</v>
      </c>
      <c r="F280" s="38" t="str">
        <f t="shared" si="65"/>
        <v>TRABGSL</v>
      </c>
      <c r="G280" s="38" t="str">
        <f t="shared" si="66"/>
        <v>TCAR*01*</v>
      </c>
      <c r="H280" s="38" t="str">
        <f>P$11</f>
        <v>TRABGSL</v>
      </c>
      <c r="I280" s="38" t="str">
        <f t="shared" si="67"/>
        <v>TRACXFN</v>
      </c>
      <c r="J280" s="47">
        <f>J289</f>
        <v>22.965803972544933</v>
      </c>
      <c r="L280" s="38" t="s">
        <v>239</v>
      </c>
      <c r="M280" s="38"/>
      <c r="N280" s="38" t="s">
        <v>294</v>
      </c>
      <c r="P280" s="53"/>
      <c r="S280" s="1"/>
      <c r="T280" s="54"/>
      <c r="V280" s="59"/>
    </row>
    <row r="281" spans="2:22" s="2" customFormat="1" ht="15" customHeight="1" x14ac:dyDescent="0.3">
      <c r="B281" s="38" t="s">
        <v>225</v>
      </c>
      <c r="C281" s="38"/>
      <c r="D281" s="38" t="str">
        <f t="shared" ref="D281" si="68">IF(J281&gt;0,"FLO_EMIS","*")</f>
        <v>FLO_EMIS</v>
      </c>
      <c r="E281" s="66">
        <f t="shared" si="64"/>
        <v>2025</v>
      </c>
      <c r="F281" s="38" t="str">
        <f t="shared" ref="F281" si="69">H281</f>
        <v>TRABGSLM</v>
      </c>
      <c r="G281" s="38" t="str">
        <f t="shared" si="66"/>
        <v>TCAR*01*</v>
      </c>
      <c r="H281" s="38" t="str">
        <f>P$12</f>
        <v>TRABGSLM</v>
      </c>
      <c r="I281" s="38" t="str">
        <f t="shared" si="67"/>
        <v>TRACXFN</v>
      </c>
      <c r="J281" s="47">
        <f>J280</f>
        <v>22.965803972544933</v>
      </c>
      <c r="L281" s="38" t="s">
        <v>239</v>
      </c>
      <c r="M281" s="38"/>
      <c r="N281" s="38" t="s">
        <v>294</v>
      </c>
      <c r="P281" s="53"/>
      <c r="S281" s="1"/>
      <c r="T281" s="54"/>
      <c r="V281" s="59"/>
    </row>
    <row r="282" spans="2:22" s="2" customFormat="1" ht="15" customHeight="1" x14ac:dyDescent="0.3">
      <c r="B282" s="38" t="s">
        <v>225</v>
      </c>
      <c r="C282" s="38"/>
      <c r="D282" s="38" t="str">
        <f t="shared" si="51"/>
        <v>*</v>
      </c>
      <c r="E282" s="66">
        <f t="shared" si="64"/>
        <v>2025</v>
      </c>
      <c r="F282" s="38" t="str">
        <f t="shared" si="65"/>
        <v>TRABJF</v>
      </c>
      <c r="G282" s="38" t="str">
        <f>G280</f>
        <v>TCAR*01*</v>
      </c>
      <c r="H282" s="38" t="str">
        <f>P$13</f>
        <v>TRABJF</v>
      </c>
      <c r="I282" s="38" t="str">
        <f>I280</f>
        <v>TRACXFN</v>
      </c>
      <c r="J282" s="47">
        <v>0</v>
      </c>
      <c r="L282" s="38" t="s">
        <v>239</v>
      </c>
      <c r="M282" s="38"/>
      <c r="N282" s="38" t="s">
        <v>245</v>
      </c>
      <c r="P282" s="53"/>
      <c r="S282"/>
      <c r="T282"/>
      <c r="V282" s="59"/>
    </row>
    <row r="283" spans="2:22" x14ac:dyDescent="0.3">
      <c r="B283" s="38" t="s">
        <v>225</v>
      </c>
      <c r="C283" s="38"/>
      <c r="D283" s="38" t="str">
        <f t="shared" si="51"/>
        <v>*</v>
      </c>
      <c r="E283" s="66">
        <f t="shared" si="64"/>
        <v>2025</v>
      </c>
      <c r="F283" s="38" t="str">
        <f t="shared" si="65"/>
        <v>TRADME</v>
      </c>
      <c r="G283" s="38" t="str">
        <f t="shared" si="66"/>
        <v>TCAR*01*</v>
      </c>
      <c r="H283" s="38" t="str">
        <f>P$14</f>
        <v>TRADME</v>
      </c>
      <c r="I283" s="38" t="str">
        <f t="shared" si="67"/>
        <v>TRACXFN</v>
      </c>
      <c r="J283" s="47">
        <v>0</v>
      </c>
      <c r="K283" s="2"/>
      <c r="L283" s="38" t="s">
        <v>239</v>
      </c>
      <c r="M283" s="38"/>
      <c r="N283" s="38" t="s">
        <v>245</v>
      </c>
      <c r="O283" s="2"/>
      <c r="P283" s="53"/>
      <c r="Q283" s="2"/>
      <c r="V283" s="59"/>
    </row>
    <row r="284" spans="2:22" x14ac:dyDescent="0.3">
      <c r="B284" s="38" t="s">
        <v>225</v>
      </c>
      <c r="C284" s="38"/>
      <c r="D284" s="38" t="str">
        <f t="shared" si="51"/>
        <v>FLO_EMIS</v>
      </c>
      <c r="E284" s="66">
        <f t="shared" si="64"/>
        <v>2025</v>
      </c>
      <c r="F284" s="38" t="str">
        <f t="shared" si="65"/>
        <v>TRADST</v>
      </c>
      <c r="G284" s="38" t="str">
        <f t="shared" si="66"/>
        <v>TCAR*01*</v>
      </c>
      <c r="H284" s="38" t="str">
        <f>P$15</f>
        <v>TRADST</v>
      </c>
      <c r="I284" s="38" t="str">
        <f t="shared" si="67"/>
        <v>TRACXFN</v>
      </c>
      <c r="J284" s="47">
        <v>23.277467736723782</v>
      </c>
      <c r="K284" s="2"/>
      <c r="L284" s="38" t="s">
        <v>239</v>
      </c>
      <c r="M284" s="38" t="s">
        <v>293</v>
      </c>
      <c r="N284" s="38" t="s">
        <v>298</v>
      </c>
      <c r="V284" s="59"/>
    </row>
    <row r="285" spans="2:22" x14ac:dyDescent="0.3">
      <c r="B285" s="38" t="s">
        <v>225</v>
      </c>
      <c r="C285" s="38"/>
      <c r="D285" s="38" t="str">
        <f t="shared" si="51"/>
        <v>*</v>
      </c>
      <c r="E285" s="66">
        <f t="shared" si="64"/>
        <v>2025</v>
      </c>
      <c r="F285" s="38" t="str">
        <f t="shared" si="65"/>
        <v>TRAELC</v>
      </c>
      <c r="G285" s="38" t="str">
        <f t="shared" si="66"/>
        <v>TCAR*01*</v>
      </c>
      <c r="H285" s="38" t="str">
        <f>P$16</f>
        <v>TRAELC</v>
      </c>
      <c r="I285" s="38" t="str">
        <f t="shared" si="67"/>
        <v>TRACXFN</v>
      </c>
      <c r="J285" s="47">
        <v>0</v>
      </c>
      <c r="K285" s="2"/>
      <c r="L285" s="38" t="s">
        <v>239</v>
      </c>
      <c r="M285" s="38"/>
      <c r="N285" s="38" t="s">
        <v>245</v>
      </c>
      <c r="V285" s="59"/>
    </row>
    <row r="286" spans="2:22" x14ac:dyDescent="0.3">
      <c r="B286" s="38" t="s">
        <v>225</v>
      </c>
      <c r="C286" s="38"/>
      <c r="D286" s="38" t="str">
        <f t="shared" si="51"/>
        <v>FLO_EMIS</v>
      </c>
      <c r="E286" s="66">
        <f t="shared" si="64"/>
        <v>2025</v>
      </c>
      <c r="F286" s="38" t="str">
        <f t="shared" si="65"/>
        <v>TRAETH</v>
      </c>
      <c r="G286" s="38" t="str">
        <f t="shared" si="66"/>
        <v>TCAR*01*</v>
      </c>
      <c r="H286" s="38" t="str">
        <f>P$17</f>
        <v>TRAETH</v>
      </c>
      <c r="I286" s="38" t="str">
        <f t="shared" si="67"/>
        <v>TRACXFN</v>
      </c>
      <c r="J286" s="47">
        <v>35.300119518767524</v>
      </c>
      <c r="K286" s="2"/>
      <c r="L286" s="38" t="s">
        <v>239</v>
      </c>
      <c r="M286" s="38" t="s">
        <v>293</v>
      </c>
      <c r="N286" s="38" t="s">
        <v>299</v>
      </c>
      <c r="S286" s="2"/>
      <c r="T286" s="2"/>
      <c r="V286" s="59"/>
    </row>
    <row r="287" spans="2:22" s="2" customFormat="1" ht="15" customHeight="1" x14ac:dyDescent="0.3">
      <c r="B287" s="38" t="s">
        <v>225</v>
      </c>
      <c r="C287" s="38"/>
      <c r="D287" s="38" t="str">
        <f t="shared" si="51"/>
        <v>FLO_EMIS</v>
      </c>
      <c r="E287" s="66">
        <f t="shared" si="64"/>
        <v>2025</v>
      </c>
      <c r="F287" s="38" t="str">
        <f t="shared" si="65"/>
        <v>TRAETHM</v>
      </c>
      <c r="G287" s="38" t="str">
        <f t="shared" si="66"/>
        <v>TCAR*01*</v>
      </c>
      <c r="H287" s="38" t="str">
        <f>P$18</f>
        <v>TRAETHM</v>
      </c>
      <c r="I287" s="38" t="str">
        <f t="shared" si="67"/>
        <v>TRACXFN</v>
      </c>
      <c r="J287" s="47">
        <v>35.300119518767524</v>
      </c>
      <c r="L287" s="38" t="s">
        <v>239</v>
      </c>
      <c r="M287" s="38" t="s">
        <v>293</v>
      </c>
      <c r="N287" s="38" t="s">
        <v>299</v>
      </c>
      <c r="O287"/>
      <c r="P287"/>
      <c r="Q287"/>
      <c r="S287"/>
      <c r="T287"/>
      <c r="V287" s="59"/>
    </row>
    <row r="288" spans="2:22" x14ac:dyDescent="0.3">
      <c r="B288" s="38" t="s">
        <v>225</v>
      </c>
      <c r="C288" s="38"/>
      <c r="D288" s="38" t="str">
        <f t="shared" si="51"/>
        <v>*</v>
      </c>
      <c r="E288" s="66">
        <f t="shared" si="64"/>
        <v>2025</v>
      </c>
      <c r="F288" s="38" t="str">
        <f t="shared" si="65"/>
        <v>TRAFTD</v>
      </c>
      <c r="G288" s="38" t="str">
        <f t="shared" si="66"/>
        <v>TCAR*01*</v>
      </c>
      <c r="H288" s="38" t="str">
        <f>P$19</f>
        <v>TRAFTD</v>
      </c>
      <c r="I288" s="38" t="str">
        <f t="shared" si="67"/>
        <v>TRACXFN</v>
      </c>
      <c r="J288" s="47">
        <v>0</v>
      </c>
      <c r="K288" s="2"/>
      <c r="L288" s="38" t="s">
        <v>239</v>
      </c>
      <c r="M288" s="38"/>
      <c r="N288" s="38" t="s">
        <v>245</v>
      </c>
      <c r="O288" s="2"/>
      <c r="P288" s="53"/>
      <c r="Q288" s="2"/>
      <c r="V288" s="59"/>
    </row>
    <row r="289" spans="2:22" x14ac:dyDescent="0.3">
      <c r="B289" s="38" t="s">
        <v>225</v>
      </c>
      <c r="C289" s="38"/>
      <c r="D289" s="38" t="str">
        <f t="shared" si="51"/>
        <v>FLO_EMIS</v>
      </c>
      <c r="E289" s="66">
        <f t="shared" si="64"/>
        <v>2025</v>
      </c>
      <c r="F289" s="38" t="str">
        <f t="shared" si="65"/>
        <v>TRAGSL</v>
      </c>
      <c r="G289" s="38" t="str">
        <f t="shared" si="66"/>
        <v>TCAR*01*</v>
      </c>
      <c r="H289" s="38" t="str">
        <f>P$20</f>
        <v>TRAGSL</v>
      </c>
      <c r="I289" s="38" t="str">
        <f t="shared" si="67"/>
        <v>TRACXFN</v>
      </c>
      <c r="J289" s="47">
        <v>22.965803972544933</v>
      </c>
      <c r="K289" s="2"/>
      <c r="L289" s="38" t="s">
        <v>239</v>
      </c>
      <c r="M289" s="38" t="s">
        <v>293</v>
      </c>
      <c r="N289" s="38" t="s">
        <v>298</v>
      </c>
      <c r="V289" s="59"/>
    </row>
    <row r="290" spans="2:22" x14ac:dyDescent="0.3">
      <c r="B290" s="38" t="s">
        <v>225</v>
      </c>
      <c r="C290" s="38"/>
      <c r="D290" s="38" t="str">
        <f t="shared" si="51"/>
        <v>*</v>
      </c>
      <c r="E290" s="66">
        <f t="shared" si="64"/>
        <v>2025</v>
      </c>
      <c r="F290" s="38" t="str">
        <f t="shared" si="65"/>
        <v>TRAH2G</v>
      </c>
      <c r="G290" s="38" t="str">
        <f t="shared" si="66"/>
        <v>TCAR*01*</v>
      </c>
      <c r="H290" s="38" t="str">
        <f>P$21</f>
        <v>TRAH2G</v>
      </c>
      <c r="I290" s="38" t="str">
        <f t="shared" si="67"/>
        <v>TRACXFN</v>
      </c>
      <c r="J290" s="47">
        <v>0</v>
      </c>
      <c r="K290" s="2"/>
      <c r="L290" s="38" t="s">
        <v>239</v>
      </c>
      <c r="M290" s="38"/>
      <c r="N290" s="38" t="s">
        <v>245</v>
      </c>
      <c r="V290" s="59"/>
    </row>
    <row r="291" spans="2:22" x14ac:dyDescent="0.3">
      <c r="B291" s="38" t="s">
        <v>225</v>
      </c>
      <c r="C291" s="38"/>
      <c r="D291" s="38" t="str">
        <f t="shared" si="51"/>
        <v>*</v>
      </c>
      <c r="E291" s="66">
        <f t="shared" si="64"/>
        <v>2025</v>
      </c>
      <c r="F291" s="38" t="str">
        <f t="shared" si="65"/>
        <v>TRAHFO</v>
      </c>
      <c r="G291" s="38" t="str">
        <f t="shared" si="66"/>
        <v>TCAR*01*</v>
      </c>
      <c r="H291" s="38" t="str">
        <f>P$22</f>
        <v>TRAHFO</v>
      </c>
      <c r="I291" s="38" t="str">
        <f t="shared" si="67"/>
        <v>TRACXFN</v>
      </c>
      <c r="J291" s="47">
        <v>0</v>
      </c>
      <c r="K291" s="2"/>
      <c r="L291" s="38" t="s">
        <v>239</v>
      </c>
      <c r="M291" s="38"/>
      <c r="N291" s="38" t="s">
        <v>245</v>
      </c>
      <c r="V291" s="59"/>
    </row>
    <row r="292" spans="2:22" x14ac:dyDescent="0.3">
      <c r="B292" s="38" t="s">
        <v>225</v>
      </c>
      <c r="C292" s="38"/>
      <c r="D292" s="38" t="str">
        <f t="shared" si="51"/>
        <v>*</v>
      </c>
      <c r="E292" s="66">
        <f t="shared" si="64"/>
        <v>2025</v>
      </c>
      <c r="F292" s="38" t="str">
        <f t="shared" si="65"/>
        <v>TRAHUM</v>
      </c>
      <c r="G292" s="38" t="str">
        <f t="shared" si="66"/>
        <v>TCAR*01*</v>
      </c>
      <c r="H292" s="38" t="str">
        <f>P$23</f>
        <v>TRAHUM</v>
      </c>
      <c r="I292" s="38" t="str">
        <f t="shared" si="67"/>
        <v>TRACXFN</v>
      </c>
      <c r="J292" s="47">
        <v>0</v>
      </c>
      <c r="K292" s="2"/>
      <c r="L292" s="38" t="s">
        <v>239</v>
      </c>
      <c r="M292" s="38"/>
      <c r="N292" s="38" t="s">
        <v>245</v>
      </c>
      <c r="V292" s="59"/>
    </row>
    <row r="293" spans="2:22" x14ac:dyDescent="0.3">
      <c r="B293" s="38" t="s">
        <v>225</v>
      </c>
      <c r="C293" s="38"/>
      <c r="D293" s="38" t="str">
        <f t="shared" si="51"/>
        <v>*</v>
      </c>
      <c r="E293" s="66">
        <f t="shared" si="64"/>
        <v>2025</v>
      </c>
      <c r="F293" s="38" t="str">
        <f t="shared" si="65"/>
        <v>TRAKER</v>
      </c>
      <c r="G293" s="38" t="str">
        <f t="shared" si="66"/>
        <v>TCAR*01*</v>
      </c>
      <c r="H293" s="38" t="str">
        <f>P$24</f>
        <v>TRAKER</v>
      </c>
      <c r="I293" s="38" t="str">
        <f t="shared" si="67"/>
        <v>TRACXFN</v>
      </c>
      <c r="J293" s="47">
        <v>0</v>
      </c>
      <c r="K293" s="2"/>
      <c r="L293" s="38" t="s">
        <v>239</v>
      </c>
      <c r="M293" s="38"/>
      <c r="N293" s="38" t="s">
        <v>245</v>
      </c>
      <c r="V293" s="59"/>
    </row>
    <row r="294" spans="2:22" x14ac:dyDescent="0.3">
      <c r="B294" s="38" t="s">
        <v>225</v>
      </c>
      <c r="C294" s="38"/>
      <c r="D294" s="38" t="str">
        <f t="shared" si="51"/>
        <v>*</v>
      </c>
      <c r="E294" s="66">
        <f t="shared" si="64"/>
        <v>2025</v>
      </c>
      <c r="F294" s="38" t="str">
        <f t="shared" si="65"/>
        <v>TRALFO</v>
      </c>
      <c r="G294" s="38" t="str">
        <f t="shared" si="66"/>
        <v>TCAR*01*</v>
      </c>
      <c r="H294" s="38" t="str">
        <f>P$25</f>
        <v>TRALFO</v>
      </c>
      <c r="I294" s="38" t="str">
        <f t="shared" si="67"/>
        <v>TRACXFN</v>
      </c>
      <c r="J294" s="47">
        <v>0</v>
      </c>
      <c r="K294" s="2"/>
      <c r="L294" s="38" t="s">
        <v>239</v>
      </c>
      <c r="M294" s="38"/>
      <c r="N294" s="38" t="s">
        <v>245</v>
      </c>
      <c r="S294" s="2"/>
      <c r="T294" s="2"/>
      <c r="V294" s="59"/>
    </row>
    <row r="295" spans="2:22" s="2" customFormat="1" ht="15" customHeight="1" x14ac:dyDescent="0.3">
      <c r="B295" s="38" t="s">
        <v>225</v>
      </c>
      <c r="C295" s="38"/>
      <c r="D295" s="38" t="str">
        <f t="shared" ref="D295:D361" si="70">IF(J295&gt;0,"FLO_EMIS","*")</f>
        <v>*</v>
      </c>
      <c r="E295" s="66">
        <f t="shared" si="64"/>
        <v>2025</v>
      </c>
      <c r="F295" s="38" t="str">
        <f t="shared" si="65"/>
        <v>TRALPG</v>
      </c>
      <c r="G295" s="38" t="str">
        <f t="shared" si="66"/>
        <v>TCAR*01*</v>
      </c>
      <c r="H295" s="38" t="str">
        <f>P$26</f>
        <v>TRALPG</v>
      </c>
      <c r="I295" s="38" t="str">
        <f t="shared" si="67"/>
        <v>TRACXFN</v>
      </c>
      <c r="J295" s="47">
        <v>0</v>
      </c>
      <c r="L295" s="38" t="s">
        <v>239</v>
      </c>
      <c r="M295" s="38"/>
      <c r="N295" s="38" t="s">
        <v>263</v>
      </c>
      <c r="O295"/>
      <c r="P295"/>
      <c r="Q295"/>
      <c r="V295" s="59"/>
    </row>
    <row r="296" spans="2:22" s="2" customFormat="1" ht="15" customHeight="1" x14ac:dyDescent="0.3">
      <c r="B296" s="38" t="s">
        <v>225</v>
      </c>
      <c r="C296" s="38"/>
      <c r="D296" s="38" t="str">
        <f t="shared" si="70"/>
        <v>FLO_EMIS</v>
      </c>
      <c r="E296" s="66">
        <f t="shared" si="64"/>
        <v>2025</v>
      </c>
      <c r="F296" s="38" t="str">
        <f t="shared" si="65"/>
        <v>TRAMTH</v>
      </c>
      <c r="G296" s="38" t="str">
        <f t="shared" si="66"/>
        <v>TCAR*01*</v>
      </c>
      <c r="H296" s="38" t="str">
        <f>P$27</f>
        <v>TRAMTH</v>
      </c>
      <c r="I296" s="38" t="str">
        <f t="shared" si="67"/>
        <v>TRACXFN</v>
      </c>
      <c r="J296" s="47">
        <v>22.700000156810265</v>
      </c>
      <c r="L296" s="38" t="s">
        <v>239</v>
      </c>
      <c r="M296" s="38" t="s">
        <v>293</v>
      </c>
      <c r="N296" s="38" t="s">
        <v>298</v>
      </c>
      <c r="P296" s="53"/>
      <c r="S296"/>
      <c r="T296"/>
      <c r="V296" s="59"/>
    </row>
    <row r="297" spans="2:22" x14ac:dyDescent="0.3">
      <c r="B297" s="38" t="s">
        <v>225</v>
      </c>
      <c r="C297" s="38"/>
      <c r="D297" s="38" t="str">
        <f t="shared" si="70"/>
        <v>FLO_EMIS</v>
      </c>
      <c r="E297" s="66">
        <f t="shared" si="64"/>
        <v>2025</v>
      </c>
      <c r="F297" s="38" t="str">
        <f t="shared" si="65"/>
        <v>TRAMTHM</v>
      </c>
      <c r="G297" s="38" t="str">
        <f t="shared" si="66"/>
        <v>TCAR*01*</v>
      </c>
      <c r="H297" s="38" t="str">
        <f>P$28</f>
        <v>TRAMTHM</v>
      </c>
      <c r="I297" s="38" t="str">
        <f t="shared" si="67"/>
        <v>TRACXFN</v>
      </c>
      <c r="J297" s="47">
        <v>22.700000156810265</v>
      </c>
      <c r="K297" s="2"/>
      <c r="L297" s="38" t="s">
        <v>239</v>
      </c>
      <c r="M297" s="38" t="s">
        <v>293</v>
      </c>
      <c r="N297" s="38" t="s">
        <v>298</v>
      </c>
      <c r="O297" s="2"/>
      <c r="P297" s="53"/>
      <c r="Q297" s="2"/>
      <c r="V297" s="59"/>
    </row>
    <row r="298" spans="2:22" x14ac:dyDescent="0.3">
      <c r="B298" s="38" t="s">
        <v>225</v>
      </c>
      <c r="C298" s="38"/>
      <c r="D298" s="38" t="str">
        <f t="shared" si="70"/>
        <v>FLO_EMIS</v>
      </c>
      <c r="E298" s="66">
        <f t="shared" si="64"/>
        <v>2025</v>
      </c>
      <c r="F298" s="38" t="str">
        <f t="shared" si="65"/>
        <v>TRANGL</v>
      </c>
      <c r="G298" s="38" t="str">
        <f t="shared" si="66"/>
        <v>TCAR*01*</v>
      </c>
      <c r="H298" s="38" t="str">
        <f>P$29</f>
        <v>TRANGL</v>
      </c>
      <c r="I298" s="38" t="str">
        <f t="shared" si="67"/>
        <v>TRACXFN</v>
      </c>
      <c r="J298" s="47">
        <v>22.561140960002952</v>
      </c>
      <c r="L298" s="38" t="s">
        <v>239</v>
      </c>
      <c r="M298" s="38" t="s">
        <v>293</v>
      </c>
      <c r="N298" s="38" t="s">
        <v>298</v>
      </c>
      <c r="P298" s="53"/>
      <c r="V298" s="59"/>
    </row>
    <row r="299" spans="2:22" x14ac:dyDescent="0.3">
      <c r="B299" s="39" t="s">
        <v>225</v>
      </c>
      <c r="C299" s="39"/>
      <c r="D299" s="39" t="str">
        <f t="shared" si="70"/>
        <v>FLO_EMIS</v>
      </c>
      <c r="E299" s="67">
        <f t="shared" si="64"/>
        <v>2025</v>
      </c>
      <c r="F299" s="39" t="str">
        <f t="shared" si="65"/>
        <v>TRANGS</v>
      </c>
      <c r="G299" s="39" t="str">
        <f t="shared" si="66"/>
        <v>TCAR*01*</v>
      </c>
      <c r="H299" s="39" t="str">
        <f>P$30</f>
        <v>TRANGS</v>
      </c>
      <c r="I299" s="39" t="str">
        <f t="shared" si="67"/>
        <v>TRACXFN</v>
      </c>
      <c r="J299" s="48">
        <v>22.561140960002952</v>
      </c>
      <c r="L299" s="39" t="s">
        <v>239</v>
      </c>
      <c r="M299" s="39" t="s">
        <v>293</v>
      </c>
      <c r="N299" s="39" t="s">
        <v>298</v>
      </c>
      <c r="V299" s="59"/>
    </row>
    <row r="300" spans="2:22" x14ac:dyDescent="0.3">
      <c r="B300" s="38" t="s">
        <v>225</v>
      </c>
      <c r="C300" s="38"/>
      <c r="D300" s="38" t="str">
        <f t="shared" si="70"/>
        <v>FLO_EMIS</v>
      </c>
      <c r="E300" s="66">
        <v>2025</v>
      </c>
      <c r="F300" s="38" t="str">
        <f>H300</f>
        <v>TRABDL</v>
      </c>
      <c r="G300" s="38" t="s">
        <v>342</v>
      </c>
      <c r="H300" s="38" t="str">
        <f>P$7</f>
        <v>TRABDL</v>
      </c>
      <c r="I300" s="38" t="s">
        <v>228</v>
      </c>
      <c r="J300" s="47">
        <v>3.1631961409263878E-3</v>
      </c>
      <c r="K300" s="2"/>
      <c r="L300" s="38" t="s">
        <v>239</v>
      </c>
      <c r="M300" s="38" t="s">
        <v>293</v>
      </c>
      <c r="N300" s="38" t="s">
        <v>297</v>
      </c>
      <c r="S300" s="53"/>
      <c r="T300" s="2"/>
      <c r="V300" s="59"/>
    </row>
    <row r="301" spans="2:22" s="2" customFormat="1" ht="15" customHeight="1" x14ac:dyDescent="0.3">
      <c r="B301" s="38" t="s">
        <v>225</v>
      </c>
      <c r="C301" s="38"/>
      <c r="D301" s="38" t="str">
        <f t="shared" si="70"/>
        <v>FLO_EMIS</v>
      </c>
      <c r="E301" s="66">
        <f t="shared" ref="E301:E323" si="71">E300</f>
        <v>2025</v>
      </c>
      <c r="F301" s="38" t="str">
        <f t="shared" ref="F301:F323" si="72">H301</f>
        <v>TRABDLM</v>
      </c>
      <c r="G301" s="38" t="str">
        <f t="shared" ref="G301:G323" si="73">G300</f>
        <v>TCAR*01*</v>
      </c>
      <c r="H301" s="38" t="str">
        <f>P$8</f>
        <v>TRABDLM</v>
      </c>
      <c r="I301" s="38" t="str">
        <f t="shared" ref="I301:I323" si="74">I300</f>
        <v>TRAN2ON</v>
      </c>
      <c r="J301" s="47">
        <v>3.1631961409263878E-3</v>
      </c>
      <c r="L301" s="38" t="s">
        <v>239</v>
      </c>
      <c r="M301" s="38" t="s">
        <v>293</v>
      </c>
      <c r="N301" s="38" t="s">
        <v>297</v>
      </c>
      <c r="O301"/>
      <c r="P301"/>
      <c r="Q301"/>
      <c r="S301"/>
      <c r="T301"/>
      <c r="V301" s="59"/>
    </row>
    <row r="302" spans="2:22" x14ac:dyDescent="0.3">
      <c r="B302" s="38" t="s">
        <v>225</v>
      </c>
      <c r="C302" s="38"/>
      <c r="D302" s="38" t="str">
        <f t="shared" si="70"/>
        <v>FLO_EMIS</v>
      </c>
      <c r="E302" s="66">
        <f t="shared" si="71"/>
        <v>2025</v>
      </c>
      <c r="F302" s="38" t="str">
        <f t="shared" si="72"/>
        <v>TRABGL</v>
      </c>
      <c r="G302" s="38" t="str">
        <f t="shared" si="73"/>
        <v>TCAR*01*</v>
      </c>
      <c r="H302" s="38" t="str">
        <f>P$9</f>
        <v>TRABGL</v>
      </c>
      <c r="I302" s="38" t="str">
        <f t="shared" si="74"/>
        <v>TRAN2ON</v>
      </c>
      <c r="J302" s="47">
        <v>3.9690000000000003E-3</v>
      </c>
      <c r="K302" s="2"/>
      <c r="L302" s="38" t="s">
        <v>239</v>
      </c>
      <c r="M302" s="38" t="s">
        <v>293</v>
      </c>
      <c r="N302" s="38" t="s">
        <v>298</v>
      </c>
      <c r="O302" s="2"/>
      <c r="P302" s="53"/>
      <c r="Q302" s="2"/>
      <c r="S302" s="1"/>
      <c r="T302" s="54"/>
      <c r="V302" s="59"/>
    </row>
    <row r="303" spans="2:22" s="2" customFormat="1" ht="15" customHeight="1" x14ac:dyDescent="0.3">
      <c r="B303" s="38" t="s">
        <v>225</v>
      </c>
      <c r="C303" s="38"/>
      <c r="D303" s="38" t="str">
        <f t="shared" si="70"/>
        <v>FLO_EMIS</v>
      </c>
      <c r="E303" s="66">
        <f t="shared" si="71"/>
        <v>2025</v>
      </c>
      <c r="F303" s="38" t="str">
        <f t="shared" si="72"/>
        <v>TRABGS</v>
      </c>
      <c r="G303" s="38" t="str">
        <f t="shared" si="73"/>
        <v>TCAR*01*</v>
      </c>
      <c r="H303" s="38" t="str">
        <f>P$10</f>
        <v>TRABGS</v>
      </c>
      <c r="I303" s="38" t="str">
        <f t="shared" si="74"/>
        <v>TRAN2ON</v>
      </c>
      <c r="J303" s="47">
        <v>3.9690000000000003E-3</v>
      </c>
      <c r="L303" s="38" t="s">
        <v>239</v>
      </c>
      <c r="M303" s="38" t="s">
        <v>293</v>
      </c>
      <c r="N303" s="38" t="s">
        <v>298</v>
      </c>
      <c r="O303"/>
      <c r="P303"/>
      <c r="Q303"/>
      <c r="S303" s="53"/>
      <c r="V303" s="59"/>
    </row>
    <row r="304" spans="2:22" s="2" customFormat="1" ht="15" customHeight="1" x14ac:dyDescent="0.3">
      <c r="B304" s="38" t="s">
        <v>225</v>
      </c>
      <c r="C304" s="38"/>
      <c r="D304" s="38" t="str">
        <f t="shared" si="70"/>
        <v>FLO_EMIS</v>
      </c>
      <c r="E304" s="66">
        <f t="shared" si="71"/>
        <v>2025</v>
      </c>
      <c r="F304" s="38" t="str">
        <f t="shared" si="72"/>
        <v>TRABGSL</v>
      </c>
      <c r="G304" s="38" t="str">
        <f t="shared" si="73"/>
        <v>TCAR*01*</v>
      </c>
      <c r="H304" s="38" t="str">
        <f>P$11</f>
        <v>TRABGSL</v>
      </c>
      <c r="I304" s="38" t="str">
        <f t="shared" si="74"/>
        <v>TRAN2ON</v>
      </c>
      <c r="J304" s="47">
        <f>J313</f>
        <v>5.4008558663668437E-4</v>
      </c>
      <c r="L304" s="38" t="s">
        <v>239</v>
      </c>
      <c r="M304" s="38"/>
      <c r="N304" s="38" t="s">
        <v>294</v>
      </c>
      <c r="P304" s="53"/>
      <c r="S304" s="1"/>
      <c r="T304" s="54"/>
      <c r="V304" s="59"/>
    </row>
    <row r="305" spans="2:22" s="2" customFormat="1" ht="15" customHeight="1" x14ac:dyDescent="0.3">
      <c r="B305" s="38" t="s">
        <v>225</v>
      </c>
      <c r="C305" s="38"/>
      <c r="D305" s="38" t="str">
        <f t="shared" ref="D305" si="75">IF(J305&gt;0,"FLO_EMIS","*")</f>
        <v>FLO_EMIS</v>
      </c>
      <c r="E305" s="66">
        <f t="shared" si="71"/>
        <v>2025</v>
      </c>
      <c r="F305" s="38" t="str">
        <f t="shared" ref="F305" si="76">H305</f>
        <v>TRABGSLM</v>
      </c>
      <c r="G305" s="38" t="str">
        <f t="shared" si="73"/>
        <v>TCAR*01*</v>
      </c>
      <c r="H305" s="38" t="str">
        <f>P$12</f>
        <v>TRABGSLM</v>
      </c>
      <c r="I305" s="38" t="str">
        <f t="shared" si="74"/>
        <v>TRAN2ON</v>
      </c>
      <c r="J305" s="47">
        <f>J304</f>
        <v>5.4008558663668437E-4</v>
      </c>
      <c r="L305" s="38" t="s">
        <v>239</v>
      </c>
      <c r="M305" s="38"/>
      <c r="N305" s="38" t="s">
        <v>294</v>
      </c>
      <c r="P305" s="53"/>
      <c r="S305" s="1"/>
      <c r="T305" s="54"/>
      <c r="V305" s="59"/>
    </row>
    <row r="306" spans="2:22" s="2" customFormat="1" ht="15" customHeight="1" x14ac:dyDescent="0.3">
      <c r="B306" s="38" t="s">
        <v>225</v>
      </c>
      <c r="C306" s="38"/>
      <c r="D306" s="38" t="str">
        <f t="shared" si="70"/>
        <v>*</v>
      </c>
      <c r="E306" s="66">
        <f t="shared" si="71"/>
        <v>2025</v>
      </c>
      <c r="F306" s="38" t="str">
        <f t="shared" si="72"/>
        <v>TRABJF</v>
      </c>
      <c r="G306" s="38" t="str">
        <f>G304</f>
        <v>TCAR*01*</v>
      </c>
      <c r="H306" s="38" t="str">
        <f>P$13</f>
        <v>TRABJF</v>
      </c>
      <c r="I306" s="38" t="str">
        <f>I304</f>
        <v>TRAN2ON</v>
      </c>
      <c r="J306" s="47">
        <v>0</v>
      </c>
      <c r="L306" s="38" t="s">
        <v>239</v>
      </c>
      <c r="M306" s="38"/>
      <c r="N306" s="38" t="s">
        <v>245</v>
      </c>
      <c r="P306" s="53"/>
      <c r="S306"/>
      <c r="T306"/>
      <c r="V306" s="59"/>
    </row>
    <row r="307" spans="2:22" x14ac:dyDescent="0.3">
      <c r="B307" s="38" t="s">
        <v>225</v>
      </c>
      <c r="C307" s="38"/>
      <c r="D307" s="38" t="str">
        <f t="shared" si="70"/>
        <v>*</v>
      </c>
      <c r="E307" s="66">
        <f t="shared" si="71"/>
        <v>2025</v>
      </c>
      <c r="F307" s="38" t="str">
        <f t="shared" si="72"/>
        <v>TRADME</v>
      </c>
      <c r="G307" s="38" t="str">
        <f t="shared" si="73"/>
        <v>TCAR*01*</v>
      </c>
      <c r="H307" s="38" t="str">
        <f>P$14</f>
        <v>TRADME</v>
      </c>
      <c r="I307" s="38" t="str">
        <f t="shared" si="74"/>
        <v>TRAN2ON</v>
      </c>
      <c r="J307" s="47">
        <v>0</v>
      </c>
      <c r="K307" s="2"/>
      <c r="L307" s="38" t="s">
        <v>239</v>
      </c>
      <c r="M307" s="38"/>
      <c r="N307" s="38" t="s">
        <v>245</v>
      </c>
      <c r="O307" s="2"/>
      <c r="P307" s="53"/>
      <c r="Q307" s="2"/>
      <c r="V307" s="59"/>
    </row>
    <row r="308" spans="2:22" x14ac:dyDescent="0.3">
      <c r="B308" s="38" t="s">
        <v>225</v>
      </c>
      <c r="C308" s="38"/>
      <c r="D308" s="38" t="str">
        <f t="shared" si="70"/>
        <v>FLO_EMIS</v>
      </c>
      <c r="E308" s="66">
        <f t="shared" si="71"/>
        <v>2025</v>
      </c>
      <c r="F308" s="38" t="str">
        <f t="shared" si="72"/>
        <v>TRADST</v>
      </c>
      <c r="G308" s="38" t="str">
        <f t="shared" si="73"/>
        <v>TCAR*01*</v>
      </c>
      <c r="H308" s="38" t="str">
        <f>P$15</f>
        <v>TRADST</v>
      </c>
      <c r="I308" s="38" t="str">
        <f t="shared" si="74"/>
        <v>TRAN2ON</v>
      </c>
      <c r="J308" s="47">
        <v>3.0992662566681648E-3</v>
      </c>
      <c r="K308" s="2"/>
      <c r="L308" s="38" t="s">
        <v>239</v>
      </c>
      <c r="M308" s="38" t="s">
        <v>293</v>
      </c>
      <c r="N308" s="38" t="s">
        <v>298</v>
      </c>
      <c r="V308" s="59"/>
    </row>
    <row r="309" spans="2:22" x14ac:dyDescent="0.3">
      <c r="B309" s="38" t="s">
        <v>225</v>
      </c>
      <c r="C309" s="38"/>
      <c r="D309" s="38" t="str">
        <f t="shared" si="70"/>
        <v>*</v>
      </c>
      <c r="E309" s="66">
        <f t="shared" si="71"/>
        <v>2025</v>
      </c>
      <c r="F309" s="38" t="str">
        <f t="shared" si="72"/>
        <v>TRAELC</v>
      </c>
      <c r="G309" s="38" t="str">
        <f t="shared" si="73"/>
        <v>TCAR*01*</v>
      </c>
      <c r="H309" s="38" t="str">
        <f>P$16</f>
        <v>TRAELC</v>
      </c>
      <c r="I309" s="38" t="str">
        <f t="shared" si="74"/>
        <v>TRAN2ON</v>
      </c>
      <c r="J309" s="47">
        <v>0</v>
      </c>
      <c r="K309" s="2"/>
      <c r="L309" s="38" t="s">
        <v>239</v>
      </c>
      <c r="M309" s="38"/>
      <c r="N309" s="38" t="s">
        <v>245</v>
      </c>
      <c r="V309" s="59"/>
    </row>
    <row r="310" spans="2:22" x14ac:dyDescent="0.3">
      <c r="B310" s="38" t="s">
        <v>225</v>
      </c>
      <c r="C310" s="38"/>
      <c r="D310" s="38" t="str">
        <f t="shared" si="70"/>
        <v>FLO_EMIS</v>
      </c>
      <c r="E310" s="66">
        <f t="shared" si="71"/>
        <v>2025</v>
      </c>
      <c r="F310" s="38" t="str">
        <f t="shared" si="72"/>
        <v>TRAETH</v>
      </c>
      <c r="G310" s="38" t="str">
        <f t="shared" si="73"/>
        <v>TCAR*01*</v>
      </c>
      <c r="H310" s="38" t="str">
        <f>P$17</f>
        <v>TRAETH</v>
      </c>
      <c r="I310" s="38" t="str">
        <f t="shared" si="74"/>
        <v>TRAN2ON</v>
      </c>
      <c r="J310" s="47">
        <v>2.6329999999999999E-3</v>
      </c>
      <c r="K310" s="2"/>
      <c r="L310" s="38" t="s">
        <v>239</v>
      </c>
      <c r="M310" s="38" t="s">
        <v>293</v>
      </c>
      <c r="N310" s="38" t="s">
        <v>299</v>
      </c>
      <c r="S310" s="2"/>
      <c r="T310" s="2"/>
      <c r="V310" s="59"/>
    </row>
    <row r="311" spans="2:22" s="2" customFormat="1" ht="15" customHeight="1" x14ac:dyDescent="0.3">
      <c r="B311" s="38" t="s">
        <v>225</v>
      </c>
      <c r="C311" s="38"/>
      <c r="D311" s="38" t="str">
        <f t="shared" si="70"/>
        <v>FLO_EMIS</v>
      </c>
      <c r="E311" s="66">
        <f t="shared" si="71"/>
        <v>2025</v>
      </c>
      <c r="F311" s="38" t="str">
        <f t="shared" si="72"/>
        <v>TRAETHM</v>
      </c>
      <c r="G311" s="38" t="str">
        <f t="shared" si="73"/>
        <v>TCAR*01*</v>
      </c>
      <c r="H311" s="38" t="str">
        <f>P$18</f>
        <v>TRAETHM</v>
      </c>
      <c r="I311" s="38" t="str">
        <f t="shared" si="74"/>
        <v>TRAN2ON</v>
      </c>
      <c r="J311" s="47">
        <v>2.6329999999999999E-3</v>
      </c>
      <c r="L311" s="38" t="s">
        <v>239</v>
      </c>
      <c r="M311" s="38" t="s">
        <v>293</v>
      </c>
      <c r="N311" s="38" t="s">
        <v>299</v>
      </c>
      <c r="O311"/>
      <c r="P311"/>
      <c r="Q311"/>
      <c r="S311"/>
      <c r="T311"/>
      <c r="V311" s="59"/>
    </row>
    <row r="312" spans="2:22" x14ac:dyDescent="0.3">
      <c r="B312" s="38" t="s">
        <v>225</v>
      </c>
      <c r="C312" s="38"/>
      <c r="D312" s="38" t="str">
        <f t="shared" si="70"/>
        <v>*</v>
      </c>
      <c r="E312" s="66">
        <f t="shared" si="71"/>
        <v>2025</v>
      </c>
      <c r="F312" s="38" t="str">
        <f t="shared" si="72"/>
        <v>TRAFTD</v>
      </c>
      <c r="G312" s="38" t="str">
        <f t="shared" si="73"/>
        <v>TCAR*01*</v>
      </c>
      <c r="H312" s="38" t="str">
        <f>P$19</f>
        <v>TRAFTD</v>
      </c>
      <c r="I312" s="38" t="str">
        <f t="shared" si="74"/>
        <v>TRAN2ON</v>
      </c>
      <c r="J312" s="47">
        <v>0</v>
      </c>
      <c r="K312" s="2"/>
      <c r="L312" s="38" t="s">
        <v>239</v>
      </c>
      <c r="M312" s="38"/>
      <c r="N312" s="38" t="s">
        <v>245</v>
      </c>
      <c r="O312" s="2"/>
      <c r="P312" s="53"/>
      <c r="Q312" s="2"/>
      <c r="V312" s="59"/>
    </row>
    <row r="313" spans="2:22" x14ac:dyDescent="0.3">
      <c r="B313" s="38" t="s">
        <v>225</v>
      </c>
      <c r="C313" s="38"/>
      <c r="D313" s="38" t="str">
        <f t="shared" si="70"/>
        <v>FLO_EMIS</v>
      </c>
      <c r="E313" s="66">
        <f t="shared" si="71"/>
        <v>2025</v>
      </c>
      <c r="F313" s="38" t="str">
        <f t="shared" si="72"/>
        <v>TRAGSL</v>
      </c>
      <c r="G313" s="38" t="str">
        <f t="shared" si="73"/>
        <v>TCAR*01*</v>
      </c>
      <c r="H313" s="38" t="str">
        <f>P$20</f>
        <v>TRAGSL</v>
      </c>
      <c r="I313" s="38" t="str">
        <f t="shared" si="74"/>
        <v>TRAN2ON</v>
      </c>
      <c r="J313" s="47">
        <v>5.4008558663668437E-4</v>
      </c>
      <c r="K313" s="2"/>
      <c r="L313" s="38" t="s">
        <v>239</v>
      </c>
      <c r="M313" s="38" t="s">
        <v>293</v>
      </c>
      <c r="N313" s="38" t="s">
        <v>298</v>
      </c>
      <c r="V313" s="59"/>
    </row>
    <row r="314" spans="2:22" x14ac:dyDescent="0.3">
      <c r="B314" s="38" t="s">
        <v>225</v>
      </c>
      <c r="C314" s="38"/>
      <c r="D314" s="38" t="str">
        <f t="shared" si="70"/>
        <v>*</v>
      </c>
      <c r="E314" s="66">
        <f t="shared" si="71"/>
        <v>2025</v>
      </c>
      <c r="F314" s="38" t="str">
        <f t="shared" si="72"/>
        <v>TRAH2G</v>
      </c>
      <c r="G314" s="38" t="str">
        <f t="shared" si="73"/>
        <v>TCAR*01*</v>
      </c>
      <c r="H314" s="38" t="str">
        <f>P$21</f>
        <v>TRAH2G</v>
      </c>
      <c r="I314" s="38" t="str">
        <f t="shared" si="74"/>
        <v>TRAN2ON</v>
      </c>
      <c r="J314" s="47">
        <v>0</v>
      </c>
      <c r="K314" s="2"/>
      <c r="L314" s="38" t="s">
        <v>239</v>
      </c>
      <c r="M314" s="38"/>
      <c r="N314" s="38" t="s">
        <v>245</v>
      </c>
      <c r="V314" s="59"/>
    </row>
    <row r="315" spans="2:22" x14ac:dyDescent="0.3">
      <c r="B315" s="38" t="s">
        <v>225</v>
      </c>
      <c r="C315" s="38"/>
      <c r="D315" s="38" t="str">
        <f t="shared" si="70"/>
        <v>*</v>
      </c>
      <c r="E315" s="66">
        <f t="shared" si="71"/>
        <v>2025</v>
      </c>
      <c r="F315" s="38" t="str">
        <f t="shared" si="72"/>
        <v>TRAHFO</v>
      </c>
      <c r="G315" s="38" t="str">
        <f t="shared" si="73"/>
        <v>TCAR*01*</v>
      </c>
      <c r="H315" s="38" t="str">
        <f>P$22</f>
        <v>TRAHFO</v>
      </c>
      <c r="I315" s="38" t="str">
        <f t="shared" si="74"/>
        <v>TRAN2ON</v>
      </c>
      <c r="J315" s="47">
        <v>0</v>
      </c>
      <c r="K315" s="2"/>
      <c r="L315" s="38" t="s">
        <v>239</v>
      </c>
      <c r="M315" s="38"/>
      <c r="N315" s="38" t="s">
        <v>245</v>
      </c>
      <c r="V315" s="59"/>
    </row>
    <row r="316" spans="2:22" x14ac:dyDescent="0.3">
      <c r="B316" s="38" t="s">
        <v>225</v>
      </c>
      <c r="C316" s="38"/>
      <c r="D316" s="38" t="str">
        <f t="shared" si="70"/>
        <v>*</v>
      </c>
      <c r="E316" s="66">
        <f t="shared" si="71"/>
        <v>2025</v>
      </c>
      <c r="F316" s="38" t="str">
        <f t="shared" si="72"/>
        <v>TRAHUM</v>
      </c>
      <c r="G316" s="38" t="str">
        <f t="shared" si="73"/>
        <v>TCAR*01*</v>
      </c>
      <c r="H316" s="38" t="str">
        <f>P$23</f>
        <v>TRAHUM</v>
      </c>
      <c r="I316" s="38" t="str">
        <f t="shared" si="74"/>
        <v>TRAN2ON</v>
      </c>
      <c r="J316" s="47">
        <v>0</v>
      </c>
      <c r="K316" s="2"/>
      <c r="L316" s="38" t="s">
        <v>239</v>
      </c>
      <c r="M316" s="38"/>
      <c r="N316" s="38" t="s">
        <v>245</v>
      </c>
      <c r="V316" s="59"/>
    </row>
    <row r="317" spans="2:22" x14ac:dyDescent="0.3">
      <c r="B317" s="38" t="s">
        <v>225</v>
      </c>
      <c r="C317" s="38"/>
      <c r="D317" s="38" t="str">
        <f t="shared" si="70"/>
        <v>*</v>
      </c>
      <c r="E317" s="66">
        <f t="shared" si="71"/>
        <v>2025</v>
      </c>
      <c r="F317" s="38" t="str">
        <f t="shared" si="72"/>
        <v>TRAKER</v>
      </c>
      <c r="G317" s="38" t="str">
        <f t="shared" si="73"/>
        <v>TCAR*01*</v>
      </c>
      <c r="H317" s="38" t="str">
        <f>P$24</f>
        <v>TRAKER</v>
      </c>
      <c r="I317" s="38" t="str">
        <f t="shared" si="74"/>
        <v>TRAN2ON</v>
      </c>
      <c r="J317" s="47">
        <v>0</v>
      </c>
      <c r="K317" s="2"/>
      <c r="L317" s="38" t="s">
        <v>239</v>
      </c>
      <c r="M317" s="38"/>
      <c r="N317" s="38" t="s">
        <v>245</v>
      </c>
      <c r="V317" s="59"/>
    </row>
    <row r="318" spans="2:22" x14ac:dyDescent="0.3">
      <c r="B318" s="38" t="s">
        <v>225</v>
      </c>
      <c r="C318" s="38"/>
      <c r="D318" s="38" t="str">
        <f t="shared" si="70"/>
        <v>*</v>
      </c>
      <c r="E318" s="66">
        <f t="shared" si="71"/>
        <v>2025</v>
      </c>
      <c r="F318" s="38" t="str">
        <f t="shared" si="72"/>
        <v>TRALFO</v>
      </c>
      <c r="G318" s="38" t="str">
        <f t="shared" si="73"/>
        <v>TCAR*01*</v>
      </c>
      <c r="H318" s="38" t="str">
        <f>P$25</f>
        <v>TRALFO</v>
      </c>
      <c r="I318" s="38" t="str">
        <f t="shared" si="74"/>
        <v>TRAN2ON</v>
      </c>
      <c r="J318" s="47">
        <v>0</v>
      </c>
      <c r="K318" s="2"/>
      <c r="L318" s="38" t="s">
        <v>239</v>
      </c>
      <c r="M318" s="38"/>
      <c r="N318" s="38" t="s">
        <v>245</v>
      </c>
      <c r="S318" s="2"/>
      <c r="T318" s="2"/>
      <c r="V318" s="59"/>
    </row>
    <row r="319" spans="2:22" s="2" customFormat="1" ht="15" customHeight="1" x14ac:dyDescent="0.3">
      <c r="B319" s="38" t="s">
        <v>225</v>
      </c>
      <c r="C319" s="38"/>
      <c r="D319" s="38" t="str">
        <f t="shared" si="70"/>
        <v>*</v>
      </c>
      <c r="E319" s="66">
        <f t="shared" si="71"/>
        <v>2025</v>
      </c>
      <c r="F319" s="38" t="str">
        <f t="shared" si="72"/>
        <v>TRALPG</v>
      </c>
      <c r="G319" s="38" t="str">
        <f t="shared" si="73"/>
        <v>TCAR*01*</v>
      </c>
      <c r="H319" s="38" t="str">
        <f>P$26</f>
        <v>TRALPG</v>
      </c>
      <c r="I319" s="38" t="str">
        <f t="shared" si="74"/>
        <v>TRAN2ON</v>
      </c>
      <c r="J319" s="47">
        <v>0</v>
      </c>
      <c r="L319" s="38" t="s">
        <v>239</v>
      </c>
      <c r="M319" s="38"/>
      <c r="N319" s="38" t="s">
        <v>263</v>
      </c>
      <c r="O319"/>
      <c r="P319"/>
      <c r="Q319"/>
      <c r="V319" s="59"/>
    </row>
    <row r="320" spans="2:22" s="2" customFormat="1" ht="15" customHeight="1" x14ac:dyDescent="0.3">
      <c r="B320" s="38" t="s">
        <v>225</v>
      </c>
      <c r="C320" s="38"/>
      <c r="D320" s="38" t="str">
        <f t="shared" si="70"/>
        <v>FLO_EMIS</v>
      </c>
      <c r="E320" s="66">
        <f t="shared" si="71"/>
        <v>2025</v>
      </c>
      <c r="F320" s="38" t="str">
        <f t="shared" si="72"/>
        <v>TRAMTH</v>
      </c>
      <c r="G320" s="38" t="str">
        <f t="shared" si="73"/>
        <v>TCAR*01*</v>
      </c>
      <c r="H320" s="38" t="str">
        <f>P$27</f>
        <v>TRAMTH</v>
      </c>
      <c r="I320" s="38" t="str">
        <f t="shared" si="74"/>
        <v>TRAN2ON</v>
      </c>
      <c r="J320" s="47">
        <v>3.0223796380295653E-3</v>
      </c>
      <c r="L320" s="38" t="s">
        <v>239</v>
      </c>
      <c r="M320" s="38" t="s">
        <v>293</v>
      </c>
      <c r="N320" s="38" t="s">
        <v>298</v>
      </c>
      <c r="P320" s="53"/>
      <c r="S320"/>
      <c r="T320"/>
      <c r="V320" s="59"/>
    </row>
    <row r="321" spans="2:22" x14ac:dyDescent="0.3">
      <c r="B321" s="38" t="s">
        <v>225</v>
      </c>
      <c r="C321" s="38"/>
      <c r="D321" s="38" t="str">
        <f t="shared" si="70"/>
        <v>FLO_EMIS</v>
      </c>
      <c r="E321" s="66">
        <f t="shared" si="71"/>
        <v>2025</v>
      </c>
      <c r="F321" s="38" t="str">
        <f t="shared" si="72"/>
        <v>TRAMTHM</v>
      </c>
      <c r="G321" s="38" t="str">
        <f t="shared" si="73"/>
        <v>TCAR*01*</v>
      </c>
      <c r="H321" s="38" t="str">
        <f>P$28</f>
        <v>TRAMTHM</v>
      </c>
      <c r="I321" s="38" t="str">
        <f t="shared" si="74"/>
        <v>TRAN2ON</v>
      </c>
      <c r="J321" s="47">
        <v>3.0223796380295653E-3</v>
      </c>
      <c r="K321" s="2"/>
      <c r="L321" s="38" t="s">
        <v>239</v>
      </c>
      <c r="M321" s="38" t="s">
        <v>293</v>
      </c>
      <c r="N321" s="38" t="s">
        <v>298</v>
      </c>
      <c r="O321" s="2"/>
      <c r="P321" s="53"/>
      <c r="Q321" s="2"/>
      <c r="V321" s="59"/>
    </row>
    <row r="322" spans="2:22" x14ac:dyDescent="0.3">
      <c r="B322" s="38" t="s">
        <v>225</v>
      </c>
      <c r="C322" s="38"/>
      <c r="D322" s="38" t="str">
        <f t="shared" si="70"/>
        <v>FLO_EMIS</v>
      </c>
      <c r="E322" s="66">
        <f t="shared" si="71"/>
        <v>2025</v>
      </c>
      <c r="F322" s="38" t="str">
        <f t="shared" si="72"/>
        <v>TRANGL</v>
      </c>
      <c r="G322" s="38" t="str">
        <f t="shared" si="73"/>
        <v>TCAR*01*</v>
      </c>
      <c r="H322" s="38" t="str">
        <f>P$29</f>
        <v>TRANGL</v>
      </c>
      <c r="I322" s="38" t="str">
        <f t="shared" si="74"/>
        <v>TRAN2ON</v>
      </c>
      <c r="J322" s="47">
        <v>3.9690000000000003E-3</v>
      </c>
      <c r="L322" s="38" t="s">
        <v>239</v>
      </c>
      <c r="M322" s="38" t="s">
        <v>293</v>
      </c>
      <c r="N322" s="38" t="s">
        <v>298</v>
      </c>
      <c r="P322" s="53"/>
      <c r="V322" s="59"/>
    </row>
    <row r="323" spans="2:22" x14ac:dyDescent="0.3">
      <c r="B323" s="39" t="s">
        <v>225</v>
      </c>
      <c r="C323" s="39"/>
      <c r="D323" s="39" t="str">
        <f t="shared" si="70"/>
        <v>FLO_EMIS</v>
      </c>
      <c r="E323" s="67">
        <f t="shared" si="71"/>
        <v>2025</v>
      </c>
      <c r="F323" s="39" t="str">
        <f t="shared" si="72"/>
        <v>TRANGS</v>
      </c>
      <c r="G323" s="39" t="str">
        <f t="shared" si="73"/>
        <v>TCAR*01*</v>
      </c>
      <c r="H323" s="39" t="str">
        <f>P$30</f>
        <v>TRANGS</v>
      </c>
      <c r="I323" s="39" t="str">
        <f t="shared" si="74"/>
        <v>TRAN2ON</v>
      </c>
      <c r="J323" s="48">
        <v>3.9690000000000003E-3</v>
      </c>
      <c r="L323" s="39" t="s">
        <v>239</v>
      </c>
      <c r="M323" s="39" t="s">
        <v>293</v>
      </c>
      <c r="N323" s="39" t="s">
        <v>298</v>
      </c>
      <c r="V323" s="59"/>
    </row>
    <row r="324" spans="2:22" x14ac:dyDescent="0.3">
      <c r="B324" s="38" t="s">
        <v>225</v>
      </c>
      <c r="C324" s="38"/>
      <c r="D324" s="38" t="str">
        <f t="shared" si="70"/>
        <v>FLO_EMIS</v>
      </c>
      <c r="E324" s="66">
        <v>2025</v>
      </c>
      <c r="F324" s="38" t="str">
        <f>H324</f>
        <v>TRABDL</v>
      </c>
      <c r="G324" s="38" t="s">
        <v>342</v>
      </c>
      <c r="H324" s="38" t="str">
        <f>P$7</f>
        <v>TRABDL</v>
      </c>
      <c r="I324" s="38" t="s">
        <v>247</v>
      </c>
      <c r="J324" s="47">
        <v>3.5146626970430906E-4</v>
      </c>
      <c r="K324" s="2"/>
      <c r="L324" s="38" t="s">
        <v>239</v>
      </c>
      <c r="M324" s="38" t="s">
        <v>293</v>
      </c>
      <c r="N324" s="38" t="s">
        <v>297</v>
      </c>
      <c r="S324" s="53"/>
      <c r="T324" s="2"/>
      <c r="V324" s="59"/>
    </row>
    <row r="325" spans="2:22" s="2" customFormat="1" ht="15" customHeight="1" x14ac:dyDescent="0.3">
      <c r="B325" s="38" t="s">
        <v>225</v>
      </c>
      <c r="C325" s="38"/>
      <c r="D325" s="38" t="str">
        <f t="shared" si="70"/>
        <v>FLO_EMIS</v>
      </c>
      <c r="E325" s="66">
        <f t="shared" ref="E325:E347" si="77">E324</f>
        <v>2025</v>
      </c>
      <c r="F325" s="38" t="str">
        <f t="shared" ref="F325:F347" si="78">H325</f>
        <v>TRABDLM</v>
      </c>
      <c r="G325" s="38" t="str">
        <f t="shared" ref="G325:G347" si="79">G324</f>
        <v>TCAR*01*</v>
      </c>
      <c r="H325" s="38" t="str">
        <f>P$8</f>
        <v>TRABDLM</v>
      </c>
      <c r="I325" s="38" t="str">
        <f t="shared" ref="I325:I347" si="80">I324</f>
        <v>TRANH3N</v>
      </c>
      <c r="J325" s="47">
        <v>3.5146626970430906E-4</v>
      </c>
      <c r="L325" s="38" t="s">
        <v>239</v>
      </c>
      <c r="M325" s="38" t="s">
        <v>293</v>
      </c>
      <c r="N325" s="38" t="s">
        <v>297</v>
      </c>
      <c r="O325"/>
      <c r="P325"/>
      <c r="Q325"/>
      <c r="S325" s="1"/>
      <c r="T325" s="54"/>
      <c r="V325" s="59"/>
    </row>
    <row r="326" spans="2:22" s="2" customFormat="1" ht="15" customHeight="1" x14ac:dyDescent="0.3">
      <c r="B326" s="38" t="s">
        <v>225</v>
      </c>
      <c r="C326" s="38"/>
      <c r="D326" s="38" t="str">
        <f t="shared" si="70"/>
        <v>FLO_EMIS</v>
      </c>
      <c r="E326" s="66">
        <f t="shared" si="77"/>
        <v>2025</v>
      </c>
      <c r="F326" s="38" t="str">
        <f t="shared" si="78"/>
        <v>TRABGL</v>
      </c>
      <c r="G326" s="38" t="str">
        <f t="shared" si="79"/>
        <v>TCAR*01*</v>
      </c>
      <c r="H326" s="38" t="str">
        <f>P$9</f>
        <v>TRABGL</v>
      </c>
      <c r="I326" s="38" t="str">
        <f t="shared" si="80"/>
        <v>TRANH3N</v>
      </c>
      <c r="J326" s="47">
        <v>1.32E-2</v>
      </c>
      <c r="L326" s="38" t="s">
        <v>239</v>
      </c>
      <c r="M326" s="38" t="s">
        <v>293</v>
      </c>
      <c r="N326" s="38" t="s">
        <v>298</v>
      </c>
      <c r="P326" s="53"/>
      <c r="S326" s="53"/>
      <c r="V326" s="59"/>
    </row>
    <row r="327" spans="2:22" s="2" customFormat="1" ht="15" customHeight="1" x14ac:dyDescent="0.3">
      <c r="B327" s="38" t="s">
        <v>225</v>
      </c>
      <c r="C327" s="38"/>
      <c r="D327" s="38" t="str">
        <f t="shared" si="70"/>
        <v>FLO_EMIS</v>
      </c>
      <c r="E327" s="66">
        <f t="shared" si="77"/>
        <v>2025</v>
      </c>
      <c r="F327" s="38" t="str">
        <f t="shared" si="78"/>
        <v>TRABGS</v>
      </c>
      <c r="G327" s="38" t="str">
        <f t="shared" si="79"/>
        <v>TCAR*01*</v>
      </c>
      <c r="H327" s="38" t="str">
        <f>P$10</f>
        <v>TRABGS</v>
      </c>
      <c r="I327" s="38" t="str">
        <f t="shared" si="80"/>
        <v>TRANH3N</v>
      </c>
      <c r="J327" s="47">
        <v>1.32E-2</v>
      </c>
      <c r="L327" s="38" t="s">
        <v>239</v>
      </c>
      <c r="M327" s="38" t="s">
        <v>293</v>
      </c>
      <c r="N327" s="38" t="s">
        <v>298</v>
      </c>
      <c r="P327" s="53"/>
      <c r="S327" s="1"/>
      <c r="T327" s="54"/>
      <c r="V327" s="59"/>
    </row>
    <row r="328" spans="2:22" s="2" customFormat="1" ht="15" customHeight="1" x14ac:dyDescent="0.3">
      <c r="B328" s="38" t="s">
        <v>225</v>
      </c>
      <c r="C328" s="38"/>
      <c r="D328" s="38" t="str">
        <f t="shared" si="70"/>
        <v>FLO_EMIS</v>
      </c>
      <c r="E328" s="66">
        <f t="shared" si="77"/>
        <v>2025</v>
      </c>
      <c r="F328" s="38" t="str">
        <f t="shared" si="78"/>
        <v>TRABGSL</v>
      </c>
      <c r="G328" s="38" t="str">
        <f t="shared" si="79"/>
        <v>TCAR*01*</v>
      </c>
      <c r="H328" s="38" t="str">
        <f>P$11</f>
        <v>TRABGSL</v>
      </c>
      <c r="I328" s="38" t="str">
        <f t="shared" si="80"/>
        <v>TRANH3N</v>
      </c>
      <c r="J328" s="47">
        <f>J337</f>
        <v>5.4482033824147682E-4</v>
      </c>
      <c r="L328" s="38" t="s">
        <v>239</v>
      </c>
      <c r="M328" s="38"/>
      <c r="N328" s="38" t="s">
        <v>294</v>
      </c>
      <c r="P328" s="53"/>
      <c r="V328" s="59"/>
    </row>
    <row r="329" spans="2:22" s="2" customFormat="1" ht="15" customHeight="1" x14ac:dyDescent="0.3">
      <c r="B329" s="38" t="s">
        <v>225</v>
      </c>
      <c r="C329" s="38"/>
      <c r="D329" s="38" t="str">
        <f t="shared" ref="D329" si="81">IF(J329&gt;0,"FLO_EMIS","*")</f>
        <v>FLO_EMIS</v>
      </c>
      <c r="E329" s="66">
        <f t="shared" si="77"/>
        <v>2025</v>
      </c>
      <c r="F329" s="38" t="str">
        <f t="shared" ref="F329" si="82">H329</f>
        <v>TRABGSLM</v>
      </c>
      <c r="G329" s="38" t="str">
        <f t="shared" si="79"/>
        <v>TCAR*01*</v>
      </c>
      <c r="H329" s="38" t="str">
        <f>P$12</f>
        <v>TRABGSLM</v>
      </c>
      <c r="I329" s="38" t="str">
        <f t="shared" si="80"/>
        <v>TRANH3N</v>
      </c>
      <c r="J329" s="47">
        <f>J328</f>
        <v>5.4482033824147682E-4</v>
      </c>
      <c r="L329" s="38" t="s">
        <v>239</v>
      </c>
      <c r="M329" s="38"/>
      <c r="N329" s="38" t="s">
        <v>294</v>
      </c>
      <c r="P329" s="53"/>
      <c r="V329" s="59"/>
    </row>
    <row r="330" spans="2:22" s="2" customFormat="1" ht="15" customHeight="1" x14ac:dyDescent="0.3">
      <c r="B330" s="38" t="s">
        <v>225</v>
      </c>
      <c r="C330" s="38"/>
      <c r="D330" s="38" t="str">
        <f t="shared" si="70"/>
        <v>*</v>
      </c>
      <c r="E330" s="66">
        <f>E328</f>
        <v>2025</v>
      </c>
      <c r="F330" s="38" t="str">
        <f t="shared" si="78"/>
        <v>TRABJF</v>
      </c>
      <c r="G330" s="38" t="str">
        <f>G328</f>
        <v>TCAR*01*</v>
      </c>
      <c r="H330" s="38" t="str">
        <f>P$13</f>
        <v>TRABJF</v>
      </c>
      <c r="I330" s="38" t="str">
        <f>I328</f>
        <v>TRANH3N</v>
      </c>
      <c r="J330" s="47">
        <v>0</v>
      </c>
      <c r="L330" s="38" t="s">
        <v>239</v>
      </c>
      <c r="M330" s="38"/>
      <c r="N330" s="38" t="s">
        <v>245</v>
      </c>
      <c r="P330" s="53"/>
      <c r="S330"/>
      <c r="T330"/>
      <c r="V330" s="59"/>
    </row>
    <row r="331" spans="2:22" x14ac:dyDescent="0.3">
      <c r="B331" s="38" t="s">
        <v>225</v>
      </c>
      <c r="C331" s="38"/>
      <c r="D331" s="38" t="str">
        <f t="shared" si="70"/>
        <v>*</v>
      </c>
      <c r="E331" s="66">
        <f t="shared" si="77"/>
        <v>2025</v>
      </c>
      <c r="F331" s="38" t="str">
        <f t="shared" si="78"/>
        <v>TRADME</v>
      </c>
      <c r="G331" s="38" t="str">
        <f t="shared" si="79"/>
        <v>TCAR*01*</v>
      </c>
      <c r="H331" s="38" t="str">
        <f>P$14</f>
        <v>TRADME</v>
      </c>
      <c r="I331" s="38" t="str">
        <f t="shared" si="80"/>
        <v>TRANH3N</v>
      </c>
      <c r="J331" s="47">
        <v>0</v>
      </c>
      <c r="K331" s="2"/>
      <c r="L331" s="38" t="s">
        <v>239</v>
      </c>
      <c r="M331" s="38"/>
      <c r="N331" s="38" t="s">
        <v>245</v>
      </c>
      <c r="O331" s="2"/>
      <c r="P331" s="53"/>
      <c r="Q331" s="2"/>
      <c r="V331" s="59"/>
    </row>
    <row r="332" spans="2:22" x14ac:dyDescent="0.3">
      <c r="B332" s="38" t="s">
        <v>225</v>
      </c>
      <c r="C332" s="38"/>
      <c r="D332" s="38" t="str">
        <f t="shared" si="70"/>
        <v>FLO_EMIS</v>
      </c>
      <c r="E332" s="66">
        <f t="shared" si="77"/>
        <v>2025</v>
      </c>
      <c r="F332" s="38" t="str">
        <f t="shared" si="78"/>
        <v>TRADST</v>
      </c>
      <c r="G332" s="38" t="str">
        <f t="shared" si="79"/>
        <v>TCAR*01*</v>
      </c>
      <c r="H332" s="38" t="str">
        <f>P$15</f>
        <v>TRADST</v>
      </c>
      <c r="I332" s="38" t="str">
        <f t="shared" si="80"/>
        <v>TRANH3N</v>
      </c>
      <c r="J332" s="47">
        <v>3.4436294858800125E-4</v>
      </c>
      <c r="K332" s="2"/>
      <c r="L332" s="38" t="s">
        <v>239</v>
      </c>
      <c r="M332" s="38" t="s">
        <v>293</v>
      </c>
      <c r="N332" s="38" t="s">
        <v>298</v>
      </c>
      <c r="P332" s="53"/>
      <c r="V332" s="59"/>
    </row>
    <row r="333" spans="2:22" x14ac:dyDescent="0.3">
      <c r="B333" s="38" t="s">
        <v>225</v>
      </c>
      <c r="C333" s="38"/>
      <c r="D333" s="38" t="str">
        <f t="shared" si="70"/>
        <v>*</v>
      </c>
      <c r="E333" s="66">
        <f t="shared" si="77"/>
        <v>2025</v>
      </c>
      <c r="F333" s="38" t="str">
        <f t="shared" si="78"/>
        <v>TRAELC</v>
      </c>
      <c r="G333" s="38" t="str">
        <f t="shared" si="79"/>
        <v>TCAR*01*</v>
      </c>
      <c r="H333" s="38" t="str">
        <f>P$16</f>
        <v>TRAELC</v>
      </c>
      <c r="I333" s="38" t="str">
        <f t="shared" si="80"/>
        <v>TRANH3N</v>
      </c>
      <c r="J333" s="47">
        <v>0</v>
      </c>
      <c r="K333" s="2"/>
      <c r="L333" s="38" t="s">
        <v>239</v>
      </c>
      <c r="M333" s="38"/>
      <c r="N333" s="38" t="s">
        <v>245</v>
      </c>
      <c r="V333" s="59"/>
    </row>
    <row r="334" spans="2:22" x14ac:dyDescent="0.3">
      <c r="B334" s="38" t="s">
        <v>225</v>
      </c>
      <c r="C334" s="38"/>
      <c r="D334" s="38" t="str">
        <f t="shared" si="70"/>
        <v>FLO_EMIS</v>
      </c>
      <c r="E334" s="66">
        <f t="shared" si="77"/>
        <v>2025</v>
      </c>
      <c r="F334" s="38" t="str">
        <f t="shared" si="78"/>
        <v>TRAETH</v>
      </c>
      <c r="G334" s="38" t="str">
        <f t="shared" si="79"/>
        <v>TCAR*01*</v>
      </c>
      <c r="H334" s="38" t="str">
        <f>P$17</f>
        <v>TRAETH</v>
      </c>
      <c r="I334" s="38" t="str">
        <f t="shared" si="80"/>
        <v>TRANH3N</v>
      </c>
      <c r="J334" s="47">
        <v>8.1000000000000004E-5</v>
      </c>
      <c r="K334" s="2"/>
      <c r="L334" s="38" t="s">
        <v>239</v>
      </c>
      <c r="M334" s="38" t="s">
        <v>293</v>
      </c>
      <c r="N334" s="38" t="s">
        <v>299</v>
      </c>
      <c r="V334" s="59"/>
    </row>
    <row r="335" spans="2:22" x14ac:dyDescent="0.3">
      <c r="B335" s="38" t="s">
        <v>225</v>
      </c>
      <c r="C335" s="38"/>
      <c r="D335" s="38" t="str">
        <f t="shared" si="70"/>
        <v>FLO_EMIS</v>
      </c>
      <c r="E335" s="66">
        <f t="shared" si="77"/>
        <v>2025</v>
      </c>
      <c r="F335" s="38" t="str">
        <f t="shared" si="78"/>
        <v>TRAETHM</v>
      </c>
      <c r="G335" s="38" t="str">
        <f t="shared" si="79"/>
        <v>TCAR*01*</v>
      </c>
      <c r="H335" s="38" t="str">
        <f>P$18</f>
        <v>TRAETHM</v>
      </c>
      <c r="I335" s="38" t="str">
        <f t="shared" si="80"/>
        <v>TRANH3N</v>
      </c>
      <c r="J335" s="47">
        <v>8.1000000000000004E-5</v>
      </c>
      <c r="K335" s="2"/>
      <c r="L335" s="38" t="s">
        <v>239</v>
      </c>
      <c r="M335" s="38" t="s">
        <v>293</v>
      </c>
      <c r="N335" s="38" t="s">
        <v>299</v>
      </c>
      <c r="V335" s="59"/>
    </row>
    <row r="336" spans="2:22" x14ac:dyDescent="0.3">
      <c r="B336" s="38" t="s">
        <v>225</v>
      </c>
      <c r="C336" s="38"/>
      <c r="D336" s="38" t="str">
        <f t="shared" si="70"/>
        <v>*</v>
      </c>
      <c r="E336" s="66">
        <f t="shared" si="77"/>
        <v>2025</v>
      </c>
      <c r="F336" s="38" t="str">
        <f t="shared" si="78"/>
        <v>TRAFTD</v>
      </c>
      <c r="G336" s="38" t="str">
        <f t="shared" si="79"/>
        <v>TCAR*01*</v>
      </c>
      <c r="H336" s="38" t="str">
        <f>P$19</f>
        <v>TRAFTD</v>
      </c>
      <c r="I336" s="38" t="str">
        <f t="shared" si="80"/>
        <v>TRANH3N</v>
      </c>
      <c r="J336" s="47">
        <v>0</v>
      </c>
      <c r="K336" s="2"/>
      <c r="L336" s="38" t="s">
        <v>239</v>
      </c>
      <c r="M336" s="38"/>
      <c r="N336" s="38" t="s">
        <v>245</v>
      </c>
      <c r="V336" s="59"/>
    </row>
    <row r="337" spans="2:22" x14ac:dyDescent="0.3">
      <c r="B337" s="38" t="s">
        <v>225</v>
      </c>
      <c r="C337" s="38"/>
      <c r="D337" s="38" t="str">
        <f t="shared" si="70"/>
        <v>FLO_EMIS</v>
      </c>
      <c r="E337" s="66">
        <f t="shared" si="77"/>
        <v>2025</v>
      </c>
      <c r="F337" s="38" t="str">
        <f t="shared" si="78"/>
        <v>TRAGSL</v>
      </c>
      <c r="G337" s="38" t="str">
        <f t="shared" si="79"/>
        <v>TCAR*01*</v>
      </c>
      <c r="H337" s="38" t="str">
        <f>P$20</f>
        <v>TRAGSL</v>
      </c>
      <c r="I337" s="38" t="str">
        <f t="shared" si="80"/>
        <v>TRANH3N</v>
      </c>
      <c r="J337" s="47">
        <v>5.4482033824147682E-4</v>
      </c>
      <c r="K337" s="2"/>
      <c r="L337" s="38" t="s">
        <v>239</v>
      </c>
      <c r="M337" s="38" t="s">
        <v>293</v>
      </c>
      <c r="N337" s="38" t="s">
        <v>298</v>
      </c>
      <c r="V337" s="59"/>
    </row>
    <row r="338" spans="2:22" x14ac:dyDescent="0.3">
      <c r="B338" s="38" t="s">
        <v>225</v>
      </c>
      <c r="C338" s="38"/>
      <c r="D338" s="38" t="str">
        <f t="shared" si="70"/>
        <v>*</v>
      </c>
      <c r="E338" s="66">
        <f t="shared" si="77"/>
        <v>2025</v>
      </c>
      <c r="F338" s="38" t="str">
        <f t="shared" si="78"/>
        <v>TRAH2G</v>
      </c>
      <c r="G338" s="38" t="str">
        <f t="shared" si="79"/>
        <v>TCAR*01*</v>
      </c>
      <c r="H338" s="38" t="str">
        <f>P$21</f>
        <v>TRAH2G</v>
      </c>
      <c r="I338" s="38" t="str">
        <f t="shared" si="80"/>
        <v>TRANH3N</v>
      </c>
      <c r="J338" s="47">
        <v>0</v>
      </c>
      <c r="K338" s="2"/>
      <c r="L338" s="38" t="s">
        <v>239</v>
      </c>
      <c r="M338" s="38"/>
      <c r="N338" s="38" t="s">
        <v>245</v>
      </c>
      <c r="V338" s="59"/>
    </row>
    <row r="339" spans="2:22" x14ac:dyDescent="0.3">
      <c r="B339" s="38" t="s">
        <v>225</v>
      </c>
      <c r="C339" s="38"/>
      <c r="D339" s="38" t="str">
        <f t="shared" si="70"/>
        <v>*</v>
      </c>
      <c r="E339" s="66">
        <f t="shared" si="77"/>
        <v>2025</v>
      </c>
      <c r="F339" s="38" t="str">
        <f t="shared" si="78"/>
        <v>TRAHFO</v>
      </c>
      <c r="G339" s="38" t="str">
        <f t="shared" si="79"/>
        <v>TCAR*01*</v>
      </c>
      <c r="H339" s="38" t="str">
        <f>P$22</f>
        <v>TRAHFO</v>
      </c>
      <c r="I339" s="38" t="str">
        <f t="shared" si="80"/>
        <v>TRANH3N</v>
      </c>
      <c r="J339" s="47">
        <v>0</v>
      </c>
      <c r="K339" s="2"/>
      <c r="L339" s="38" t="s">
        <v>239</v>
      </c>
      <c r="M339" s="38"/>
      <c r="N339" s="38" t="s">
        <v>245</v>
      </c>
      <c r="V339" s="59"/>
    </row>
    <row r="340" spans="2:22" x14ac:dyDescent="0.3">
      <c r="B340" s="38" t="s">
        <v>225</v>
      </c>
      <c r="C340" s="38"/>
      <c r="D340" s="38" t="str">
        <f t="shared" si="70"/>
        <v>*</v>
      </c>
      <c r="E340" s="66">
        <f t="shared" si="77"/>
        <v>2025</v>
      </c>
      <c r="F340" s="38" t="str">
        <f t="shared" si="78"/>
        <v>TRAHUM</v>
      </c>
      <c r="G340" s="38" t="str">
        <f t="shared" si="79"/>
        <v>TCAR*01*</v>
      </c>
      <c r="H340" s="38" t="str">
        <f>P$23</f>
        <v>TRAHUM</v>
      </c>
      <c r="I340" s="38" t="str">
        <f t="shared" si="80"/>
        <v>TRANH3N</v>
      </c>
      <c r="J340" s="47">
        <v>0</v>
      </c>
      <c r="K340" s="2"/>
      <c r="L340" s="38" t="s">
        <v>239</v>
      </c>
      <c r="M340" s="38"/>
      <c r="N340" s="38" t="s">
        <v>245</v>
      </c>
      <c r="V340" s="59"/>
    </row>
    <row r="341" spans="2:22" x14ac:dyDescent="0.3">
      <c r="B341" s="38" t="s">
        <v>225</v>
      </c>
      <c r="C341" s="38"/>
      <c r="D341" s="38" t="str">
        <f t="shared" si="70"/>
        <v>*</v>
      </c>
      <c r="E341" s="66">
        <f t="shared" si="77"/>
        <v>2025</v>
      </c>
      <c r="F341" s="38" t="str">
        <f t="shared" si="78"/>
        <v>TRAKER</v>
      </c>
      <c r="G341" s="38" t="str">
        <f t="shared" si="79"/>
        <v>TCAR*01*</v>
      </c>
      <c r="H341" s="38" t="str">
        <f>P$24</f>
        <v>TRAKER</v>
      </c>
      <c r="I341" s="38" t="str">
        <f t="shared" si="80"/>
        <v>TRANH3N</v>
      </c>
      <c r="J341" s="47">
        <v>0</v>
      </c>
      <c r="K341" s="2"/>
      <c r="L341" s="38" t="s">
        <v>239</v>
      </c>
      <c r="M341" s="38"/>
      <c r="N341" s="38" t="s">
        <v>245</v>
      </c>
      <c r="V341" s="59"/>
    </row>
    <row r="342" spans="2:22" x14ac:dyDescent="0.3">
      <c r="B342" s="38" t="s">
        <v>225</v>
      </c>
      <c r="C342" s="38"/>
      <c r="D342" s="38" t="str">
        <f t="shared" si="70"/>
        <v>*</v>
      </c>
      <c r="E342" s="66">
        <f t="shared" si="77"/>
        <v>2025</v>
      </c>
      <c r="F342" s="38" t="str">
        <f t="shared" si="78"/>
        <v>TRALFO</v>
      </c>
      <c r="G342" s="38" t="str">
        <f t="shared" si="79"/>
        <v>TCAR*01*</v>
      </c>
      <c r="H342" s="38" t="str">
        <f>P$25</f>
        <v>TRALFO</v>
      </c>
      <c r="I342" s="38" t="str">
        <f t="shared" si="80"/>
        <v>TRANH3N</v>
      </c>
      <c r="J342" s="47">
        <v>0</v>
      </c>
      <c r="K342" s="2"/>
      <c r="L342" s="38" t="s">
        <v>239</v>
      </c>
      <c r="M342" s="38"/>
      <c r="N342" s="38" t="s">
        <v>245</v>
      </c>
      <c r="V342" s="59"/>
    </row>
    <row r="343" spans="2:22" x14ac:dyDescent="0.3">
      <c r="B343" s="38" t="s">
        <v>225</v>
      </c>
      <c r="C343" s="38"/>
      <c r="D343" s="38" t="str">
        <f t="shared" si="70"/>
        <v>*</v>
      </c>
      <c r="E343" s="66">
        <f t="shared" si="77"/>
        <v>2025</v>
      </c>
      <c r="F343" s="38" t="str">
        <f t="shared" si="78"/>
        <v>TRALPG</v>
      </c>
      <c r="G343" s="38" t="str">
        <f t="shared" si="79"/>
        <v>TCAR*01*</v>
      </c>
      <c r="H343" s="38" t="str">
        <f>P$26</f>
        <v>TRALPG</v>
      </c>
      <c r="I343" s="38" t="str">
        <f t="shared" si="80"/>
        <v>TRANH3N</v>
      </c>
      <c r="J343" s="47">
        <v>0</v>
      </c>
      <c r="K343" s="2"/>
      <c r="L343" s="38" t="s">
        <v>239</v>
      </c>
      <c r="M343" s="38"/>
      <c r="N343" s="38" t="s">
        <v>263</v>
      </c>
      <c r="S343" s="2"/>
      <c r="T343" s="2"/>
      <c r="V343" s="59"/>
    </row>
    <row r="344" spans="2:22" s="2" customFormat="1" ht="15" customHeight="1" x14ac:dyDescent="0.3">
      <c r="B344" s="38" t="s">
        <v>225</v>
      </c>
      <c r="C344" s="38"/>
      <c r="D344" s="38" t="str">
        <f t="shared" si="70"/>
        <v>FLO_EMIS</v>
      </c>
      <c r="E344" s="66">
        <f t="shared" si="77"/>
        <v>2025</v>
      </c>
      <c r="F344" s="38" t="str">
        <f t="shared" si="78"/>
        <v>TRAMTH</v>
      </c>
      <c r="G344" s="38" t="str">
        <f t="shared" si="79"/>
        <v>TCAR*01*</v>
      </c>
      <c r="H344" s="38" t="str">
        <f>P$27</f>
        <v>TRAMTH</v>
      </c>
      <c r="I344" s="38" t="str">
        <f t="shared" si="80"/>
        <v>TRANH3N</v>
      </c>
      <c r="J344" s="47">
        <v>3.3581999018796591E-4</v>
      </c>
      <c r="L344" s="38" t="s">
        <v>239</v>
      </c>
      <c r="M344" s="38" t="s">
        <v>293</v>
      </c>
      <c r="N344" s="38" t="s">
        <v>298</v>
      </c>
      <c r="O344"/>
      <c r="P344"/>
      <c r="Q344"/>
      <c r="V344" s="59"/>
    </row>
    <row r="345" spans="2:22" s="2" customFormat="1" ht="15" customHeight="1" x14ac:dyDescent="0.3">
      <c r="B345" s="38" t="s">
        <v>225</v>
      </c>
      <c r="C345" s="38"/>
      <c r="D345" s="38" t="str">
        <f t="shared" si="70"/>
        <v>FLO_EMIS</v>
      </c>
      <c r="E345" s="66">
        <f t="shared" si="77"/>
        <v>2025</v>
      </c>
      <c r="F345" s="38" t="str">
        <f t="shared" si="78"/>
        <v>TRAMTHM</v>
      </c>
      <c r="G345" s="38" t="str">
        <f t="shared" si="79"/>
        <v>TCAR*01*</v>
      </c>
      <c r="H345" s="38" t="str">
        <f>P$28</f>
        <v>TRAMTHM</v>
      </c>
      <c r="I345" s="38" t="str">
        <f t="shared" si="80"/>
        <v>TRANH3N</v>
      </c>
      <c r="J345" s="47">
        <v>3.3581999018796591E-4</v>
      </c>
      <c r="L345" s="38" t="s">
        <v>239</v>
      </c>
      <c r="M345" s="38" t="s">
        <v>293</v>
      </c>
      <c r="N345" s="38" t="s">
        <v>298</v>
      </c>
      <c r="P345" s="53"/>
      <c r="S345"/>
      <c r="T345"/>
      <c r="V345" s="59"/>
    </row>
    <row r="346" spans="2:22" x14ac:dyDescent="0.3">
      <c r="B346" s="38" t="s">
        <v>225</v>
      </c>
      <c r="C346" s="38"/>
      <c r="D346" s="38" t="str">
        <f t="shared" si="70"/>
        <v>FLO_EMIS</v>
      </c>
      <c r="E346" s="66">
        <f t="shared" si="77"/>
        <v>2025</v>
      </c>
      <c r="F346" s="38" t="str">
        <f t="shared" si="78"/>
        <v>TRANGL</v>
      </c>
      <c r="G346" s="38" t="str">
        <f t="shared" si="79"/>
        <v>TCAR*01*</v>
      </c>
      <c r="H346" s="38" t="str">
        <f>P$29</f>
        <v>TRANGL</v>
      </c>
      <c r="I346" s="38" t="str">
        <f t="shared" si="80"/>
        <v>TRANH3N</v>
      </c>
      <c r="J346" s="47">
        <v>1.32E-2</v>
      </c>
      <c r="L346" s="38" t="s">
        <v>239</v>
      </c>
      <c r="M346" s="38" t="s">
        <v>293</v>
      </c>
      <c r="N346" s="38" t="s">
        <v>298</v>
      </c>
      <c r="O346" s="2"/>
      <c r="P346" s="53"/>
      <c r="Q346" s="2"/>
      <c r="V346" s="59"/>
    </row>
    <row r="347" spans="2:22" x14ac:dyDescent="0.3">
      <c r="B347" s="39" t="s">
        <v>225</v>
      </c>
      <c r="C347" s="39"/>
      <c r="D347" s="39" t="str">
        <f t="shared" si="70"/>
        <v>FLO_EMIS</v>
      </c>
      <c r="E347" s="67">
        <f t="shared" si="77"/>
        <v>2025</v>
      </c>
      <c r="F347" s="39" t="str">
        <f t="shared" si="78"/>
        <v>TRANGS</v>
      </c>
      <c r="G347" s="39" t="str">
        <f t="shared" si="79"/>
        <v>TCAR*01*</v>
      </c>
      <c r="H347" s="39" t="str">
        <f>P$30</f>
        <v>TRANGS</v>
      </c>
      <c r="I347" s="39" t="str">
        <f t="shared" si="80"/>
        <v>TRANH3N</v>
      </c>
      <c r="J347" s="48">
        <v>1.32E-2</v>
      </c>
      <c r="L347" s="39" t="s">
        <v>239</v>
      </c>
      <c r="M347" s="39" t="s">
        <v>293</v>
      </c>
      <c r="N347" s="39" t="s">
        <v>298</v>
      </c>
      <c r="V347" s="59"/>
    </row>
    <row r="348" spans="2:22" x14ac:dyDescent="0.3">
      <c r="B348" s="38" t="s">
        <v>225</v>
      </c>
      <c r="C348" s="38"/>
      <c r="D348" s="38" t="str">
        <f t="shared" si="70"/>
        <v>FLO_EMIS</v>
      </c>
      <c r="E348" s="66">
        <v>2025</v>
      </c>
      <c r="F348" s="38" t="str">
        <f>H348</f>
        <v>TRABDL</v>
      </c>
      <c r="G348" s="38" t="s">
        <v>342</v>
      </c>
      <c r="H348" s="38" t="str">
        <f>P$7</f>
        <v>TRABDL</v>
      </c>
      <c r="I348" s="38" t="s">
        <v>231</v>
      </c>
      <c r="J348" s="47">
        <v>5.4640757324168621E-2</v>
      </c>
      <c r="K348" s="2"/>
      <c r="L348" s="38" t="s">
        <v>239</v>
      </c>
      <c r="M348" s="38" t="s">
        <v>293</v>
      </c>
      <c r="N348" s="38" t="s">
        <v>297</v>
      </c>
      <c r="S348" s="53"/>
      <c r="T348" s="2"/>
      <c r="V348" s="59"/>
    </row>
    <row r="349" spans="2:22" s="2" customFormat="1" ht="15" customHeight="1" x14ac:dyDescent="0.3">
      <c r="B349" s="38" t="s">
        <v>225</v>
      </c>
      <c r="C349" s="38"/>
      <c r="D349" s="38" t="str">
        <f t="shared" si="70"/>
        <v>FLO_EMIS</v>
      </c>
      <c r="E349" s="66">
        <f t="shared" ref="E349:E371" si="83">E348</f>
        <v>2025</v>
      </c>
      <c r="F349" s="38" t="str">
        <f t="shared" ref="F349:F395" si="84">H349</f>
        <v>TRABDLM</v>
      </c>
      <c r="G349" s="38" t="str">
        <f t="shared" ref="G349:G371" si="85">G348</f>
        <v>TCAR*01*</v>
      </c>
      <c r="H349" s="38" t="str">
        <f>P$8</f>
        <v>TRABDLM</v>
      </c>
      <c r="I349" s="38" t="str">
        <f t="shared" ref="I349:I371" si="86">I348</f>
        <v>TRANOXN</v>
      </c>
      <c r="J349" s="47">
        <v>5.4640757324168621E-2</v>
      </c>
      <c r="L349" s="38" t="s">
        <v>239</v>
      </c>
      <c r="M349" s="38" t="s">
        <v>293</v>
      </c>
      <c r="N349" s="38" t="s">
        <v>297</v>
      </c>
      <c r="O349"/>
      <c r="P349"/>
      <c r="Q349"/>
      <c r="S349" s="1"/>
      <c r="T349" s="54"/>
      <c r="V349" s="59"/>
    </row>
    <row r="350" spans="2:22" s="2" customFormat="1" ht="15" customHeight="1" x14ac:dyDescent="0.3">
      <c r="B350" s="38" t="s">
        <v>225</v>
      </c>
      <c r="C350" s="38"/>
      <c r="D350" s="38" t="str">
        <f t="shared" si="70"/>
        <v>FLO_EMIS</v>
      </c>
      <c r="E350" s="66">
        <f t="shared" si="83"/>
        <v>2025</v>
      </c>
      <c r="F350" s="38" t="str">
        <f t="shared" si="84"/>
        <v>TRABGL</v>
      </c>
      <c r="G350" s="38" t="str">
        <f t="shared" si="85"/>
        <v>TCAR*01*</v>
      </c>
      <c r="H350" s="38" t="str">
        <f>P$9</f>
        <v>TRABGL</v>
      </c>
      <c r="I350" s="38" t="str">
        <f t="shared" si="86"/>
        <v>TRANOXN</v>
      </c>
      <c r="J350" s="47">
        <v>2.7848475908365828E-2</v>
      </c>
      <c r="L350" s="38" t="s">
        <v>239</v>
      </c>
      <c r="M350" s="38" t="s">
        <v>293</v>
      </c>
      <c r="N350" s="38" t="s">
        <v>298</v>
      </c>
      <c r="P350" s="53"/>
      <c r="S350" s="53"/>
      <c r="V350" s="59"/>
    </row>
    <row r="351" spans="2:22" s="2" customFormat="1" ht="15" customHeight="1" x14ac:dyDescent="0.3">
      <c r="B351" s="38" t="s">
        <v>225</v>
      </c>
      <c r="C351" s="38"/>
      <c r="D351" s="38" t="str">
        <f t="shared" si="70"/>
        <v>FLO_EMIS</v>
      </c>
      <c r="E351" s="66">
        <f t="shared" si="83"/>
        <v>2025</v>
      </c>
      <c r="F351" s="38" t="str">
        <f t="shared" si="84"/>
        <v>TRABGS</v>
      </c>
      <c r="G351" s="38" t="str">
        <f t="shared" si="85"/>
        <v>TCAR*01*</v>
      </c>
      <c r="H351" s="38" t="str">
        <f>P$10</f>
        <v>TRABGS</v>
      </c>
      <c r="I351" s="38" t="str">
        <f t="shared" si="86"/>
        <v>TRANOXN</v>
      </c>
      <c r="J351" s="47">
        <v>2.7848475908365828E-2</v>
      </c>
      <c r="L351" s="38" t="s">
        <v>239</v>
      </c>
      <c r="M351" s="38" t="s">
        <v>293</v>
      </c>
      <c r="N351" s="38" t="s">
        <v>298</v>
      </c>
      <c r="P351" s="53"/>
      <c r="S351" s="1"/>
      <c r="T351" s="54"/>
      <c r="V351" s="59"/>
    </row>
    <row r="352" spans="2:22" s="2" customFormat="1" ht="15" customHeight="1" x14ac:dyDescent="0.3">
      <c r="B352" s="38" t="s">
        <v>225</v>
      </c>
      <c r="C352" s="38"/>
      <c r="D352" s="38" t="str">
        <f t="shared" si="70"/>
        <v>FLO_EMIS</v>
      </c>
      <c r="E352" s="66">
        <f t="shared" si="83"/>
        <v>2025</v>
      </c>
      <c r="F352" s="38" t="str">
        <f t="shared" si="84"/>
        <v>TRABGSL</v>
      </c>
      <c r="G352" s="38" t="str">
        <f t="shared" si="85"/>
        <v>TCAR*01*</v>
      </c>
      <c r="H352" s="38" t="str">
        <f>P$11</f>
        <v>TRABGSL</v>
      </c>
      <c r="I352" s="38" t="str">
        <f t="shared" si="86"/>
        <v>TRANOXN</v>
      </c>
      <c r="J352" s="47">
        <f>J361</f>
        <v>4.303903218180509E-2</v>
      </c>
      <c r="L352" s="38" t="s">
        <v>239</v>
      </c>
      <c r="M352" s="38"/>
      <c r="N352" s="38" t="s">
        <v>294</v>
      </c>
      <c r="P352" s="53"/>
      <c r="V352" s="59"/>
    </row>
    <row r="353" spans="2:22" s="2" customFormat="1" ht="15" customHeight="1" x14ac:dyDescent="0.3">
      <c r="B353" s="38" t="s">
        <v>225</v>
      </c>
      <c r="C353" s="38"/>
      <c r="D353" s="38" t="str">
        <f t="shared" ref="D353" si="87">IF(J353&gt;0,"FLO_EMIS","*")</f>
        <v>FLO_EMIS</v>
      </c>
      <c r="E353" s="66">
        <f t="shared" si="83"/>
        <v>2025</v>
      </c>
      <c r="F353" s="38" t="str">
        <f t="shared" ref="F353" si="88">H353</f>
        <v>TRABGSLM</v>
      </c>
      <c r="G353" s="38" t="str">
        <f t="shared" si="85"/>
        <v>TCAR*01*</v>
      </c>
      <c r="H353" s="38" t="str">
        <f>P$12</f>
        <v>TRABGSLM</v>
      </c>
      <c r="I353" s="38" t="str">
        <f t="shared" si="86"/>
        <v>TRANOXN</v>
      </c>
      <c r="J353" s="47">
        <f>J352</f>
        <v>4.303903218180509E-2</v>
      </c>
      <c r="L353" s="38" t="s">
        <v>239</v>
      </c>
      <c r="M353" s="38"/>
      <c r="N353" s="38" t="s">
        <v>294</v>
      </c>
      <c r="P353" s="53"/>
      <c r="V353" s="59"/>
    </row>
    <row r="354" spans="2:22" s="2" customFormat="1" ht="15" customHeight="1" x14ac:dyDescent="0.3">
      <c r="B354" s="38" t="s">
        <v>225</v>
      </c>
      <c r="C354" s="38"/>
      <c r="D354" s="38" t="str">
        <f t="shared" si="70"/>
        <v>*</v>
      </c>
      <c r="E354" s="66">
        <f>E352</f>
        <v>2025</v>
      </c>
      <c r="F354" s="38" t="str">
        <f t="shared" si="84"/>
        <v>TRABJF</v>
      </c>
      <c r="G354" s="38" t="str">
        <f>G352</f>
        <v>TCAR*01*</v>
      </c>
      <c r="H354" s="38" t="str">
        <f>P$13</f>
        <v>TRABJF</v>
      </c>
      <c r="I354" s="38" t="str">
        <f>I352</f>
        <v>TRANOXN</v>
      </c>
      <c r="J354" s="47">
        <v>0</v>
      </c>
      <c r="L354" s="38" t="s">
        <v>239</v>
      </c>
      <c r="M354" s="38"/>
      <c r="N354" s="38" t="s">
        <v>245</v>
      </c>
      <c r="P354" s="53"/>
      <c r="S354"/>
      <c r="T354"/>
      <c r="V354" s="59"/>
    </row>
    <row r="355" spans="2:22" x14ac:dyDescent="0.3">
      <c r="B355" s="38" t="s">
        <v>225</v>
      </c>
      <c r="C355" s="38"/>
      <c r="D355" s="38" t="str">
        <f t="shared" si="70"/>
        <v>*</v>
      </c>
      <c r="E355" s="66">
        <f t="shared" si="83"/>
        <v>2025</v>
      </c>
      <c r="F355" s="38" t="str">
        <f t="shared" si="84"/>
        <v>TRADME</v>
      </c>
      <c r="G355" s="38" t="str">
        <f t="shared" si="85"/>
        <v>TCAR*01*</v>
      </c>
      <c r="H355" s="38" t="str">
        <f>P$14</f>
        <v>TRADME</v>
      </c>
      <c r="I355" s="38" t="str">
        <f t="shared" si="86"/>
        <v>TRANOXN</v>
      </c>
      <c r="J355" s="47">
        <v>0</v>
      </c>
      <c r="K355" s="2"/>
      <c r="L355" s="38" t="s">
        <v>239</v>
      </c>
      <c r="M355" s="38"/>
      <c r="N355" s="38" t="s">
        <v>245</v>
      </c>
      <c r="O355" s="2"/>
      <c r="P355" s="53"/>
      <c r="Q355" s="2"/>
      <c r="V355" s="59"/>
    </row>
    <row r="356" spans="2:22" x14ac:dyDescent="0.3">
      <c r="B356" s="38" t="s">
        <v>225</v>
      </c>
      <c r="C356" s="38"/>
      <c r="D356" s="38" t="str">
        <f t="shared" si="70"/>
        <v>FLO_EMIS</v>
      </c>
      <c r="E356" s="66">
        <f t="shared" si="83"/>
        <v>2025</v>
      </c>
      <c r="F356" s="38" t="str">
        <f t="shared" si="84"/>
        <v>TRADST</v>
      </c>
      <c r="G356" s="38" t="str">
        <f t="shared" si="85"/>
        <v>TCAR*01*</v>
      </c>
      <c r="H356" s="38" t="str">
        <f>P$15</f>
        <v>TRADST</v>
      </c>
      <c r="I356" s="38" t="str">
        <f t="shared" si="86"/>
        <v>TRANOXN</v>
      </c>
      <c r="J356" s="47">
        <v>5.3536438421423409E-2</v>
      </c>
      <c r="K356" s="2"/>
      <c r="L356" s="38" t="s">
        <v>239</v>
      </c>
      <c r="M356" s="38" t="s">
        <v>293</v>
      </c>
      <c r="N356" s="38" t="s">
        <v>298</v>
      </c>
      <c r="P356" s="53"/>
      <c r="V356" s="59"/>
    </row>
    <row r="357" spans="2:22" x14ac:dyDescent="0.3">
      <c r="B357" s="38" t="s">
        <v>225</v>
      </c>
      <c r="C357" s="38"/>
      <c r="D357" s="38" t="str">
        <f t="shared" si="70"/>
        <v>*</v>
      </c>
      <c r="E357" s="66">
        <f t="shared" si="83"/>
        <v>2025</v>
      </c>
      <c r="F357" s="38" t="str">
        <f t="shared" si="84"/>
        <v>TRAELC</v>
      </c>
      <c r="G357" s="38" t="str">
        <f t="shared" si="85"/>
        <v>TCAR*01*</v>
      </c>
      <c r="H357" s="38" t="str">
        <f>P$16</f>
        <v>TRAELC</v>
      </c>
      <c r="I357" s="38" t="str">
        <f t="shared" si="86"/>
        <v>TRANOXN</v>
      </c>
      <c r="J357" s="47">
        <v>0</v>
      </c>
      <c r="K357" s="2"/>
      <c r="L357" s="38" t="s">
        <v>239</v>
      </c>
      <c r="M357" s="38"/>
      <c r="N357" s="38" t="s">
        <v>245</v>
      </c>
      <c r="V357" s="59"/>
    </row>
    <row r="358" spans="2:22" x14ac:dyDescent="0.3">
      <c r="B358" s="38" t="s">
        <v>225</v>
      </c>
      <c r="C358" s="38"/>
      <c r="D358" s="38" t="str">
        <f t="shared" si="70"/>
        <v>FLO_EMIS</v>
      </c>
      <c r="E358" s="66">
        <f t="shared" si="83"/>
        <v>2025</v>
      </c>
      <c r="F358" s="38" t="str">
        <f t="shared" si="84"/>
        <v>TRAETH</v>
      </c>
      <c r="G358" s="38" t="str">
        <f t="shared" si="85"/>
        <v>TCAR*01*</v>
      </c>
      <c r="H358" s="38" t="str">
        <f>P$17</f>
        <v>TRAETH</v>
      </c>
      <c r="I358" s="38" t="str">
        <f t="shared" si="86"/>
        <v>TRANOXN</v>
      </c>
      <c r="J358" s="47">
        <v>9.098073143706472E-3</v>
      </c>
      <c r="K358" s="2"/>
      <c r="L358" s="38" t="s">
        <v>239</v>
      </c>
      <c r="M358" s="38" t="s">
        <v>293</v>
      </c>
      <c r="N358" s="38" t="s">
        <v>299</v>
      </c>
      <c r="V358" s="59"/>
    </row>
    <row r="359" spans="2:22" x14ac:dyDescent="0.3">
      <c r="B359" s="38" t="s">
        <v>225</v>
      </c>
      <c r="C359" s="38"/>
      <c r="D359" s="38" t="str">
        <f t="shared" si="70"/>
        <v>FLO_EMIS</v>
      </c>
      <c r="E359" s="66">
        <f t="shared" si="83"/>
        <v>2025</v>
      </c>
      <c r="F359" s="38" t="str">
        <f t="shared" si="84"/>
        <v>TRAETHM</v>
      </c>
      <c r="G359" s="38" t="str">
        <f t="shared" si="85"/>
        <v>TCAR*01*</v>
      </c>
      <c r="H359" s="38" t="str">
        <f>P$18</f>
        <v>TRAETHM</v>
      </c>
      <c r="I359" s="38" t="str">
        <f t="shared" si="86"/>
        <v>TRANOXN</v>
      </c>
      <c r="J359" s="47">
        <v>9.098073143706472E-3</v>
      </c>
      <c r="K359" s="2"/>
      <c r="L359" s="38" t="s">
        <v>239</v>
      </c>
      <c r="M359" s="38" t="s">
        <v>293</v>
      </c>
      <c r="N359" s="38" t="s">
        <v>299</v>
      </c>
      <c r="V359" s="59"/>
    </row>
    <row r="360" spans="2:22" x14ac:dyDescent="0.3">
      <c r="B360" s="38" t="s">
        <v>225</v>
      </c>
      <c r="C360" s="38"/>
      <c r="D360" s="38" t="str">
        <f t="shared" si="70"/>
        <v>*</v>
      </c>
      <c r="E360" s="66">
        <f t="shared" si="83"/>
        <v>2025</v>
      </c>
      <c r="F360" s="38" t="str">
        <f t="shared" si="84"/>
        <v>TRAFTD</v>
      </c>
      <c r="G360" s="38" t="str">
        <f t="shared" si="85"/>
        <v>TCAR*01*</v>
      </c>
      <c r="H360" s="38" t="str">
        <f>P$19</f>
        <v>TRAFTD</v>
      </c>
      <c r="I360" s="38" t="str">
        <f t="shared" si="86"/>
        <v>TRANOXN</v>
      </c>
      <c r="J360" s="47">
        <v>0</v>
      </c>
      <c r="K360" s="2"/>
      <c r="L360" s="38" t="s">
        <v>239</v>
      </c>
      <c r="M360" s="38"/>
      <c r="N360" s="38" t="s">
        <v>245</v>
      </c>
      <c r="V360" s="59"/>
    </row>
    <row r="361" spans="2:22" x14ac:dyDescent="0.3">
      <c r="B361" s="38" t="s">
        <v>225</v>
      </c>
      <c r="C361" s="38"/>
      <c r="D361" s="38" t="str">
        <f t="shared" si="70"/>
        <v>FLO_EMIS</v>
      </c>
      <c r="E361" s="66">
        <f t="shared" si="83"/>
        <v>2025</v>
      </c>
      <c r="F361" s="38" t="str">
        <f t="shared" si="84"/>
        <v>TRAGSL</v>
      </c>
      <c r="G361" s="38" t="str">
        <f t="shared" si="85"/>
        <v>TCAR*01*</v>
      </c>
      <c r="H361" s="38" t="str">
        <f>P$20</f>
        <v>TRAGSL</v>
      </c>
      <c r="I361" s="38" t="str">
        <f t="shared" si="86"/>
        <v>TRANOXN</v>
      </c>
      <c r="J361" s="47">
        <v>4.303903218180509E-2</v>
      </c>
      <c r="K361" s="2"/>
      <c r="L361" s="38" t="s">
        <v>239</v>
      </c>
      <c r="M361" s="38" t="s">
        <v>293</v>
      </c>
      <c r="N361" s="38" t="s">
        <v>298</v>
      </c>
      <c r="V361" s="59"/>
    </row>
    <row r="362" spans="2:22" x14ac:dyDescent="0.3">
      <c r="B362" s="38" t="s">
        <v>225</v>
      </c>
      <c r="C362" s="38"/>
      <c r="D362" s="38" t="str">
        <f t="shared" ref="D362:D428" si="89">IF(J362&gt;0,"FLO_EMIS","*")</f>
        <v>*</v>
      </c>
      <c r="E362" s="66">
        <f t="shared" si="83"/>
        <v>2025</v>
      </c>
      <c r="F362" s="38" t="str">
        <f t="shared" si="84"/>
        <v>TRAH2G</v>
      </c>
      <c r="G362" s="38" t="str">
        <f t="shared" si="85"/>
        <v>TCAR*01*</v>
      </c>
      <c r="H362" s="38" t="str">
        <f>P$21</f>
        <v>TRAH2G</v>
      </c>
      <c r="I362" s="38" t="str">
        <f t="shared" si="86"/>
        <v>TRANOXN</v>
      </c>
      <c r="J362" s="47">
        <v>0</v>
      </c>
      <c r="K362" s="2"/>
      <c r="L362" s="38" t="s">
        <v>239</v>
      </c>
      <c r="M362" s="38"/>
      <c r="N362" s="38" t="s">
        <v>245</v>
      </c>
      <c r="V362" s="59"/>
    </row>
    <row r="363" spans="2:22" x14ac:dyDescent="0.3">
      <c r="B363" s="38" t="s">
        <v>225</v>
      </c>
      <c r="C363" s="38"/>
      <c r="D363" s="38" t="str">
        <f t="shared" si="89"/>
        <v>*</v>
      </c>
      <c r="E363" s="66">
        <f t="shared" si="83"/>
        <v>2025</v>
      </c>
      <c r="F363" s="38" t="str">
        <f t="shared" si="84"/>
        <v>TRAHFO</v>
      </c>
      <c r="G363" s="38" t="str">
        <f t="shared" si="85"/>
        <v>TCAR*01*</v>
      </c>
      <c r="H363" s="38" t="str">
        <f>P$22</f>
        <v>TRAHFO</v>
      </c>
      <c r="I363" s="38" t="str">
        <f t="shared" si="86"/>
        <v>TRANOXN</v>
      </c>
      <c r="J363" s="47">
        <v>0</v>
      </c>
      <c r="K363" s="2"/>
      <c r="L363" s="38" t="s">
        <v>239</v>
      </c>
      <c r="M363" s="38"/>
      <c r="N363" s="38" t="s">
        <v>245</v>
      </c>
      <c r="V363" s="59"/>
    </row>
    <row r="364" spans="2:22" x14ac:dyDescent="0.3">
      <c r="B364" s="38" t="s">
        <v>225</v>
      </c>
      <c r="C364" s="38"/>
      <c r="D364" s="38" t="str">
        <f t="shared" si="89"/>
        <v>*</v>
      </c>
      <c r="E364" s="66">
        <f t="shared" si="83"/>
        <v>2025</v>
      </c>
      <c r="F364" s="38" t="str">
        <f t="shared" si="84"/>
        <v>TRAHUM</v>
      </c>
      <c r="G364" s="38" t="str">
        <f t="shared" si="85"/>
        <v>TCAR*01*</v>
      </c>
      <c r="H364" s="38" t="str">
        <f>P$23</f>
        <v>TRAHUM</v>
      </c>
      <c r="I364" s="38" t="str">
        <f t="shared" si="86"/>
        <v>TRANOXN</v>
      </c>
      <c r="J364" s="47">
        <v>0</v>
      </c>
      <c r="K364" s="2"/>
      <c r="L364" s="38" t="s">
        <v>239</v>
      </c>
      <c r="M364" s="38"/>
      <c r="N364" s="38" t="s">
        <v>245</v>
      </c>
      <c r="V364" s="59"/>
    </row>
    <row r="365" spans="2:22" x14ac:dyDescent="0.3">
      <c r="B365" s="38" t="s">
        <v>225</v>
      </c>
      <c r="C365" s="38"/>
      <c r="D365" s="38" t="str">
        <f t="shared" si="89"/>
        <v>*</v>
      </c>
      <c r="E365" s="66">
        <f t="shared" si="83"/>
        <v>2025</v>
      </c>
      <c r="F365" s="38" t="str">
        <f t="shared" si="84"/>
        <v>TRAKER</v>
      </c>
      <c r="G365" s="38" t="str">
        <f t="shared" si="85"/>
        <v>TCAR*01*</v>
      </c>
      <c r="H365" s="38" t="str">
        <f>P$24</f>
        <v>TRAKER</v>
      </c>
      <c r="I365" s="38" t="str">
        <f t="shared" si="86"/>
        <v>TRANOXN</v>
      </c>
      <c r="J365" s="47">
        <v>0</v>
      </c>
      <c r="K365" s="2"/>
      <c r="L365" s="38" t="s">
        <v>239</v>
      </c>
      <c r="M365" s="38"/>
      <c r="N365" s="38" t="s">
        <v>245</v>
      </c>
      <c r="V365" s="59"/>
    </row>
    <row r="366" spans="2:22" x14ac:dyDescent="0.3">
      <c r="B366" s="38" t="s">
        <v>225</v>
      </c>
      <c r="C366" s="38"/>
      <c r="D366" s="38" t="str">
        <f t="shared" si="89"/>
        <v>*</v>
      </c>
      <c r="E366" s="66">
        <f t="shared" si="83"/>
        <v>2025</v>
      </c>
      <c r="F366" s="38" t="str">
        <f t="shared" si="84"/>
        <v>TRALFO</v>
      </c>
      <c r="G366" s="38" t="str">
        <f t="shared" si="85"/>
        <v>TCAR*01*</v>
      </c>
      <c r="H366" s="38" t="str">
        <f>P$25</f>
        <v>TRALFO</v>
      </c>
      <c r="I366" s="38" t="str">
        <f t="shared" si="86"/>
        <v>TRANOXN</v>
      </c>
      <c r="J366" s="47">
        <v>0</v>
      </c>
      <c r="K366" s="2"/>
      <c r="L366" s="38" t="s">
        <v>239</v>
      </c>
      <c r="M366" s="38"/>
      <c r="N366" s="38" t="s">
        <v>245</v>
      </c>
      <c r="V366" s="59"/>
    </row>
    <row r="367" spans="2:22" x14ac:dyDescent="0.3">
      <c r="B367" s="38" t="s">
        <v>225</v>
      </c>
      <c r="C367" s="38"/>
      <c r="D367" s="38" t="str">
        <f t="shared" si="89"/>
        <v>*</v>
      </c>
      <c r="E367" s="66">
        <f t="shared" si="83"/>
        <v>2025</v>
      </c>
      <c r="F367" s="38" t="str">
        <f t="shared" si="84"/>
        <v>TRALPG</v>
      </c>
      <c r="G367" s="38" t="str">
        <f t="shared" si="85"/>
        <v>TCAR*01*</v>
      </c>
      <c r="H367" s="38" t="str">
        <f>P$26</f>
        <v>TRALPG</v>
      </c>
      <c r="I367" s="38" t="str">
        <f t="shared" si="86"/>
        <v>TRANOXN</v>
      </c>
      <c r="J367" s="47">
        <v>0</v>
      </c>
      <c r="K367" s="2"/>
      <c r="L367" s="38" t="s">
        <v>239</v>
      </c>
      <c r="M367" s="38"/>
      <c r="N367" s="38" t="s">
        <v>263</v>
      </c>
      <c r="S367" s="2"/>
      <c r="T367" s="2"/>
      <c r="V367" s="59"/>
    </row>
    <row r="368" spans="2:22" s="2" customFormat="1" ht="15" customHeight="1" x14ac:dyDescent="0.3">
      <c r="B368" s="38" t="s">
        <v>225</v>
      </c>
      <c r="C368" s="38"/>
      <c r="D368" s="38" t="str">
        <f t="shared" si="89"/>
        <v>FLO_EMIS</v>
      </c>
      <c r="E368" s="66">
        <f t="shared" si="83"/>
        <v>2025</v>
      </c>
      <c r="F368" s="38" t="str">
        <f t="shared" si="84"/>
        <v>TRAMTH</v>
      </c>
      <c r="G368" s="38" t="str">
        <f t="shared" si="85"/>
        <v>TCAR*01*</v>
      </c>
      <c r="H368" s="38" t="str">
        <f>P$27</f>
        <v>TRAMTH</v>
      </c>
      <c r="I368" s="38" t="str">
        <f t="shared" si="86"/>
        <v>TRANOXN</v>
      </c>
      <c r="J368" s="47">
        <v>5.2208306088384698E-2</v>
      </c>
      <c r="L368" s="38" t="s">
        <v>239</v>
      </c>
      <c r="M368" s="38" t="s">
        <v>293</v>
      </c>
      <c r="N368" s="38" t="s">
        <v>298</v>
      </c>
      <c r="O368"/>
      <c r="P368"/>
      <c r="Q368"/>
      <c r="V368" s="59"/>
    </row>
    <row r="369" spans="2:22" s="2" customFormat="1" ht="15" customHeight="1" x14ac:dyDescent="0.3">
      <c r="B369" s="38" t="s">
        <v>225</v>
      </c>
      <c r="C369" s="38"/>
      <c r="D369" s="38" t="str">
        <f t="shared" si="89"/>
        <v>FLO_EMIS</v>
      </c>
      <c r="E369" s="66">
        <f t="shared" si="83"/>
        <v>2025</v>
      </c>
      <c r="F369" s="38" t="str">
        <f t="shared" si="84"/>
        <v>TRAMTHM</v>
      </c>
      <c r="G369" s="38" t="str">
        <f t="shared" si="85"/>
        <v>TCAR*01*</v>
      </c>
      <c r="H369" s="38" t="str">
        <f>P$28</f>
        <v>TRAMTHM</v>
      </c>
      <c r="I369" s="38" t="str">
        <f t="shared" si="86"/>
        <v>TRANOXN</v>
      </c>
      <c r="J369" s="47">
        <v>5.2208306088384698E-2</v>
      </c>
      <c r="L369" s="38" t="s">
        <v>239</v>
      </c>
      <c r="M369" s="38" t="s">
        <v>293</v>
      </c>
      <c r="N369" s="38" t="s">
        <v>298</v>
      </c>
      <c r="P369" s="53"/>
      <c r="S369"/>
      <c r="T369"/>
      <c r="V369" s="59"/>
    </row>
    <row r="370" spans="2:22" x14ac:dyDescent="0.3">
      <c r="B370" s="38" t="s">
        <v>225</v>
      </c>
      <c r="C370" s="38"/>
      <c r="D370" s="38" t="str">
        <f t="shared" si="89"/>
        <v>FLO_EMIS</v>
      </c>
      <c r="E370" s="66">
        <f t="shared" si="83"/>
        <v>2025</v>
      </c>
      <c r="F370" s="38" t="str">
        <f t="shared" si="84"/>
        <v>TRANGL</v>
      </c>
      <c r="G370" s="38" t="str">
        <f t="shared" si="85"/>
        <v>TCAR*01*</v>
      </c>
      <c r="H370" s="38" t="str">
        <f>P$29</f>
        <v>TRANGL</v>
      </c>
      <c r="I370" s="38" t="str">
        <f t="shared" si="86"/>
        <v>TRANOXN</v>
      </c>
      <c r="J370" s="47">
        <v>2.7848475908365828E-2</v>
      </c>
      <c r="L370" s="38" t="s">
        <v>239</v>
      </c>
      <c r="M370" s="38" t="s">
        <v>293</v>
      </c>
      <c r="N370" s="38" t="s">
        <v>298</v>
      </c>
      <c r="O370" s="2"/>
      <c r="P370" s="53"/>
      <c r="Q370" s="2"/>
      <c r="V370" s="59"/>
    </row>
    <row r="371" spans="2:22" x14ac:dyDescent="0.3">
      <c r="B371" s="39" t="s">
        <v>225</v>
      </c>
      <c r="C371" s="39"/>
      <c r="D371" s="39" t="str">
        <f t="shared" si="89"/>
        <v>FLO_EMIS</v>
      </c>
      <c r="E371" s="67">
        <f t="shared" si="83"/>
        <v>2025</v>
      </c>
      <c r="F371" s="39" t="str">
        <f t="shared" si="84"/>
        <v>TRANGS</v>
      </c>
      <c r="G371" s="39" t="str">
        <f t="shared" si="85"/>
        <v>TCAR*01*</v>
      </c>
      <c r="H371" s="39" t="str">
        <f>P$30</f>
        <v>TRANGS</v>
      </c>
      <c r="I371" s="39" t="str">
        <f t="shared" si="86"/>
        <v>TRANOXN</v>
      </c>
      <c r="J371" s="48">
        <v>2.7848475908365828E-2</v>
      </c>
      <c r="L371" s="39" t="s">
        <v>239</v>
      </c>
      <c r="M371" s="39" t="s">
        <v>293</v>
      </c>
      <c r="N371" s="39" t="s">
        <v>298</v>
      </c>
      <c r="S371" s="53"/>
      <c r="T371" s="2"/>
      <c r="V371" s="59"/>
    </row>
    <row r="372" spans="2:22" s="2" customFormat="1" ht="15" customHeight="1" x14ac:dyDescent="0.3">
      <c r="B372" s="38" t="s">
        <v>225</v>
      </c>
      <c r="C372" s="38"/>
      <c r="D372" s="38" t="str">
        <f t="shared" si="89"/>
        <v>FLO_EMIS</v>
      </c>
      <c r="E372" s="66">
        <v>2025</v>
      </c>
      <c r="F372" s="38" t="str">
        <f>H372</f>
        <v>TRABDL</v>
      </c>
      <c r="G372" s="38" t="s">
        <v>342</v>
      </c>
      <c r="H372" s="38" t="str">
        <f>P$7</f>
        <v>TRABDL</v>
      </c>
      <c r="I372" s="38" t="s">
        <v>246</v>
      </c>
      <c r="J372" s="47">
        <v>1.7901164989043716E-3</v>
      </c>
      <c r="L372" s="38" t="s">
        <v>239</v>
      </c>
      <c r="M372" s="38" t="s">
        <v>293</v>
      </c>
      <c r="N372" s="38" t="s">
        <v>297</v>
      </c>
      <c r="O372"/>
      <c r="P372"/>
      <c r="Q372"/>
      <c r="S372" s="1"/>
      <c r="T372" s="54"/>
      <c r="V372" s="59"/>
    </row>
    <row r="373" spans="2:22" s="2" customFormat="1" ht="15" customHeight="1" x14ac:dyDescent="0.3">
      <c r="B373" s="38" t="s">
        <v>225</v>
      </c>
      <c r="C373" s="38"/>
      <c r="D373" s="38" t="str">
        <f t="shared" si="89"/>
        <v>FLO_EMIS</v>
      </c>
      <c r="E373" s="66">
        <f t="shared" ref="E373:E395" si="90">E372</f>
        <v>2025</v>
      </c>
      <c r="F373" s="38" t="str">
        <f t="shared" si="84"/>
        <v>TRABDLM</v>
      </c>
      <c r="G373" s="38" t="str">
        <f t="shared" ref="G373:G395" si="91">G372</f>
        <v>TCAR*01*</v>
      </c>
      <c r="H373" s="38" t="str">
        <f>P$8</f>
        <v>TRABDLM</v>
      </c>
      <c r="I373" s="38" t="str">
        <f t="shared" ref="I373:I395" si="92">I372</f>
        <v>TRAPMN</v>
      </c>
      <c r="J373" s="47">
        <v>1.7901164989043716E-3</v>
      </c>
      <c r="L373" s="38" t="s">
        <v>239</v>
      </c>
      <c r="M373" s="38" t="s">
        <v>293</v>
      </c>
      <c r="N373" s="38" t="s">
        <v>297</v>
      </c>
      <c r="P373" s="53"/>
      <c r="S373" s="53"/>
      <c r="V373" s="59"/>
    </row>
    <row r="374" spans="2:22" s="2" customFormat="1" ht="15" customHeight="1" x14ac:dyDescent="0.3">
      <c r="B374" s="38" t="s">
        <v>225</v>
      </c>
      <c r="C374" s="38"/>
      <c r="D374" s="38" t="str">
        <f t="shared" si="89"/>
        <v>FLO_EMIS</v>
      </c>
      <c r="E374" s="66">
        <f t="shared" si="90"/>
        <v>2025</v>
      </c>
      <c r="F374" s="38" t="str">
        <f t="shared" si="84"/>
        <v>TRABGL</v>
      </c>
      <c r="G374" s="38" t="str">
        <f t="shared" si="91"/>
        <v>TCAR*01*</v>
      </c>
      <c r="H374" s="38" t="str">
        <f>P$9</f>
        <v>TRABGL</v>
      </c>
      <c r="I374" s="38" t="str">
        <f t="shared" si="92"/>
        <v>TRAPMN</v>
      </c>
      <c r="J374" s="47">
        <v>6.2584431107772897E-4</v>
      </c>
      <c r="L374" s="38" t="s">
        <v>239</v>
      </c>
      <c r="M374" s="38" t="s">
        <v>293</v>
      </c>
      <c r="N374" s="38" t="s">
        <v>298</v>
      </c>
      <c r="P374" s="53"/>
      <c r="S374" s="1"/>
      <c r="T374" s="54"/>
      <c r="V374" s="59"/>
    </row>
    <row r="375" spans="2:22" s="2" customFormat="1" ht="15" customHeight="1" x14ac:dyDescent="0.3">
      <c r="B375" s="38" t="s">
        <v>225</v>
      </c>
      <c r="C375" s="38"/>
      <c r="D375" s="38" t="str">
        <f t="shared" si="89"/>
        <v>FLO_EMIS</v>
      </c>
      <c r="E375" s="66">
        <f t="shared" si="90"/>
        <v>2025</v>
      </c>
      <c r="F375" s="38" t="str">
        <f t="shared" si="84"/>
        <v>TRABGS</v>
      </c>
      <c r="G375" s="38" t="str">
        <f t="shared" si="91"/>
        <v>TCAR*01*</v>
      </c>
      <c r="H375" s="38" t="str">
        <f>P$10</f>
        <v>TRABGS</v>
      </c>
      <c r="I375" s="38" t="str">
        <f t="shared" si="92"/>
        <v>TRAPMN</v>
      </c>
      <c r="J375" s="47">
        <v>6.2584431107772897E-4</v>
      </c>
      <c r="L375" s="38" t="s">
        <v>239</v>
      </c>
      <c r="M375" s="38" t="s">
        <v>293</v>
      </c>
      <c r="N375" s="38" t="s">
        <v>298</v>
      </c>
      <c r="P375" s="53"/>
      <c r="V375" s="59"/>
    </row>
    <row r="376" spans="2:22" s="2" customFormat="1" ht="15" customHeight="1" x14ac:dyDescent="0.3">
      <c r="B376" s="38" t="s">
        <v>225</v>
      </c>
      <c r="C376" s="38"/>
      <c r="D376" s="38" t="str">
        <f t="shared" si="89"/>
        <v>FLO_EMIS</v>
      </c>
      <c r="E376" s="66">
        <f t="shared" si="90"/>
        <v>2025</v>
      </c>
      <c r="F376" s="38" t="str">
        <f t="shared" si="84"/>
        <v>TRABGSL</v>
      </c>
      <c r="G376" s="38" t="str">
        <f t="shared" si="91"/>
        <v>TCAR*01*</v>
      </c>
      <c r="H376" s="38" t="str">
        <f>P$11</f>
        <v>TRABGSL</v>
      </c>
      <c r="I376" s="38" t="str">
        <f t="shared" si="92"/>
        <v>TRAPMN</v>
      </c>
      <c r="J376" s="47">
        <f>J385</f>
        <v>4.9192111217467968E-4</v>
      </c>
      <c r="L376" s="38" t="s">
        <v>239</v>
      </c>
      <c r="M376" s="38"/>
      <c r="N376" s="38" t="s">
        <v>294</v>
      </c>
      <c r="P376" s="53"/>
      <c r="S376"/>
      <c r="T376"/>
      <c r="V376" s="59"/>
    </row>
    <row r="377" spans="2:22" s="2" customFormat="1" ht="15" customHeight="1" x14ac:dyDescent="0.3">
      <c r="B377" s="38" t="s">
        <v>225</v>
      </c>
      <c r="C377" s="38"/>
      <c r="D377" s="38" t="str">
        <f t="shared" ref="D377" si="93">IF(J377&gt;0,"FLO_EMIS","*")</f>
        <v>FLO_EMIS</v>
      </c>
      <c r="E377" s="66">
        <f t="shared" si="90"/>
        <v>2025</v>
      </c>
      <c r="F377" s="38" t="str">
        <f t="shared" ref="F377" si="94">H377</f>
        <v>TRABGSLM</v>
      </c>
      <c r="G377" s="38" t="str">
        <f t="shared" si="91"/>
        <v>TCAR*01*</v>
      </c>
      <c r="H377" s="38" t="str">
        <f>P$12</f>
        <v>TRABGSLM</v>
      </c>
      <c r="I377" s="38" t="str">
        <f t="shared" si="92"/>
        <v>TRAPMN</v>
      </c>
      <c r="J377" s="47">
        <f>J376</f>
        <v>4.9192111217467968E-4</v>
      </c>
      <c r="L377" s="38" t="s">
        <v>239</v>
      </c>
      <c r="M377" s="38"/>
      <c r="N377" s="38" t="s">
        <v>294</v>
      </c>
      <c r="P377" s="53"/>
      <c r="S377"/>
      <c r="T377"/>
      <c r="V377" s="59"/>
    </row>
    <row r="378" spans="2:22" x14ac:dyDescent="0.3">
      <c r="B378" s="38" t="s">
        <v>225</v>
      </c>
      <c r="C378" s="38"/>
      <c r="D378" s="38" t="str">
        <f t="shared" si="89"/>
        <v>*</v>
      </c>
      <c r="E378" s="66">
        <f>E376</f>
        <v>2025</v>
      </c>
      <c r="F378" s="38" t="str">
        <f t="shared" si="84"/>
        <v>TRABJF</v>
      </c>
      <c r="G378" s="38" t="str">
        <f>G376</f>
        <v>TCAR*01*</v>
      </c>
      <c r="H378" s="38" t="str">
        <f>P$13</f>
        <v>TRABJF</v>
      </c>
      <c r="I378" s="38" t="str">
        <f>I376</f>
        <v>TRAPMN</v>
      </c>
      <c r="J378" s="47">
        <v>0</v>
      </c>
      <c r="K378" s="2"/>
      <c r="L378" s="38" t="s">
        <v>239</v>
      </c>
      <c r="M378" s="38"/>
      <c r="N378" s="38" t="s">
        <v>245</v>
      </c>
      <c r="O378" s="2"/>
      <c r="P378" s="53"/>
      <c r="Q378" s="2"/>
      <c r="V378" s="59"/>
    </row>
    <row r="379" spans="2:22" x14ac:dyDescent="0.3">
      <c r="B379" s="38" t="s">
        <v>225</v>
      </c>
      <c r="C379" s="38"/>
      <c r="D379" s="38" t="str">
        <f t="shared" si="89"/>
        <v>*</v>
      </c>
      <c r="E379" s="66">
        <f t="shared" si="90"/>
        <v>2025</v>
      </c>
      <c r="F379" s="38" t="str">
        <f t="shared" si="84"/>
        <v>TRADME</v>
      </c>
      <c r="G379" s="38" t="str">
        <f t="shared" si="91"/>
        <v>TCAR*01*</v>
      </c>
      <c r="H379" s="38" t="str">
        <f>P$14</f>
        <v>TRADME</v>
      </c>
      <c r="I379" s="38" t="str">
        <f t="shared" si="92"/>
        <v>TRAPMN</v>
      </c>
      <c r="J379" s="47">
        <v>0</v>
      </c>
      <c r="K379" s="2"/>
      <c r="L379" s="38" t="s">
        <v>239</v>
      </c>
      <c r="M379" s="38"/>
      <c r="N379" s="38" t="s">
        <v>245</v>
      </c>
      <c r="P379" s="53"/>
      <c r="V379" s="59"/>
    </row>
    <row r="380" spans="2:22" x14ac:dyDescent="0.3">
      <c r="B380" s="38" t="s">
        <v>225</v>
      </c>
      <c r="C380" s="38"/>
      <c r="D380" s="38" t="str">
        <f t="shared" si="89"/>
        <v>FLO_EMIS</v>
      </c>
      <c r="E380" s="66">
        <f t="shared" si="90"/>
        <v>2025</v>
      </c>
      <c r="F380" s="38" t="str">
        <f t="shared" si="84"/>
        <v>TRADST</v>
      </c>
      <c r="G380" s="38" t="str">
        <f t="shared" si="91"/>
        <v>TCAR*01*</v>
      </c>
      <c r="H380" s="38" t="str">
        <f>P$15</f>
        <v>TRADST</v>
      </c>
      <c r="I380" s="38" t="str">
        <f t="shared" si="92"/>
        <v>TRAPMN</v>
      </c>
      <c r="J380" s="47">
        <v>1.7539372879148897E-3</v>
      </c>
      <c r="K380" s="2"/>
      <c r="L380" s="38" t="s">
        <v>239</v>
      </c>
      <c r="M380" s="38" t="s">
        <v>293</v>
      </c>
      <c r="N380" s="38" t="s">
        <v>298</v>
      </c>
      <c r="V380" s="59"/>
    </row>
    <row r="381" spans="2:22" x14ac:dyDescent="0.3">
      <c r="B381" s="38" t="s">
        <v>225</v>
      </c>
      <c r="C381" s="38"/>
      <c r="D381" s="38" t="str">
        <f t="shared" si="89"/>
        <v>*</v>
      </c>
      <c r="E381" s="66">
        <f t="shared" si="90"/>
        <v>2025</v>
      </c>
      <c r="F381" s="38" t="str">
        <f t="shared" si="84"/>
        <v>TRAELC</v>
      </c>
      <c r="G381" s="38" t="str">
        <f t="shared" si="91"/>
        <v>TCAR*01*</v>
      </c>
      <c r="H381" s="38" t="str">
        <f>P$16</f>
        <v>TRAELC</v>
      </c>
      <c r="I381" s="38" t="str">
        <f t="shared" si="92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V381" s="59"/>
    </row>
    <row r="382" spans="2:22" x14ac:dyDescent="0.3">
      <c r="B382" s="38" t="s">
        <v>225</v>
      </c>
      <c r="C382" s="38"/>
      <c r="D382" s="38" t="str">
        <f t="shared" si="89"/>
        <v>FLO_EMIS</v>
      </c>
      <c r="E382" s="66">
        <f t="shared" si="90"/>
        <v>2025</v>
      </c>
      <c r="F382" s="38" t="str">
        <f t="shared" si="84"/>
        <v>TRAETH</v>
      </c>
      <c r="G382" s="38" t="str">
        <f t="shared" si="91"/>
        <v>TCAR*01*</v>
      </c>
      <c r="H382" s="38" t="str">
        <f>P$17</f>
        <v>TRAETH</v>
      </c>
      <c r="I382" s="38" t="str">
        <f t="shared" si="92"/>
        <v>TRAPMN</v>
      </c>
      <c r="J382" s="47">
        <v>5.2487930789205572E-4</v>
      </c>
      <c r="K382" s="2"/>
      <c r="L382" s="38" t="s">
        <v>239</v>
      </c>
      <c r="M382" s="38" t="s">
        <v>293</v>
      </c>
      <c r="N382" s="38" t="s">
        <v>299</v>
      </c>
      <c r="V382" s="59"/>
    </row>
    <row r="383" spans="2:22" x14ac:dyDescent="0.3">
      <c r="B383" s="38" t="s">
        <v>225</v>
      </c>
      <c r="C383" s="38"/>
      <c r="D383" s="38" t="str">
        <f t="shared" si="89"/>
        <v>FLO_EMIS</v>
      </c>
      <c r="E383" s="66">
        <f t="shared" si="90"/>
        <v>2025</v>
      </c>
      <c r="F383" s="38" t="str">
        <f t="shared" si="84"/>
        <v>TRAETHM</v>
      </c>
      <c r="G383" s="38" t="str">
        <f t="shared" si="91"/>
        <v>TCAR*01*</v>
      </c>
      <c r="H383" s="38" t="str">
        <f>P$18</f>
        <v>TRAETHM</v>
      </c>
      <c r="I383" s="38" t="str">
        <f t="shared" si="92"/>
        <v>TRAPMN</v>
      </c>
      <c r="J383" s="47">
        <v>5.2487930789205572E-4</v>
      </c>
      <c r="K383" s="2"/>
      <c r="L383" s="38" t="s">
        <v>239</v>
      </c>
      <c r="M383" s="38" t="s">
        <v>293</v>
      </c>
      <c r="N383" s="38" t="s">
        <v>299</v>
      </c>
      <c r="V383" s="59"/>
    </row>
    <row r="384" spans="2:22" x14ac:dyDescent="0.3">
      <c r="B384" s="38" t="s">
        <v>225</v>
      </c>
      <c r="C384" s="38"/>
      <c r="D384" s="38" t="str">
        <f t="shared" si="89"/>
        <v>*</v>
      </c>
      <c r="E384" s="66">
        <f t="shared" si="90"/>
        <v>2025</v>
      </c>
      <c r="F384" s="38" t="str">
        <f t="shared" si="84"/>
        <v>TRAFTD</v>
      </c>
      <c r="G384" s="38" t="str">
        <f t="shared" si="91"/>
        <v>TCAR*01*</v>
      </c>
      <c r="H384" s="38" t="str">
        <f>P$19</f>
        <v>TRAFTD</v>
      </c>
      <c r="I384" s="38" t="str">
        <f t="shared" si="92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V384" s="59"/>
    </row>
    <row r="385" spans="2:22" x14ac:dyDescent="0.3">
      <c r="B385" s="38" t="s">
        <v>225</v>
      </c>
      <c r="C385" s="38"/>
      <c r="D385" s="38" t="str">
        <f t="shared" si="89"/>
        <v>FLO_EMIS</v>
      </c>
      <c r="E385" s="66">
        <f t="shared" si="90"/>
        <v>2025</v>
      </c>
      <c r="F385" s="38" t="str">
        <f t="shared" si="84"/>
        <v>TRAGSL</v>
      </c>
      <c r="G385" s="38" t="str">
        <f t="shared" si="91"/>
        <v>TCAR*01*</v>
      </c>
      <c r="H385" s="38" t="str">
        <f>P$20</f>
        <v>TRAGSL</v>
      </c>
      <c r="I385" s="38" t="str">
        <f t="shared" si="92"/>
        <v>TRAPMN</v>
      </c>
      <c r="J385" s="47">
        <v>4.9192111217467968E-4</v>
      </c>
      <c r="K385" s="2"/>
      <c r="L385" s="38" t="s">
        <v>239</v>
      </c>
      <c r="M385" s="38" t="s">
        <v>293</v>
      </c>
      <c r="N385" s="38" t="s">
        <v>298</v>
      </c>
      <c r="V385" s="59"/>
    </row>
    <row r="386" spans="2:22" x14ac:dyDescent="0.3">
      <c r="B386" s="38" t="s">
        <v>225</v>
      </c>
      <c r="C386" s="38"/>
      <c r="D386" s="38" t="str">
        <f t="shared" si="89"/>
        <v>*</v>
      </c>
      <c r="E386" s="66">
        <f t="shared" si="90"/>
        <v>2025</v>
      </c>
      <c r="F386" s="38" t="str">
        <f t="shared" si="84"/>
        <v>TRAH2G</v>
      </c>
      <c r="G386" s="38" t="str">
        <f t="shared" si="91"/>
        <v>TCAR*01*</v>
      </c>
      <c r="H386" s="38" t="str">
        <f>P$21</f>
        <v>TRAH2G</v>
      </c>
      <c r="I386" s="38" t="str">
        <f t="shared" si="92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V386" s="59"/>
    </row>
    <row r="387" spans="2:22" x14ac:dyDescent="0.3">
      <c r="B387" s="38" t="s">
        <v>225</v>
      </c>
      <c r="C387" s="38"/>
      <c r="D387" s="38" t="str">
        <f t="shared" si="89"/>
        <v>*</v>
      </c>
      <c r="E387" s="66">
        <f t="shared" si="90"/>
        <v>2025</v>
      </c>
      <c r="F387" s="38" t="str">
        <f t="shared" si="84"/>
        <v>TRAHFO</v>
      </c>
      <c r="G387" s="38" t="str">
        <f t="shared" si="91"/>
        <v>TCAR*01*</v>
      </c>
      <c r="H387" s="38" t="str">
        <f>P$22</f>
        <v>TRAHFO</v>
      </c>
      <c r="I387" s="38" t="str">
        <f t="shared" si="92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V387" s="59"/>
    </row>
    <row r="388" spans="2:22" x14ac:dyDescent="0.3">
      <c r="B388" s="38" t="s">
        <v>225</v>
      </c>
      <c r="C388" s="38"/>
      <c r="D388" s="38" t="str">
        <f t="shared" si="89"/>
        <v>*</v>
      </c>
      <c r="E388" s="66">
        <f t="shared" si="90"/>
        <v>2025</v>
      </c>
      <c r="F388" s="38" t="str">
        <f t="shared" si="84"/>
        <v>TRAHUM</v>
      </c>
      <c r="G388" s="38" t="str">
        <f t="shared" si="91"/>
        <v>TCAR*01*</v>
      </c>
      <c r="H388" s="38" t="str">
        <f>P$23</f>
        <v>TRAHUM</v>
      </c>
      <c r="I388" s="38" t="str">
        <f t="shared" si="92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V388" s="59"/>
    </row>
    <row r="389" spans="2:22" x14ac:dyDescent="0.3">
      <c r="B389" s="38" t="s">
        <v>225</v>
      </c>
      <c r="C389" s="38"/>
      <c r="D389" s="38" t="str">
        <f t="shared" si="89"/>
        <v>*</v>
      </c>
      <c r="E389" s="66">
        <f t="shared" si="90"/>
        <v>2025</v>
      </c>
      <c r="F389" s="38" t="str">
        <f t="shared" si="84"/>
        <v>TRAKER</v>
      </c>
      <c r="G389" s="38" t="str">
        <f t="shared" si="91"/>
        <v>TCAR*01*</v>
      </c>
      <c r="H389" s="38" t="str">
        <f>P$24</f>
        <v>TRAKER</v>
      </c>
      <c r="I389" s="38" t="str">
        <f t="shared" si="92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V389" s="59"/>
    </row>
    <row r="390" spans="2:22" x14ac:dyDescent="0.3">
      <c r="B390" s="38" t="s">
        <v>225</v>
      </c>
      <c r="C390" s="38"/>
      <c r="D390" s="38" t="str">
        <f t="shared" si="89"/>
        <v>*</v>
      </c>
      <c r="E390" s="66">
        <f t="shared" si="90"/>
        <v>2025</v>
      </c>
      <c r="F390" s="38" t="str">
        <f t="shared" si="84"/>
        <v>TRALFO</v>
      </c>
      <c r="G390" s="38" t="str">
        <f t="shared" si="91"/>
        <v>TCAR*01*</v>
      </c>
      <c r="H390" s="38" t="str">
        <f>P$25</f>
        <v>TRALFO</v>
      </c>
      <c r="I390" s="38" t="str">
        <f t="shared" si="92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V390" s="59"/>
    </row>
    <row r="391" spans="2:22" x14ac:dyDescent="0.3">
      <c r="B391" s="38" t="s">
        <v>225</v>
      </c>
      <c r="C391" s="38"/>
      <c r="D391" s="38" t="str">
        <f t="shared" si="89"/>
        <v>*</v>
      </c>
      <c r="E391" s="66">
        <f t="shared" si="90"/>
        <v>2025</v>
      </c>
      <c r="F391" s="38" t="str">
        <f t="shared" si="84"/>
        <v>TRALPG</v>
      </c>
      <c r="G391" s="38" t="str">
        <f t="shared" si="91"/>
        <v>TCAR*01*</v>
      </c>
      <c r="H391" s="38" t="str">
        <f>P$26</f>
        <v>TRALPG</v>
      </c>
      <c r="I391" s="38" t="str">
        <f t="shared" si="92"/>
        <v>TRAPMN</v>
      </c>
      <c r="J391" s="47">
        <v>0</v>
      </c>
      <c r="K391" s="2"/>
      <c r="L391" s="38" t="s">
        <v>239</v>
      </c>
      <c r="M391" s="38"/>
      <c r="N391" s="38" t="s">
        <v>263</v>
      </c>
      <c r="S391" s="2"/>
      <c r="T391" s="2"/>
      <c r="V391" s="59"/>
    </row>
    <row r="392" spans="2:22" s="2" customFormat="1" ht="15" customHeight="1" x14ac:dyDescent="0.3">
      <c r="B392" s="38" t="s">
        <v>225</v>
      </c>
      <c r="C392" s="38"/>
      <c r="D392" s="38" t="str">
        <f t="shared" si="89"/>
        <v>FLO_EMIS</v>
      </c>
      <c r="E392" s="66">
        <f t="shared" si="90"/>
        <v>2025</v>
      </c>
      <c r="F392" s="38" t="str">
        <f t="shared" si="84"/>
        <v>TRAMTH</v>
      </c>
      <c r="G392" s="38" t="str">
        <f t="shared" si="91"/>
        <v>TCAR*01*</v>
      </c>
      <c r="H392" s="38" t="str">
        <f>P$27</f>
        <v>TRAMTH</v>
      </c>
      <c r="I392" s="38" t="str">
        <f t="shared" si="92"/>
        <v>TRAPMN</v>
      </c>
      <c r="J392" s="47">
        <v>1.7104255995977638E-3</v>
      </c>
      <c r="L392" s="38" t="s">
        <v>239</v>
      </c>
      <c r="M392" s="38" t="s">
        <v>293</v>
      </c>
      <c r="N392" s="38" t="s">
        <v>298</v>
      </c>
      <c r="O392"/>
      <c r="P392"/>
      <c r="Q392"/>
      <c r="V392" s="59"/>
    </row>
    <row r="393" spans="2:22" s="2" customFormat="1" ht="15" customHeight="1" x14ac:dyDescent="0.3">
      <c r="B393" s="38" t="s">
        <v>225</v>
      </c>
      <c r="C393" s="38"/>
      <c r="D393" s="38" t="str">
        <f t="shared" si="89"/>
        <v>FLO_EMIS</v>
      </c>
      <c r="E393" s="66">
        <f t="shared" si="90"/>
        <v>2025</v>
      </c>
      <c r="F393" s="38" t="str">
        <f t="shared" si="84"/>
        <v>TRAMTHM</v>
      </c>
      <c r="G393" s="38" t="str">
        <f t="shared" si="91"/>
        <v>TCAR*01*</v>
      </c>
      <c r="H393" s="38" t="str">
        <f>P$28</f>
        <v>TRAMTHM</v>
      </c>
      <c r="I393" s="38" t="str">
        <f t="shared" si="92"/>
        <v>TRAPMN</v>
      </c>
      <c r="J393" s="47">
        <v>1.7104255995977638E-3</v>
      </c>
      <c r="L393" s="38" t="s">
        <v>239</v>
      </c>
      <c r="M393" s="38" t="s">
        <v>293</v>
      </c>
      <c r="N393" s="38" t="s">
        <v>298</v>
      </c>
      <c r="P393" s="53"/>
      <c r="S393"/>
      <c r="T393"/>
      <c r="V393" s="59"/>
    </row>
    <row r="394" spans="2:22" x14ac:dyDescent="0.3">
      <c r="B394" s="38" t="s">
        <v>225</v>
      </c>
      <c r="C394" s="38"/>
      <c r="D394" s="38" t="str">
        <f t="shared" si="89"/>
        <v>FLO_EMIS</v>
      </c>
      <c r="E394" s="66">
        <f t="shared" si="90"/>
        <v>2025</v>
      </c>
      <c r="F394" s="38" t="str">
        <f t="shared" si="84"/>
        <v>TRANGL</v>
      </c>
      <c r="G394" s="38" t="str">
        <f t="shared" si="91"/>
        <v>TCAR*01*</v>
      </c>
      <c r="H394" s="38" t="str">
        <f>P$29</f>
        <v>TRANGL</v>
      </c>
      <c r="I394" s="38" t="str">
        <f t="shared" si="92"/>
        <v>TRAPMN</v>
      </c>
      <c r="J394" s="47">
        <v>6.2584431107772897E-4</v>
      </c>
      <c r="L394" s="38" t="s">
        <v>239</v>
      </c>
      <c r="M394" s="38" t="s">
        <v>293</v>
      </c>
      <c r="N394" s="38" t="s">
        <v>298</v>
      </c>
      <c r="O394" s="2"/>
      <c r="P394" s="53"/>
      <c r="Q394" s="2"/>
      <c r="V394" s="59"/>
    </row>
    <row r="395" spans="2:22" x14ac:dyDescent="0.3">
      <c r="B395" s="39" t="s">
        <v>225</v>
      </c>
      <c r="C395" s="39"/>
      <c r="D395" s="39" t="str">
        <f t="shared" si="89"/>
        <v>FLO_EMIS</v>
      </c>
      <c r="E395" s="67">
        <f t="shared" si="90"/>
        <v>2025</v>
      </c>
      <c r="F395" s="39" t="str">
        <f t="shared" si="84"/>
        <v>TRANGS</v>
      </c>
      <c r="G395" s="39" t="str">
        <f t="shared" si="91"/>
        <v>TCAR*01*</v>
      </c>
      <c r="H395" s="39" t="str">
        <f>P$30</f>
        <v>TRANGS</v>
      </c>
      <c r="I395" s="39" t="str">
        <f t="shared" si="92"/>
        <v>TRAPMN</v>
      </c>
      <c r="J395" s="48">
        <v>6.2584431107772897E-4</v>
      </c>
      <c r="L395" s="39" t="s">
        <v>239</v>
      </c>
      <c r="M395" s="39" t="s">
        <v>293</v>
      </c>
      <c r="N395" s="39" t="s">
        <v>298</v>
      </c>
      <c r="V395" s="59"/>
    </row>
    <row r="396" spans="2:22" x14ac:dyDescent="0.3">
      <c r="B396" s="38" t="s">
        <v>225</v>
      </c>
      <c r="C396" s="38"/>
      <c r="D396" s="38" t="str">
        <f t="shared" si="89"/>
        <v>FLO_EMIS</v>
      </c>
      <c r="E396" s="66">
        <v>2025</v>
      </c>
      <c r="F396" s="38" t="str">
        <f>H396</f>
        <v>TRABDL</v>
      </c>
      <c r="G396" s="38" t="s">
        <v>342</v>
      </c>
      <c r="H396" s="38" t="str">
        <f>P$7</f>
        <v>TRABDL</v>
      </c>
      <c r="I396" s="38" t="s">
        <v>240</v>
      </c>
      <c r="J396" s="47">
        <v>9.5030486192766077E-5</v>
      </c>
      <c r="K396" s="2"/>
      <c r="L396" s="38" t="s">
        <v>239</v>
      </c>
      <c r="M396" s="38" t="s">
        <v>293</v>
      </c>
      <c r="N396" s="38" t="s">
        <v>297</v>
      </c>
      <c r="S396" s="53"/>
      <c r="T396" s="2"/>
      <c r="V396" s="59"/>
    </row>
    <row r="397" spans="2:22" s="2" customFormat="1" ht="15" customHeight="1" x14ac:dyDescent="0.3">
      <c r="B397" s="38" t="s">
        <v>225</v>
      </c>
      <c r="C397" s="38"/>
      <c r="D397" s="38" t="str">
        <f t="shared" si="89"/>
        <v>FLO_EMIS</v>
      </c>
      <c r="E397" s="66">
        <f t="shared" ref="E397:E419" si="95">E396</f>
        <v>2025</v>
      </c>
      <c r="F397" s="38" t="str">
        <f t="shared" ref="F397:F419" si="96">H397</f>
        <v>TRABDLM</v>
      </c>
      <c r="G397" s="38" t="str">
        <f t="shared" ref="G397:G419" si="97">G396</f>
        <v>TCAR*01*</v>
      </c>
      <c r="H397" s="38" t="str">
        <f>P$8</f>
        <v>TRABDLM</v>
      </c>
      <c r="I397" s="38" t="str">
        <f t="shared" ref="I397:I419" si="98">I396</f>
        <v>TRASO2N</v>
      </c>
      <c r="J397" s="47">
        <v>9.5030486192766077E-5</v>
      </c>
      <c r="L397" s="38" t="s">
        <v>239</v>
      </c>
      <c r="M397" s="38" t="s">
        <v>293</v>
      </c>
      <c r="N397" s="38" t="s">
        <v>297</v>
      </c>
      <c r="O397"/>
      <c r="P397"/>
      <c r="Q397"/>
      <c r="S397" s="1"/>
      <c r="T397" s="54"/>
      <c r="V397" s="59"/>
    </row>
    <row r="398" spans="2:22" s="2" customFormat="1" ht="15" customHeight="1" x14ac:dyDescent="0.3">
      <c r="B398" s="38" t="s">
        <v>225</v>
      </c>
      <c r="C398" s="38"/>
      <c r="D398" s="38" t="str">
        <f t="shared" si="89"/>
        <v>FLO_EMIS</v>
      </c>
      <c r="E398" s="66">
        <f t="shared" si="95"/>
        <v>2025</v>
      </c>
      <c r="F398" s="38" t="str">
        <f t="shared" si="96"/>
        <v>TRABGL</v>
      </c>
      <c r="G398" s="38" t="str">
        <f t="shared" si="97"/>
        <v>TCAR*01*</v>
      </c>
      <c r="H398" s="38" t="str">
        <f>P$9</f>
        <v>TRABGL</v>
      </c>
      <c r="I398" s="38" t="str">
        <f t="shared" si="98"/>
        <v>TRASO2N</v>
      </c>
      <c r="J398" s="47">
        <v>9.0799998798642042E-5</v>
      </c>
      <c r="L398" s="38" t="s">
        <v>239</v>
      </c>
      <c r="M398" s="38" t="s">
        <v>293</v>
      </c>
      <c r="N398" s="38" t="s">
        <v>298</v>
      </c>
      <c r="P398" s="53"/>
      <c r="S398" s="53"/>
      <c r="V398" s="59"/>
    </row>
    <row r="399" spans="2:22" s="2" customFormat="1" ht="15" customHeight="1" x14ac:dyDescent="0.3">
      <c r="B399" s="38" t="s">
        <v>225</v>
      </c>
      <c r="C399" s="38"/>
      <c r="D399" s="38" t="str">
        <f t="shared" si="89"/>
        <v>FLO_EMIS</v>
      </c>
      <c r="E399" s="66">
        <f t="shared" si="95"/>
        <v>2025</v>
      </c>
      <c r="F399" s="38" t="str">
        <f t="shared" si="96"/>
        <v>TRABGS</v>
      </c>
      <c r="G399" s="38" t="str">
        <f t="shared" si="97"/>
        <v>TCAR*01*</v>
      </c>
      <c r="H399" s="38" t="str">
        <f>P$10</f>
        <v>TRABGS</v>
      </c>
      <c r="I399" s="38" t="str">
        <f t="shared" si="98"/>
        <v>TRASO2N</v>
      </c>
      <c r="J399" s="47">
        <v>9.0799998798642042E-5</v>
      </c>
      <c r="L399" s="38" t="s">
        <v>239</v>
      </c>
      <c r="M399" s="38" t="s">
        <v>293</v>
      </c>
      <c r="N399" s="38" t="s">
        <v>298</v>
      </c>
      <c r="P399" s="53"/>
      <c r="S399" s="1"/>
      <c r="T399" s="54"/>
      <c r="V399" s="59"/>
    </row>
    <row r="400" spans="2:22" s="2" customFormat="1" ht="15" customHeight="1" x14ac:dyDescent="0.3">
      <c r="B400" s="38" t="s">
        <v>225</v>
      </c>
      <c r="C400" s="38"/>
      <c r="D400" s="38" t="str">
        <f t="shared" si="89"/>
        <v>FLO_EMIS</v>
      </c>
      <c r="E400" s="66">
        <f t="shared" si="95"/>
        <v>2025</v>
      </c>
      <c r="F400" s="38" t="str">
        <f t="shared" si="96"/>
        <v>TRABGSL</v>
      </c>
      <c r="G400" s="38" t="str">
        <f t="shared" si="97"/>
        <v>TCAR*01*</v>
      </c>
      <c r="H400" s="38" t="str">
        <f>P$11</f>
        <v>TRABGSL</v>
      </c>
      <c r="I400" s="38" t="str">
        <f t="shared" si="98"/>
        <v>TRASO2N</v>
      </c>
      <c r="J400" s="47">
        <f>J409</f>
        <v>1.8234847673363327E-4</v>
      </c>
      <c r="L400" s="38" t="s">
        <v>239</v>
      </c>
      <c r="M400" s="38"/>
      <c r="N400" s="38" t="s">
        <v>294</v>
      </c>
      <c r="P400" s="53"/>
      <c r="V400" s="59"/>
    </row>
    <row r="401" spans="2:22" s="2" customFormat="1" ht="15" customHeight="1" x14ac:dyDescent="0.3">
      <c r="B401" s="38" t="s">
        <v>225</v>
      </c>
      <c r="C401" s="38"/>
      <c r="D401" s="38" t="str">
        <f t="shared" ref="D401" si="99">IF(J401&gt;0,"FLO_EMIS","*")</f>
        <v>FLO_EMIS</v>
      </c>
      <c r="E401" s="66">
        <f t="shared" si="95"/>
        <v>2025</v>
      </c>
      <c r="F401" s="38" t="str">
        <f t="shared" ref="F401" si="100">H401</f>
        <v>TRABGSLM</v>
      </c>
      <c r="G401" s="38" t="str">
        <f t="shared" si="97"/>
        <v>TCAR*01*</v>
      </c>
      <c r="H401" s="38" t="str">
        <f>P$12</f>
        <v>TRABGSLM</v>
      </c>
      <c r="I401" s="38" t="str">
        <f t="shared" si="98"/>
        <v>TRASO2N</v>
      </c>
      <c r="J401" s="47">
        <f>J400</f>
        <v>1.8234847673363327E-4</v>
      </c>
      <c r="L401" s="38" t="s">
        <v>239</v>
      </c>
      <c r="M401" s="38"/>
      <c r="N401" s="38" t="s">
        <v>294</v>
      </c>
      <c r="P401" s="53"/>
      <c r="V401" s="59"/>
    </row>
    <row r="402" spans="2:22" s="2" customFormat="1" ht="15" customHeight="1" x14ac:dyDescent="0.3">
      <c r="B402" s="38" t="s">
        <v>225</v>
      </c>
      <c r="C402" s="38"/>
      <c r="D402" s="38" t="str">
        <f t="shared" si="89"/>
        <v>*</v>
      </c>
      <c r="E402" s="66">
        <f>E400</f>
        <v>2025</v>
      </c>
      <c r="F402" s="38" t="str">
        <f t="shared" si="96"/>
        <v>TRABJF</v>
      </c>
      <c r="G402" s="38" t="str">
        <f>G400</f>
        <v>TCAR*01*</v>
      </c>
      <c r="H402" s="38" t="str">
        <f>P$13</f>
        <v>TRABJF</v>
      </c>
      <c r="I402" s="38" t="str">
        <f>I400</f>
        <v>TRASO2N</v>
      </c>
      <c r="J402" s="47">
        <v>0</v>
      </c>
      <c r="L402" s="38" t="s">
        <v>239</v>
      </c>
      <c r="M402" s="38"/>
      <c r="N402" s="38" t="s">
        <v>245</v>
      </c>
      <c r="P402" s="53"/>
      <c r="S402"/>
      <c r="T402"/>
      <c r="V402" s="59"/>
    </row>
    <row r="403" spans="2:22" x14ac:dyDescent="0.3">
      <c r="B403" s="38" t="s">
        <v>225</v>
      </c>
      <c r="C403" s="38"/>
      <c r="D403" s="38" t="str">
        <f t="shared" si="89"/>
        <v>*</v>
      </c>
      <c r="E403" s="66">
        <f t="shared" si="95"/>
        <v>2025</v>
      </c>
      <c r="F403" s="38" t="str">
        <f t="shared" si="96"/>
        <v>TRADME</v>
      </c>
      <c r="G403" s="38" t="str">
        <f t="shared" si="97"/>
        <v>TCAR*01*</v>
      </c>
      <c r="H403" s="38" t="str">
        <f>P$14</f>
        <v>TRADME</v>
      </c>
      <c r="I403" s="38" t="str">
        <f t="shared" si="98"/>
        <v>TRASO2N</v>
      </c>
      <c r="J403" s="47">
        <v>0</v>
      </c>
      <c r="K403" s="2"/>
      <c r="L403" s="38" t="s">
        <v>239</v>
      </c>
      <c r="M403" s="38"/>
      <c r="N403" s="38" t="s">
        <v>245</v>
      </c>
      <c r="O403" s="2"/>
      <c r="P403" s="53"/>
      <c r="Q403" s="2"/>
      <c r="V403" s="59"/>
    </row>
    <row r="404" spans="2:22" x14ac:dyDescent="0.3">
      <c r="B404" s="38" t="s">
        <v>225</v>
      </c>
      <c r="C404" s="38"/>
      <c r="D404" s="38" t="str">
        <f t="shared" si="89"/>
        <v>FLO_EMIS</v>
      </c>
      <c r="E404" s="66">
        <f t="shared" si="95"/>
        <v>2025</v>
      </c>
      <c r="F404" s="38" t="str">
        <f t="shared" si="96"/>
        <v>TRADST</v>
      </c>
      <c r="G404" s="38" t="str">
        <f t="shared" si="97"/>
        <v>TCAR*01*</v>
      </c>
      <c r="H404" s="38" t="str">
        <f>P$15</f>
        <v>TRADST</v>
      </c>
      <c r="I404" s="38" t="str">
        <f t="shared" si="98"/>
        <v>TRASO2N</v>
      </c>
      <c r="J404" s="47">
        <v>9.3109869287382859E-5</v>
      </c>
      <c r="K404" s="2"/>
      <c r="L404" s="38" t="s">
        <v>239</v>
      </c>
      <c r="M404" s="38" t="s">
        <v>293</v>
      </c>
      <c r="N404" s="38" t="s">
        <v>298</v>
      </c>
      <c r="P404" s="53"/>
      <c r="V404" s="59"/>
    </row>
    <row r="405" spans="2:22" x14ac:dyDescent="0.3">
      <c r="B405" s="38" t="s">
        <v>225</v>
      </c>
      <c r="C405" s="38"/>
      <c r="D405" s="38" t="str">
        <f t="shared" si="89"/>
        <v>*</v>
      </c>
      <c r="E405" s="66">
        <f t="shared" si="95"/>
        <v>2025</v>
      </c>
      <c r="F405" s="38" t="str">
        <f t="shared" si="96"/>
        <v>TRAELC</v>
      </c>
      <c r="G405" s="38" t="str">
        <f t="shared" si="97"/>
        <v>TCAR*01*</v>
      </c>
      <c r="H405" s="38" t="str">
        <f>P$16</f>
        <v>TRAELC</v>
      </c>
      <c r="I405" s="38" t="str">
        <f t="shared" si="98"/>
        <v>TRASO2N</v>
      </c>
      <c r="J405" s="47">
        <v>0</v>
      </c>
      <c r="K405" s="2"/>
      <c r="L405" s="38" t="s">
        <v>239</v>
      </c>
      <c r="M405" s="38"/>
      <c r="N405" s="38" t="s">
        <v>245</v>
      </c>
      <c r="V405" s="59"/>
    </row>
    <row r="406" spans="2:22" x14ac:dyDescent="0.3">
      <c r="B406" s="38" t="s">
        <v>225</v>
      </c>
      <c r="C406" s="38"/>
      <c r="D406" s="38" t="str">
        <f t="shared" si="89"/>
        <v>FLO_EMIS</v>
      </c>
      <c r="E406" s="66">
        <f t="shared" si="95"/>
        <v>2025</v>
      </c>
      <c r="F406" s="38" t="str">
        <f t="shared" si="96"/>
        <v>TRAETH</v>
      </c>
      <c r="G406" s="38" t="str">
        <f t="shared" si="97"/>
        <v>TCAR*01*</v>
      </c>
      <c r="H406" s="38" t="str">
        <f>P$17</f>
        <v>TRAETH</v>
      </c>
      <c r="I406" s="38" t="str">
        <f t="shared" si="98"/>
        <v>TRASO2N</v>
      </c>
      <c r="J406" s="47">
        <v>2.8028294116805985E-4</v>
      </c>
      <c r="K406" s="2"/>
      <c r="L406" s="38" t="s">
        <v>239</v>
      </c>
      <c r="M406" s="38" t="s">
        <v>293</v>
      </c>
      <c r="N406" s="38" t="s">
        <v>299</v>
      </c>
      <c r="V406" s="59"/>
    </row>
    <row r="407" spans="2:22" x14ac:dyDescent="0.3">
      <c r="B407" s="38" t="s">
        <v>225</v>
      </c>
      <c r="C407" s="38"/>
      <c r="D407" s="38" t="str">
        <f t="shared" si="89"/>
        <v>FLO_EMIS</v>
      </c>
      <c r="E407" s="66">
        <f t="shared" si="95"/>
        <v>2025</v>
      </c>
      <c r="F407" s="38" t="str">
        <f t="shared" si="96"/>
        <v>TRAETHM</v>
      </c>
      <c r="G407" s="38" t="str">
        <f t="shared" si="97"/>
        <v>TCAR*01*</v>
      </c>
      <c r="H407" s="38" t="str">
        <f>P$18</f>
        <v>TRAETHM</v>
      </c>
      <c r="I407" s="38" t="str">
        <f t="shared" si="98"/>
        <v>TRASO2N</v>
      </c>
      <c r="J407" s="47">
        <v>2.8028294116805985E-4</v>
      </c>
      <c r="K407" s="2"/>
      <c r="L407" s="38" t="s">
        <v>239</v>
      </c>
      <c r="M407" s="38" t="s">
        <v>293</v>
      </c>
      <c r="N407" s="38" t="s">
        <v>299</v>
      </c>
      <c r="V407" s="59"/>
    </row>
    <row r="408" spans="2:22" x14ac:dyDescent="0.3">
      <c r="B408" s="38" t="s">
        <v>225</v>
      </c>
      <c r="C408" s="38"/>
      <c r="D408" s="38" t="str">
        <f t="shared" si="89"/>
        <v>*</v>
      </c>
      <c r="E408" s="66">
        <f t="shared" si="95"/>
        <v>2025</v>
      </c>
      <c r="F408" s="38" t="str">
        <f t="shared" si="96"/>
        <v>TRAFTD</v>
      </c>
      <c r="G408" s="38" t="str">
        <f t="shared" si="97"/>
        <v>TCAR*01*</v>
      </c>
      <c r="H408" s="38" t="str">
        <f>P$19</f>
        <v>TRAFTD</v>
      </c>
      <c r="I408" s="38" t="str">
        <f t="shared" si="98"/>
        <v>TRASO2N</v>
      </c>
      <c r="J408" s="47">
        <v>0</v>
      </c>
      <c r="K408" s="2"/>
      <c r="L408" s="38" t="s">
        <v>239</v>
      </c>
      <c r="M408" s="38"/>
      <c r="N408" s="38" t="s">
        <v>245</v>
      </c>
      <c r="V408" s="59"/>
    </row>
    <row r="409" spans="2:22" x14ac:dyDescent="0.3">
      <c r="B409" s="38" t="s">
        <v>225</v>
      </c>
      <c r="C409" s="38"/>
      <c r="D409" s="38" t="str">
        <f t="shared" si="89"/>
        <v>FLO_EMIS</v>
      </c>
      <c r="E409" s="66">
        <f t="shared" si="95"/>
        <v>2025</v>
      </c>
      <c r="F409" s="38" t="str">
        <f t="shared" si="96"/>
        <v>TRAGSL</v>
      </c>
      <c r="G409" s="38" t="str">
        <f t="shared" si="97"/>
        <v>TCAR*01*</v>
      </c>
      <c r="H409" s="38" t="str">
        <f>P$20</f>
        <v>TRAGSL</v>
      </c>
      <c r="I409" s="38" t="str">
        <f t="shared" si="98"/>
        <v>TRASO2N</v>
      </c>
      <c r="J409" s="47">
        <v>1.8234847673363327E-4</v>
      </c>
      <c r="K409" s="2"/>
      <c r="L409" s="38" t="s">
        <v>239</v>
      </c>
      <c r="M409" s="38" t="s">
        <v>293</v>
      </c>
      <c r="N409" s="38" t="s">
        <v>298</v>
      </c>
      <c r="V409" s="59"/>
    </row>
    <row r="410" spans="2:22" x14ac:dyDescent="0.3">
      <c r="B410" s="38" t="s">
        <v>225</v>
      </c>
      <c r="C410" s="38"/>
      <c r="D410" s="38" t="str">
        <f t="shared" si="89"/>
        <v>*</v>
      </c>
      <c r="E410" s="66">
        <f t="shared" si="95"/>
        <v>2025</v>
      </c>
      <c r="F410" s="38" t="str">
        <f t="shared" si="96"/>
        <v>TRAH2G</v>
      </c>
      <c r="G410" s="38" t="str">
        <f t="shared" si="97"/>
        <v>TCAR*01*</v>
      </c>
      <c r="H410" s="38" t="str">
        <f>P$21</f>
        <v>TRAH2G</v>
      </c>
      <c r="I410" s="38" t="str">
        <f t="shared" si="98"/>
        <v>TRASO2N</v>
      </c>
      <c r="J410" s="47">
        <v>0</v>
      </c>
      <c r="K410" s="2"/>
      <c r="L410" s="38" t="s">
        <v>239</v>
      </c>
      <c r="M410" s="38"/>
      <c r="N410" s="38" t="s">
        <v>245</v>
      </c>
      <c r="V410" s="59"/>
    </row>
    <row r="411" spans="2:22" x14ac:dyDescent="0.3">
      <c r="B411" s="38" t="s">
        <v>225</v>
      </c>
      <c r="C411" s="38"/>
      <c r="D411" s="38" t="str">
        <f t="shared" si="89"/>
        <v>*</v>
      </c>
      <c r="E411" s="66">
        <f t="shared" si="95"/>
        <v>2025</v>
      </c>
      <c r="F411" s="38" t="str">
        <f t="shared" si="96"/>
        <v>TRAHFO</v>
      </c>
      <c r="G411" s="38" t="str">
        <f t="shared" si="97"/>
        <v>TCAR*01*</v>
      </c>
      <c r="H411" s="38" t="str">
        <f>P$22</f>
        <v>TRAHFO</v>
      </c>
      <c r="I411" s="38" t="str">
        <f t="shared" si="98"/>
        <v>TRASO2N</v>
      </c>
      <c r="J411" s="47">
        <v>0</v>
      </c>
      <c r="K411" s="2"/>
      <c r="L411" s="38" t="s">
        <v>239</v>
      </c>
      <c r="M411" s="38"/>
      <c r="N411" s="38" t="s">
        <v>245</v>
      </c>
      <c r="V411" s="59"/>
    </row>
    <row r="412" spans="2:22" x14ac:dyDescent="0.3">
      <c r="B412" s="38" t="s">
        <v>225</v>
      </c>
      <c r="C412" s="38"/>
      <c r="D412" s="38" t="str">
        <f t="shared" si="89"/>
        <v>*</v>
      </c>
      <c r="E412" s="66">
        <f t="shared" si="95"/>
        <v>2025</v>
      </c>
      <c r="F412" s="38" t="str">
        <f t="shared" si="96"/>
        <v>TRAHUM</v>
      </c>
      <c r="G412" s="38" t="str">
        <f t="shared" si="97"/>
        <v>TCAR*01*</v>
      </c>
      <c r="H412" s="38" t="str">
        <f>P$23</f>
        <v>TRAHUM</v>
      </c>
      <c r="I412" s="38" t="str">
        <f t="shared" si="98"/>
        <v>TRASO2N</v>
      </c>
      <c r="J412" s="47">
        <v>0</v>
      </c>
      <c r="K412" s="2"/>
      <c r="L412" s="38" t="s">
        <v>239</v>
      </c>
      <c r="M412" s="38"/>
      <c r="N412" s="38" t="s">
        <v>245</v>
      </c>
      <c r="V412" s="59"/>
    </row>
    <row r="413" spans="2:22" x14ac:dyDescent="0.3">
      <c r="B413" s="38" t="s">
        <v>225</v>
      </c>
      <c r="C413" s="38"/>
      <c r="D413" s="38" t="str">
        <f t="shared" si="89"/>
        <v>*</v>
      </c>
      <c r="E413" s="66">
        <f t="shared" si="95"/>
        <v>2025</v>
      </c>
      <c r="F413" s="38" t="str">
        <f t="shared" si="96"/>
        <v>TRAKER</v>
      </c>
      <c r="G413" s="38" t="str">
        <f t="shared" si="97"/>
        <v>TCAR*01*</v>
      </c>
      <c r="H413" s="38" t="str">
        <f>P$24</f>
        <v>TRAKER</v>
      </c>
      <c r="I413" s="38" t="str">
        <f t="shared" si="98"/>
        <v>TRASO2N</v>
      </c>
      <c r="J413" s="47">
        <v>0</v>
      </c>
      <c r="K413" s="2"/>
      <c r="L413" s="38" t="s">
        <v>239</v>
      </c>
      <c r="M413" s="38"/>
      <c r="N413" s="38" t="s">
        <v>245</v>
      </c>
      <c r="V413" s="59"/>
    </row>
    <row r="414" spans="2:22" x14ac:dyDescent="0.3">
      <c r="B414" s="38" t="s">
        <v>225</v>
      </c>
      <c r="C414" s="38"/>
      <c r="D414" s="38" t="str">
        <f t="shared" si="89"/>
        <v>*</v>
      </c>
      <c r="E414" s="66">
        <f t="shared" si="95"/>
        <v>2025</v>
      </c>
      <c r="F414" s="38" t="str">
        <f t="shared" si="96"/>
        <v>TRALFO</v>
      </c>
      <c r="G414" s="38" t="str">
        <f t="shared" si="97"/>
        <v>TCAR*01*</v>
      </c>
      <c r="H414" s="38" t="str">
        <f>P$25</f>
        <v>TRALFO</v>
      </c>
      <c r="I414" s="38" t="str">
        <f t="shared" si="98"/>
        <v>TRASO2N</v>
      </c>
      <c r="J414" s="47">
        <v>0</v>
      </c>
      <c r="K414" s="2"/>
      <c r="L414" s="38" t="s">
        <v>239</v>
      </c>
      <c r="M414" s="38"/>
      <c r="N414" s="38" t="s">
        <v>245</v>
      </c>
      <c r="V414" s="59"/>
    </row>
    <row r="415" spans="2:22" x14ac:dyDescent="0.3">
      <c r="B415" s="38" t="s">
        <v>225</v>
      </c>
      <c r="C415" s="38"/>
      <c r="D415" s="38" t="str">
        <f t="shared" si="89"/>
        <v>*</v>
      </c>
      <c r="E415" s="66">
        <f t="shared" si="95"/>
        <v>2025</v>
      </c>
      <c r="F415" s="38" t="str">
        <f t="shared" si="96"/>
        <v>TRALPG</v>
      </c>
      <c r="G415" s="38" t="str">
        <f t="shared" si="97"/>
        <v>TCAR*01*</v>
      </c>
      <c r="H415" s="38" t="str">
        <f>P$26</f>
        <v>TRALPG</v>
      </c>
      <c r="I415" s="38" t="str">
        <f t="shared" si="98"/>
        <v>TRASO2N</v>
      </c>
      <c r="J415" s="47">
        <v>0</v>
      </c>
      <c r="K415" s="2"/>
      <c r="L415" s="38" t="s">
        <v>239</v>
      </c>
      <c r="M415" s="38"/>
      <c r="N415" s="38" t="s">
        <v>263</v>
      </c>
      <c r="S415" s="2"/>
      <c r="T415" s="2"/>
      <c r="V415" s="59"/>
    </row>
    <row r="416" spans="2:22" s="2" customFormat="1" ht="15" customHeight="1" x14ac:dyDescent="0.3">
      <c r="B416" s="38" t="s">
        <v>225</v>
      </c>
      <c r="C416" s="38"/>
      <c r="D416" s="38" t="str">
        <f t="shared" si="89"/>
        <v>FLO_EMIS</v>
      </c>
      <c r="E416" s="66">
        <f t="shared" si="95"/>
        <v>2025</v>
      </c>
      <c r="F416" s="38" t="str">
        <f t="shared" si="96"/>
        <v>TRAMTH</v>
      </c>
      <c r="G416" s="38" t="str">
        <f t="shared" si="97"/>
        <v>TCAR*01*</v>
      </c>
      <c r="H416" s="38" t="str">
        <f>P$27</f>
        <v>TRAMTH</v>
      </c>
      <c r="I416" s="38" t="str">
        <f t="shared" si="98"/>
        <v>TRASO2N</v>
      </c>
      <c r="J416" s="47">
        <v>9.0799999008897995E-5</v>
      </c>
      <c r="L416" s="38" t="s">
        <v>239</v>
      </c>
      <c r="M416" s="38" t="s">
        <v>293</v>
      </c>
      <c r="N416" s="38" t="s">
        <v>298</v>
      </c>
      <c r="O416"/>
      <c r="P416"/>
      <c r="Q416"/>
      <c r="V416" s="59"/>
    </row>
    <row r="417" spans="2:22" s="2" customFormat="1" ht="15" customHeight="1" x14ac:dyDescent="0.3">
      <c r="B417" s="38" t="s">
        <v>225</v>
      </c>
      <c r="C417" s="38"/>
      <c r="D417" s="38" t="str">
        <f t="shared" si="89"/>
        <v>FLO_EMIS</v>
      </c>
      <c r="E417" s="66">
        <f t="shared" si="95"/>
        <v>2025</v>
      </c>
      <c r="F417" s="38" t="str">
        <f t="shared" si="96"/>
        <v>TRAMTHM</v>
      </c>
      <c r="G417" s="38" t="str">
        <f t="shared" si="97"/>
        <v>TCAR*01*</v>
      </c>
      <c r="H417" s="38" t="str">
        <f>P$28</f>
        <v>TRAMTHM</v>
      </c>
      <c r="I417" s="38" t="str">
        <f t="shared" si="98"/>
        <v>TRASO2N</v>
      </c>
      <c r="J417" s="47">
        <v>9.0799999008897995E-5</v>
      </c>
      <c r="L417" s="38" t="s">
        <v>239</v>
      </c>
      <c r="M417" s="38" t="s">
        <v>293</v>
      </c>
      <c r="N417" s="38" t="s">
        <v>298</v>
      </c>
      <c r="P417" s="53"/>
      <c r="S417"/>
      <c r="T417"/>
      <c r="V417" s="59"/>
    </row>
    <row r="418" spans="2:22" x14ac:dyDescent="0.3">
      <c r="B418" s="38" t="s">
        <v>225</v>
      </c>
      <c r="C418" s="38"/>
      <c r="D418" s="38" t="str">
        <f t="shared" si="89"/>
        <v>FLO_EMIS</v>
      </c>
      <c r="E418" s="66">
        <f t="shared" si="95"/>
        <v>2025</v>
      </c>
      <c r="F418" s="38" t="str">
        <f t="shared" si="96"/>
        <v>TRANGL</v>
      </c>
      <c r="G418" s="38" t="str">
        <f t="shared" si="97"/>
        <v>TCAR*01*</v>
      </c>
      <c r="H418" s="38" t="str">
        <f>P$29</f>
        <v>TRANGL</v>
      </c>
      <c r="I418" s="38" t="str">
        <f t="shared" si="98"/>
        <v>TRASO2N</v>
      </c>
      <c r="J418" s="47">
        <v>9.0799998798642042E-5</v>
      </c>
      <c r="L418" s="38" t="s">
        <v>239</v>
      </c>
      <c r="M418" s="38" t="s">
        <v>293</v>
      </c>
      <c r="N418" s="38" t="s">
        <v>298</v>
      </c>
      <c r="O418" s="2"/>
      <c r="P418" s="53"/>
      <c r="Q418" s="2"/>
      <c r="V418" s="59"/>
    </row>
    <row r="419" spans="2:22" x14ac:dyDescent="0.3">
      <c r="B419" s="39" t="s">
        <v>225</v>
      </c>
      <c r="C419" s="39"/>
      <c r="D419" s="39" t="str">
        <f t="shared" si="89"/>
        <v>FLO_EMIS</v>
      </c>
      <c r="E419" s="67">
        <f t="shared" si="95"/>
        <v>2025</v>
      </c>
      <c r="F419" s="39" t="str">
        <f t="shared" si="96"/>
        <v>TRANGS</v>
      </c>
      <c r="G419" s="39" t="str">
        <f t="shared" si="97"/>
        <v>TCAR*01*</v>
      </c>
      <c r="H419" s="39" t="str">
        <f>P$30</f>
        <v>TRANGS</v>
      </c>
      <c r="I419" s="39" t="str">
        <f t="shared" si="98"/>
        <v>TRASO2N</v>
      </c>
      <c r="J419" s="48">
        <v>9.0799998798642042E-5</v>
      </c>
      <c r="L419" s="39" t="s">
        <v>239</v>
      </c>
      <c r="M419" s="39" t="s">
        <v>293</v>
      </c>
      <c r="N419" s="39" t="s">
        <v>298</v>
      </c>
      <c r="S419" s="53"/>
      <c r="T419" s="2"/>
      <c r="V419" s="59"/>
    </row>
    <row r="420" spans="2:22" s="2" customFormat="1" ht="15" customHeight="1" x14ac:dyDescent="0.3">
      <c r="B420" s="38" t="s">
        <v>225</v>
      </c>
      <c r="C420" s="38"/>
      <c r="D420" s="38" t="str">
        <f t="shared" si="89"/>
        <v>FLO_EMIS</v>
      </c>
      <c r="E420" s="66">
        <v>2025</v>
      </c>
      <c r="F420" s="38" t="str">
        <f>H420</f>
        <v>TRABDL</v>
      </c>
      <c r="G420" s="38" t="s">
        <v>342</v>
      </c>
      <c r="H420" s="38" t="str">
        <f>P$7</f>
        <v>TRABDL</v>
      </c>
      <c r="I420" s="38" t="s">
        <v>230</v>
      </c>
      <c r="J420" s="47">
        <v>2.4250769398411424E-2</v>
      </c>
      <c r="L420" s="38" t="s">
        <v>239</v>
      </c>
      <c r="M420" s="38" t="s">
        <v>293</v>
      </c>
      <c r="N420" s="38" t="s">
        <v>297</v>
      </c>
      <c r="O420"/>
      <c r="P420"/>
      <c r="Q420"/>
      <c r="S420" s="1"/>
      <c r="T420" s="54"/>
      <c r="V420" s="59"/>
    </row>
    <row r="421" spans="2:22" s="2" customFormat="1" ht="15" customHeight="1" x14ac:dyDescent="0.3">
      <c r="B421" s="38" t="s">
        <v>225</v>
      </c>
      <c r="C421" s="38"/>
      <c r="D421" s="38" t="str">
        <f t="shared" si="89"/>
        <v>FLO_EMIS</v>
      </c>
      <c r="E421" s="66">
        <f t="shared" ref="E421:E443" si="101">E420</f>
        <v>2025</v>
      </c>
      <c r="F421" s="38" t="str">
        <f t="shared" ref="F421:F443" si="102">H421</f>
        <v>TRABDLM</v>
      </c>
      <c r="G421" s="38" t="str">
        <f t="shared" ref="G421:G443" si="103">G420</f>
        <v>TCAR*01*</v>
      </c>
      <c r="H421" s="38" t="str">
        <f>P$8</f>
        <v>TRABDLM</v>
      </c>
      <c r="I421" s="38" t="str">
        <f t="shared" ref="I421:I443" si="104">I420</f>
        <v>TRAVOCN</v>
      </c>
      <c r="J421" s="47">
        <v>2.4250769398411424E-2</v>
      </c>
      <c r="L421" s="38" t="s">
        <v>239</v>
      </c>
      <c r="M421" s="38" t="s">
        <v>293</v>
      </c>
      <c r="N421" s="38" t="s">
        <v>297</v>
      </c>
      <c r="P421" s="53"/>
      <c r="S421" s="53"/>
      <c r="V421" s="59"/>
    </row>
    <row r="422" spans="2:22" s="2" customFormat="1" ht="15" customHeight="1" x14ac:dyDescent="0.3">
      <c r="B422" s="38" t="s">
        <v>225</v>
      </c>
      <c r="C422" s="38"/>
      <c r="D422" s="38" t="str">
        <f t="shared" si="89"/>
        <v>FLO_EMIS</v>
      </c>
      <c r="E422" s="66">
        <f t="shared" si="101"/>
        <v>2025</v>
      </c>
      <c r="F422" s="38" t="str">
        <f t="shared" si="102"/>
        <v>TRABGL</v>
      </c>
      <c r="G422" s="38" t="str">
        <f t="shared" si="103"/>
        <v>TCAR*01*</v>
      </c>
      <c r="H422" s="38" t="str">
        <f>P$9</f>
        <v>TRABGL</v>
      </c>
      <c r="I422" s="38" t="str">
        <f t="shared" si="104"/>
        <v>TRAVOCN</v>
      </c>
      <c r="J422" s="47">
        <v>4.1433740558474572E-4</v>
      </c>
      <c r="L422" s="38" t="s">
        <v>239</v>
      </c>
      <c r="M422" s="38" t="s">
        <v>293</v>
      </c>
      <c r="N422" s="38" t="s">
        <v>298</v>
      </c>
      <c r="P422" s="53"/>
      <c r="S422" s="1"/>
      <c r="T422" s="54"/>
      <c r="V422" s="59"/>
    </row>
    <row r="423" spans="2:22" s="2" customFormat="1" ht="15" customHeight="1" x14ac:dyDescent="0.3">
      <c r="B423" s="38" t="s">
        <v>225</v>
      </c>
      <c r="C423" s="38"/>
      <c r="D423" s="38" t="str">
        <f t="shared" si="89"/>
        <v>FLO_EMIS</v>
      </c>
      <c r="E423" s="66">
        <f t="shared" si="101"/>
        <v>2025</v>
      </c>
      <c r="F423" s="38" t="str">
        <f t="shared" si="102"/>
        <v>TRABGS</v>
      </c>
      <c r="G423" s="38" t="str">
        <f t="shared" si="103"/>
        <v>TCAR*01*</v>
      </c>
      <c r="H423" s="38" t="str">
        <f>P$10</f>
        <v>TRABGS</v>
      </c>
      <c r="I423" s="38" t="str">
        <f t="shared" si="104"/>
        <v>TRAVOCN</v>
      </c>
      <c r="J423" s="47">
        <v>4.1433740558474572E-4</v>
      </c>
      <c r="L423" s="38" t="s">
        <v>239</v>
      </c>
      <c r="M423" s="38" t="s">
        <v>293</v>
      </c>
      <c r="N423" s="38" t="s">
        <v>298</v>
      </c>
      <c r="P423" s="53"/>
      <c r="V423" s="59"/>
    </row>
    <row r="424" spans="2:22" s="2" customFormat="1" ht="15" customHeight="1" x14ac:dyDescent="0.3">
      <c r="B424" s="38" t="s">
        <v>225</v>
      </c>
      <c r="C424" s="38"/>
      <c r="D424" s="38" t="str">
        <f t="shared" si="89"/>
        <v>FLO_EMIS</v>
      </c>
      <c r="E424" s="66">
        <f t="shared" si="101"/>
        <v>2025</v>
      </c>
      <c r="F424" s="38" t="str">
        <f t="shared" si="102"/>
        <v>TRABGSL</v>
      </c>
      <c r="G424" s="38" t="str">
        <f t="shared" si="103"/>
        <v>TCAR*01*</v>
      </c>
      <c r="H424" s="38" t="str">
        <f>P$11</f>
        <v>TRABGSL</v>
      </c>
      <c r="I424" s="38" t="str">
        <f t="shared" si="104"/>
        <v>TRAVOCN</v>
      </c>
      <c r="J424" s="47">
        <f>J433</f>
        <v>0.18008507415332992</v>
      </c>
      <c r="L424" s="38" t="s">
        <v>239</v>
      </c>
      <c r="M424" s="38"/>
      <c r="N424" s="38" t="s">
        <v>294</v>
      </c>
      <c r="P424" s="53"/>
      <c r="S424"/>
      <c r="T424"/>
      <c r="V424" s="59"/>
    </row>
    <row r="425" spans="2:22" s="2" customFormat="1" ht="15" customHeight="1" x14ac:dyDescent="0.3">
      <c r="B425" s="38" t="s">
        <v>225</v>
      </c>
      <c r="C425" s="38"/>
      <c r="D425" s="38" t="str">
        <f t="shared" ref="D425" si="105">IF(J425&gt;0,"FLO_EMIS","*")</f>
        <v>FLO_EMIS</v>
      </c>
      <c r="E425" s="66">
        <f t="shared" si="101"/>
        <v>2025</v>
      </c>
      <c r="F425" s="38" t="str">
        <f t="shared" ref="F425" si="106">H425</f>
        <v>TRABGSLM</v>
      </c>
      <c r="G425" s="38" t="str">
        <f t="shared" si="103"/>
        <v>TCAR*01*</v>
      </c>
      <c r="H425" s="38" t="str">
        <f>P$12</f>
        <v>TRABGSLM</v>
      </c>
      <c r="I425" s="38" t="str">
        <f t="shared" si="104"/>
        <v>TRAVOCN</v>
      </c>
      <c r="J425" s="47">
        <f>J424</f>
        <v>0.18008507415332992</v>
      </c>
      <c r="L425" s="38" t="s">
        <v>239</v>
      </c>
      <c r="M425" s="38"/>
      <c r="N425" s="38" t="s">
        <v>294</v>
      </c>
      <c r="P425" s="53"/>
      <c r="S425"/>
      <c r="T425"/>
      <c r="V425" s="59"/>
    </row>
    <row r="426" spans="2:22" x14ac:dyDescent="0.3">
      <c r="B426" s="38" t="s">
        <v>225</v>
      </c>
      <c r="C426" s="38"/>
      <c r="D426" s="38" t="str">
        <f t="shared" si="89"/>
        <v>*</v>
      </c>
      <c r="E426" s="66">
        <f>E424</f>
        <v>2025</v>
      </c>
      <c r="F426" s="38" t="str">
        <f t="shared" si="102"/>
        <v>TRABJF</v>
      </c>
      <c r="G426" s="38" t="str">
        <f>G424</f>
        <v>TCAR*01*</v>
      </c>
      <c r="H426" s="38" t="str">
        <f>P$13</f>
        <v>TRABJF</v>
      </c>
      <c r="I426" s="38" t="str">
        <f>I424</f>
        <v>TRAVOCN</v>
      </c>
      <c r="J426" s="47">
        <v>0</v>
      </c>
      <c r="K426" s="2"/>
      <c r="L426" s="38" t="s">
        <v>239</v>
      </c>
      <c r="M426" s="38"/>
      <c r="N426" s="38" t="s">
        <v>245</v>
      </c>
      <c r="O426" s="2"/>
      <c r="P426" s="53"/>
      <c r="Q426" s="2"/>
      <c r="V426" s="59"/>
    </row>
    <row r="427" spans="2:22" x14ac:dyDescent="0.3">
      <c r="B427" s="38" t="s">
        <v>225</v>
      </c>
      <c r="C427" s="38"/>
      <c r="D427" s="38" t="str">
        <f t="shared" si="89"/>
        <v>*</v>
      </c>
      <c r="E427" s="66">
        <f t="shared" si="101"/>
        <v>2025</v>
      </c>
      <c r="F427" s="38" t="str">
        <f t="shared" si="102"/>
        <v>TRADME</v>
      </c>
      <c r="G427" s="38" t="str">
        <f t="shared" si="103"/>
        <v>TCAR*01*</v>
      </c>
      <c r="H427" s="38" t="str">
        <f>P$14</f>
        <v>TRADME</v>
      </c>
      <c r="I427" s="38" t="str">
        <f t="shared" si="104"/>
        <v>TRAVOCN</v>
      </c>
      <c r="J427" s="47">
        <v>0</v>
      </c>
      <c r="K427" s="2"/>
      <c r="L427" s="38" t="s">
        <v>239</v>
      </c>
      <c r="M427" s="38"/>
      <c r="N427" s="38" t="s">
        <v>245</v>
      </c>
      <c r="P427" s="53"/>
      <c r="V427" s="59"/>
    </row>
    <row r="428" spans="2:22" x14ac:dyDescent="0.3">
      <c r="B428" s="38" t="s">
        <v>225</v>
      </c>
      <c r="C428" s="38"/>
      <c r="D428" s="38" t="str">
        <f t="shared" si="89"/>
        <v>FLO_EMIS</v>
      </c>
      <c r="E428" s="66">
        <f t="shared" si="101"/>
        <v>2025</v>
      </c>
      <c r="F428" s="38" t="str">
        <f t="shared" si="102"/>
        <v>TRADST</v>
      </c>
      <c r="G428" s="38" t="str">
        <f t="shared" si="103"/>
        <v>TCAR*01*</v>
      </c>
      <c r="H428" s="38" t="str">
        <f>P$15</f>
        <v>TRADST</v>
      </c>
      <c r="I428" s="38" t="str">
        <f t="shared" si="104"/>
        <v>TRAVOCN</v>
      </c>
      <c r="J428" s="47">
        <v>2.3760648390499708E-2</v>
      </c>
      <c r="K428" s="2"/>
      <c r="L428" s="38" t="s">
        <v>239</v>
      </c>
      <c r="M428" s="38" t="s">
        <v>293</v>
      </c>
      <c r="N428" s="38" t="s">
        <v>298</v>
      </c>
      <c r="V428" s="59"/>
    </row>
    <row r="429" spans="2:22" x14ac:dyDescent="0.3">
      <c r="B429" s="38" t="s">
        <v>225</v>
      </c>
      <c r="C429" s="38"/>
      <c r="D429" s="38" t="str">
        <f t="shared" ref="D429:D443" si="107">IF(J429&gt;0,"FLO_EMIS","*")</f>
        <v>*</v>
      </c>
      <c r="E429" s="66">
        <f t="shared" si="101"/>
        <v>2025</v>
      </c>
      <c r="F429" s="38" t="str">
        <f t="shared" si="102"/>
        <v>TRAELC</v>
      </c>
      <c r="G429" s="38" t="str">
        <f t="shared" si="103"/>
        <v>TCAR*01*</v>
      </c>
      <c r="H429" s="38" t="str">
        <f>P$16</f>
        <v>TRAELC</v>
      </c>
      <c r="I429" s="38" t="str">
        <f t="shared" si="104"/>
        <v>TRAVOCN</v>
      </c>
      <c r="J429" s="47">
        <v>0</v>
      </c>
      <c r="K429" s="2"/>
      <c r="L429" s="38" t="s">
        <v>239</v>
      </c>
      <c r="M429" s="38"/>
      <c r="N429" s="38" t="s">
        <v>245</v>
      </c>
      <c r="V429" s="59"/>
    </row>
    <row r="430" spans="2:22" x14ac:dyDescent="0.3">
      <c r="B430" s="38" t="s">
        <v>225</v>
      </c>
      <c r="C430" s="38"/>
      <c r="D430" s="38" t="str">
        <f t="shared" si="107"/>
        <v>FLO_EMIS</v>
      </c>
      <c r="E430" s="66">
        <f t="shared" si="101"/>
        <v>2025</v>
      </c>
      <c r="F430" s="38" t="str">
        <f t="shared" si="102"/>
        <v>TRAETH</v>
      </c>
      <c r="G430" s="38" t="str">
        <f t="shared" si="103"/>
        <v>TCAR*01*</v>
      </c>
      <c r="H430" s="38" t="str">
        <f>P$17</f>
        <v>TRAETH</v>
      </c>
      <c r="I430" s="38" t="str">
        <f t="shared" si="104"/>
        <v>TRAVOCN</v>
      </c>
      <c r="J430" s="47">
        <v>0.16679107656792722</v>
      </c>
      <c r="K430" s="2"/>
      <c r="L430" s="38" t="s">
        <v>239</v>
      </c>
      <c r="M430" s="38" t="s">
        <v>293</v>
      </c>
      <c r="N430" s="38" t="s">
        <v>299</v>
      </c>
      <c r="V430" s="59"/>
    </row>
    <row r="431" spans="2:22" x14ac:dyDescent="0.3">
      <c r="B431" s="38" t="s">
        <v>225</v>
      </c>
      <c r="C431" s="38"/>
      <c r="D431" s="38" t="str">
        <f t="shared" si="107"/>
        <v>FLO_EMIS</v>
      </c>
      <c r="E431" s="66">
        <f t="shared" si="101"/>
        <v>2025</v>
      </c>
      <c r="F431" s="38" t="str">
        <f t="shared" si="102"/>
        <v>TRAETHM</v>
      </c>
      <c r="G431" s="38" t="str">
        <f t="shared" si="103"/>
        <v>TCAR*01*</v>
      </c>
      <c r="H431" s="38" t="str">
        <f>P$18</f>
        <v>TRAETHM</v>
      </c>
      <c r="I431" s="38" t="str">
        <f t="shared" si="104"/>
        <v>TRAVOCN</v>
      </c>
      <c r="J431" s="47">
        <v>0.16679107656792722</v>
      </c>
      <c r="K431" s="2"/>
      <c r="L431" s="38" t="s">
        <v>239</v>
      </c>
      <c r="M431" s="38" t="s">
        <v>293</v>
      </c>
      <c r="N431" s="38" t="s">
        <v>299</v>
      </c>
      <c r="V431" s="59"/>
    </row>
    <row r="432" spans="2:22" x14ac:dyDescent="0.3">
      <c r="B432" s="38" t="s">
        <v>225</v>
      </c>
      <c r="C432" s="38"/>
      <c r="D432" s="38" t="str">
        <f t="shared" si="107"/>
        <v>*</v>
      </c>
      <c r="E432" s="66">
        <f t="shared" si="101"/>
        <v>2025</v>
      </c>
      <c r="F432" s="38" t="str">
        <f t="shared" si="102"/>
        <v>TRAFTD</v>
      </c>
      <c r="G432" s="38" t="str">
        <f t="shared" si="103"/>
        <v>TCAR*01*</v>
      </c>
      <c r="H432" s="38" t="str">
        <f>P$19</f>
        <v>TRAFTD</v>
      </c>
      <c r="I432" s="38" t="str">
        <f t="shared" si="104"/>
        <v>TRAVOCN</v>
      </c>
      <c r="J432" s="47">
        <v>0</v>
      </c>
      <c r="K432" s="2"/>
      <c r="L432" s="38" t="s">
        <v>239</v>
      </c>
      <c r="M432" s="38"/>
      <c r="N432" s="38" t="s">
        <v>245</v>
      </c>
      <c r="V432" s="59"/>
    </row>
    <row r="433" spans="2:22" x14ac:dyDescent="0.3">
      <c r="B433" s="38" t="s">
        <v>225</v>
      </c>
      <c r="C433" s="38"/>
      <c r="D433" s="38" t="str">
        <f t="shared" si="107"/>
        <v>FLO_EMIS</v>
      </c>
      <c r="E433" s="66">
        <f t="shared" si="101"/>
        <v>2025</v>
      </c>
      <c r="F433" s="38" t="str">
        <f t="shared" si="102"/>
        <v>TRAGSL</v>
      </c>
      <c r="G433" s="38" t="str">
        <f t="shared" si="103"/>
        <v>TCAR*01*</v>
      </c>
      <c r="H433" s="38" t="str">
        <f>P$20</f>
        <v>TRAGSL</v>
      </c>
      <c r="I433" s="38" t="str">
        <f t="shared" si="104"/>
        <v>TRAVOCN</v>
      </c>
      <c r="J433" s="47">
        <v>0.18008507415332992</v>
      </c>
      <c r="K433" s="2"/>
      <c r="L433" s="38" t="s">
        <v>239</v>
      </c>
      <c r="M433" s="38" t="s">
        <v>293</v>
      </c>
      <c r="N433" s="38" t="s">
        <v>298</v>
      </c>
      <c r="V433" s="59"/>
    </row>
    <row r="434" spans="2:22" x14ac:dyDescent="0.3">
      <c r="B434" s="38" t="s">
        <v>225</v>
      </c>
      <c r="C434" s="38"/>
      <c r="D434" s="38" t="str">
        <f t="shared" si="107"/>
        <v>*</v>
      </c>
      <c r="E434" s="66">
        <f t="shared" si="101"/>
        <v>2025</v>
      </c>
      <c r="F434" s="38" t="str">
        <f t="shared" si="102"/>
        <v>TRAH2G</v>
      </c>
      <c r="G434" s="38" t="str">
        <f t="shared" si="103"/>
        <v>TCAR*01*</v>
      </c>
      <c r="H434" s="38" t="str">
        <f>P$21</f>
        <v>TRAH2G</v>
      </c>
      <c r="I434" s="38" t="str">
        <f t="shared" si="104"/>
        <v>TRAVOCN</v>
      </c>
      <c r="J434" s="47">
        <v>0</v>
      </c>
      <c r="K434" s="2"/>
      <c r="L434" s="38" t="s">
        <v>239</v>
      </c>
      <c r="M434" s="38"/>
      <c r="N434" s="38" t="s">
        <v>245</v>
      </c>
      <c r="V434" s="59"/>
    </row>
    <row r="435" spans="2:22" x14ac:dyDescent="0.3">
      <c r="B435" s="38" t="s">
        <v>225</v>
      </c>
      <c r="C435" s="38"/>
      <c r="D435" s="38" t="str">
        <f t="shared" si="107"/>
        <v>*</v>
      </c>
      <c r="E435" s="66">
        <f t="shared" si="101"/>
        <v>2025</v>
      </c>
      <c r="F435" s="38" t="str">
        <f t="shared" si="102"/>
        <v>TRAHFO</v>
      </c>
      <c r="G435" s="38" t="str">
        <f t="shared" si="103"/>
        <v>TCAR*01*</v>
      </c>
      <c r="H435" s="38" t="str">
        <f>P$22</f>
        <v>TRAHFO</v>
      </c>
      <c r="I435" s="38" t="str">
        <f t="shared" si="104"/>
        <v>TRAVOCN</v>
      </c>
      <c r="J435" s="47">
        <v>0</v>
      </c>
      <c r="K435" s="2"/>
      <c r="L435" s="38" t="s">
        <v>239</v>
      </c>
      <c r="M435" s="38"/>
      <c r="N435" s="38" t="s">
        <v>245</v>
      </c>
      <c r="V435" s="59"/>
    </row>
    <row r="436" spans="2:22" x14ac:dyDescent="0.3">
      <c r="B436" s="38" t="s">
        <v>225</v>
      </c>
      <c r="C436" s="38"/>
      <c r="D436" s="38" t="str">
        <f t="shared" si="107"/>
        <v>*</v>
      </c>
      <c r="E436" s="66">
        <f t="shared" si="101"/>
        <v>2025</v>
      </c>
      <c r="F436" s="38" t="str">
        <f t="shared" si="102"/>
        <v>TRAHUM</v>
      </c>
      <c r="G436" s="38" t="str">
        <f t="shared" si="103"/>
        <v>TCAR*01*</v>
      </c>
      <c r="H436" s="38" t="str">
        <f>P$23</f>
        <v>TRAHUM</v>
      </c>
      <c r="I436" s="38" t="str">
        <f t="shared" si="104"/>
        <v>TRAVOCN</v>
      </c>
      <c r="J436" s="47">
        <v>0</v>
      </c>
      <c r="K436" s="2"/>
      <c r="L436" s="38" t="s">
        <v>239</v>
      </c>
      <c r="M436" s="38"/>
      <c r="N436" s="38" t="s">
        <v>245</v>
      </c>
      <c r="V436" s="59"/>
    </row>
    <row r="437" spans="2:22" x14ac:dyDescent="0.3">
      <c r="B437" s="38" t="s">
        <v>225</v>
      </c>
      <c r="C437" s="38"/>
      <c r="D437" s="38" t="str">
        <f t="shared" si="107"/>
        <v>*</v>
      </c>
      <c r="E437" s="66">
        <f t="shared" si="101"/>
        <v>2025</v>
      </c>
      <c r="F437" s="38" t="str">
        <f t="shared" si="102"/>
        <v>TRAKER</v>
      </c>
      <c r="G437" s="38" t="str">
        <f t="shared" si="103"/>
        <v>TCAR*01*</v>
      </c>
      <c r="H437" s="38" t="str">
        <f>P$24</f>
        <v>TRAKER</v>
      </c>
      <c r="I437" s="38" t="str">
        <f t="shared" si="104"/>
        <v>TRAVOCN</v>
      </c>
      <c r="J437" s="47">
        <v>0</v>
      </c>
      <c r="K437" s="2"/>
      <c r="L437" s="38" t="s">
        <v>239</v>
      </c>
      <c r="M437" s="38"/>
      <c r="N437" s="38" t="s">
        <v>245</v>
      </c>
      <c r="V437" s="59"/>
    </row>
    <row r="438" spans="2:22" x14ac:dyDescent="0.3">
      <c r="B438" s="38" t="s">
        <v>225</v>
      </c>
      <c r="C438" s="38"/>
      <c r="D438" s="38" t="str">
        <f t="shared" si="107"/>
        <v>*</v>
      </c>
      <c r="E438" s="66">
        <f t="shared" si="101"/>
        <v>2025</v>
      </c>
      <c r="F438" s="38" t="str">
        <f t="shared" si="102"/>
        <v>TRALFO</v>
      </c>
      <c r="G438" s="38" t="str">
        <f t="shared" si="103"/>
        <v>TCAR*01*</v>
      </c>
      <c r="H438" s="38" t="str">
        <f>P$25</f>
        <v>TRALFO</v>
      </c>
      <c r="I438" s="38" t="str">
        <f t="shared" si="104"/>
        <v>TRAVOCN</v>
      </c>
      <c r="J438" s="47">
        <v>0</v>
      </c>
      <c r="K438" s="2"/>
      <c r="L438" s="38" t="s">
        <v>239</v>
      </c>
      <c r="M438" s="38"/>
      <c r="N438" s="38" t="s">
        <v>245</v>
      </c>
      <c r="V438" s="59"/>
    </row>
    <row r="439" spans="2:22" x14ac:dyDescent="0.3">
      <c r="B439" s="38" t="s">
        <v>225</v>
      </c>
      <c r="C439" s="38"/>
      <c r="D439" s="38" t="str">
        <f t="shared" si="107"/>
        <v>*</v>
      </c>
      <c r="E439" s="66">
        <f t="shared" si="101"/>
        <v>2025</v>
      </c>
      <c r="F439" s="38" t="str">
        <f t="shared" si="102"/>
        <v>TRALPG</v>
      </c>
      <c r="G439" s="38" t="str">
        <f t="shared" si="103"/>
        <v>TCAR*01*</v>
      </c>
      <c r="H439" s="38" t="str">
        <f>P$26</f>
        <v>TRALPG</v>
      </c>
      <c r="I439" s="38" t="str">
        <f t="shared" si="104"/>
        <v>TRAVOCN</v>
      </c>
      <c r="J439" s="47">
        <v>0</v>
      </c>
      <c r="K439" s="2"/>
      <c r="L439" s="38" t="s">
        <v>239</v>
      </c>
      <c r="M439" s="38"/>
      <c r="N439" s="38" t="s">
        <v>263</v>
      </c>
      <c r="S439" s="2"/>
      <c r="T439" s="2"/>
      <c r="V439" s="59"/>
    </row>
    <row r="440" spans="2:22" s="2" customFormat="1" ht="15" customHeight="1" x14ac:dyDescent="0.3">
      <c r="B440" s="38" t="s">
        <v>225</v>
      </c>
      <c r="C440" s="38"/>
      <c r="D440" s="38" t="str">
        <f t="shared" si="107"/>
        <v>FLO_EMIS</v>
      </c>
      <c r="E440" s="66">
        <f t="shared" si="101"/>
        <v>2025</v>
      </c>
      <c r="F440" s="38" t="str">
        <f t="shared" si="102"/>
        <v>TRAMTH</v>
      </c>
      <c r="G440" s="38" t="str">
        <f t="shared" si="103"/>
        <v>TCAR*01*</v>
      </c>
      <c r="H440" s="38" t="str">
        <f>P$27</f>
        <v>TRAMTH</v>
      </c>
      <c r="I440" s="38" t="str">
        <f t="shared" si="104"/>
        <v>TRAVOCN</v>
      </c>
      <c r="J440" s="47">
        <v>2.3171194061599884E-2</v>
      </c>
      <c r="L440" s="38" t="s">
        <v>239</v>
      </c>
      <c r="M440" s="38" t="s">
        <v>293</v>
      </c>
      <c r="N440" s="38" t="s">
        <v>298</v>
      </c>
      <c r="O440"/>
      <c r="P440"/>
      <c r="Q440"/>
      <c r="V440" s="59"/>
    </row>
    <row r="441" spans="2:22" s="2" customFormat="1" ht="15" customHeight="1" x14ac:dyDescent="0.3">
      <c r="B441" s="38" t="s">
        <v>225</v>
      </c>
      <c r="C441" s="38"/>
      <c r="D441" s="38" t="str">
        <f t="shared" si="107"/>
        <v>FLO_EMIS</v>
      </c>
      <c r="E441" s="66">
        <f t="shared" si="101"/>
        <v>2025</v>
      </c>
      <c r="F441" s="38" t="str">
        <f t="shared" si="102"/>
        <v>TRAMTHM</v>
      </c>
      <c r="G441" s="38" t="str">
        <f t="shared" si="103"/>
        <v>TCAR*01*</v>
      </c>
      <c r="H441" s="38" t="str">
        <f>P$28</f>
        <v>TRAMTHM</v>
      </c>
      <c r="I441" s="38" t="str">
        <f t="shared" si="104"/>
        <v>TRAVOCN</v>
      </c>
      <c r="J441" s="47">
        <v>2.3171194061599884E-2</v>
      </c>
      <c r="L441" s="38" t="s">
        <v>239</v>
      </c>
      <c r="M441" s="38" t="s">
        <v>293</v>
      </c>
      <c r="N441" s="38" t="s">
        <v>298</v>
      </c>
      <c r="P441" s="53"/>
      <c r="S441"/>
      <c r="T441"/>
      <c r="V441" s="59"/>
    </row>
    <row r="442" spans="2:22" x14ac:dyDescent="0.3">
      <c r="B442" s="38" t="s">
        <v>225</v>
      </c>
      <c r="C442" s="38"/>
      <c r="D442" s="38" t="str">
        <f t="shared" si="107"/>
        <v>FLO_EMIS</v>
      </c>
      <c r="E442" s="66">
        <f t="shared" si="101"/>
        <v>2025</v>
      </c>
      <c r="F442" s="38" t="str">
        <f t="shared" si="102"/>
        <v>TRANGL</v>
      </c>
      <c r="G442" s="38" t="str">
        <f t="shared" si="103"/>
        <v>TCAR*01*</v>
      </c>
      <c r="H442" s="38" t="str">
        <f>P$29</f>
        <v>TRANGL</v>
      </c>
      <c r="I442" s="38" t="str">
        <f t="shared" si="104"/>
        <v>TRAVOCN</v>
      </c>
      <c r="J442" s="47">
        <v>4.1433740558474572E-4</v>
      </c>
      <c r="L442" s="38" t="s">
        <v>239</v>
      </c>
      <c r="M442" s="38" t="s">
        <v>293</v>
      </c>
      <c r="N442" s="38" t="s">
        <v>298</v>
      </c>
      <c r="O442" s="2"/>
      <c r="P442" s="53"/>
      <c r="Q442" s="2"/>
      <c r="V442" s="59"/>
    </row>
    <row r="443" spans="2:22" x14ac:dyDescent="0.3">
      <c r="B443" s="39" t="s">
        <v>225</v>
      </c>
      <c r="C443" s="39"/>
      <c r="D443" s="39" t="str">
        <f t="shared" si="107"/>
        <v>FLO_EMIS</v>
      </c>
      <c r="E443" s="67">
        <f t="shared" si="101"/>
        <v>2025</v>
      </c>
      <c r="F443" s="39" t="str">
        <f t="shared" si="102"/>
        <v>TRANGS</v>
      </c>
      <c r="G443" s="39" t="str">
        <f t="shared" si="103"/>
        <v>TCAR*01*</v>
      </c>
      <c r="H443" s="39" t="str">
        <f>P$30</f>
        <v>TRANGS</v>
      </c>
      <c r="I443" s="39" t="str">
        <f t="shared" si="104"/>
        <v>TRAVOCN</v>
      </c>
      <c r="J443" s="48">
        <v>4.1433740558474572E-4</v>
      </c>
      <c r="L443" s="39" t="s">
        <v>239</v>
      </c>
      <c r="M443" s="39" t="s">
        <v>293</v>
      </c>
      <c r="N443" s="39" t="s">
        <v>298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B1:T443"/>
  <sheetViews>
    <sheetView zoomScale="80" zoomScaleNormal="80" workbookViewId="0">
      <selection activeCell="B5" sqref="B5"/>
    </sheetView>
  </sheetViews>
  <sheetFormatPr defaultColWidth="9.109375" defaultRowHeight="14.4" x14ac:dyDescent="0.3"/>
  <cols>
    <col min="2" max="2" width="10.33203125" bestFit="1" customWidth="1"/>
    <col min="3" max="3" width="8.6640625" bestFit="1" customWidth="1"/>
    <col min="4" max="4" width="10.33203125" customWidth="1"/>
    <col min="5" max="5" width="5.5546875" bestFit="1" customWidth="1"/>
    <col min="6" max="6" width="14.33203125" bestFit="1" customWidth="1"/>
    <col min="7" max="7" width="11.33203125" bestFit="1" customWidth="1"/>
    <col min="8" max="8" width="10.6640625" bestFit="1" customWidth="1"/>
    <col min="9" max="9" width="10.33203125" bestFit="1" customWidth="1"/>
    <col min="10" max="10" width="17.5546875" customWidth="1"/>
    <col min="12" max="12" width="5.6640625" style="57" bestFit="1" customWidth="1"/>
    <col min="13" max="13" width="13.5546875" customWidth="1"/>
    <col min="14" max="14" width="27.109375" customWidth="1"/>
    <col min="16" max="16" width="10.109375" bestFit="1" customWidth="1"/>
    <col min="17" max="17" width="41.5546875" bestFit="1" customWidth="1"/>
    <col min="19" max="19" width="10.33203125" bestFit="1" customWidth="1"/>
    <col min="20" max="20" width="45.5546875" bestFit="1" customWidth="1"/>
  </cols>
  <sheetData>
    <row r="1" spans="2:20" s="2" customFormat="1" x14ac:dyDescent="0.3">
      <c r="L1" s="41"/>
    </row>
    <row r="2" spans="2:20" s="2" customFormat="1" x14ac:dyDescent="0.3">
      <c r="L2" s="41"/>
    </row>
    <row r="3" spans="2:20" s="2" customFormat="1" ht="19.8" x14ac:dyDescent="0.3">
      <c r="B3" s="50" t="s">
        <v>320</v>
      </c>
      <c r="C3" s="50"/>
      <c r="D3" s="50"/>
      <c r="E3" s="50"/>
      <c r="L3" s="41"/>
    </row>
    <row r="4" spans="2:20" s="76" customFormat="1" ht="19.8" x14ac:dyDescent="0.3">
      <c r="B4" s="74"/>
      <c r="C4" s="74"/>
      <c r="D4" s="74"/>
      <c r="E4" s="74"/>
      <c r="L4" s="77"/>
    </row>
    <row r="5" spans="2:20" s="2" customFormat="1" ht="21" customHeight="1" x14ac:dyDescent="0.3">
      <c r="B5" s="40"/>
      <c r="C5"/>
      <c r="D5"/>
      <c r="E5"/>
      <c r="F5"/>
      <c r="G5"/>
      <c r="H5"/>
      <c r="I5"/>
      <c r="J5"/>
      <c r="L5" s="41"/>
    </row>
    <row r="6" spans="2:20" s="2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Cars -5km'!$E$7</f>
        <v>2018</v>
      </c>
      <c r="F7" s="38" t="str">
        <f>H7</f>
        <v>TRABDL</v>
      </c>
      <c r="G7" s="38" t="s">
        <v>229</v>
      </c>
      <c r="H7" s="38" t="str">
        <f>P$7</f>
        <v>TRABDL</v>
      </c>
      <c r="I7" s="38" t="s">
        <v>226</v>
      </c>
      <c r="J7" s="47">
        <v>4.6396522281681241E-4</v>
      </c>
      <c r="L7" s="38" t="s">
        <v>239</v>
      </c>
      <c r="M7" s="38" t="s">
        <v>293</v>
      </c>
      <c r="N7" s="38" t="s">
        <v>269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$E$7</f>
        <v>2018</v>
      </c>
      <c r="F8" s="38" t="str">
        <f t="shared" ref="F8:F30" si="1">H8</f>
        <v>TRABDLM</v>
      </c>
      <c r="G8" s="38" t="str">
        <f t="shared" ref="G8:G30" si="2">G7</f>
        <v>TCAR*</v>
      </c>
      <c r="H8" s="38" t="str">
        <f>P$8</f>
        <v>TRABDLM</v>
      </c>
      <c r="I8" s="38" t="str">
        <f t="shared" ref="I8:I30" si="3">I7</f>
        <v>TRACH4N</v>
      </c>
      <c r="J8" s="47">
        <v>4.6396522281681241E-4</v>
      </c>
      <c r="L8" s="38" t="s">
        <v>239</v>
      </c>
      <c r="M8" s="38" t="s">
        <v>293</v>
      </c>
      <c r="N8" s="38" t="s">
        <v>269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 t="shared" ref="E9:E72" si="4">$E$7</f>
        <v>2018</v>
      </c>
      <c r="F9" s="38" t="str">
        <f t="shared" si="1"/>
        <v>TRABGL</v>
      </c>
      <c r="G9" s="38" t="str">
        <f t="shared" si="2"/>
        <v>TCAR*</v>
      </c>
      <c r="H9" s="38" t="str">
        <f>P$9</f>
        <v>TRABGL</v>
      </c>
      <c r="I9" s="38" t="str">
        <f t="shared" si="3"/>
        <v>TRACH4N</v>
      </c>
      <c r="J9" s="47">
        <v>4.218628828186315E-3</v>
      </c>
      <c r="L9" s="38" t="s">
        <v>239</v>
      </c>
      <c r="M9" s="38" t="s">
        <v>293</v>
      </c>
      <c r="N9" s="38" t="s">
        <v>270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 t="shared" si="4"/>
        <v>2018</v>
      </c>
      <c r="F10" s="38" t="str">
        <f t="shared" si="1"/>
        <v>TRABGS</v>
      </c>
      <c r="G10" s="38" t="str">
        <f t="shared" si="2"/>
        <v>TCAR*</v>
      </c>
      <c r="H10" s="38" t="str">
        <f>P$10</f>
        <v>TRABGS</v>
      </c>
      <c r="I10" s="38" t="str">
        <f t="shared" si="3"/>
        <v>TRACH4N</v>
      </c>
      <c r="J10" s="47">
        <v>4.218628828186315E-3</v>
      </c>
      <c r="L10" s="38" t="s">
        <v>239</v>
      </c>
      <c r="M10" s="38" t="s">
        <v>293</v>
      </c>
      <c r="N10" s="38" t="s">
        <v>270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FLO_EMIS</v>
      </c>
      <c r="E11" s="42">
        <f t="shared" si="4"/>
        <v>2018</v>
      </c>
      <c r="F11" s="38" t="str">
        <f t="shared" si="1"/>
        <v>TRABGSL</v>
      </c>
      <c r="G11" s="38" t="str">
        <f t="shared" si="2"/>
        <v>TCAR*</v>
      </c>
      <c r="H11" s="38" t="str">
        <f>P$11</f>
        <v>TRABGSL</v>
      </c>
      <c r="I11" s="38" t="str">
        <f t="shared" si="3"/>
        <v>TRACH4N</v>
      </c>
      <c r="J11" s="47">
        <f>J20</f>
        <v>1.028586060140944E-2</v>
      </c>
      <c r="L11" s="38" t="s">
        <v>239</v>
      </c>
      <c r="M11" s="38"/>
      <c r="N11" s="38" t="s">
        <v>294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5">IF(J12&gt;0,"FLO_EMIS","*")</f>
        <v>FLO_EMIS</v>
      </c>
      <c r="E12" s="42">
        <f t="shared" si="4"/>
        <v>2018</v>
      </c>
      <c r="F12" s="38" t="str">
        <f t="shared" ref="F12" si="6">H12</f>
        <v>TRABGSLM</v>
      </c>
      <c r="G12" s="38" t="str">
        <f t="shared" si="2"/>
        <v>TCAR*</v>
      </c>
      <c r="H12" s="38" t="str">
        <f>P$12</f>
        <v>TRABGSLM</v>
      </c>
      <c r="I12" s="38" t="str">
        <f t="shared" si="3"/>
        <v>TRACH4N</v>
      </c>
      <c r="J12" s="47">
        <f>J11</f>
        <v>1.028586060140944E-2</v>
      </c>
      <c r="L12" s="38" t="s">
        <v>239</v>
      </c>
      <c r="M12" s="38"/>
      <c r="N12" s="38" t="s">
        <v>294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 t="shared" si="4"/>
        <v>2018</v>
      </c>
      <c r="F13" s="38" t="str">
        <f t="shared" si="1"/>
        <v>TRABJF</v>
      </c>
      <c r="G13" s="38" t="str">
        <f>G11</f>
        <v>TCAR*</v>
      </c>
      <c r="H13" s="38" t="str">
        <f>P$13</f>
        <v>TRABJF</v>
      </c>
      <c r="I13" s="38" t="str">
        <f>I11</f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 t="shared" si="4"/>
        <v>2018</v>
      </c>
      <c r="F14" s="38" t="str">
        <f t="shared" si="1"/>
        <v>TRADME</v>
      </c>
      <c r="G14" s="38" t="str">
        <f t="shared" si="2"/>
        <v>TCAR*</v>
      </c>
      <c r="H14" s="38" t="str">
        <f>P$14</f>
        <v>TRADME</v>
      </c>
      <c r="I14" s="38" t="str">
        <f t="shared" si="3"/>
        <v>TRACH4N</v>
      </c>
      <c r="J14" s="47">
        <v>0</v>
      </c>
      <c r="L14" s="38" t="s">
        <v>239</v>
      </c>
      <c r="M14" s="38"/>
      <c r="N14" s="38" t="s">
        <v>245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 t="shared" si="4"/>
        <v>2018</v>
      </c>
      <c r="F15" s="38" t="str">
        <f t="shared" si="1"/>
        <v>TRADST</v>
      </c>
      <c r="G15" s="38" t="str">
        <f t="shared" si="2"/>
        <v>TCAR*</v>
      </c>
      <c r="H15" s="38" t="str">
        <f>P$15</f>
        <v>TRADST</v>
      </c>
      <c r="I15" s="38" t="str">
        <f t="shared" si="3"/>
        <v>TRACH4N</v>
      </c>
      <c r="J15" s="47">
        <v>4.545882386286667E-4</v>
      </c>
      <c r="L15" s="38" t="s">
        <v>239</v>
      </c>
      <c r="M15" s="38" t="s">
        <v>293</v>
      </c>
      <c r="N15" s="38" t="s">
        <v>270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 t="shared" si="4"/>
        <v>2018</v>
      </c>
      <c r="F16" s="38" t="str">
        <f t="shared" si="1"/>
        <v>TRAELC</v>
      </c>
      <c r="G16" s="38" t="str">
        <f t="shared" si="2"/>
        <v>TCAR*</v>
      </c>
      <c r="H16" s="38" t="str">
        <f>P$16</f>
        <v>TRAELC</v>
      </c>
      <c r="I16" s="38" t="str">
        <f t="shared" si="3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 t="shared" si="4"/>
        <v>2018</v>
      </c>
      <c r="F17" s="38" t="str">
        <f t="shared" si="1"/>
        <v>TRAETH</v>
      </c>
      <c r="G17" s="38" t="str">
        <f t="shared" si="2"/>
        <v>TCAR*</v>
      </c>
      <c r="H17" s="38" t="str">
        <f>P$17</f>
        <v>TRAETH</v>
      </c>
      <c r="I17" s="38" t="str">
        <f t="shared" si="3"/>
        <v>TRACH4N</v>
      </c>
      <c r="J17" s="47">
        <v>1.0507995128872417E-2</v>
      </c>
      <c r="L17" s="38" t="s">
        <v>239</v>
      </c>
      <c r="M17" s="38" t="s">
        <v>293</v>
      </c>
      <c r="N17" s="38" t="s">
        <v>271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 t="shared" si="4"/>
        <v>2018</v>
      </c>
      <c r="F18" s="38" t="str">
        <f t="shared" si="1"/>
        <v>TRAETHM</v>
      </c>
      <c r="G18" s="38" t="str">
        <f t="shared" si="2"/>
        <v>TCAR*</v>
      </c>
      <c r="H18" s="38" t="str">
        <f>P$18</f>
        <v>TRAETHM</v>
      </c>
      <c r="I18" s="38" t="str">
        <f t="shared" si="3"/>
        <v>TRACH4N</v>
      </c>
      <c r="J18" s="47">
        <v>1.0507995128872417E-2</v>
      </c>
      <c r="L18" s="38" t="s">
        <v>239</v>
      </c>
      <c r="M18" s="38" t="s">
        <v>293</v>
      </c>
      <c r="N18" s="38" t="s">
        <v>271</v>
      </c>
      <c r="P18" s="38" t="s">
        <v>197</v>
      </c>
      <c r="Q18" s="44" t="s">
        <v>198</v>
      </c>
    </row>
    <row r="19" spans="2:20" s="2" customFormat="1" ht="15" customHeight="1" x14ac:dyDescent="0.3">
      <c r="B19" s="38" t="s">
        <v>225</v>
      </c>
      <c r="C19" s="38"/>
      <c r="D19" s="38" t="str">
        <f t="shared" si="0"/>
        <v>*</v>
      </c>
      <c r="E19" s="42">
        <f t="shared" si="4"/>
        <v>2018</v>
      </c>
      <c r="F19" s="38" t="str">
        <f t="shared" si="1"/>
        <v>TRAFTD</v>
      </c>
      <c r="G19" s="38" t="str">
        <f t="shared" si="2"/>
        <v>TCAR*</v>
      </c>
      <c r="H19" s="38" t="str">
        <f>P$19</f>
        <v>TRAFTD</v>
      </c>
      <c r="I19" s="38" t="str">
        <f t="shared" si="3"/>
        <v>TRACH4N</v>
      </c>
      <c r="J19" s="47">
        <v>0</v>
      </c>
      <c r="L19" s="38" t="s">
        <v>239</v>
      </c>
      <c r="M19" s="38"/>
      <c r="N19" s="38" t="s">
        <v>245</v>
      </c>
      <c r="P19" s="38" t="s">
        <v>276</v>
      </c>
      <c r="Q19" s="44" t="s">
        <v>277</v>
      </c>
    </row>
    <row r="20" spans="2:20" s="2" customFormat="1" ht="15" customHeight="1" x14ac:dyDescent="0.3">
      <c r="B20" s="38" t="s">
        <v>225</v>
      </c>
      <c r="C20" s="38"/>
      <c r="D20" s="38" t="str">
        <f t="shared" si="0"/>
        <v>FLO_EMIS</v>
      </c>
      <c r="E20" s="42">
        <f t="shared" si="4"/>
        <v>2018</v>
      </c>
      <c r="F20" s="38" t="str">
        <f t="shared" si="1"/>
        <v>TRAGSL</v>
      </c>
      <c r="G20" s="38" t="str">
        <f t="shared" si="2"/>
        <v>TCAR*</v>
      </c>
      <c r="H20" s="38" t="str">
        <f>P$20</f>
        <v>TRAGSL</v>
      </c>
      <c r="I20" s="38" t="str">
        <f t="shared" si="3"/>
        <v>TRACH4N</v>
      </c>
      <c r="J20" s="47">
        <v>1.028586060140944E-2</v>
      </c>
      <c r="L20" s="38" t="s">
        <v>239</v>
      </c>
      <c r="M20" s="38" t="s">
        <v>293</v>
      </c>
      <c r="N20" s="38" t="s">
        <v>270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 t="shared" si="4"/>
        <v>2018</v>
      </c>
      <c r="F21" s="38" t="str">
        <f t="shared" si="1"/>
        <v>TRAH2G</v>
      </c>
      <c r="G21" s="38" t="str">
        <f t="shared" si="2"/>
        <v>TCAR*</v>
      </c>
      <c r="H21" s="38" t="str">
        <f>P$21</f>
        <v>TRAH2G</v>
      </c>
      <c r="I21" s="38" t="str">
        <f t="shared" si="3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 t="shared" si="4"/>
        <v>2018</v>
      </c>
      <c r="F22" s="38" t="str">
        <f t="shared" si="1"/>
        <v>TRAHFO</v>
      </c>
      <c r="G22" s="38" t="str">
        <f t="shared" si="2"/>
        <v>TCAR*</v>
      </c>
      <c r="H22" s="38" t="str">
        <f>P$22</f>
        <v>TRAHFO</v>
      </c>
      <c r="I22" s="38" t="str">
        <f t="shared" si="3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 t="shared" si="4"/>
        <v>2018</v>
      </c>
      <c r="F23" s="38" t="str">
        <f t="shared" si="1"/>
        <v>TRAHUM</v>
      </c>
      <c r="G23" s="38" t="str">
        <f t="shared" si="2"/>
        <v>TCAR*</v>
      </c>
      <c r="H23" s="38" t="str">
        <f>P$23</f>
        <v>TRAHUM</v>
      </c>
      <c r="I23" s="38" t="str">
        <f t="shared" si="3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 t="shared" si="4"/>
        <v>2018</v>
      </c>
      <c r="F24" s="38" t="str">
        <f t="shared" si="1"/>
        <v>TRAKER</v>
      </c>
      <c r="G24" s="38" t="str">
        <f t="shared" si="2"/>
        <v>TCAR*</v>
      </c>
      <c r="H24" s="38" t="str">
        <f>P$24</f>
        <v>TRAKER</v>
      </c>
      <c r="I24" s="38" t="str">
        <f t="shared" si="3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 t="shared" si="4"/>
        <v>2018</v>
      </c>
      <c r="F25" s="38" t="str">
        <f t="shared" si="1"/>
        <v>TRALFO</v>
      </c>
      <c r="G25" s="38" t="str">
        <f t="shared" si="2"/>
        <v>TCAR*</v>
      </c>
      <c r="H25" s="38" t="str">
        <f>P$25</f>
        <v>TRALFO</v>
      </c>
      <c r="I25" s="38" t="str">
        <f t="shared" si="3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FLO_EMIS</v>
      </c>
      <c r="E26" s="42">
        <f t="shared" si="4"/>
        <v>2018</v>
      </c>
      <c r="F26" s="38" t="str">
        <f t="shared" si="1"/>
        <v>TRALPG</v>
      </c>
      <c r="G26" s="38" t="str">
        <f t="shared" si="2"/>
        <v>TCAR*</v>
      </c>
      <c r="H26" s="38" t="str">
        <f>P$26</f>
        <v>TRALPG</v>
      </c>
      <c r="I26" s="38" t="str">
        <f t="shared" si="3"/>
        <v>TRACH4N</v>
      </c>
      <c r="J26" s="47">
        <v>2.0000000000000002E-5</v>
      </c>
      <c r="L26" s="38" t="s">
        <v>239</v>
      </c>
      <c r="M26" s="38"/>
      <c r="N26" s="38" t="s">
        <v>263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 t="shared" si="4"/>
        <v>2018</v>
      </c>
      <c r="F27" s="38" t="str">
        <f t="shared" si="1"/>
        <v>TRAMTH</v>
      </c>
      <c r="G27" s="38" t="str">
        <f t="shared" si="2"/>
        <v>TCAR*</v>
      </c>
      <c r="H27" s="38" t="str">
        <f>P$27</f>
        <v>TRAMTH</v>
      </c>
      <c r="I27" s="38" t="str">
        <f t="shared" si="3"/>
        <v>TRACH4N</v>
      </c>
      <c r="J27" s="47">
        <v>4.4331081159683649E-4</v>
      </c>
      <c r="L27" s="38" t="s">
        <v>239</v>
      </c>
      <c r="M27" s="38" t="s">
        <v>293</v>
      </c>
      <c r="N27" s="38" t="s">
        <v>270</v>
      </c>
      <c r="P27" s="38" t="s">
        <v>315</v>
      </c>
      <c r="Q27" s="44" t="s">
        <v>268</v>
      </c>
    </row>
    <row r="28" spans="2:20" x14ac:dyDescent="0.3">
      <c r="B28" s="38" t="s">
        <v>225</v>
      </c>
      <c r="C28" s="38"/>
      <c r="D28" s="38" t="str">
        <f t="shared" si="0"/>
        <v>FLO_EMIS</v>
      </c>
      <c r="E28" s="42">
        <f t="shared" si="4"/>
        <v>2018</v>
      </c>
      <c r="F28" s="38" t="str">
        <f t="shared" si="1"/>
        <v>TRAMTHM</v>
      </c>
      <c r="G28" s="38" t="str">
        <f t="shared" si="2"/>
        <v>TCAR*</v>
      </c>
      <c r="H28" s="38" t="str">
        <f>P$28</f>
        <v>TRAMTHM</v>
      </c>
      <c r="I28" s="38" t="str">
        <f t="shared" si="3"/>
        <v>TRACH4N</v>
      </c>
      <c r="J28" s="47">
        <v>4.4331081159683649E-4</v>
      </c>
      <c r="K28" s="2"/>
      <c r="L28" s="38" t="s">
        <v>239</v>
      </c>
      <c r="M28" s="38" t="s">
        <v>293</v>
      </c>
      <c r="N28" s="38" t="s">
        <v>270</v>
      </c>
      <c r="O28" s="2"/>
      <c r="P28" s="38" t="s">
        <v>316</v>
      </c>
      <c r="Q28" s="44" t="s">
        <v>267</v>
      </c>
    </row>
    <row r="29" spans="2:20" x14ac:dyDescent="0.3">
      <c r="B29" s="38" t="s">
        <v>225</v>
      </c>
      <c r="C29" s="38"/>
      <c r="D29" s="38" t="str">
        <f t="shared" si="0"/>
        <v>FLO_EMIS</v>
      </c>
      <c r="E29" s="42">
        <f t="shared" si="4"/>
        <v>2018</v>
      </c>
      <c r="F29" s="38" t="str">
        <f t="shared" si="1"/>
        <v>TRANGL</v>
      </c>
      <c r="G29" s="38" t="str">
        <f t="shared" si="2"/>
        <v>TCAR*</v>
      </c>
      <c r="H29" s="38" t="str">
        <f>P$29</f>
        <v>TRANGL</v>
      </c>
      <c r="I29" s="38" t="str">
        <f t="shared" si="3"/>
        <v>TRACH4N</v>
      </c>
      <c r="J29" s="47">
        <v>4.218628828186315E-3</v>
      </c>
      <c r="L29" s="38" t="s">
        <v>239</v>
      </c>
      <c r="M29" s="38" t="s">
        <v>293</v>
      </c>
      <c r="N29" s="38" t="s">
        <v>270</v>
      </c>
      <c r="P29" s="38" t="s">
        <v>280</v>
      </c>
      <c r="Q29" s="45" t="s">
        <v>281</v>
      </c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 t="shared" si="4"/>
        <v>2018</v>
      </c>
      <c r="F30" s="39" t="str">
        <f t="shared" si="1"/>
        <v>TRANGS</v>
      </c>
      <c r="G30" s="39" t="str">
        <f t="shared" si="2"/>
        <v>TCAR*</v>
      </c>
      <c r="H30" s="39" t="str">
        <f>P$30</f>
        <v>TRANGS</v>
      </c>
      <c r="I30" s="39" t="str">
        <f t="shared" si="3"/>
        <v>TRACH4N</v>
      </c>
      <c r="J30" s="48">
        <v>4.218628828186315E-3</v>
      </c>
      <c r="L30" s="39" t="s">
        <v>239</v>
      </c>
      <c r="M30" s="39" t="s">
        <v>293</v>
      </c>
      <c r="N30" s="39" t="s">
        <v>270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f t="shared" si="4"/>
        <v>2018</v>
      </c>
      <c r="F31" s="38" t="str">
        <f>H31</f>
        <v>TRABDL</v>
      </c>
      <c r="G31" s="38" t="str">
        <f>G$7</f>
        <v>TCAR*</v>
      </c>
      <c r="H31" s="38" t="str">
        <f>P$7</f>
        <v>TRABDL</v>
      </c>
      <c r="I31" s="38" t="s">
        <v>227</v>
      </c>
      <c r="J31" s="47">
        <v>0.10989030460386762</v>
      </c>
      <c r="K31" s="2"/>
      <c r="L31" s="38" t="s">
        <v>239</v>
      </c>
      <c r="M31" s="38" t="s">
        <v>293</v>
      </c>
      <c r="N31" s="38" t="s">
        <v>269</v>
      </c>
    </row>
    <row r="32" spans="2:20" s="2" customFormat="1" ht="15" customHeight="1" x14ac:dyDescent="0.3">
      <c r="B32" s="38" t="s">
        <v>225</v>
      </c>
      <c r="C32" s="38"/>
      <c r="D32" s="38" t="str">
        <f t="shared" si="0"/>
        <v>FLO_EMIS</v>
      </c>
      <c r="E32" s="42">
        <f t="shared" si="4"/>
        <v>2018</v>
      </c>
      <c r="F32" s="38" t="str">
        <f t="shared" ref="F32:F54" si="7">H32</f>
        <v>TRABDLM</v>
      </c>
      <c r="G32" s="38" t="str">
        <f t="shared" ref="G32:G54" si="8">G31</f>
        <v>TCAR*</v>
      </c>
      <c r="H32" s="38" t="str">
        <f>P$8</f>
        <v>TRABDLM</v>
      </c>
      <c r="I32" s="38" t="str">
        <f t="shared" ref="I32:I54" si="9">I31</f>
        <v>TRACOXN</v>
      </c>
      <c r="J32" s="47">
        <v>0.10989030460386762</v>
      </c>
      <c r="L32" s="38" t="s">
        <v>239</v>
      </c>
      <c r="M32" s="38" t="s">
        <v>293</v>
      </c>
      <c r="N32" s="38" t="s">
        <v>269</v>
      </c>
      <c r="O32"/>
      <c r="P32"/>
      <c r="Q32"/>
      <c r="S32" s="53"/>
    </row>
    <row r="33" spans="2:20" x14ac:dyDescent="0.3">
      <c r="B33" s="38" t="s">
        <v>225</v>
      </c>
      <c r="C33" s="38"/>
      <c r="D33" s="38" t="str">
        <f t="shared" si="0"/>
        <v>FLO_EMIS</v>
      </c>
      <c r="E33" s="42">
        <f t="shared" si="4"/>
        <v>2018</v>
      </c>
      <c r="F33" s="38" t="str">
        <f t="shared" si="7"/>
        <v>TRABGL</v>
      </c>
      <c r="G33" s="38" t="str">
        <f t="shared" si="8"/>
        <v>TCAR*</v>
      </c>
      <c r="H33" s="38" t="str">
        <f>P$9</f>
        <v>TRABGL</v>
      </c>
      <c r="I33" s="38" t="str">
        <f t="shared" si="9"/>
        <v>TRACOXN</v>
      </c>
      <c r="J33" s="47">
        <v>9.3538891744490843E-2</v>
      </c>
      <c r="K33" s="2"/>
      <c r="L33" s="38" t="s">
        <v>239</v>
      </c>
      <c r="M33" s="38" t="s">
        <v>293</v>
      </c>
      <c r="N33" s="38" t="s">
        <v>270</v>
      </c>
      <c r="O33" s="2"/>
      <c r="P33" s="53"/>
      <c r="Q33" s="2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 t="shared" si="4"/>
        <v>2018</v>
      </c>
      <c r="F34" s="38" t="str">
        <f t="shared" si="7"/>
        <v>TRABGS</v>
      </c>
      <c r="G34" s="38" t="str">
        <f t="shared" si="8"/>
        <v>TCAR*</v>
      </c>
      <c r="H34" s="38" t="str">
        <f>P$10</f>
        <v>TRABGS</v>
      </c>
      <c r="I34" s="38" t="str">
        <f t="shared" si="9"/>
        <v>TRACOXN</v>
      </c>
      <c r="J34" s="47">
        <v>9.3538891744490843E-2</v>
      </c>
      <c r="L34" s="38" t="s">
        <v>239</v>
      </c>
      <c r="M34" s="38" t="s">
        <v>293</v>
      </c>
      <c r="N34" s="38" t="s">
        <v>270</v>
      </c>
      <c r="O34"/>
      <c r="P34"/>
      <c r="Q34"/>
      <c r="S34" s="1"/>
      <c r="T34" s="54"/>
    </row>
    <row r="35" spans="2:20" s="2" customFormat="1" ht="15" customHeight="1" x14ac:dyDescent="0.3">
      <c r="B35" s="38" t="s">
        <v>225</v>
      </c>
      <c r="C35" s="38"/>
      <c r="D35" s="38" t="str">
        <f t="shared" si="0"/>
        <v>FLO_EMIS</v>
      </c>
      <c r="E35" s="42">
        <f t="shared" si="4"/>
        <v>2018</v>
      </c>
      <c r="F35" s="38" t="str">
        <f t="shared" si="7"/>
        <v>TRABGSL</v>
      </c>
      <c r="G35" s="38" t="str">
        <f t="shared" si="8"/>
        <v>TCAR*</v>
      </c>
      <c r="H35" s="38" t="str">
        <f>P$11</f>
        <v>TRABGSL</v>
      </c>
      <c r="I35" s="38" t="str">
        <f t="shared" si="9"/>
        <v>TRACOXN</v>
      </c>
      <c r="J35" s="47">
        <f>J44</f>
        <v>0.908464755196982</v>
      </c>
      <c r="L35" s="38" t="s">
        <v>239</v>
      </c>
      <c r="M35" s="38"/>
      <c r="N35" s="38" t="s">
        <v>294</v>
      </c>
      <c r="P35" s="53"/>
      <c r="S35" s="53"/>
    </row>
    <row r="36" spans="2:20" s="2" customFormat="1" ht="15" customHeight="1" x14ac:dyDescent="0.3">
      <c r="B36" s="38" t="s">
        <v>225</v>
      </c>
      <c r="C36" s="38"/>
      <c r="D36" s="38" t="str">
        <f t="shared" ref="D36" si="10">IF(J36&gt;0,"FLO_EMIS","*")</f>
        <v>FLO_EMIS</v>
      </c>
      <c r="E36" s="42">
        <f t="shared" si="4"/>
        <v>2018</v>
      </c>
      <c r="F36" s="38" t="str">
        <f t="shared" ref="F36" si="11">H36</f>
        <v>TRABGSLM</v>
      </c>
      <c r="G36" s="38" t="str">
        <f t="shared" si="8"/>
        <v>TCAR*</v>
      </c>
      <c r="H36" s="38" t="str">
        <f>P$12</f>
        <v>TRABGSLM</v>
      </c>
      <c r="I36" s="38" t="str">
        <f t="shared" si="9"/>
        <v>TRACOXN</v>
      </c>
      <c r="J36" s="47">
        <f>J35</f>
        <v>0.908464755196982</v>
      </c>
      <c r="L36" s="38" t="s">
        <v>239</v>
      </c>
      <c r="M36" s="38"/>
      <c r="N36" s="38" t="s">
        <v>294</v>
      </c>
      <c r="P36" s="53"/>
      <c r="S36" s="53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 t="shared" si="4"/>
        <v>2018</v>
      </c>
      <c r="F37" s="38" t="str">
        <f t="shared" si="7"/>
        <v>TRABJF</v>
      </c>
      <c r="G37" s="38" t="str">
        <f>G35</f>
        <v>TCAR*</v>
      </c>
      <c r="H37" s="38" t="str">
        <f>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</row>
    <row r="38" spans="2:20" x14ac:dyDescent="0.3">
      <c r="B38" s="38" t="s">
        <v>225</v>
      </c>
      <c r="C38" s="38"/>
      <c r="D38" s="38" t="str">
        <f t="shared" si="0"/>
        <v>*</v>
      </c>
      <c r="E38" s="42">
        <f t="shared" si="4"/>
        <v>2018</v>
      </c>
      <c r="F38" s="38" t="str">
        <f t="shared" si="7"/>
        <v>TRADME</v>
      </c>
      <c r="G38" s="38" t="str">
        <f t="shared" si="8"/>
        <v>TCAR*</v>
      </c>
      <c r="H38" s="38" t="str">
        <f>P$14</f>
        <v>TRADME</v>
      </c>
      <c r="I38" s="38" t="str">
        <f t="shared" si="9"/>
        <v>TRACOXN</v>
      </c>
      <c r="J38" s="47">
        <v>0</v>
      </c>
      <c r="K38" s="2"/>
      <c r="L38" s="38" t="s">
        <v>239</v>
      </c>
      <c r="M38" s="38"/>
      <c r="N38" s="38" t="s">
        <v>245</v>
      </c>
      <c r="O38" s="2"/>
      <c r="P38" s="53"/>
      <c r="Q38" s="2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 t="shared" si="4"/>
        <v>2018</v>
      </c>
      <c r="F39" s="38" t="str">
        <f t="shared" si="7"/>
        <v>TRADST</v>
      </c>
      <c r="G39" s="38" t="str">
        <f t="shared" si="8"/>
        <v>TCAR*</v>
      </c>
      <c r="H39" s="38" t="str">
        <f>P$15</f>
        <v>TRADST</v>
      </c>
      <c r="I39" s="38" t="str">
        <f t="shared" si="9"/>
        <v>TRACOXN</v>
      </c>
      <c r="J39" s="47">
        <v>0.10766936303750409</v>
      </c>
      <c r="K39" s="2"/>
      <c r="L39" s="38" t="s">
        <v>239</v>
      </c>
      <c r="M39" s="38" t="s">
        <v>293</v>
      </c>
      <c r="N39" s="38" t="s">
        <v>270</v>
      </c>
    </row>
    <row r="40" spans="2:20" x14ac:dyDescent="0.3">
      <c r="B40" s="38" t="s">
        <v>225</v>
      </c>
      <c r="C40" s="38"/>
      <c r="D40" s="38" t="str">
        <f t="shared" si="0"/>
        <v>*</v>
      </c>
      <c r="E40" s="42">
        <f t="shared" si="4"/>
        <v>2018</v>
      </c>
      <c r="F40" s="38" t="str">
        <f t="shared" si="7"/>
        <v>TRAELC</v>
      </c>
      <c r="G40" s="38" t="str">
        <f t="shared" si="8"/>
        <v>TCAR*</v>
      </c>
      <c r="H40" s="38" t="str">
        <f>P$16</f>
        <v>TRAELC</v>
      </c>
      <c r="I40" s="38" t="str">
        <f t="shared" si="9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 t="shared" si="4"/>
        <v>2018</v>
      </c>
      <c r="F41" s="38" t="str">
        <f t="shared" si="7"/>
        <v>TRAETH</v>
      </c>
      <c r="G41" s="38" t="str">
        <f t="shared" si="8"/>
        <v>TCAR*</v>
      </c>
      <c r="H41" s="38" t="str">
        <f>P$17</f>
        <v>TRAETH</v>
      </c>
      <c r="I41" s="38" t="str">
        <f t="shared" si="9"/>
        <v>TRACOXN</v>
      </c>
      <c r="J41" s="47">
        <v>3.9193328094439067E-2</v>
      </c>
      <c r="K41" s="2"/>
      <c r="L41" s="38" t="s">
        <v>239</v>
      </c>
      <c r="M41" s="38" t="s">
        <v>293</v>
      </c>
      <c r="N41" s="38" t="s">
        <v>271</v>
      </c>
    </row>
    <row r="42" spans="2:20" s="2" customFormat="1" ht="15" customHeight="1" x14ac:dyDescent="0.3">
      <c r="B42" s="38" t="s">
        <v>225</v>
      </c>
      <c r="C42" s="38"/>
      <c r="D42" s="38" t="str">
        <f t="shared" si="0"/>
        <v>FLO_EMIS</v>
      </c>
      <c r="E42" s="42">
        <f t="shared" si="4"/>
        <v>2018</v>
      </c>
      <c r="F42" s="38" t="str">
        <f t="shared" si="7"/>
        <v>TRAETHM</v>
      </c>
      <c r="G42" s="38" t="str">
        <f t="shared" si="8"/>
        <v>TCAR*</v>
      </c>
      <c r="H42" s="38" t="str">
        <f>P$18</f>
        <v>TRAETHM</v>
      </c>
      <c r="I42" s="38" t="str">
        <f t="shared" si="9"/>
        <v>TRACOXN</v>
      </c>
      <c r="J42" s="47">
        <v>3.9193328094439067E-2</v>
      </c>
      <c r="L42" s="38" t="s">
        <v>239</v>
      </c>
      <c r="M42" s="38" t="s">
        <v>293</v>
      </c>
      <c r="N42" s="38" t="s">
        <v>271</v>
      </c>
      <c r="O42"/>
      <c r="P42"/>
      <c r="Q42"/>
    </row>
    <row r="43" spans="2:20" x14ac:dyDescent="0.3">
      <c r="B43" s="38" t="s">
        <v>225</v>
      </c>
      <c r="C43" s="38"/>
      <c r="D43" s="38" t="str">
        <f t="shared" si="0"/>
        <v>*</v>
      </c>
      <c r="E43" s="42">
        <f t="shared" si="4"/>
        <v>2018</v>
      </c>
      <c r="F43" s="38" t="str">
        <f t="shared" si="7"/>
        <v>TRAFTD</v>
      </c>
      <c r="G43" s="38" t="str">
        <f t="shared" si="8"/>
        <v>TCAR*</v>
      </c>
      <c r="H43" s="38" t="str">
        <f>P$19</f>
        <v>TRAFTD</v>
      </c>
      <c r="I43" s="38" t="str">
        <f t="shared" si="9"/>
        <v>TRACOXN</v>
      </c>
      <c r="J43" s="47">
        <v>0</v>
      </c>
      <c r="K43" s="2"/>
      <c r="L43" s="38" t="s">
        <v>239</v>
      </c>
      <c r="M43" s="38"/>
      <c r="N43" s="38" t="s">
        <v>245</v>
      </c>
      <c r="O43" s="2"/>
      <c r="P43" s="53"/>
      <c r="Q43" s="2"/>
    </row>
    <row r="44" spans="2:20" x14ac:dyDescent="0.3">
      <c r="B44" s="38" t="s">
        <v>225</v>
      </c>
      <c r="C44" s="38"/>
      <c r="D44" s="38" t="str">
        <f t="shared" si="0"/>
        <v>FLO_EMIS</v>
      </c>
      <c r="E44" s="42">
        <f t="shared" si="4"/>
        <v>2018</v>
      </c>
      <c r="F44" s="38" t="str">
        <f t="shared" si="7"/>
        <v>TRAGSL</v>
      </c>
      <c r="G44" s="38" t="str">
        <f t="shared" si="8"/>
        <v>TCAR*</v>
      </c>
      <c r="H44" s="38" t="str">
        <f>P$20</f>
        <v>TRAGSL</v>
      </c>
      <c r="I44" s="38" t="str">
        <f t="shared" si="9"/>
        <v>TRACOXN</v>
      </c>
      <c r="J44" s="47">
        <v>0.908464755196982</v>
      </c>
      <c r="K44" s="2"/>
      <c r="L44" s="38" t="s">
        <v>239</v>
      </c>
      <c r="M44" s="38" t="s">
        <v>293</v>
      </c>
      <c r="N44" s="38" t="s">
        <v>270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 t="shared" si="4"/>
        <v>2018</v>
      </c>
      <c r="F45" s="38" t="str">
        <f t="shared" si="7"/>
        <v>TRAH2G</v>
      </c>
      <c r="G45" s="38" t="str">
        <f t="shared" si="8"/>
        <v>TCAR*</v>
      </c>
      <c r="H45" s="38" t="str">
        <f>P$21</f>
        <v>TRAH2G</v>
      </c>
      <c r="I45" s="38" t="str">
        <f t="shared" si="9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 t="shared" si="4"/>
        <v>2018</v>
      </c>
      <c r="F46" s="38" t="str">
        <f t="shared" si="7"/>
        <v>TRAHFO</v>
      </c>
      <c r="G46" s="38" t="str">
        <f t="shared" si="8"/>
        <v>TCAR*</v>
      </c>
      <c r="H46" s="38" t="str">
        <f>P$22</f>
        <v>TRAHFO</v>
      </c>
      <c r="I46" s="38" t="str">
        <f t="shared" si="9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 t="shared" si="4"/>
        <v>2018</v>
      </c>
      <c r="F47" s="38" t="str">
        <f t="shared" si="7"/>
        <v>TRAHUM</v>
      </c>
      <c r="G47" s="38" t="str">
        <f t="shared" si="8"/>
        <v>TCAR*</v>
      </c>
      <c r="H47" s="38" t="str">
        <f>P$23</f>
        <v>TRAHUM</v>
      </c>
      <c r="I47" s="38" t="str">
        <f t="shared" si="9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 t="shared" si="4"/>
        <v>2018</v>
      </c>
      <c r="F48" s="38" t="str">
        <f t="shared" si="7"/>
        <v>TRAKER</v>
      </c>
      <c r="G48" s="38" t="str">
        <f t="shared" si="8"/>
        <v>TCAR*</v>
      </c>
      <c r="H48" s="38" t="str">
        <f>P$24</f>
        <v>TRAKER</v>
      </c>
      <c r="I48" s="38" t="str">
        <f t="shared" si="9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 t="shared" si="4"/>
        <v>2018</v>
      </c>
      <c r="F49" s="38" t="str">
        <f t="shared" si="7"/>
        <v>TRALFO</v>
      </c>
      <c r="G49" s="38" t="str">
        <f t="shared" si="8"/>
        <v>TCAR*</v>
      </c>
      <c r="H49" s="38" t="str">
        <f>P$25</f>
        <v>TRALFO</v>
      </c>
      <c r="I49" s="38" t="str">
        <f t="shared" si="9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s="2" customFormat="1" ht="15" customHeight="1" x14ac:dyDescent="0.3">
      <c r="B50" s="38" t="s">
        <v>225</v>
      </c>
      <c r="C50" s="38"/>
      <c r="D50" s="38" t="str">
        <f t="shared" si="0"/>
        <v>*</v>
      </c>
      <c r="E50" s="42">
        <f t="shared" si="4"/>
        <v>2018</v>
      </c>
      <c r="F50" s="38" t="str">
        <f t="shared" si="7"/>
        <v>TRALPG</v>
      </c>
      <c r="G50" s="38" t="str">
        <f t="shared" si="8"/>
        <v>TCAR*</v>
      </c>
      <c r="H50" s="38" t="str">
        <f>P$26</f>
        <v>TRALPG</v>
      </c>
      <c r="I50" s="38" t="str">
        <f t="shared" si="9"/>
        <v>TRACOXN</v>
      </c>
      <c r="J50" s="47">
        <v>0</v>
      </c>
      <c r="L50" s="38" t="s">
        <v>239</v>
      </c>
      <c r="M50" s="38"/>
      <c r="N50" s="38" t="s">
        <v>263</v>
      </c>
      <c r="O50"/>
      <c r="P50"/>
      <c r="Q50"/>
    </row>
    <row r="51" spans="2:20" s="2" customFormat="1" ht="15" customHeight="1" x14ac:dyDescent="0.3">
      <c r="B51" s="38" t="s">
        <v>225</v>
      </c>
      <c r="C51" s="38"/>
      <c r="D51" s="38" t="str">
        <f t="shared" si="0"/>
        <v>FLO_EMIS</v>
      </c>
      <c r="E51" s="42">
        <f t="shared" si="4"/>
        <v>2018</v>
      </c>
      <c r="F51" s="38" t="str">
        <f t="shared" si="7"/>
        <v>TRAMTH</v>
      </c>
      <c r="G51" s="38" t="str">
        <f t="shared" si="8"/>
        <v>TCAR*</v>
      </c>
      <c r="H51" s="38" t="str">
        <f>P$27</f>
        <v>TRAMTH</v>
      </c>
      <c r="I51" s="38" t="str">
        <f t="shared" si="9"/>
        <v>TRACOXN</v>
      </c>
      <c r="J51" s="47">
        <v>0.10499830100369076</v>
      </c>
      <c r="L51" s="38" t="s">
        <v>239</v>
      </c>
      <c r="M51" s="38" t="s">
        <v>293</v>
      </c>
      <c r="N51" s="38" t="s">
        <v>270</v>
      </c>
      <c r="P51" s="53"/>
    </row>
    <row r="52" spans="2:20" x14ac:dyDescent="0.3">
      <c r="B52" s="38" t="s">
        <v>225</v>
      </c>
      <c r="C52" s="38"/>
      <c r="D52" s="38" t="str">
        <f t="shared" si="0"/>
        <v>FLO_EMIS</v>
      </c>
      <c r="E52" s="42">
        <f t="shared" si="4"/>
        <v>2018</v>
      </c>
      <c r="F52" s="38" t="str">
        <f t="shared" si="7"/>
        <v>TRAMTHM</v>
      </c>
      <c r="G52" s="38" t="str">
        <f t="shared" si="8"/>
        <v>TCAR*</v>
      </c>
      <c r="H52" s="38" t="str">
        <f>P$28</f>
        <v>TRAMTHM</v>
      </c>
      <c r="I52" s="38" t="str">
        <f t="shared" si="9"/>
        <v>TRACOXN</v>
      </c>
      <c r="J52" s="47">
        <v>0.10499830100369076</v>
      </c>
      <c r="K52" s="2"/>
      <c r="L52" s="38" t="s">
        <v>239</v>
      </c>
      <c r="M52" s="38" t="s">
        <v>293</v>
      </c>
      <c r="N52" s="38" t="s">
        <v>270</v>
      </c>
      <c r="O52" s="2"/>
      <c r="P52" s="53"/>
      <c r="Q52" s="2"/>
    </row>
    <row r="53" spans="2:20" x14ac:dyDescent="0.3">
      <c r="B53" s="38" t="s">
        <v>225</v>
      </c>
      <c r="C53" s="38"/>
      <c r="D53" s="38" t="str">
        <f t="shared" si="0"/>
        <v>FLO_EMIS</v>
      </c>
      <c r="E53" s="42">
        <f t="shared" si="4"/>
        <v>2018</v>
      </c>
      <c r="F53" s="38" t="str">
        <f t="shared" si="7"/>
        <v>TRANGL</v>
      </c>
      <c r="G53" s="38" t="str">
        <f t="shared" si="8"/>
        <v>TCAR*</v>
      </c>
      <c r="H53" s="38" t="str">
        <f>P$29</f>
        <v>TRANGL</v>
      </c>
      <c r="I53" s="38" t="str">
        <f t="shared" si="9"/>
        <v>TRACOXN</v>
      </c>
      <c r="J53" s="47">
        <v>9.3538891744490843E-2</v>
      </c>
      <c r="L53" s="38" t="s">
        <v>239</v>
      </c>
      <c r="M53" s="38" t="s">
        <v>293</v>
      </c>
      <c r="N53" s="38" t="s">
        <v>270</v>
      </c>
      <c r="P53" s="53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 t="shared" si="4"/>
        <v>2018</v>
      </c>
      <c r="F54" s="39" t="str">
        <f t="shared" si="7"/>
        <v>TRANGS</v>
      </c>
      <c r="G54" s="39" t="str">
        <f t="shared" si="8"/>
        <v>TCAR*</v>
      </c>
      <c r="H54" s="39" t="str">
        <f>P$30</f>
        <v>TRANGS</v>
      </c>
      <c r="I54" s="39" t="str">
        <f t="shared" si="9"/>
        <v>TRACOXN</v>
      </c>
      <c r="J54" s="48">
        <v>9.3538891744490843E-2</v>
      </c>
      <c r="L54" s="39" t="s">
        <v>239</v>
      </c>
      <c r="M54" s="39" t="s">
        <v>293</v>
      </c>
      <c r="N54" s="39" t="s">
        <v>270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f t="shared" si="4"/>
        <v>2018</v>
      </c>
      <c r="F55" s="38" t="str">
        <f>H55</f>
        <v>TRABDL</v>
      </c>
      <c r="G55" s="38" t="str">
        <f>G$7</f>
        <v>TCAR*</v>
      </c>
      <c r="H55" s="38" t="str">
        <f>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269</v>
      </c>
    </row>
    <row r="56" spans="2:20" s="2" customFormat="1" ht="15" customHeight="1" x14ac:dyDescent="0.3">
      <c r="B56" s="38" t="s">
        <v>225</v>
      </c>
      <c r="C56" s="38"/>
      <c r="D56" s="38" t="str">
        <f t="shared" si="0"/>
        <v>FLO_EMIS</v>
      </c>
      <c r="E56" s="42">
        <f t="shared" si="4"/>
        <v>2018</v>
      </c>
      <c r="F56" s="38" t="str">
        <f t="shared" ref="F56:F78" si="12">H56</f>
        <v>TRABDLM</v>
      </c>
      <c r="G56" s="38" t="str">
        <f t="shared" ref="G56:G78" si="13">G55</f>
        <v>TCAR*</v>
      </c>
      <c r="H56" s="38" t="str">
        <f>P$8</f>
        <v>TRABDLM</v>
      </c>
      <c r="I56" s="38" t="str">
        <f t="shared" ref="I56:I78" si="14">I55</f>
        <v>TRACXFN</v>
      </c>
      <c r="J56" s="47">
        <v>23.757621701136962</v>
      </c>
      <c r="L56" s="38" t="s">
        <v>239</v>
      </c>
      <c r="M56" s="38" t="s">
        <v>293</v>
      </c>
      <c r="N56" s="38" t="s">
        <v>269</v>
      </c>
      <c r="O56"/>
      <c r="P56"/>
      <c r="Q56"/>
      <c r="S56" s="53"/>
    </row>
    <row r="57" spans="2:20" x14ac:dyDescent="0.3">
      <c r="B57" s="38" t="s">
        <v>225</v>
      </c>
      <c r="C57" s="38"/>
      <c r="D57" s="38" t="str">
        <f t="shared" si="0"/>
        <v>FLO_EMIS</v>
      </c>
      <c r="E57" s="42">
        <f t="shared" si="4"/>
        <v>2018</v>
      </c>
      <c r="F57" s="38" t="str">
        <f t="shared" si="12"/>
        <v>TRABGL</v>
      </c>
      <c r="G57" s="38" t="str">
        <f t="shared" si="13"/>
        <v>TCAR*</v>
      </c>
      <c r="H57" s="38" t="str">
        <f>P$9</f>
        <v>TRABGL</v>
      </c>
      <c r="I57" s="38" t="str">
        <f t="shared" si="14"/>
        <v>TRACXFN</v>
      </c>
      <c r="J57" s="47">
        <v>22.561141212185326</v>
      </c>
      <c r="K57" s="2"/>
      <c r="L57" s="38" t="s">
        <v>239</v>
      </c>
      <c r="M57" s="38" t="s">
        <v>293</v>
      </c>
      <c r="N57" s="38" t="s">
        <v>270</v>
      </c>
      <c r="O57" s="2"/>
      <c r="P57" s="53"/>
      <c r="Q57" s="2"/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 t="shared" si="4"/>
        <v>2018</v>
      </c>
      <c r="F58" s="38" t="str">
        <f t="shared" si="12"/>
        <v>TRABGS</v>
      </c>
      <c r="G58" s="38" t="str">
        <f t="shared" si="13"/>
        <v>TCAR*</v>
      </c>
      <c r="H58" s="38" t="str">
        <f>P$10</f>
        <v>TRABGS</v>
      </c>
      <c r="I58" s="38" t="str">
        <f t="shared" si="14"/>
        <v>TRACXFN</v>
      </c>
      <c r="J58" s="47">
        <v>22.561141212185326</v>
      </c>
      <c r="L58" s="38" t="s">
        <v>239</v>
      </c>
      <c r="M58" s="38" t="s">
        <v>293</v>
      </c>
      <c r="N58" s="38" t="s">
        <v>270</v>
      </c>
      <c r="O58"/>
      <c r="P58"/>
      <c r="Q58"/>
      <c r="S58" s="1"/>
      <c r="T58" s="54"/>
    </row>
    <row r="59" spans="2:20" s="2" customFormat="1" ht="15" customHeight="1" x14ac:dyDescent="0.3">
      <c r="B59" s="38" t="s">
        <v>225</v>
      </c>
      <c r="C59" s="38"/>
      <c r="D59" s="38" t="str">
        <f t="shared" si="0"/>
        <v>FLO_EMIS</v>
      </c>
      <c r="E59" s="42">
        <f t="shared" si="4"/>
        <v>2018</v>
      </c>
      <c r="F59" s="38" t="str">
        <f t="shared" si="12"/>
        <v>TRABGSL</v>
      </c>
      <c r="G59" s="38" t="str">
        <f t="shared" si="13"/>
        <v>TCAR*</v>
      </c>
      <c r="H59" s="38" t="str">
        <f>P$11</f>
        <v>TRABGSL</v>
      </c>
      <c r="I59" s="38" t="str">
        <f t="shared" si="14"/>
        <v>TRACXFN</v>
      </c>
      <c r="J59" s="47">
        <f>J68</f>
        <v>22.965803965353246</v>
      </c>
      <c r="L59" s="38" t="s">
        <v>239</v>
      </c>
      <c r="M59" s="38"/>
      <c r="N59" s="38" t="s">
        <v>294</v>
      </c>
      <c r="P59" s="53"/>
      <c r="S59" s="53"/>
    </row>
    <row r="60" spans="2:20" s="2" customFormat="1" ht="15" customHeight="1" x14ac:dyDescent="0.3">
      <c r="B60" s="38" t="s">
        <v>225</v>
      </c>
      <c r="C60" s="38"/>
      <c r="D60" s="38" t="str">
        <f t="shared" ref="D60" si="15">IF(J60&gt;0,"FLO_EMIS","*")</f>
        <v>FLO_EMIS</v>
      </c>
      <c r="E60" s="42">
        <f t="shared" si="4"/>
        <v>2018</v>
      </c>
      <c r="F60" s="38" t="str">
        <f t="shared" ref="F60" si="16">H60</f>
        <v>TRABGSLM</v>
      </c>
      <c r="G60" s="38" t="str">
        <f t="shared" si="13"/>
        <v>TCAR*</v>
      </c>
      <c r="H60" s="38" t="str">
        <f>P$12</f>
        <v>TRABGSLM</v>
      </c>
      <c r="I60" s="38" t="str">
        <f t="shared" si="14"/>
        <v>TRACXFN</v>
      </c>
      <c r="J60" s="47">
        <f>J59</f>
        <v>22.965803965353246</v>
      </c>
      <c r="L60" s="38" t="s">
        <v>239</v>
      </c>
      <c r="M60" s="38"/>
      <c r="N60" s="38" t="s">
        <v>294</v>
      </c>
      <c r="P60" s="53"/>
      <c r="S60" s="53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 t="shared" si="4"/>
        <v>2018</v>
      </c>
      <c r="F61" s="38" t="str">
        <f t="shared" si="12"/>
        <v>TRABJF</v>
      </c>
      <c r="G61" s="38" t="str">
        <f>G59</f>
        <v>TCAR*</v>
      </c>
      <c r="H61" s="38" t="str">
        <f>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1"/>
      <c r="T61" s="54"/>
    </row>
    <row r="62" spans="2:20" x14ac:dyDescent="0.3">
      <c r="B62" s="38" t="s">
        <v>225</v>
      </c>
      <c r="C62" s="38"/>
      <c r="D62" s="38" t="str">
        <f t="shared" si="0"/>
        <v>*</v>
      </c>
      <c r="E62" s="42">
        <f t="shared" si="4"/>
        <v>2018</v>
      </c>
      <c r="F62" s="38" t="str">
        <f t="shared" si="12"/>
        <v>TRADME</v>
      </c>
      <c r="G62" s="38" t="str">
        <f t="shared" si="13"/>
        <v>TCAR*</v>
      </c>
      <c r="H62" s="38" t="str">
        <f>P$14</f>
        <v>TRADME</v>
      </c>
      <c r="I62" s="38" t="str">
        <f t="shared" si="14"/>
        <v>TRACXFN</v>
      </c>
      <c r="J62" s="47">
        <v>0</v>
      </c>
      <c r="K62" s="2"/>
      <c r="L62" s="38" t="s">
        <v>239</v>
      </c>
      <c r="M62" s="38"/>
      <c r="N62" s="38" t="s">
        <v>245</v>
      </c>
      <c r="O62" s="2"/>
      <c r="P62" s="53"/>
      <c r="Q62" s="2"/>
    </row>
    <row r="63" spans="2:20" x14ac:dyDescent="0.3">
      <c r="B63" s="38" t="s">
        <v>225</v>
      </c>
      <c r="C63" s="38"/>
      <c r="D63" s="38" t="str">
        <f t="shared" si="0"/>
        <v>FLO_EMIS</v>
      </c>
      <c r="E63" s="42">
        <f t="shared" si="4"/>
        <v>2018</v>
      </c>
      <c r="F63" s="38" t="str">
        <f t="shared" si="12"/>
        <v>TRADST</v>
      </c>
      <c r="G63" s="38" t="str">
        <f t="shared" si="13"/>
        <v>TCAR*</v>
      </c>
      <c r="H63" s="38" t="str">
        <f>P$15</f>
        <v>TRADST</v>
      </c>
      <c r="I63" s="38" t="str">
        <f t="shared" si="14"/>
        <v>TRACXFN</v>
      </c>
      <c r="J63" s="47">
        <v>23.277467516978497</v>
      </c>
      <c r="K63" s="2"/>
      <c r="L63" s="38" t="s">
        <v>239</v>
      </c>
      <c r="M63" s="38" t="s">
        <v>293</v>
      </c>
      <c r="N63" s="38" t="s">
        <v>270</v>
      </c>
    </row>
    <row r="64" spans="2:20" x14ac:dyDescent="0.3">
      <c r="B64" s="38" t="s">
        <v>225</v>
      </c>
      <c r="C64" s="38"/>
      <c r="D64" s="38" t="str">
        <f t="shared" si="0"/>
        <v>*</v>
      </c>
      <c r="E64" s="42">
        <f t="shared" si="4"/>
        <v>2018</v>
      </c>
      <c r="F64" s="38" t="str">
        <f t="shared" si="12"/>
        <v>TRAELC</v>
      </c>
      <c r="G64" s="38" t="str">
        <f t="shared" si="13"/>
        <v>TCAR*</v>
      </c>
      <c r="H64" s="38" t="str">
        <f>P$16</f>
        <v>TRAELC</v>
      </c>
      <c r="I64" s="38" t="str">
        <f t="shared" si="14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19" x14ac:dyDescent="0.3">
      <c r="B65" s="38" t="s">
        <v>225</v>
      </c>
      <c r="C65" s="38"/>
      <c r="D65" s="38" t="str">
        <f t="shared" si="0"/>
        <v>FLO_EMIS</v>
      </c>
      <c r="E65" s="42">
        <f t="shared" si="4"/>
        <v>2018</v>
      </c>
      <c r="F65" s="38" t="str">
        <f t="shared" si="12"/>
        <v>TRAETH</v>
      </c>
      <c r="G65" s="38" t="str">
        <f t="shared" si="13"/>
        <v>TCAR*</v>
      </c>
      <c r="H65" s="38" t="str">
        <f>P$17</f>
        <v>TRAETH</v>
      </c>
      <c r="I65" s="38" t="str">
        <f t="shared" si="14"/>
        <v>TRACXFN</v>
      </c>
      <c r="J65" s="47">
        <v>35.300119819633743</v>
      </c>
      <c r="K65" s="2"/>
      <c r="L65" s="38" t="s">
        <v>239</v>
      </c>
      <c r="M65" s="38" t="s">
        <v>293</v>
      </c>
      <c r="N65" s="38" t="s">
        <v>271</v>
      </c>
    </row>
    <row r="66" spans="2:19" s="2" customFormat="1" ht="15" customHeight="1" x14ac:dyDescent="0.3">
      <c r="B66" s="38" t="s">
        <v>225</v>
      </c>
      <c r="C66" s="38"/>
      <c r="D66" s="38" t="str">
        <f t="shared" si="0"/>
        <v>FLO_EMIS</v>
      </c>
      <c r="E66" s="42">
        <f t="shared" si="4"/>
        <v>2018</v>
      </c>
      <c r="F66" s="38" t="str">
        <f t="shared" si="12"/>
        <v>TRAETHM</v>
      </c>
      <c r="G66" s="38" t="str">
        <f t="shared" si="13"/>
        <v>TCAR*</v>
      </c>
      <c r="H66" s="38" t="str">
        <f>P$18</f>
        <v>TRAETHM</v>
      </c>
      <c r="I66" s="38" t="str">
        <f t="shared" si="14"/>
        <v>TRACXFN</v>
      </c>
      <c r="J66" s="47">
        <v>35.300119819633743</v>
      </c>
      <c r="L66" s="38" t="s">
        <v>239</v>
      </c>
      <c r="M66" s="38" t="s">
        <v>293</v>
      </c>
      <c r="N66" s="38" t="s">
        <v>271</v>
      </c>
      <c r="O66"/>
      <c r="P66"/>
      <c r="Q66"/>
    </row>
    <row r="67" spans="2:19" x14ac:dyDescent="0.3">
      <c r="B67" s="38" t="s">
        <v>225</v>
      </c>
      <c r="C67" s="38"/>
      <c r="D67" s="38" t="str">
        <f t="shared" si="0"/>
        <v>*</v>
      </c>
      <c r="E67" s="42">
        <f t="shared" si="4"/>
        <v>2018</v>
      </c>
      <c r="F67" s="38" t="str">
        <f t="shared" si="12"/>
        <v>TRAFTD</v>
      </c>
      <c r="G67" s="38" t="str">
        <f t="shared" si="13"/>
        <v>TCAR*</v>
      </c>
      <c r="H67" s="38" t="str">
        <f>P$19</f>
        <v>TRAFTD</v>
      </c>
      <c r="I67" s="38" t="str">
        <f t="shared" si="14"/>
        <v>TRACXFN</v>
      </c>
      <c r="J67" s="47">
        <v>0</v>
      </c>
      <c r="K67" s="2"/>
      <c r="L67" s="38" t="s">
        <v>239</v>
      </c>
      <c r="M67" s="38"/>
      <c r="N67" s="38" t="s">
        <v>245</v>
      </c>
      <c r="O67" s="2"/>
      <c r="P67" s="53"/>
      <c r="Q67" s="2"/>
    </row>
    <row r="68" spans="2:19" x14ac:dyDescent="0.3">
      <c r="B68" s="38" t="s">
        <v>225</v>
      </c>
      <c r="C68" s="38"/>
      <c r="D68" s="38" t="str">
        <f t="shared" si="0"/>
        <v>FLO_EMIS</v>
      </c>
      <c r="E68" s="42">
        <f t="shared" si="4"/>
        <v>2018</v>
      </c>
      <c r="F68" s="38" t="str">
        <f t="shared" si="12"/>
        <v>TRAGSL</v>
      </c>
      <c r="G68" s="38" t="str">
        <f t="shared" si="13"/>
        <v>TCAR*</v>
      </c>
      <c r="H68" s="38" t="str">
        <f>P$20</f>
        <v>TRAGSL</v>
      </c>
      <c r="I68" s="38" t="str">
        <f t="shared" si="14"/>
        <v>TRACXFN</v>
      </c>
      <c r="J68" s="47">
        <v>22.965803965353246</v>
      </c>
      <c r="K68" s="2"/>
      <c r="L68" s="38" t="s">
        <v>239</v>
      </c>
      <c r="M68" s="38" t="s">
        <v>293</v>
      </c>
      <c r="N68" s="38" t="s">
        <v>270</v>
      </c>
    </row>
    <row r="69" spans="2:19" x14ac:dyDescent="0.3">
      <c r="B69" s="38" t="s">
        <v>225</v>
      </c>
      <c r="C69" s="38"/>
      <c r="D69" s="38" t="str">
        <f t="shared" si="0"/>
        <v>*</v>
      </c>
      <c r="E69" s="42">
        <f t="shared" si="4"/>
        <v>2018</v>
      </c>
      <c r="F69" s="38" t="str">
        <f t="shared" si="12"/>
        <v>TRAH2G</v>
      </c>
      <c r="G69" s="38" t="str">
        <f t="shared" si="13"/>
        <v>TCAR*</v>
      </c>
      <c r="H69" s="38" t="str">
        <f>P$21</f>
        <v>TRAH2G</v>
      </c>
      <c r="I69" s="38" t="str">
        <f t="shared" si="14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9" x14ac:dyDescent="0.3">
      <c r="B70" s="38" t="s">
        <v>225</v>
      </c>
      <c r="C70" s="38"/>
      <c r="D70" s="38" t="str">
        <f t="shared" si="0"/>
        <v>*</v>
      </c>
      <c r="E70" s="42">
        <f t="shared" si="4"/>
        <v>2018</v>
      </c>
      <c r="F70" s="38" t="str">
        <f t="shared" si="12"/>
        <v>TRAHFO</v>
      </c>
      <c r="G70" s="38" t="str">
        <f t="shared" si="13"/>
        <v>TCAR*</v>
      </c>
      <c r="H70" s="38" t="str">
        <f>P$22</f>
        <v>TRAHFO</v>
      </c>
      <c r="I70" s="38" t="str">
        <f t="shared" si="14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9" x14ac:dyDescent="0.3">
      <c r="B71" s="38" t="s">
        <v>225</v>
      </c>
      <c r="C71" s="38"/>
      <c r="D71" s="38" t="str">
        <f t="shared" si="0"/>
        <v>*</v>
      </c>
      <c r="E71" s="42">
        <f t="shared" si="4"/>
        <v>2018</v>
      </c>
      <c r="F71" s="38" t="str">
        <f t="shared" si="12"/>
        <v>TRAHUM</v>
      </c>
      <c r="G71" s="38" t="str">
        <f t="shared" si="13"/>
        <v>TCAR*</v>
      </c>
      <c r="H71" s="38" t="str">
        <f>P$23</f>
        <v>TRAHUM</v>
      </c>
      <c r="I71" s="38" t="str">
        <f t="shared" si="14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9" x14ac:dyDescent="0.3">
      <c r="B72" s="38" t="s">
        <v>225</v>
      </c>
      <c r="C72" s="38"/>
      <c r="D72" s="38" t="str">
        <f t="shared" si="0"/>
        <v>*</v>
      </c>
      <c r="E72" s="42">
        <f t="shared" si="4"/>
        <v>2018</v>
      </c>
      <c r="F72" s="38" t="str">
        <f t="shared" si="12"/>
        <v>TRAKER</v>
      </c>
      <c r="G72" s="38" t="str">
        <f t="shared" si="13"/>
        <v>TCAR*</v>
      </c>
      <c r="H72" s="38" t="str">
        <f>P$24</f>
        <v>TRAKER</v>
      </c>
      <c r="I72" s="38" t="str">
        <f t="shared" si="14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9" x14ac:dyDescent="0.3">
      <c r="B73" s="38" t="s">
        <v>225</v>
      </c>
      <c r="C73" s="38"/>
      <c r="D73" s="38" t="str">
        <f t="shared" si="0"/>
        <v>*</v>
      </c>
      <c r="E73" s="42">
        <f t="shared" ref="E73:E136" si="17">$E$7</f>
        <v>2018</v>
      </c>
      <c r="F73" s="38" t="str">
        <f t="shared" si="12"/>
        <v>TRALFO</v>
      </c>
      <c r="G73" s="38" t="str">
        <f t="shared" si="13"/>
        <v>TCAR*</v>
      </c>
      <c r="H73" s="38" t="str">
        <f>P$25</f>
        <v>TRALFO</v>
      </c>
      <c r="I73" s="38" t="str">
        <f t="shared" si="14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9" s="2" customFormat="1" ht="15" customHeight="1" x14ac:dyDescent="0.3">
      <c r="B74" s="38" t="s">
        <v>225</v>
      </c>
      <c r="C74" s="38"/>
      <c r="D74" s="38" t="str">
        <f t="shared" ref="D74:D140" si="18">IF(J74&gt;0,"FLO_EMIS","*")</f>
        <v>*</v>
      </c>
      <c r="E74" s="42">
        <f t="shared" si="17"/>
        <v>2018</v>
      </c>
      <c r="F74" s="38" t="str">
        <f t="shared" si="12"/>
        <v>TRALPG</v>
      </c>
      <c r="G74" s="38" t="str">
        <f t="shared" si="13"/>
        <v>TCAR*</v>
      </c>
      <c r="H74" s="38" t="str">
        <f>P$26</f>
        <v>TRALPG</v>
      </c>
      <c r="I74" s="38" t="str">
        <f t="shared" si="14"/>
        <v>TRACXFN</v>
      </c>
      <c r="J74" s="47">
        <v>0</v>
      </c>
      <c r="L74" s="38" t="s">
        <v>239</v>
      </c>
      <c r="M74" s="38"/>
      <c r="N74" s="38" t="s">
        <v>263</v>
      </c>
      <c r="O74"/>
      <c r="P74"/>
      <c r="Q74"/>
    </row>
    <row r="75" spans="2:19" s="2" customFormat="1" ht="15" customHeight="1" x14ac:dyDescent="0.3">
      <c r="B75" s="38" t="s">
        <v>225</v>
      </c>
      <c r="C75" s="38"/>
      <c r="D75" s="38" t="str">
        <f t="shared" si="18"/>
        <v>FLO_EMIS</v>
      </c>
      <c r="E75" s="42">
        <f t="shared" si="17"/>
        <v>2018</v>
      </c>
      <c r="F75" s="38" t="str">
        <f t="shared" si="12"/>
        <v>TRAMTH</v>
      </c>
      <c r="G75" s="38" t="str">
        <f t="shared" si="13"/>
        <v>TCAR*</v>
      </c>
      <c r="H75" s="38" t="str">
        <f>P$27</f>
        <v>TRAMTH</v>
      </c>
      <c r="I75" s="38" t="str">
        <f t="shared" si="14"/>
        <v>TRACXFN</v>
      </c>
      <c r="J75" s="47">
        <v>22.7</v>
      </c>
      <c r="L75" s="38" t="s">
        <v>239</v>
      </c>
      <c r="M75" s="38" t="s">
        <v>293</v>
      </c>
      <c r="N75" s="38" t="s">
        <v>270</v>
      </c>
      <c r="P75" s="53"/>
    </row>
    <row r="76" spans="2:19" x14ac:dyDescent="0.3">
      <c r="B76" s="38" t="s">
        <v>225</v>
      </c>
      <c r="C76" s="38"/>
      <c r="D76" s="38" t="str">
        <f t="shared" si="18"/>
        <v>FLO_EMIS</v>
      </c>
      <c r="E76" s="42">
        <f t="shared" si="17"/>
        <v>2018</v>
      </c>
      <c r="F76" s="38" t="str">
        <f t="shared" si="12"/>
        <v>TRAMTHM</v>
      </c>
      <c r="G76" s="38" t="str">
        <f t="shared" si="13"/>
        <v>TCAR*</v>
      </c>
      <c r="H76" s="38" t="str">
        <f>P$28</f>
        <v>TRAMTHM</v>
      </c>
      <c r="I76" s="38" t="str">
        <f t="shared" si="14"/>
        <v>TRACXFN</v>
      </c>
      <c r="J76" s="47">
        <v>22.7</v>
      </c>
      <c r="K76" s="2"/>
      <c r="L76" s="38" t="s">
        <v>239</v>
      </c>
      <c r="M76" s="38" t="s">
        <v>293</v>
      </c>
      <c r="N76" s="38" t="s">
        <v>270</v>
      </c>
      <c r="O76" s="2"/>
      <c r="P76" s="53"/>
      <c r="Q76" s="2"/>
    </row>
    <row r="77" spans="2:19" x14ac:dyDescent="0.3">
      <c r="B77" s="38" t="s">
        <v>225</v>
      </c>
      <c r="C77" s="38"/>
      <c r="D77" s="38" t="str">
        <f t="shared" si="18"/>
        <v>FLO_EMIS</v>
      </c>
      <c r="E77" s="42">
        <f t="shared" si="17"/>
        <v>2018</v>
      </c>
      <c r="F77" s="38" t="str">
        <f t="shared" si="12"/>
        <v>TRANGL</v>
      </c>
      <c r="G77" s="38" t="str">
        <f t="shared" si="13"/>
        <v>TCAR*</v>
      </c>
      <c r="H77" s="38" t="str">
        <f>P$29</f>
        <v>TRANGL</v>
      </c>
      <c r="I77" s="38" t="str">
        <f t="shared" si="14"/>
        <v>TRACXFN</v>
      </c>
      <c r="J77" s="47">
        <v>22.561141212185326</v>
      </c>
      <c r="L77" s="38" t="s">
        <v>239</v>
      </c>
      <c r="M77" s="38" t="s">
        <v>293</v>
      </c>
      <c r="N77" s="38" t="s">
        <v>270</v>
      </c>
      <c r="P77" s="53"/>
    </row>
    <row r="78" spans="2:19" x14ac:dyDescent="0.3">
      <c r="B78" s="39" t="s">
        <v>225</v>
      </c>
      <c r="C78" s="39"/>
      <c r="D78" s="39" t="str">
        <f t="shared" si="18"/>
        <v>FLO_EMIS</v>
      </c>
      <c r="E78" s="42">
        <f t="shared" si="17"/>
        <v>2018</v>
      </c>
      <c r="F78" s="39" t="str">
        <f t="shared" si="12"/>
        <v>TRANGS</v>
      </c>
      <c r="G78" s="39" t="str">
        <f t="shared" si="13"/>
        <v>TCAR*</v>
      </c>
      <c r="H78" s="39" t="str">
        <f>P$30</f>
        <v>TRANGS</v>
      </c>
      <c r="I78" s="39" t="str">
        <f t="shared" si="14"/>
        <v>TRACXFN</v>
      </c>
      <c r="J78" s="48">
        <v>22.561141212185326</v>
      </c>
      <c r="L78" s="39" t="s">
        <v>239</v>
      </c>
      <c r="M78" s="39" t="s">
        <v>293</v>
      </c>
      <c r="N78" s="39" t="s">
        <v>270</v>
      </c>
    </row>
    <row r="79" spans="2:19" x14ac:dyDescent="0.3">
      <c r="B79" s="38" t="s">
        <v>225</v>
      </c>
      <c r="C79" s="38"/>
      <c r="D79" s="38" t="str">
        <f t="shared" si="18"/>
        <v>FLO_EMIS</v>
      </c>
      <c r="E79" s="42">
        <f t="shared" si="17"/>
        <v>2018</v>
      </c>
      <c r="F79" s="38" t="str">
        <f>H79</f>
        <v>TRABDL</v>
      </c>
      <c r="G79" s="38" t="str">
        <f>G$7</f>
        <v>TCAR*</v>
      </c>
      <c r="H79" s="38" t="str">
        <f>P$7</f>
        <v>TRABDL</v>
      </c>
      <c r="I79" s="38" t="s">
        <v>228</v>
      </c>
      <c r="J79" s="47">
        <v>2.2110493360269204E-3</v>
      </c>
      <c r="K79" s="2"/>
      <c r="L79" s="38" t="s">
        <v>239</v>
      </c>
      <c r="M79" s="38" t="s">
        <v>293</v>
      </c>
      <c r="N79" s="38" t="s">
        <v>269</v>
      </c>
    </row>
    <row r="80" spans="2:19" s="2" customFormat="1" ht="15" customHeight="1" x14ac:dyDescent="0.3">
      <c r="B80" s="38" t="s">
        <v>225</v>
      </c>
      <c r="C80" s="38"/>
      <c r="D80" s="38" t="str">
        <f t="shared" si="18"/>
        <v>FLO_EMIS</v>
      </c>
      <c r="E80" s="42">
        <f t="shared" si="17"/>
        <v>2018</v>
      </c>
      <c r="F80" s="38" t="str">
        <f t="shared" ref="F80:F102" si="19">H80</f>
        <v>TRABDLM</v>
      </c>
      <c r="G80" s="38" t="str">
        <f t="shared" ref="G80:G102" si="20">G79</f>
        <v>TCAR*</v>
      </c>
      <c r="H80" s="38" t="str">
        <f>P$8</f>
        <v>TRABDLM</v>
      </c>
      <c r="I80" s="38" t="str">
        <f t="shared" ref="I80:I102" si="21">I79</f>
        <v>TRAN2ON</v>
      </c>
      <c r="J80" s="47">
        <v>2.2110493360269204E-3</v>
      </c>
      <c r="L80" s="38" t="s">
        <v>239</v>
      </c>
      <c r="M80" s="38" t="s">
        <v>293</v>
      </c>
      <c r="N80" s="38" t="s">
        <v>269</v>
      </c>
      <c r="O80"/>
      <c r="P80"/>
      <c r="Q80"/>
      <c r="S80" s="53"/>
    </row>
    <row r="81" spans="2:20" x14ac:dyDescent="0.3">
      <c r="B81" s="38" t="s">
        <v>225</v>
      </c>
      <c r="C81" s="38"/>
      <c r="D81" s="38" t="str">
        <f t="shared" si="18"/>
        <v>FLO_EMIS</v>
      </c>
      <c r="E81" s="42">
        <f t="shared" si="17"/>
        <v>2018</v>
      </c>
      <c r="F81" s="38" t="str">
        <f t="shared" si="19"/>
        <v>TRABGL</v>
      </c>
      <c r="G81" s="38" t="str">
        <f t="shared" si="20"/>
        <v>TCAR*</v>
      </c>
      <c r="H81" s="38" t="str">
        <f>P$9</f>
        <v>TRABGL</v>
      </c>
      <c r="I81" s="38" t="str">
        <f t="shared" si="21"/>
        <v>TRAN2ON</v>
      </c>
      <c r="J81" s="47">
        <v>3.8340000000000002E-3</v>
      </c>
      <c r="K81" s="2"/>
      <c r="L81" s="38" t="s">
        <v>239</v>
      </c>
      <c r="M81" s="38" t="s">
        <v>293</v>
      </c>
      <c r="N81" s="38" t="s">
        <v>270</v>
      </c>
      <c r="O81" s="2"/>
      <c r="P81" s="53"/>
      <c r="Q81" s="2"/>
    </row>
    <row r="82" spans="2:20" s="2" customFormat="1" ht="15" customHeight="1" x14ac:dyDescent="0.3">
      <c r="B82" s="38" t="s">
        <v>225</v>
      </c>
      <c r="C82" s="38"/>
      <c r="D82" s="38" t="str">
        <f t="shared" si="18"/>
        <v>FLO_EMIS</v>
      </c>
      <c r="E82" s="42">
        <f t="shared" si="17"/>
        <v>2018</v>
      </c>
      <c r="F82" s="38" t="str">
        <f t="shared" si="19"/>
        <v>TRABGS</v>
      </c>
      <c r="G82" s="38" t="str">
        <f t="shared" si="20"/>
        <v>TCAR*</v>
      </c>
      <c r="H82" s="38" t="str">
        <f>P$10</f>
        <v>TRABGS</v>
      </c>
      <c r="I82" s="38" t="str">
        <f t="shared" si="21"/>
        <v>TRAN2ON</v>
      </c>
      <c r="J82" s="47">
        <v>3.8340000000000002E-3</v>
      </c>
      <c r="L82" s="38" t="s">
        <v>239</v>
      </c>
      <c r="M82" s="38" t="s">
        <v>293</v>
      </c>
      <c r="N82" s="38" t="s">
        <v>270</v>
      </c>
      <c r="O82"/>
      <c r="P82"/>
      <c r="Q82"/>
      <c r="S82" s="1"/>
      <c r="T82" s="54"/>
    </row>
    <row r="83" spans="2:20" s="2" customFormat="1" ht="15" customHeight="1" x14ac:dyDescent="0.3">
      <c r="B83" s="38" t="s">
        <v>225</v>
      </c>
      <c r="C83" s="38"/>
      <c r="D83" s="38" t="str">
        <f t="shared" si="18"/>
        <v>FLO_EMIS</v>
      </c>
      <c r="E83" s="42">
        <f t="shared" si="17"/>
        <v>2018</v>
      </c>
      <c r="F83" s="38" t="str">
        <f t="shared" si="19"/>
        <v>TRABGSL</v>
      </c>
      <c r="G83" s="38" t="str">
        <f t="shared" si="20"/>
        <v>TCAR*</v>
      </c>
      <c r="H83" s="38" t="str">
        <f>P$11</f>
        <v>TRABGSL</v>
      </c>
      <c r="I83" s="38" t="str">
        <f t="shared" si="21"/>
        <v>TRAN2ON</v>
      </c>
      <c r="J83" s="47">
        <f>J92</f>
        <v>2.3261722686523505E-4</v>
      </c>
      <c r="L83" s="38" t="s">
        <v>239</v>
      </c>
      <c r="M83" s="38"/>
      <c r="N83" s="38" t="s">
        <v>294</v>
      </c>
      <c r="P83" s="53"/>
      <c r="S83" s="53"/>
    </row>
    <row r="84" spans="2:20" s="2" customFormat="1" ht="15" customHeight="1" x14ac:dyDescent="0.3">
      <c r="B84" s="38" t="s">
        <v>225</v>
      </c>
      <c r="C84" s="38"/>
      <c r="D84" s="38" t="str">
        <f t="shared" ref="D84" si="22">IF(J84&gt;0,"FLO_EMIS","*")</f>
        <v>FLO_EMIS</v>
      </c>
      <c r="E84" s="42">
        <f t="shared" si="17"/>
        <v>2018</v>
      </c>
      <c r="F84" s="38" t="str">
        <f t="shared" ref="F84" si="23">H84</f>
        <v>TRABGSLM</v>
      </c>
      <c r="G84" s="38" t="str">
        <f t="shared" si="20"/>
        <v>TCAR*</v>
      </c>
      <c r="H84" s="38" t="str">
        <f>P$12</f>
        <v>TRABGSLM</v>
      </c>
      <c r="I84" s="38" t="str">
        <f t="shared" si="21"/>
        <v>TRAN2ON</v>
      </c>
      <c r="J84" s="47">
        <f>J83</f>
        <v>2.3261722686523505E-4</v>
      </c>
      <c r="L84" s="38" t="s">
        <v>239</v>
      </c>
      <c r="M84" s="38"/>
      <c r="N84" s="38" t="s">
        <v>294</v>
      </c>
      <c r="P84" s="53"/>
      <c r="S84" s="53"/>
    </row>
    <row r="85" spans="2:20" s="2" customFormat="1" ht="15" customHeight="1" x14ac:dyDescent="0.3">
      <c r="B85" s="38" t="s">
        <v>225</v>
      </c>
      <c r="C85" s="38"/>
      <c r="D85" s="38" t="str">
        <f t="shared" si="18"/>
        <v>*</v>
      </c>
      <c r="E85" s="42">
        <f t="shared" si="17"/>
        <v>2018</v>
      </c>
      <c r="F85" s="38" t="str">
        <f t="shared" si="19"/>
        <v>TRABJF</v>
      </c>
      <c r="G85" s="38" t="str">
        <f>G83</f>
        <v>TCAR*</v>
      </c>
      <c r="H85" s="38" t="str">
        <f>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</row>
    <row r="86" spans="2:20" x14ac:dyDescent="0.3">
      <c r="B86" s="38" t="s">
        <v>225</v>
      </c>
      <c r="C86" s="38"/>
      <c r="D86" s="38" t="str">
        <f t="shared" si="18"/>
        <v>*</v>
      </c>
      <c r="E86" s="42">
        <f t="shared" si="17"/>
        <v>2018</v>
      </c>
      <c r="F86" s="38" t="str">
        <f t="shared" si="19"/>
        <v>TRADME</v>
      </c>
      <c r="G86" s="38" t="str">
        <f t="shared" si="20"/>
        <v>TCAR*</v>
      </c>
      <c r="H86" s="38" t="str">
        <f>P$14</f>
        <v>TRADME</v>
      </c>
      <c r="I86" s="38" t="str">
        <f t="shared" si="21"/>
        <v>TRAN2ON</v>
      </c>
      <c r="J86" s="47">
        <v>0</v>
      </c>
      <c r="K86" s="2"/>
      <c r="L86" s="38" t="s">
        <v>239</v>
      </c>
      <c r="M86" s="38"/>
      <c r="N86" s="38" t="s">
        <v>245</v>
      </c>
      <c r="O86" s="2"/>
      <c r="P86" s="53"/>
      <c r="Q86" s="2"/>
    </row>
    <row r="87" spans="2:20" x14ac:dyDescent="0.3">
      <c r="B87" s="38" t="s">
        <v>225</v>
      </c>
      <c r="C87" s="38"/>
      <c r="D87" s="38" t="str">
        <f t="shared" si="18"/>
        <v>FLO_EMIS</v>
      </c>
      <c r="E87" s="42">
        <f t="shared" si="17"/>
        <v>2018</v>
      </c>
      <c r="F87" s="38" t="str">
        <f t="shared" si="19"/>
        <v>TRADST</v>
      </c>
      <c r="G87" s="38" t="str">
        <f t="shared" si="20"/>
        <v>TCAR*</v>
      </c>
      <c r="H87" s="38" t="str">
        <f>P$15</f>
        <v>TRADST</v>
      </c>
      <c r="I87" s="38" t="str">
        <f t="shared" si="21"/>
        <v>TRAN2ON</v>
      </c>
      <c r="J87" s="47">
        <v>2.1663628516881569E-3</v>
      </c>
      <c r="K87" s="2"/>
      <c r="L87" s="38" t="s">
        <v>239</v>
      </c>
      <c r="M87" s="38" t="s">
        <v>293</v>
      </c>
      <c r="N87" s="38" t="s">
        <v>270</v>
      </c>
    </row>
    <row r="88" spans="2:20" x14ac:dyDescent="0.3">
      <c r="B88" s="38" t="s">
        <v>225</v>
      </c>
      <c r="C88" s="38"/>
      <c r="D88" s="38" t="str">
        <f t="shared" si="18"/>
        <v>*</v>
      </c>
      <c r="E88" s="42">
        <f t="shared" si="17"/>
        <v>2018</v>
      </c>
      <c r="F88" s="38" t="str">
        <f t="shared" si="19"/>
        <v>TRAELC</v>
      </c>
      <c r="G88" s="38" t="str">
        <f t="shared" si="20"/>
        <v>TCAR*</v>
      </c>
      <c r="H88" s="38" t="str">
        <f>P$16</f>
        <v>TRAELC</v>
      </c>
      <c r="I88" s="38" t="str">
        <f t="shared" si="21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8"/>
        <v>FLO_EMIS</v>
      </c>
      <c r="E89" s="42">
        <f t="shared" si="17"/>
        <v>2018</v>
      </c>
      <c r="F89" s="38" t="str">
        <f t="shared" si="19"/>
        <v>TRAETH</v>
      </c>
      <c r="G89" s="38" t="str">
        <f t="shared" si="20"/>
        <v>TCAR*</v>
      </c>
      <c r="H89" s="38" t="str">
        <f>P$17</f>
        <v>TRAETH</v>
      </c>
      <c r="I89" s="38" t="str">
        <f t="shared" si="21"/>
        <v>TRAN2ON</v>
      </c>
      <c r="J89" s="47">
        <v>2.6329999999999999E-3</v>
      </c>
      <c r="K89" s="2"/>
      <c r="L89" s="38" t="s">
        <v>239</v>
      </c>
      <c r="M89" s="38" t="s">
        <v>293</v>
      </c>
      <c r="N89" s="38" t="s">
        <v>271</v>
      </c>
    </row>
    <row r="90" spans="2:20" s="2" customFormat="1" ht="15" customHeight="1" x14ac:dyDescent="0.3">
      <c r="B90" s="38" t="s">
        <v>225</v>
      </c>
      <c r="C90" s="38"/>
      <c r="D90" s="38" t="str">
        <f t="shared" si="18"/>
        <v>FLO_EMIS</v>
      </c>
      <c r="E90" s="42">
        <f t="shared" si="17"/>
        <v>2018</v>
      </c>
      <c r="F90" s="38" t="str">
        <f t="shared" si="19"/>
        <v>TRAETHM</v>
      </c>
      <c r="G90" s="38" t="str">
        <f t="shared" si="20"/>
        <v>TCAR*</v>
      </c>
      <c r="H90" s="38" t="str">
        <f>P$18</f>
        <v>TRAETHM</v>
      </c>
      <c r="I90" s="38" t="str">
        <f t="shared" si="21"/>
        <v>TRAN2ON</v>
      </c>
      <c r="J90" s="47">
        <v>2.6329999999999999E-3</v>
      </c>
      <c r="L90" s="38" t="s">
        <v>239</v>
      </c>
      <c r="M90" s="38" t="s">
        <v>293</v>
      </c>
      <c r="N90" s="38" t="s">
        <v>271</v>
      </c>
      <c r="O90"/>
      <c r="P90"/>
      <c r="Q90"/>
    </row>
    <row r="91" spans="2:20" x14ac:dyDescent="0.3">
      <c r="B91" s="38" t="s">
        <v>225</v>
      </c>
      <c r="C91" s="38"/>
      <c r="D91" s="38" t="str">
        <f t="shared" si="18"/>
        <v>*</v>
      </c>
      <c r="E91" s="42">
        <f t="shared" si="17"/>
        <v>2018</v>
      </c>
      <c r="F91" s="38" t="str">
        <f t="shared" si="19"/>
        <v>TRAFTD</v>
      </c>
      <c r="G91" s="38" t="str">
        <f t="shared" si="20"/>
        <v>TCAR*</v>
      </c>
      <c r="H91" s="38" t="str">
        <f>P$19</f>
        <v>TRAFTD</v>
      </c>
      <c r="I91" s="38" t="str">
        <f t="shared" si="21"/>
        <v>TRAN2ON</v>
      </c>
      <c r="J91" s="47">
        <v>0</v>
      </c>
      <c r="K91" s="2"/>
      <c r="L91" s="38" t="s">
        <v>239</v>
      </c>
      <c r="M91" s="38"/>
      <c r="N91" s="38" t="s">
        <v>245</v>
      </c>
      <c r="O91" s="2"/>
      <c r="P91" s="53"/>
      <c r="Q91" s="2"/>
    </row>
    <row r="92" spans="2:20" x14ac:dyDescent="0.3">
      <c r="B92" s="38" t="s">
        <v>225</v>
      </c>
      <c r="C92" s="38"/>
      <c r="D92" s="38" t="str">
        <f t="shared" si="18"/>
        <v>FLO_EMIS</v>
      </c>
      <c r="E92" s="42">
        <f t="shared" si="17"/>
        <v>2018</v>
      </c>
      <c r="F92" s="38" t="str">
        <f t="shared" si="19"/>
        <v>TRAGSL</v>
      </c>
      <c r="G92" s="38" t="str">
        <f t="shared" si="20"/>
        <v>TCAR*</v>
      </c>
      <c r="H92" s="38" t="str">
        <f>P$20</f>
        <v>TRAGSL</v>
      </c>
      <c r="I92" s="38" t="str">
        <f t="shared" si="21"/>
        <v>TRAN2ON</v>
      </c>
      <c r="J92" s="47">
        <v>2.3261722686523505E-4</v>
      </c>
      <c r="K92" s="2"/>
      <c r="L92" s="38" t="s">
        <v>239</v>
      </c>
      <c r="M92" s="38" t="s">
        <v>293</v>
      </c>
      <c r="N92" s="38" t="s">
        <v>270</v>
      </c>
    </row>
    <row r="93" spans="2:20" x14ac:dyDescent="0.3">
      <c r="B93" s="38" t="s">
        <v>225</v>
      </c>
      <c r="C93" s="38"/>
      <c r="D93" s="38" t="str">
        <f t="shared" si="18"/>
        <v>*</v>
      </c>
      <c r="E93" s="42">
        <f t="shared" si="17"/>
        <v>2018</v>
      </c>
      <c r="F93" s="38" t="str">
        <f t="shared" si="19"/>
        <v>TRAH2G</v>
      </c>
      <c r="G93" s="38" t="str">
        <f t="shared" si="20"/>
        <v>TCAR*</v>
      </c>
      <c r="H93" s="38" t="str">
        <f>P$21</f>
        <v>TRAH2G</v>
      </c>
      <c r="I93" s="38" t="str">
        <f t="shared" si="21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8"/>
        <v>*</v>
      </c>
      <c r="E94" s="42">
        <f t="shared" si="17"/>
        <v>2018</v>
      </c>
      <c r="F94" s="38" t="str">
        <f t="shared" si="19"/>
        <v>TRAHFO</v>
      </c>
      <c r="G94" s="38" t="str">
        <f t="shared" si="20"/>
        <v>TCAR*</v>
      </c>
      <c r="H94" s="38" t="str">
        <f>P$22</f>
        <v>TRAHFO</v>
      </c>
      <c r="I94" s="38" t="str">
        <f t="shared" si="21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8"/>
        <v>*</v>
      </c>
      <c r="E95" s="42">
        <f t="shared" si="17"/>
        <v>2018</v>
      </c>
      <c r="F95" s="38" t="str">
        <f t="shared" si="19"/>
        <v>TRAHUM</v>
      </c>
      <c r="G95" s="38" t="str">
        <f t="shared" si="20"/>
        <v>TCAR*</v>
      </c>
      <c r="H95" s="38" t="str">
        <f>P$23</f>
        <v>TRAHUM</v>
      </c>
      <c r="I95" s="38" t="str">
        <f t="shared" si="21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8"/>
        <v>*</v>
      </c>
      <c r="E96" s="42">
        <f t="shared" si="17"/>
        <v>2018</v>
      </c>
      <c r="F96" s="38" t="str">
        <f t="shared" si="19"/>
        <v>TRAKER</v>
      </c>
      <c r="G96" s="38" t="str">
        <f t="shared" si="20"/>
        <v>TCAR*</v>
      </c>
      <c r="H96" s="38" t="str">
        <f>P$24</f>
        <v>TRAKER</v>
      </c>
      <c r="I96" s="38" t="str">
        <f t="shared" si="21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8"/>
        <v>*</v>
      </c>
      <c r="E97" s="42">
        <f t="shared" si="17"/>
        <v>2018</v>
      </c>
      <c r="F97" s="38" t="str">
        <f t="shared" si="19"/>
        <v>TRALFO</v>
      </c>
      <c r="G97" s="38" t="str">
        <f t="shared" si="20"/>
        <v>TCAR*</v>
      </c>
      <c r="H97" s="38" t="str">
        <f>P$25</f>
        <v>TRALFO</v>
      </c>
      <c r="I97" s="38" t="str">
        <f t="shared" si="21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s="2" customFormat="1" ht="15" customHeight="1" x14ac:dyDescent="0.3">
      <c r="B98" s="38" t="s">
        <v>225</v>
      </c>
      <c r="C98" s="38"/>
      <c r="D98" s="38" t="str">
        <f t="shared" si="18"/>
        <v>*</v>
      </c>
      <c r="E98" s="42">
        <f t="shared" si="17"/>
        <v>2018</v>
      </c>
      <c r="F98" s="38" t="str">
        <f t="shared" si="19"/>
        <v>TRALPG</v>
      </c>
      <c r="G98" s="38" t="str">
        <f t="shared" si="20"/>
        <v>TCAR*</v>
      </c>
      <c r="H98" s="38" t="str">
        <f>P$26</f>
        <v>TRALPG</v>
      </c>
      <c r="I98" s="38" t="str">
        <f t="shared" si="21"/>
        <v>TRAN2ON</v>
      </c>
      <c r="J98" s="47">
        <v>0</v>
      </c>
      <c r="L98" s="38" t="s">
        <v>239</v>
      </c>
      <c r="M98" s="38"/>
      <c r="N98" s="38" t="s">
        <v>263</v>
      </c>
      <c r="O98"/>
      <c r="P98"/>
      <c r="Q98"/>
    </row>
    <row r="99" spans="2:20" s="2" customFormat="1" ht="15" customHeight="1" x14ac:dyDescent="0.3">
      <c r="B99" s="38" t="s">
        <v>225</v>
      </c>
      <c r="C99" s="38"/>
      <c r="D99" s="38" t="str">
        <f t="shared" si="18"/>
        <v>FLO_EMIS</v>
      </c>
      <c r="E99" s="42">
        <f t="shared" si="17"/>
        <v>2018</v>
      </c>
      <c r="F99" s="38" t="str">
        <f t="shared" si="19"/>
        <v>TRAMTH</v>
      </c>
      <c r="G99" s="38" t="str">
        <f t="shared" si="20"/>
        <v>TCAR*</v>
      </c>
      <c r="H99" s="38" t="str">
        <f>P$27</f>
        <v>TRAMTH</v>
      </c>
      <c r="I99" s="38" t="str">
        <f t="shared" si="21"/>
        <v>TRAN2ON</v>
      </c>
      <c r="J99" s="47">
        <v>2.1126197124945855E-3</v>
      </c>
      <c r="L99" s="38" t="s">
        <v>239</v>
      </c>
      <c r="M99" s="38" t="s">
        <v>293</v>
      </c>
      <c r="N99" s="38" t="s">
        <v>270</v>
      </c>
      <c r="P99" s="53"/>
    </row>
    <row r="100" spans="2:20" x14ac:dyDescent="0.3">
      <c r="B100" s="38" t="s">
        <v>225</v>
      </c>
      <c r="C100" s="38"/>
      <c r="D100" s="38" t="str">
        <f t="shared" si="18"/>
        <v>FLO_EMIS</v>
      </c>
      <c r="E100" s="42">
        <f t="shared" si="17"/>
        <v>2018</v>
      </c>
      <c r="F100" s="38" t="str">
        <f t="shared" si="19"/>
        <v>TRAMTHM</v>
      </c>
      <c r="G100" s="38" t="str">
        <f t="shared" si="20"/>
        <v>TCAR*</v>
      </c>
      <c r="H100" s="38" t="str">
        <f>P$28</f>
        <v>TRAMTHM</v>
      </c>
      <c r="I100" s="38" t="str">
        <f t="shared" si="21"/>
        <v>TRAN2ON</v>
      </c>
      <c r="J100" s="47">
        <v>2.1126197124945855E-3</v>
      </c>
      <c r="K100" s="2"/>
      <c r="L100" s="38" t="s">
        <v>239</v>
      </c>
      <c r="M100" s="38" t="s">
        <v>293</v>
      </c>
      <c r="N100" s="38" t="s">
        <v>270</v>
      </c>
      <c r="O100" s="2"/>
      <c r="P100" s="53"/>
      <c r="Q100" s="2"/>
    </row>
    <row r="101" spans="2:20" x14ac:dyDescent="0.3">
      <c r="B101" s="38" t="s">
        <v>225</v>
      </c>
      <c r="C101" s="38"/>
      <c r="D101" s="38" t="str">
        <f t="shared" si="18"/>
        <v>FLO_EMIS</v>
      </c>
      <c r="E101" s="42">
        <f t="shared" si="17"/>
        <v>2018</v>
      </c>
      <c r="F101" s="38" t="str">
        <f t="shared" si="19"/>
        <v>TRANGL</v>
      </c>
      <c r="G101" s="38" t="str">
        <f t="shared" si="20"/>
        <v>TCAR*</v>
      </c>
      <c r="H101" s="38" t="str">
        <f>P$29</f>
        <v>TRANGL</v>
      </c>
      <c r="I101" s="38" t="str">
        <f t="shared" si="21"/>
        <v>TRAN2ON</v>
      </c>
      <c r="J101" s="47">
        <v>3.8340000000000002E-3</v>
      </c>
      <c r="L101" s="38" t="s">
        <v>239</v>
      </c>
      <c r="M101" s="38" t="s">
        <v>293</v>
      </c>
      <c r="N101" s="38" t="s">
        <v>270</v>
      </c>
      <c r="P101" s="53"/>
    </row>
    <row r="102" spans="2:20" x14ac:dyDescent="0.3">
      <c r="B102" s="39" t="s">
        <v>225</v>
      </c>
      <c r="C102" s="39"/>
      <c r="D102" s="39" t="str">
        <f t="shared" si="18"/>
        <v>FLO_EMIS</v>
      </c>
      <c r="E102" s="42">
        <f t="shared" si="17"/>
        <v>2018</v>
      </c>
      <c r="F102" s="39" t="str">
        <f t="shared" si="19"/>
        <v>TRANGS</v>
      </c>
      <c r="G102" s="39" t="str">
        <f t="shared" si="20"/>
        <v>TCAR*</v>
      </c>
      <c r="H102" s="39" t="str">
        <f>P$30</f>
        <v>TRANGS</v>
      </c>
      <c r="I102" s="39" t="str">
        <f t="shared" si="21"/>
        <v>TRAN2ON</v>
      </c>
      <c r="J102" s="48">
        <v>3.8340000000000002E-3</v>
      </c>
      <c r="L102" s="39" t="s">
        <v>239</v>
      </c>
      <c r="M102" s="39" t="s">
        <v>293</v>
      </c>
      <c r="N102" s="39" t="s">
        <v>270</v>
      </c>
    </row>
    <row r="103" spans="2:20" x14ac:dyDescent="0.3">
      <c r="B103" s="38" t="s">
        <v>225</v>
      </c>
      <c r="C103" s="38"/>
      <c r="D103" s="38" t="str">
        <f t="shared" si="18"/>
        <v>FLO_EMIS</v>
      </c>
      <c r="E103" s="42">
        <f t="shared" si="17"/>
        <v>2018</v>
      </c>
      <c r="F103" s="38" t="str">
        <f>H103</f>
        <v>TRABDL</v>
      </c>
      <c r="G103" s="38" t="str">
        <f>G$7</f>
        <v>TCAR*</v>
      </c>
      <c r="H103" s="38" t="str">
        <f>P$7</f>
        <v>TRABDL</v>
      </c>
      <c r="I103" s="38" t="s">
        <v>247</v>
      </c>
      <c r="J103" s="47">
        <v>3.7871879739382182E-4</v>
      </c>
      <c r="K103" s="2"/>
      <c r="L103" s="38" t="s">
        <v>239</v>
      </c>
      <c r="M103" s="38" t="s">
        <v>293</v>
      </c>
      <c r="N103" s="38" t="s">
        <v>269</v>
      </c>
    </row>
    <row r="104" spans="2:20" s="2" customFormat="1" ht="15" customHeight="1" x14ac:dyDescent="0.3">
      <c r="B104" s="38" t="s">
        <v>225</v>
      </c>
      <c r="C104" s="38"/>
      <c r="D104" s="38" t="str">
        <f t="shared" si="18"/>
        <v>FLO_EMIS</v>
      </c>
      <c r="E104" s="42">
        <f t="shared" si="17"/>
        <v>2018</v>
      </c>
      <c r="F104" s="38" t="str">
        <f t="shared" ref="F104:F126" si="24">H104</f>
        <v>TRABDLM</v>
      </c>
      <c r="G104" s="38" t="str">
        <f t="shared" ref="G104:G126" si="25">G103</f>
        <v>TCAR*</v>
      </c>
      <c r="H104" s="38" t="str">
        <f>P$8</f>
        <v>TRABDLM</v>
      </c>
      <c r="I104" s="38" t="str">
        <f t="shared" ref="I104:I126" si="26">I103</f>
        <v>TRANH3N</v>
      </c>
      <c r="J104" s="47">
        <v>3.7871879739382182E-4</v>
      </c>
      <c r="L104" s="38" t="s">
        <v>239</v>
      </c>
      <c r="M104" s="38" t="s">
        <v>293</v>
      </c>
      <c r="N104" s="38" t="s">
        <v>269</v>
      </c>
      <c r="O104"/>
      <c r="P104"/>
      <c r="Q104"/>
      <c r="S104" s="53"/>
    </row>
    <row r="105" spans="2:20" s="2" customFormat="1" ht="15" customHeight="1" x14ac:dyDescent="0.3">
      <c r="B105" s="38" t="s">
        <v>225</v>
      </c>
      <c r="C105" s="38"/>
      <c r="D105" s="38" t="str">
        <f t="shared" si="18"/>
        <v>FLO_EMIS</v>
      </c>
      <c r="E105" s="42">
        <f t="shared" si="17"/>
        <v>2018</v>
      </c>
      <c r="F105" s="38" t="str">
        <f t="shared" si="24"/>
        <v>TRABGL</v>
      </c>
      <c r="G105" s="38" t="str">
        <f t="shared" si="25"/>
        <v>TCAR*</v>
      </c>
      <c r="H105" s="38" t="str">
        <f>P$9</f>
        <v>TRABGL</v>
      </c>
      <c r="I105" s="38" t="str">
        <f t="shared" si="26"/>
        <v>TRANH3N</v>
      </c>
      <c r="J105" s="47">
        <v>1.2068000000000001E-2</v>
      </c>
      <c r="L105" s="38" t="s">
        <v>239</v>
      </c>
      <c r="M105" s="38" t="s">
        <v>293</v>
      </c>
      <c r="N105" s="38" t="s">
        <v>270</v>
      </c>
      <c r="P105" s="53"/>
      <c r="S105" s="1"/>
      <c r="T105" s="54"/>
    </row>
    <row r="106" spans="2:20" s="2" customFormat="1" ht="15" customHeight="1" x14ac:dyDescent="0.3">
      <c r="B106" s="38" t="s">
        <v>225</v>
      </c>
      <c r="C106" s="38"/>
      <c r="D106" s="38" t="str">
        <f t="shared" si="18"/>
        <v>FLO_EMIS</v>
      </c>
      <c r="E106" s="42">
        <f t="shared" si="17"/>
        <v>2018</v>
      </c>
      <c r="F106" s="38" t="str">
        <f t="shared" si="24"/>
        <v>TRABGS</v>
      </c>
      <c r="G106" s="38" t="str">
        <f t="shared" si="25"/>
        <v>TCAR*</v>
      </c>
      <c r="H106" s="38" t="str">
        <f>P$10</f>
        <v>TRABGS</v>
      </c>
      <c r="I106" s="38" t="str">
        <f t="shared" si="26"/>
        <v>TRANH3N</v>
      </c>
      <c r="J106" s="47">
        <v>1.2068000000000001E-2</v>
      </c>
      <c r="L106" s="38" t="s">
        <v>239</v>
      </c>
      <c r="M106" s="38" t="s">
        <v>293</v>
      </c>
      <c r="N106" s="38" t="s">
        <v>270</v>
      </c>
      <c r="P106" s="53"/>
      <c r="S106" s="53"/>
    </row>
    <row r="107" spans="2:20" s="2" customFormat="1" ht="15" customHeight="1" x14ac:dyDescent="0.3">
      <c r="B107" s="38" t="s">
        <v>225</v>
      </c>
      <c r="C107" s="38"/>
      <c r="D107" s="38" t="str">
        <f t="shared" si="18"/>
        <v>FLO_EMIS</v>
      </c>
      <c r="E107" s="42">
        <f t="shared" si="17"/>
        <v>2018</v>
      </c>
      <c r="F107" s="38" t="str">
        <f t="shared" si="24"/>
        <v>TRABGSL</v>
      </c>
      <c r="G107" s="38" t="str">
        <f t="shared" si="25"/>
        <v>TCAR*</v>
      </c>
      <c r="H107" s="38" t="str">
        <f>P$11</f>
        <v>TRABGSL</v>
      </c>
      <c r="I107" s="38" t="str">
        <f t="shared" si="26"/>
        <v>TRANH3N</v>
      </c>
      <c r="J107" s="47">
        <f>J116</f>
        <v>6.0963591584285888E-3</v>
      </c>
      <c r="L107" s="38" t="s">
        <v>239</v>
      </c>
      <c r="M107" s="38"/>
      <c r="N107" s="38" t="s">
        <v>294</v>
      </c>
      <c r="P107" s="53"/>
      <c r="S107" s="1"/>
      <c r="T107" s="54"/>
    </row>
    <row r="108" spans="2:20" s="2" customFormat="1" ht="15" customHeight="1" x14ac:dyDescent="0.3">
      <c r="B108" s="38" t="s">
        <v>225</v>
      </c>
      <c r="C108" s="38"/>
      <c r="D108" s="38" t="str">
        <f t="shared" ref="D108" si="27">IF(J108&gt;0,"FLO_EMIS","*")</f>
        <v>FLO_EMIS</v>
      </c>
      <c r="E108" s="42">
        <f t="shared" si="17"/>
        <v>2018</v>
      </c>
      <c r="F108" s="38" t="str">
        <f t="shared" ref="F108" si="28">H108</f>
        <v>TRABGSLM</v>
      </c>
      <c r="G108" s="38" t="str">
        <f t="shared" si="25"/>
        <v>TCAR*</v>
      </c>
      <c r="H108" s="38" t="str">
        <f>P$12</f>
        <v>TRABGSLM</v>
      </c>
      <c r="I108" s="38" t="str">
        <f t="shared" si="26"/>
        <v>TRANH3N</v>
      </c>
      <c r="J108" s="47">
        <f>J107</f>
        <v>6.0963591584285888E-3</v>
      </c>
      <c r="L108" s="38" t="s">
        <v>239</v>
      </c>
      <c r="M108" s="38"/>
      <c r="N108" s="38" t="s">
        <v>294</v>
      </c>
      <c r="P108" s="53"/>
      <c r="S108" s="1"/>
      <c r="T108" s="54"/>
    </row>
    <row r="109" spans="2:20" s="2" customFormat="1" ht="15" customHeight="1" x14ac:dyDescent="0.3">
      <c r="B109" s="38" t="s">
        <v>225</v>
      </c>
      <c r="C109" s="38"/>
      <c r="D109" s="38" t="str">
        <f t="shared" si="18"/>
        <v>*</v>
      </c>
      <c r="E109" s="42">
        <f t="shared" si="17"/>
        <v>2018</v>
      </c>
      <c r="F109" s="38" t="str">
        <f t="shared" si="24"/>
        <v>TRABJF</v>
      </c>
      <c r="G109" s="38" t="str">
        <f>G107</f>
        <v>TCAR*</v>
      </c>
      <c r="H109" s="38" t="str">
        <f>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</row>
    <row r="110" spans="2:20" x14ac:dyDescent="0.3">
      <c r="B110" s="38" t="s">
        <v>225</v>
      </c>
      <c r="C110" s="38"/>
      <c r="D110" s="38" t="str">
        <f t="shared" si="18"/>
        <v>*</v>
      </c>
      <c r="E110" s="42">
        <f t="shared" si="17"/>
        <v>2018</v>
      </c>
      <c r="F110" s="38" t="str">
        <f t="shared" si="24"/>
        <v>TRADME</v>
      </c>
      <c r="G110" s="38" t="str">
        <f t="shared" si="25"/>
        <v>TCAR*</v>
      </c>
      <c r="H110" s="38" t="str">
        <f>P$14</f>
        <v>TRADME</v>
      </c>
      <c r="I110" s="38" t="str">
        <f t="shared" si="26"/>
        <v>TRANH3N</v>
      </c>
      <c r="J110" s="47">
        <v>0</v>
      </c>
      <c r="K110" s="2"/>
      <c r="L110" s="38" t="s">
        <v>239</v>
      </c>
      <c r="M110" s="38"/>
      <c r="N110" s="38" t="s">
        <v>245</v>
      </c>
      <c r="O110" s="2"/>
      <c r="P110" s="53"/>
      <c r="Q110" s="2"/>
    </row>
    <row r="111" spans="2:20" x14ac:dyDescent="0.3">
      <c r="B111" s="38" t="s">
        <v>225</v>
      </c>
      <c r="C111" s="38"/>
      <c r="D111" s="38" t="str">
        <f t="shared" si="18"/>
        <v>FLO_EMIS</v>
      </c>
      <c r="E111" s="42">
        <f t="shared" si="17"/>
        <v>2018</v>
      </c>
      <c r="F111" s="38" t="str">
        <f t="shared" si="24"/>
        <v>TRADST</v>
      </c>
      <c r="G111" s="38" t="str">
        <f t="shared" si="25"/>
        <v>TCAR*</v>
      </c>
      <c r="H111" s="38" t="str">
        <f>P$15</f>
        <v>TRADST</v>
      </c>
      <c r="I111" s="38" t="str">
        <f t="shared" si="26"/>
        <v>TRANH3N</v>
      </c>
      <c r="J111" s="47">
        <v>3.7106468885233417E-4</v>
      </c>
      <c r="K111" s="2"/>
      <c r="L111" s="38" t="s">
        <v>239</v>
      </c>
      <c r="M111" s="38" t="s">
        <v>293</v>
      </c>
      <c r="N111" s="38" t="s">
        <v>270</v>
      </c>
      <c r="P111" s="53"/>
    </row>
    <row r="112" spans="2:20" x14ac:dyDescent="0.3">
      <c r="B112" s="38" t="s">
        <v>225</v>
      </c>
      <c r="C112" s="38"/>
      <c r="D112" s="38" t="str">
        <f t="shared" si="18"/>
        <v>*</v>
      </c>
      <c r="E112" s="42">
        <f t="shared" si="17"/>
        <v>2018</v>
      </c>
      <c r="F112" s="38" t="str">
        <f t="shared" si="24"/>
        <v>TRAELC</v>
      </c>
      <c r="G112" s="38" t="str">
        <f t="shared" si="25"/>
        <v>TCAR*</v>
      </c>
      <c r="H112" s="38" t="str">
        <f>P$16</f>
        <v>TRAELC</v>
      </c>
      <c r="I112" s="38" t="str">
        <f t="shared" si="26"/>
        <v>TRANH3N</v>
      </c>
      <c r="J112" s="47">
        <v>0</v>
      </c>
      <c r="K112" s="2"/>
      <c r="L112" s="38" t="s">
        <v>239</v>
      </c>
      <c r="M112" s="38"/>
      <c r="N112" s="38" t="s">
        <v>245</v>
      </c>
    </row>
    <row r="113" spans="2:19" x14ac:dyDescent="0.3">
      <c r="B113" s="38" t="s">
        <v>225</v>
      </c>
      <c r="C113" s="38"/>
      <c r="D113" s="38" t="str">
        <f t="shared" si="18"/>
        <v>FLO_EMIS</v>
      </c>
      <c r="E113" s="42">
        <f t="shared" si="17"/>
        <v>2018</v>
      </c>
      <c r="F113" s="38" t="str">
        <f t="shared" si="24"/>
        <v>TRAETH</v>
      </c>
      <c r="G113" s="38" t="str">
        <f t="shared" si="25"/>
        <v>TCAR*</v>
      </c>
      <c r="H113" s="38" t="str">
        <f>P$17</f>
        <v>TRAETH</v>
      </c>
      <c r="I113" s="38" t="str">
        <f t="shared" si="26"/>
        <v>TRANH3N</v>
      </c>
      <c r="J113" s="47">
        <v>8.1000000000000004E-5</v>
      </c>
      <c r="K113" s="2"/>
      <c r="L113" s="38" t="s">
        <v>239</v>
      </c>
      <c r="M113" s="38" t="s">
        <v>293</v>
      </c>
      <c r="N113" s="38" t="s">
        <v>271</v>
      </c>
    </row>
    <row r="114" spans="2:19" x14ac:dyDescent="0.3">
      <c r="B114" s="38" t="s">
        <v>225</v>
      </c>
      <c r="C114" s="38"/>
      <c r="D114" s="38" t="str">
        <f t="shared" si="18"/>
        <v>FLO_EMIS</v>
      </c>
      <c r="E114" s="42">
        <f t="shared" si="17"/>
        <v>2018</v>
      </c>
      <c r="F114" s="38" t="str">
        <f t="shared" si="24"/>
        <v>TRAETHM</v>
      </c>
      <c r="G114" s="38" t="str">
        <f t="shared" si="25"/>
        <v>TCAR*</v>
      </c>
      <c r="H114" s="38" t="str">
        <f>P$18</f>
        <v>TRAETHM</v>
      </c>
      <c r="I114" s="38" t="str">
        <f t="shared" si="26"/>
        <v>TRANH3N</v>
      </c>
      <c r="J114" s="47">
        <v>8.1000000000000004E-5</v>
      </c>
      <c r="K114" s="2"/>
      <c r="L114" s="38" t="s">
        <v>239</v>
      </c>
      <c r="M114" s="38" t="s">
        <v>293</v>
      </c>
      <c r="N114" s="38" t="s">
        <v>271</v>
      </c>
    </row>
    <row r="115" spans="2:19" x14ac:dyDescent="0.3">
      <c r="B115" s="38" t="s">
        <v>225</v>
      </c>
      <c r="C115" s="38"/>
      <c r="D115" s="38" t="str">
        <f t="shared" si="18"/>
        <v>*</v>
      </c>
      <c r="E115" s="42">
        <f t="shared" si="17"/>
        <v>2018</v>
      </c>
      <c r="F115" s="38" t="str">
        <f t="shared" si="24"/>
        <v>TRAFTD</v>
      </c>
      <c r="G115" s="38" t="str">
        <f t="shared" si="25"/>
        <v>TCAR*</v>
      </c>
      <c r="H115" s="38" t="str">
        <f>P$19</f>
        <v>TRAFTD</v>
      </c>
      <c r="I115" s="38" t="str">
        <f t="shared" si="26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19" x14ac:dyDescent="0.3">
      <c r="B116" s="38" t="s">
        <v>225</v>
      </c>
      <c r="C116" s="38"/>
      <c r="D116" s="38" t="str">
        <f t="shared" si="18"/>
        <v>FLO_EMIS</v>
      </c>
      <c r="E116" s="42">
        <f t="shared" si="17"/>
        <v>2018</v>
      </c>
      <c r="F116" s="38" t="str">
        <f t="shared" si="24"/>
        <v>TRAGSL</v>
      </c>
      <c r="G116" s="38" t="str">
        <f t="shared" si="25"/>
        <v>TCAR*</v>
      </c>
      <c r="H116" s="38" t="str">
        <f>P$20</f>
        <v>TRAGSL</v>
      </c>
      <c r="I116" s="38" t="str">
        <f t="shared" si="26"/>
        <v>TRANH3N</v>
      </c>
      <c r="J116" s="47">
        <v>6.0963591584285888E-3</v>
      </c>
      <c r="K116" s="2"/>
      <c r="L116" s="38" t="s">
        <v>239</v>
      </c>
      <c r="M116" s="38" t="s">
        <v>293</v>
      </c>
      <c r="N116" s="38" t="s">
        <v>270</v>
      </c>
    </row>
    <row r="117" spans="2:19" x14ac:dyDescent="0.3">
      <c r="B117" s="38" t="s">
        <v>225</v>
      </c>
      <c r="C117" s="38"/>
      <c r="D117" s="38" t="str">
        <f t="shared" si="18"/>
        <v>*</v>
      </c>
      <c r="E117" s="42">
        <f t="shared" si="17"/>
        <v>2018</v>
      </c>
      <c r="F117" s="38" t="str">
        <f t="shared" si="24"/>
        <v>TRAH2G</v>
      </c>
      <c r="G117" s="38" t="str">
        <f t="shared" si="25"/>
        <v>TCAR*</v>
      </c>
      <c r="H117" s="38" t="str">
        <f>P$21</f>
        <v>TRAH2G</v>
      </c>
      <c r="I117" s="38" t="str">
        <f t="shared" si="26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9" x14ac:dyDescent="0.3">
      <c r="B118" s="38" t="s">
        <v>225</v>
      </c>
      <c r="C118" s="38"/>
      <c r="D118" s="38" t="str">
        <f t="shared" si="18"/>
        <v>*</v>
      </c>
      <c r="E118" s="42">
        <f t="shared" si="17"/>
        <v>2018</v>
      </c>
      <c r="F118" s="38" t="str">
        <f t="shared" si="24"/>
        <v>TRAHFO</v>
      </c>
      <c r="G118" s="38" t="str">
        <f t="shared" si="25"/>
        <v>TCAR*</v>
      </c>
      <c r="H118" s="38" t="str">
        <f>P$22</f>
        <v>TRAHFO</v>
      </c>
      <c r="I118" s="38" t="str">
        <f t="shared" si="26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9" x14ac:dyDescent="0.3">
      <c r="B119" s="38" t="s">
        <v>225</v>
      </c>
      <c r="C119" s="38"/>
      <c r="D119" s="38" t="str">
        <f t="shared" si="18"/>
        <v>*</v>
      </c>
      <c r="E119" s="42">
        <f t="shared" si="17"/>
        <v>2018</v>
      </c>
      <c r="F119" s="38" t="str">
        <f t="shared" si="24"/>
        <v>TRAHUM</v>
      </c>
      <c r="G119" s="38" t="str">
        <f t="shared" si="25"/>
        <v>TCAR*</v>
      </c>
      <c r="H119" s="38" t="str">
        <f>P$23</f>
        <v>TRAHUM</v>
      </c>
      <c r="I119" s="38" t="str">
        <f t="shared" si="26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9" x14ac:dyDescent="0.3">
      <c r="B120" s="38" t="s">
        <v>225</v>
      </c>
      <c r="C120" s="38"/>
      <c r="D120" s="38" t="str">
        <f t="shared" si="18"/>
        <v>*</v>
      </c>
      <c r="E120" s="42">
        <f t="shared" si="17"/>
        <v>2018</v>
      </c>
      <c r="F120" s="38" t="str">
        <f t="shared" si="24"/>
        <v>TRAKER</v>
      </c>
      <c r="G120" s="38" t="str">
        <f t="shared" si="25"/>
        <v>TCAR*</v>
      </c>
      <c r="H120" s="38" t="str">
        <f>P$24</f>
        <v>TRAKER</v>
      </c>
      <c r="I120" s="38" t="str">
        <f t="shared" si="26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9" x14ac:dyDescent="0.3">
      <c r="B121" s="38" t="s">
        <v>225</v>
      </c>
      <c r="C121" s="38"/>
      <c r="D121" s="38" t="str">
        <f t="shared" si="18"/>
        <v>*</v>
      </c>
      <c r="E121" s="42">
        <f t="shared" si="17"/>
        <v>2018</v>
      </c>
      <c r="F121" s="38" t="str">
        <f t="shared" si="24"/>
        <v>TRALFO</v>
      </c>
      <c r="G121" s="38" t="str">
        <f t="shared" si="25"/>
        <v>TCAR*</v>
      </c>
      <c r="H121" s="38" t="str">
        <f>P$25</f>
        <v>TRALFO</v>
      </c>
      <c r="I121" s="38" t="str">
        <f t="shared" si="26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9" x14ac:dyDescent="0.3">
      <c r="B122" s="38" t="s">
        <v>225</v>
      </c>
      <c r="C122" s="38"/>
      <c r="D122" s="38" t="str">
        <f t="shared" si="18"/>
        <v>*</v>
      </c>
      <c r="E122" s="42">
        <f t="shared" si="17"/>
        <v>2018</v>
      </c>
      <c r="F122" s="38" t="str">
        <f t="shared" si="24"/>
        <v>TRALPG</v>
      </c>
      <c r="G122" s="38" t="str">
        <f t="shared" si="25"/>
        <v>TCAR*</v>
      </c>
      <c r="H122" s="38" t="str">
        <f>P$26</f>
        <v>TRALPG</v>
      </c>
      <c r="I122" s="38" t="str">
        <f t="shared" si="26"/>
        <v>TRANH3N</v>
      </c>
      <c r="J122" s="47">
        <v>0</v>
      </c>
      <c r="K122" s="2"/>
      <c r="L122" s="38" t="s">
        <v>239</v>
      </c>
      <c r="M122" s="38"/>
      <c r="N122" s="38" t="s">
        <v>263</v>
      </c>
    </row>
    <row r="123" spans="2:19" s="2" customFormat="1" ht="15" customHeight="1" x14ac:dyDescent="0.3">
      <c r="B123" s="38" t="s">
        <v>225</v>
      </c>
      <c r="C123" s="38"/>
      <c r="D123" s="38" t="str">
        <f t="shared" si="18"/>
        <v>FLO_EMIS</v>
      </c>
      <c r="E123" s="42">
        <f t="shared" si="17"/>
        <v>2018</v>
      </c>
      <c r="F123" s="38" t="str">
        <f t="shared" si="24"/>
        <v>TRAMTH</v>
      </c>
      <c r="G123" s="38" t="str">
        <f t="shared" si="25"/>
        <v>TCAR*</v>
      </c>
      <c r="H123" s="38" t="str">
        <f>P$27</f>
        <v>TRAMTH</v>
      </c>
      <c r="I123" s="38" t="str">
        <f t="shared" si="26"/>
        <v>TRANH3N</v>
      </c>
      <c r="J123" s="47">
        <v>3.6185931441228122E-4</v>
      </c>
      <c r="L123" s="38" t="s">
        <v>239</v>
      </c>
      <c r="M123" s="38" t="s">
        <v>293</v>
      </c>
      <c r="N123" s="38" t="s">
        <v>270</v>
      </c>
      <c r="O123"/>
      <c r="P123"/>
      <c r="Q123"/>
    </row>
    <row r="124" spans="2:19" s="2" customFormat="1" ht="15" customHeight="1" x14ac:dyDescent="0.3">
      <c r="B124" s="38" t="s">
        <v>225</v>
      </c>
      <c r="C124" s="38"/>
      <c r="D124" s="38" t="str">
        <f t="shared" si="18"/>
        <v>FLO_EMIS</v>
      </c>
      <c r="E124" s="42">
        <f t="shared" si="17"/>
        <v>2018</v>
      </c>
      <c r="F124" s="38" t="str">
        <f t="shared" si="24"/>
        <v>TRAMTHM</v>
      </c>
      <c r="G124" s="38" t="str">
        <f t="shared" si="25"/>
        <v>TCAR*</v>
      </c>
      <c r="H124" s="38" t="str">
        <f>P$28</f>
        <v>TRAMTHM</v>
      </c>
      <c r="I124" s="38" t="str">
        <f t="shared" si="26"/>
        <v>TRANH3N</v>
      </c>
      <c r="J124" s="47">
        <v>3.6185931441228122E-4</v>
      </c>
      <c r="L124" s="38" t="s">
        <v>239</v>
      </c>
      <c r="M124" s="38" t="s">
        <v>293</v>
      </c>
      <c r="N124" s="38" t="s">
        <v>270</v>
      </c>
      <c r="P124" s="53"/>
    </row>
    <row r="125" spans="2:19" x14ac:dyDescent="0.3">
      <c r="B125" s="38" t="s">
        <v>225</v>
      </c>
      <c r="C125" s="38"/>
      <c r="D125" s="38" t="str">
        <f t="shared" si="18"/>
        <v>FLO_EMIS</v>
      </c>
      <c r="E125" s="42">
        <f t="shared" si="17"/>
        <v>2018</v>
      </c>
      <c r="F125" s="38" t="str">
        <f t="shared" si="24"/>
        <v>TRANGL</v>
      </c>
      <c r="G125" s="38" t="str">
        <f t="shared" si="25"/>
        <v>TCAR*</v>
      </c>
      <c r="H125" s="38" t="str">
        <f>P$29</f>
        <v>TRANGL</v>
      </c>
      <c r="I125" s="38" t="str">
        <f t="shared" si="26"/>
        <v>TRANH3N</v>
      </c>
      <c r="J125" s="47">
        <v>1.2068000000000001E-2</v>
      </c>
      <c r="L125" s="38" t="s">
        <v>239</v>
      </c>
      <c r="M125" s="38" t="s">
        <v>293</v>
      </c>
      <c r="N125" s="38" t="s">
        <v>270</v>
      </c>
      <c r="O125" s="2"/>
      <c r="P125" s="53"/>
      <c r="Q125" s="2"/>
    </row>
    <row r="126" spans="2:19" x14ac:dyDescent="0.3">
      <c r="B126" s="39" t="s">
        <v>225</v>
      </c>
      <c r="C126" s="39"/>
      <c r="D126" s="39" t="str">
        <f t="shared" si="18"/>
        <v>FLO_EMIS</v>
      </c>
      <c r="E126" s="42">
        <f t="shared" si="17"/>
        <v>2018</v>
      </c>
      <c r="F126" s="39" t="str">
        <f t="shared" si="24"/>
        <v>TRANGS</v>
      </c>
      <c r="G126" s="39" t="str">
        <f t="shared" si="25"/>
        <v>TCAR*</v>
      </c>
      <c r="H126" s="39" t="str">
        <f>P$30</f>
        <v>TRANGS</v>
      </c>
      <c r="I126" s="39" t="str">
        <f t="shared" si="26"/>
        <v>TRANH3N</v>
      </c>
      <c r="J126" s="48">
        <v>1.2068000000000001E-2</v>
      </c>
      <c r="L126" s="39" t="s">
        <v>239</v>
      </c>
      <c r="M126" s="39" t="s">
        <v>293</v>
      </c>
      <c r="N126" s="39" t="s">
        <v>270</v>
      </c>
    </row>
    <row r="127" spans="2:19" x14ac:dyDescent="0.3">
      <c r="B127" s="38" t="s">
        <v>225</v>
      </c>
      <c r="C127" s="38"/>
      <c r="D127" s="38" t="str">
        <f t="shared" si="18"/>
        <v>FLO_EMIS</v>
      </c>
      <c r="E127" s="42">
        <f t="shared" si="17"/>
        <v>2018</v>
      </c>
      <c r="F127" s="38" t="str">
        <f>H127</f>
        <v>TRABDL</v>
      </c>
      <c r="G127" s="38" t="str">
        <f>G$7</f>
        <v>TCAR*</v>
      </c>
      <c r="H127" s="38" t="str">
        <f>P$7</f>
        <v>TRABDL</v>
      </c>
      <c r="I127" s="38" t="s">
        <v>231</v>
      </c>
      <c r="J127" s="47">
        <v>0.23280516711502361</v>
      </c>
      <c r="K127" s="2"/>
      <c r="L127" s="38" t="s">
        <v>239</v>
      </c>
      <c r="M127" s="38" t="s">
        <v>293</v>
      </c>
      <c r="N127" s="38" t="s">
        <v>269</v>
      </c>
    </row>
    <row r="128" spans="2:19" s="2" customFormat="1" ht="15" customHeight="1" x14ac:dyDescent="0.3">
      <c r="B128" s="38" t="s">
        <v>225</v>
      </c>
      <c r="C128" s="38"/>
      <c r="D128" s="38" t="str">
        <f t="shared" si="18"/>
        <v>FLO_EMIS</v>
      </c>
      <c r="E128" s="42">
        <f t="shared" si="17"/>
        <v>2018</v>
      </c>
      <c r="F128" s="38" t="str">
        <f t="shared" ref="F128:F174" si="29">H128</f>
        <v>TRABDLM</v>
      </c>
      <c r="G128" s="38" t="str">
        <f t="shared" ref="G128:G150" si="30">G127</f>
        <v>TCAR*</v>
      </c>
      <c r="H128" s="38" t="str">
        <f>P$8</f>
        <v>TRABDLM</v>
      </c>
      <c r="I128" s="38" t="str">
        <f t="shared" ref="I128:I150" si="31">I127</f>
        <v>TRANOXN</v>
      </c>
      <c r="J128" s="47">
        <v>0.23280516711502361</v>
      </c>
      <c r="L128" s="38" t="s">
        <v>239</v>
      </c>
      <c r="M128" s="38" t="s">
        <v>293</v>
      </c>
      <c r="N128" s="38" t="s">
        <v>269</v>
      </c>
      <c r="O128"/>
      <c r="P128"/>
      <c r="Q128"/>
      <c r="S128" s="53"/>
    </row>
    <row r="129" spans="2:20" s="2" customFormat="1" ht="15" customHeight="1" x14ac:dyDescent="0.3">
      <c r="B129" s="38" t="s">
        <v>225</v>
      </c>
      <c r="C129" s="38"/>
      <c r="D129" s="38" t="str">
        <f t="shared" si="18"/>
        <v>FLO_EMIS</v>
      </c>
      <c r="E129" s="42">
        <f t="shared" si="17"/>
        <v>2018</v>
      </c>
      <c r="F129" s="38" t="str">
        <f t="shared" si="29"/>
        <v>TRABGL</v>
      </c>
      <c r="G129" s="38" t="str">
        <f t="shared" si="30"/>
        <v>TCAR*</v>
      </c>
      <c r="H129" s="38" t="str">
        <f>P$9</f>
        <v>TRABGL</v>
      </c>
      <c r="I129" s="38" t="str">
        <f t="shared" si="31"/>
        <v>TRANOXN</v>
      </c>
      <c r="J129" s="47">
        <v>2.0427534233155131E-2</v>
      </c>
      <c r="L129" s="38" t="s">
        <v>239</v>
      </c>
      <c r="M129" s="38" t="s">
        <v>293</v>
      </c>
      <c r="N129" s="38" t="s">
        <v>270</v>
      </c>
      <c r="P129" s="53"/>
      <c r="S129" s="1"/>
      <c r="T129" s="54"/>
    </row>
    <row r="130" spans="2:20" s="2" customFormat="1" ht="15" customHeight="1" x14ac:dyDescent="0.3">
      <c r="B130" s="38" t="s">
        <v>225</v>
      </c>
      <c r="C130" s="38"/>
      <c r="D130" s="38" t="str">
        <f t="shared" si="18"/>
        <v>FLO_EMIS</v>
      </c>
      <c r="E130" s="42">
        <f t="shared" si="17"/>
        <v>2018</v>
      </c>
      <c r="F130" s="38" t="str">
        <f t="shared" si="29"/>
        <v>TRABGS</v>
      </c>
      <c r="G130" s="38" t="str">
        <f t="shared" si="30"/>
        <v>TCAR*</v>
      </c>
      <c r="H130" s="38" t="str">
        <f>P$10</f>
        <v>TRABGS</v>
      </c>
      <c r="I130" s="38" t="str">
        <f t="shared" si="31"/>
        <v>TRANOXN</v>
      </c>
      <c r="J130" s="47">
        <v>2.0427534233155131E-2</v>
      </c>
      <c r="L130" s="38" t="s">
        <v>239</v>
      </c>
      <c r="M130" s="38" t="s">
        <v>293</v>
      </c>
      <c r="N130" s="38" t="s">
        <v>270</v>
      </c>
      <c r="P130" s="53"/>
      <c r="S130" s="53"/>
    </row>
    <row r="131" spans="2:20" s="2" customFormat="1" ht="15" customHeight="1" x14ac:dyDescent="0.3">
      <c r="B131" s="38" t="s">
        <v>225</v>
      </c>
      <c r="C131" s="38"/>
      <c r="D131" s="38" t="str">
        <f t="shared" si="18"/>
        <v>FLO_EMIS</v>
      </c>
      <c r="E131" s="42">
        <f t="shared" si="17"/>
        <v>2018</v>
      </c>
      <c r="F131" s="38" t="str">
        <f t="shared" si="29"/>
        <v>TRABGSL</v>
      </c>
      <c r="G131" s="38" t="str">
        <f t="shared" si="30"/>
        <v>TCAR*</v>
      </c>
      <c r="H131" s="38" t="str">
        <f>P$11</f>
        <v>TRABGSL</v>
      </c>
      <c r="I131" s="38" t="str">
        <f t="shared" si="31"/>
        <v>TRANOXN</v>
      </c>
      <c r="J131" s="47">
        <f>J140</f>
        <v>3.6018317542506451E-2</v>
      </c>
      <c r="L131" s="38" t="s">
        <v>239</v>
      </c>
      <c r="M131" s="38"/>
      <c r="N131" s="38" t="s">
        <v>294</v>
      </c>
      <c r="P131" s="53"/>
      <c r="S131" s="1"/>
      <c r="T131" s="54"/>
    </row>
    <row r="132" spans="2:20" s="2" customFormat="1" ht="15" customHeight="1" x14ac:dyDescent="0.3">
      <c r="B132" s="38" t="s">
        <v>225</v>
      </c>
      <c r="C132" s="38"/>
      <c r="D132" s="38" t="str">
        <f t="shared" ref="D132" si="32">IF(J132&gt;0,"FLO_EMIS","*")</f>
        <v>FLO_EMIS</v>
      </c>
      <c r="E132" s="42">
        <f t="shared" si="17"/>
        <v>2018</v>
      </c>
      <c r="F132" s="38" t="str">
        <f t="shared" ref="F132" si="33">H132</f>
        <v>TRABGSLM</v>
      </c>
      <c r="G132" s="38" t="str">
        <f t="shared" si="30"/>
        <v>TCAR*</v>
      </c>
      <c r="H132" s="38" t="str">
        <f>P$12</f>
        <v>TRABGSLM</v>
      </c>
      <c r="I132" s="38" t="str">
        <f t="shared" si="31"/>
        <v>TRANOXN</v>
      </c>
      <c r="J132" s="47">
        <f>J131</f>
        <v>3.6018317542506451E-2</v>
      </c>
      <c r="L132" s="38" t="s">
        <v>239</v>
      </c>
      <c r="M132" s="38"/>
      <c r="N132" s="38" t="s">
        <v>294</v>
      </c>
      <c r="P132" s="53"/>
      <c r="S132" s="1"/>
      <c r="T132" s="54"/>
    </row>
    <row r="133" spans="2:20" s="2" customFormat="1" ht="15" customHeight="1" x14ac:dyDescent="0.3">
      <c r="B133" s="38" t="s">
        <v>225</v>
      </c>
      <c r="C133" s="38"/>
      <c r="D133" s="38" t="str">
        <f t="shared" si="18"/>
        <v>*</v>
      </c>
      <c r="E133" s="42">
        <f t="shared" si="17"/>
        <v>2018</v>
      </c>
      <c r="F133" s="38" t="str">
        <f t="shared" si="29"/>
        <v>TRABJF</v>
      </c>
      <c r="G133" s="38" t="str">
        <f>G131</f>
        <v>TCAR*</v>
      </c>
      <c r="H133" s="38" t="str">
        <f>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</row>
    <row r="134" spans="2:20" x14ac:dyDescent="0.3">
      <c r="B134" s="38" t="s">
        <v>225</v>
      </c>
      <c r="C134" s="38"/>
      <c r="D134" s="38" t="str">
        <f t="shared" si="18"/>
        <v>*</v>
      </c>
      <c r="E134" s="42">
        <f t="shared" si="17"/>
        <v>2018</v>
      </c>
      <c r="F134" s="38" t="str">
        <f t="shared" si="29"/>
        <v>TRADME</v>
      </c>
      <c r="G134" s="38" t="str">
        <f t="shared" si="30"/>
        <v>TCAR*</v>
      </c>
      <c r="H134" s="38" t="str">
        <f>P$14</f>
        <v>TRADME</v>
      </c>
      <c r="I134" s="38" t="str">
        <f t="shared" si="31"/>
        <v>TRANOXN</v>
      </c>
      <c r="J134" s="47">
        <v>0</v>
      </c>
      <c r="K134" s="2"/>
      <c r="L134" s="38" t="s">
        <v>239</v>
      </c>
      <c r="M134" s="38"/>
      <c r="N134" s="38" t="s">
        <v>245</v>
      </c>
      <c r="O134" s="2"/>
      <c r="P134" s="53"/>
      <c r="Q134" s="2"/>
    </row>
    <row r="135" spans="2:20" x14ac:dyDescent="0.3">
      <c r="B135" s="38" t="s">
        <v>225</v>
      </c>
      <c r="C135" s="38"/>
      <c r="D135" s="38" t="str">
        <f t="shared" si="18"/>
        <v>FLO_EMIS</v>
      </c>
      <c r="E135" s="42">
        <f t="shared" si="17"/>
        <v>2018</v>
      </c>
      <c r="F135" s="38" t="str">
        <f t="shared" si="29"/>
        <v>TRADST</v>
      </c>
      <c r="G135" s="38" t="str">
        <f t="shared" si="30"/>
        <v>TCAR*</v>
      </c>
      <c r="H135" s="38" t="str">
        <f>P$15</f>
        <v>TRADST</v>
      </c>
      <c r="I135" s="38" t="str">
        <f t="shared" si="31"/>
        <v>TRANOXN</v>
      </c>
      <c r="J135" s="47">
        <v>0.22810005073215606</v>
      </c>
      <c r="K135" s="2"/>
      <c r="L135" s="38" t="s">
        <v>239</v>
      </c>
      <c r="M135" s="38" t="s">
        <v>293</v>
      </c>
      <c r="N135" s="38" t="s">
        <v>270</v>
      </c>
      <c r="P135" s="53"/>
    </row>
    <row r="136" spans="2:20" x14ac:dyDescent="0.3">
      <c r="B136" s="38" t="s">
        <v>225</v>
      </c>
      <c r="C136" s="38"/>
      <c r="D136" s="38" t="str">
        <f t="shared" si="18"/>
        <v>*</v>
      </c>
      <c r="E136" s="42">
        <f t="shared" si="17"/>
        <v>2018</v>
      </c>
      <c r="F136" s="38" t="str">
        <f t="shared" si="29"/>
        <v>TRAELC</v>
      </c>
      <c r="G136" s="38" t="str">
        <f t="shared" si="30"/>
        <v>TCAR*</v>
      </c>
      <c r="H136" s="38" t="str">
        <f>P$16</f>
        <v>TRAELC</v>
      </c>
      <c r="I136" s="38" t="str">
        <f t="shared" si="31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18"/>
        <v>FLO_EMIS</v>
      </c>
      <c r="E137" s="42">
        <f t="shared" ref="E137:E200" si="34">$E$7</f>
        <v>2018</v>
      </c>
      <c r="F137" s="38" t="str">
        <f t="shared" si="29"/>
        <v>TRAETH</v>
      </c>
      <c r="G137" s="38" t="str">
        <f t="shared" si="30"/>
        <v>TCAR*</v>
      </c>
      <c r="H137" s="38" t="str">
        <f>P$17</f>
        <v>TRAETH</v>
      </c>
      <c r="I137" s="38" t="str">
        <f t="shared" si="31"/>
        <v>TRANOXN</v>
      </c>
      <c r="J137" s="47">
        <v>8.5592531237958566E-3</v>
      </c>
      <c r="K137" s="2"/>
      <c r="L137" s="38" t="s">
        <v>239</v>
      </c>
      <c r="M137" s="38" t="s">
        <v>293</v>
      </c>
      <c r="N137" s="38" t="s">
        <v>271</v>
      </c>
    </row>
    <row r="138" spans="2:20" x14ac:dyDescent="0.3">
      <c r="B138" s="38" t="s">
        <v>225</v>
      </c>
      <c r="C138" s="38"/>
      <c r="D138" s="38" t="str">
        <f t="shared" si="18"/>
        <v>FLO_EMIS</v>
      </c>
      <c r="E138" s="42">
        <f t="shared" si="34"/>
        <v>2018</v>
      </c>
      <c r="F138" s="38" t="str">
        <f t="shared" si="29"/>
        <v>TRAETHM</v>
      </c>
      <c r="G138" s="38" t="str">
        <f t="shared" si="30"/>
        <v>TCAR*</v>
      </c>
      <c r="H138" s="38" t="str">
        <f>P$18</f>
        <v>TRAETHM</v>
      </c>
      <c r="I138" s="38" t="str">
        <f t="shared" si="31"/>
        <v>TRANOXN</v>
      </c>
      <c r="J138" s="47">
        <v>8.5592531237958566E-3</v>
      </c>
      <c r="K138" s="2"/>
      <c r="L138" s="38" t="s">
        <v>239</v>
      </c>
      <c r="M138" s="38" t="s">
        <v>293</v>
      </c>
      <c r="N138" s="38" t="s">
        <v>271</v>
      </c>
    </row>
    <row r="139" spans="2:20" x14ac:dyDescent="0.3">
      <c r="B139" s="38" t="s">
        <v>225</v>
      </c>
      <c r="C139" s="38"/>
      <c r="D139" s="38" t="str">
        <f t="shared" si="18"/>
        <v>*</v>
      </c>
      <c r="E139" s="42">
        <f t="shared" si="34"/>
        <v>2018</v>
      </c>
      <c r="F139" s="38" t="str">
        <f t="shared" si="29"/>
        <v>TRAFTD</v>
      </c>
      <c r="G139" s="38" t="str">
        <f t="shared" si="30"/>
        <v>TCAR*</v>
      </c>
      <c r="H139" s="38" t="str">
        <f>P$19</f>
        <v>TRAFTD</v>
      </c>
      <c r="I139" s="38" t="str">
        <f t="shared" si="31"/>
        <v>TRANOXN</v>
      </c>
      <c r="J139" s="47">
        <v>0</v>
      </c>
      <c r="K139" s="2"/>
      <c r="L139" s="38" t="s">
        <v>239</v>
      </c>
      <c r="M139" s="38"/>
      <c r="N139" s="38" t="s">
        <v>245</v>
      </c>
    </row>
    <row r="140" spans="2:20" x14ac:dyDescent="0.3">
      <c r="B140" s="38" t="s">
        <v>225</v>
      </c>
      <c r="C140" s="38"/>
      <c r="D140" s="38" t="str">
        <f t="shared" si="18"/>
        <v>FLO_EMIS</v>
      </c>
      <c r="E140" s="42">
        <f t="shared" si="34"/>
        <v>2018</v>
      </c>
      <c r="F140" s="38" t="str">
        <f t="shared" si="29"/>
        <v>TRAGSL</v>
      </c>
      <c r="G140" s="38" t="str">
        <f t="shared" si="30"/>
        <v>TCAR*</v>
      </c>
      <c r="H140" s="38" t="str">
        <f>P$20</f>
        <v>TRAGSL</v>
      </c>
      <c r="I140" s="38" t="str">
        <f t="shared" si="31"/>
        <v>TRANOXN</v>
      </c>
      <c r="J140" s="47">
        <v>3.6018317542506451E-2</v>
      </c>
      <c r="K140" s="2"/>
      <c r="L140" s="38" t="s">
        <v>239</v>
      </c>
      <c r="M140" s="38" t="s">
        <v>293</v>
      </c>
      <c r="N140" s="38" t="s">
        <v>270</v>
      </c>
    </row>
    <row r="141" spans="2:20" x14ac:dyDescent="0.3">
      <c r="B141" s="38" t="s">
        <v>225</v>
      </c>
      <c r="C141" s="38"/>
      <c r="D141" s="38" t="str">
        <f t="shared" ref="D141:D207" si="35">IF(J141&gt;0,"FLO_EMIS","*")</f>
        <v>*</v>
      </c>
      <c r="E141" s="42">
        <f t="shared" si="34"/>
        <v>2018</v>
      </c>
      <c r="F141" s="38" t="str">
        <f t="shared" si="29"/>
        <v>TRAH2G</v>
      </c>
      <c r="G141" s="38" t="str">
        <f t="shared" si="30"/>
        <v>TCAR*</v>
      </c>
      <c r="H141" s="38" t="str">
        <f>P$21</f>
        <v>TRAH2G</v>
      </c>
      <c r="I141" s="38" t="str">
        <f t="shared" si="31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35"/>
        <v>*</v>
      </c>
      <c r="E142" s="42">
        <f t="shared" si="34"/>
        <v>2018</v>
      </c>
      <c r="F142" s="38" t="str">
        <f t="shared" si="29"/>
        <v>TRAHFO</v>
      </c>
      <c r="G142" s="38" t="str">
        <f t="shared" si="30"/>
        <v>TCAR*</v>
      </c>
      <c r="H142" s="38" t="str">
        <f>P$22</f>
        <v>TRAHFO</v>
      </c>
      <c r="I142" s="38" t="str">
        <f t="shared" si="31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35"/>
        <v>*</v>
      </c>
      <c r="E143" s="42">
        <f t="shared" si="34"/>
        <v>2018</v>
      </c>
      <c r="F143" s="38" t="str">
        <f t="shared" si="29"/>
        <v>TRAHUM</v>
      </c>
      <c r="G143" s="38" t="str">
        <f t="shared" si="30"/>
        <v>TCAR*</v>
      </c>
      <c r="H143" s="38" t="str">
        <f>P$23</f>
        <v>TRAHUM</v>
      </c>
      <c r="I143" s="38" t="str">
        <f t="shared" si="31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35"/>
        <v>*</v>
      </c>
      <c r="E144" s="42">
        <f t="shared" si="34"/>
        <v>2018</v>
      </c>
      <c r="F144" s="38" t="str">
        <f t="shared" si="29"/>
        <v>TRAKER</v>
      </c>
      <c r="G144" s="38" t="str">
        <f t="shared" si="30"/>
        <v>TCAR*</v>
      </c>
      <c r="H144" s="38" t="str">
        <f>P$24</f>
        <v>TRAKER</v>
      </c>
      <c r="I144" s="38" t="str">
        <f t="shared" si="31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35"/>
        <v>*</v>
      </c>
      <c r="E145" s="42">
        <f t="shared" si="34"/>
        <v>2018</v>
      </c>
      <c r="F145" s="38" t="str">
        <f t="shared" si="29"/>
        <v>TRALFO</v>
      </c>
      <c r="G145" s="38" t="str">
        <f t="shared" si="30"/>
        <v>TCAR*</v>
      </c>
      <c r="H145" s="38" t="str">
        <f>P$25</f>
        <v>TRALFO</v>
      </c>
      <c r="I145" s="38" t="str">
        <f t="shared" si="31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35"/>
        <v>*</v>
      </c>
      <c r="E146" s="42">
        <f t="shared" si="34"/>
        <v>2018</v>
      </c>
      <c r="F146" s="38" t="str">
        <f t="shared" si="29"/>
        <v>TRALPG</v>
      </c>
      <c r="G146" s="38" t="str">
        <f t="shared" si="30"/>
        <v>TCAR*</v>
      </c>
      <c r="H146" s="38" t="str">
        <f>P$26</f>
        <v>TRALPG</v>
      </c>
      <c r="I146" s="38" t="str">
        <f t="shared" si="31"/>
        <v>TRANOXN</v>
      </c>
      <c r="J146" s="47">
        <v>0</v>
      </c>
      <c r="K146" s="2"/>
      <c r="L146" s="38" t="s">
        <v>239</v>
      </c>
      <c r="M146" s="38"/>
      <c r="N146" s="38" t="s">
        <v>263</v>
      </c>
    </row>
    <row r="147" spans="2:20" s="2" customFormat="1" ht="15" customHeight="1" x14ac:dyDescent="0.3">
      <c r="B147" s="38" t="s">
        <v>225</v>
      </c>
      <c r="C147" s="38"/>
      <c r="D147" s="38" t="str">
        <f t="shared" si="35"/>
        <v>FLO_EMIS</v>
      </c>
      <c r="E147" s="42">
        <f t="shared" si="34"/>
        <v>2018</v>
      </c>
      <c r="F147" s="38" t="str">
        <f t="shared" si="29"/>
        <v>TRAMTH</v>
      </c>
      <c r="G147" s="38" t="str">
        <f t="shared" si="30"/>
        <v>TCAR*</v>
      </c>
      <c r="H147" s="38" t="str">
        <f>P$27</f>
        <v>TRAMTH</v>
      </c>
      <c r="I147" s="38" t="str">
        <f t="shared" si="31"/>
        <v>TRANOXN</v>
      </c>
      <c r="J147" s="47">
        <v>0.22244134366606774</v>
      </c>
      <c r="L147" s="38" t="s">
        <v>239</v>
      </c>
      <c r="M147" s="38" t="s">
        <v>293</v>
      </c>
      <c r="N147" s="38" t="s">
        <v>270</v>
      </c>
      <c r="O147"/>
      <c r="P147"/>
      <c r="Q147"/>
    </row>
    <row r="148" spans="2:20" s="2" customFormat="1" ht="15" customHeight="1" x14ac:dyDescent="0.3">
      <c r="B148" s="38" t="s">
        <v>225</v>
      </c>
      <c r="C148" s="38"/>
      <c r="D148" s="38" t="str">
        <f t="shared" si="35"/>
        <v>FLO_EMIS</v>
      </c>
      <c r="E148" s="42">
        <f t="shared" si="34"/>
        <v>2018</v>
      </c>
      <c r="F148" s="38" t="str">
        <f t="shared" si="29"/>
        <v>TRAMTHM</v>
      </c>
      <c r="G148" s="38" t="str">
        <f t="shared" si="30"/>
        <v>TCAR*</v>
      </c>
      <c r="H148" s="38" t="str">
        <f>P$28</f>
        <v>TRAMTHM</v>
      </c>
      <c r="I148" s="38" t="str">
        <f t="shared" si="31"/>
        <v>TRANOXN</v>
      </c>
      <c r="J148" s="47">
        <v>0.22244134366606774</v>
      </c>
      <c r="L148" s="38" t="s">
        <v>239</v>
      </c>
      <c r="M148" s="38" t="s">
        <v>293</v>
      </c>
      <c r="N148" s="38" t="s">
        <v>270</v>
      </c>
      <c r="P148" s="53"/>
    </row>
    <row r="149" spans="2:20" x14ac:dyDescent="0.3">
      <c r="B149" s="38" t="s">
        <v>225</v>
      </c>
      <c r="C149" s="38"/>
      <c r="D149" s="38" t="str">
        <f t="shared" si="35"/>
        <v>FLO_EMIS</v>
      </c>
      <c r="E149" s="42">
        <f t="shared" si="34"/>
        <v>2018</v>
      </c>
      <c r="F149" s="38" t="str">
        <f t="shared" si="29"/>
        <v>TRANGL</v>
      </c>
      <c r="G149" s="38" t="str">
        <f t="shared" si="30"/>
        <v>TCAR*</v>
      </c>
      <c r="H149" s="38" t="str">
        <f>P$29</f>
        <v>TRANGL</v>
      </c>
      <c r="I149" s="38" t="str">
        <f t="shared" si="31"/>
        <v>TRANOXN</v>
      </c>
      <c r="J149" s="47">
        <v>2.0427534233155131E-2</v>
      </c>
      <c r="L149" s="38" t="s">
        <v>239</v>
      </c>
      <c r="M149" s="38" t="s">
        <v>293</v>
      </c>
      <c r="N149" s="38" t="s">
        <v>270</v>
      </c>
      <c r="O149" s="2"/>
      <c r="P149" s="53"/>
      <c r="Q149" s="2"/>
    </row>
    <row r="150" spans="2:20" x14ac:dyDescent="0.3">
      <c r="B150" s="39" t="s">
        <v>225</v>
      </c>
      <c r="C150" s="39"/>
      <c r="D150" s="39" t="str">
        <f t="shared" si="35"/>
        <v>FLO_EMIS</v>
      </c>
      <c r="E150" s="42">
        <f t="shared" si="34"/>
        <v>2018</v>
      </c>
      <c r="F150" s="39" t="str">
        <f t="shared" si="29"/>
        <v>TRANGS</v>
      </c>
      <c r="G150" s="39" t="str">
        <f t="shared" si="30"/>
        <v>TCAR*</v>
      </c>
      <c r="H150" s="39" t="str">
        <f>P$30</f>
        <v>TRANGS</v>
      </c>
      <c r="I150" s="39" t="str">
        <f t="shared" si="31"/>
        <v>TRANOXN</v>
      </c>
      <c r="J150" s="48">
        <v>2.0427534233155131E-2</v>
      </c>
      <c r="L150" s="39" t="s">
        <v>239</v>
      </c>
      <c r="M150" s="39" t="s">
        <v>293</v>
      </c>
      <c r="N150" s="39" t="s">
        <v>270</v>
      </c>
    </row>
    <row r="151" spans="2:20" s="2" customFormat="1" ht="15" customHeight="1" x14ac:dyDescent="0.3">
      <c r="B151" s="38" t="s">
        <v>225</v>
      </c>
      <c r="C151" s="38"/>
      <c r="D151" s="38" t="str">
        <f t="shared" si="35"/>
        <v>FLO_EMIS</v>
      </c>
      <c r="E151" s="42">
        <f t="shared" si="34"/>
        <v>2018</v>
      </c>
      <c r="F151" s="38" t="str">
        <f>H151</f>
        <v>TRABDL</v>
      </c>
      <c r="G151" s="38" t="str">
        <f>G$7</f>
        <v>TCAR*</v>
      </c>
      <c r="H151" s="38" t="str">
        <f>P$7</f>
        <v>TRABDL</v>
      </c>
      <c r="I151" s="38" t="s">
        <v>246</v>
      </c>
      <c r="J151" s="47">
        <v>1.4852687089434758E-3</v>
      </c>
      <c r="L151" s="38" t="s">
        <v>239</v>
      </c>
      <c r="M151" s="38" t="s">
        <v>293</v>
      </c>
      <c r="N151" s="38" t="s">
        <v>269</v>
      </c>
      <c r="O151"/>
      <c r="P151"/>
      <c r="Q151"/>
      <c r="S151" s="53"/>
    </row>
    <row r="152" spans="2:20" s="2" customFormat="1" ht="15" customHeight="1" x14ac:dyDescent="0.3">
      <c r="B152" s="38" t="s">
        <v>225</v>
      </c>
      <c r="C152" s="38"/>
      <c r="D152" s="38" t="str">
        <f t="shared" si="35"/>
        <v>FLO_EMIS</v>
      </c>
      <c r="E152" s="42">
        <f t="shared" si="34"/>
        <v>2018</v>
      </c>
      <c r="F152" s="38" t="str">
        <f t="shared" si="29"/>
        <v>TRABDLM</v>
      </c>
      <c r="G152" s="38" t="str">
        <f t="shared" ref="G152:G174" si="36">G151</f>
        <v>TCAR*</v>
      </c>
      <c r="H152" s="38" t="str">
        <f>P$8</f>
        <v>TRABDLM</v>
      </c>
      <c r="I152" s="38" t="str">
        <f t="shared" ref="I152:I174" si="37">I151</f>
        <v>TRAPMN</v>
      </c>
      <c r="J152" s="47">
        <v>1.4852687089434758E-3</v>
      </c>
      <c r="L152" s="38" t="s">
        <v>239</v>
      </c>
      <c r="M152" s="38" t="s">
        <v>293</v>
      </c>
      <c r="N152" s="38" t="s">
        <v>269</v>
      </c>
      <c r="P152" s="53"/>
      <c r="S152" s="1"/>
      <c r="T152" s="54"/>
    </row>
    <row r="153" spans="2:20" s="2" customFormat="1" ht="15" customHeight="1" x14ac:dyDescent="0.3">
      <c r="B153" s="38" t="s">
        <v>225</v>
      </c>
      <c r="C153" s="38"/>
      <c r="D153" s="38" t="str">
        <f t="shared" si="35"/>
        <v>FLO_EMIS</v>
      </c>
      <c r="E153" s="42">
        <f t="shared" si="34"/>
        <v>2018</v>
      </c>
      <c r="F153" s="38" t="str">
        <f t="shared" si="29"/>
        <v>TRABGL</v>
      </c>
      <c r="G153" s="38" t="str">
        <f t="shared" si="36"/>
        <v>TCAR*</v>
      </c>
      <c r="H153" s="38" t="str">
        <f>P$9</f>
        <v>TRABGL</v>
      </c>
      <c r="I153" s="38" t="str">
        <f t="shared" si="37"/>
        <v>TRAPMN</v>
      </c>
      <c r="J153" s="47">
        <v>5.3738784294056919E-4</v>
      </c>
      <c r="L153" s="38" t="s">
        <v>239</v>
      </c>
      <c r="M153" s="38" t="s">
        <v>293</v>
      </c>
      <c r="N153" s="38" t="s">
        <v>270</v>
      </c>
      <c r="P153" s="53"/>
      <c r="S153" s="53"/>
    </row>
    <row r="154" spans="2:20" s="2" customFormat="1" ht="15" customHeight="1" x14ac:dyDescent="0.3">
      <c r="B154" s="38" t="s">
        <v>225</v>
      </c>
      <c r="C154" s="38"/>
      <c r="D154" s="38" t="str">
        <f t="shared" si="35"/>
        <v>FLO_EMIS</v>
      </c>
      <c r="E154" s="42">
        <f t="shared" si="34"/>
        <v>2018</v>
      </c>
      <c r="F154" s="38" t="str">
        <f t="shared" si="29"/>
        <v>TRABGS</v>
      </c>
      <c r="G154" s="38" t="str">
        <f t="shared" si="36"/>
        <v>TCAR*</v>
      </c>
      <c r="H154" s="38" t="str">
        <f>P$10</f>
        <v>TRABGS</v>
      </c>
      <c r="I154" s="38" t="str">
        <f t="shared" si="37"/>
        <v>TRAPMN</v>
      </c>
      <c r="J154" s="47">
        <v>5.3738784294056919E-4</v>
      </c>
      <c r="L154" s="38" t="s">
        <v>239</v>
      </c>
      <c r="M154" s="38" t="s">
        <v>293</v>
      </c>
      <c r="N154" s="38" t="s">
        <v>270</v>
      </c>
      <c r="P154" s="53"/>
      <c r="S154" s="1"/>
      <c r="T154" s="54"/>
    </row>
    <row r="155" spans="2:20" s="2" customFormat="1" ht="15" customHeight="1" x14ac:dyDescent="0.3">
      <c r="B155" s="38" t="s">
        <v>225</v>
      </c>
      <c r="C155" s="38"/>
      <c r="D155" s="38" t="str">
        <f t="shared" si="35"/>
        <v>*</v>
      </c>
      <c r="E155" s="42">
        <f t="shared" si="34"/>
        <v>2018</v>
      </c>
      <c r="F155" s="38" t="str">
        <f t="shared" si="29"/>
        <v>TRABGSL</v>
      </c>
      <c r="G155" s="38" t="str">
        <f t="shared" si="36"/>
        <v>TCAR*</v>
      </c>
      <c r="H155" s="38" t="str">
        <f>P$11</f>
        <v>TRABGSL</v>
      </c>
      <c r="I155" s="38" t="str">
        <f t="shared" si="37"/>
        <v>TRAPMN</v>
      </c>
      <c r="J155" s="47">
        <v>0</v>
      </c>
      <c r="L155" s="38" t="s">
        <v>239</v>
      </c>
      <c r="M155" s="38"/>
      <c r="N155" s="38" t="s">
        <v>294</v>
      </c>
      <c r="P155" s="53"/>
    </row>
    <row r="156" spans="2:20" s="2" customFormat="1" ht="15" customHeight="1" x14ac:dyDescent="0.3">
      <c r="B156" s="38" t="s">
        <v>225</v>
      </c>
      <c r="C156" s="38"/>
      <c r="D156" s="38" t="str">
        <f t="shared" ref="D156" si="38">IF(J156&gt;0,"FLO_EMIS","*")</f>
        <v>*</v>
      </c>
      <c r="E156" s="42">
        <f t="shared" si="34"/>
        <v>2018</v>
      </c>
      <c r="F156" s="38" t="str">
        <f t="shared" ref="F156" si="39">H156</f>
        <v>TRABGSLM</v>
      </c>
      <c r="G156" s="38" t="str">
        <f t="shared" si="36"/>
        <v>TCAR*</v>
      </c>
      <c r="H156" s="38" t="str">
        <f>P$12</f>
        <v>TRABGSLM</v>
      </c>
      <c r="I156" s="38" t="str">
        <f t="shared" si="37"/>
        <v>TRAPMN</v>
      </c>
      <c r="J156" s="47">
        <f>J155</f>
        <v>0</v>
      </c>
      <c r="L156" s="38" t="s">
        <v>239</v>
      </c>
      <c r="M156" s="38"/>
      <c r="N156" s="38" t="s">
        <v>294</v>
      </c>
      <c r="P156" s="53"/>
    </row>
    <row r="157" spans="2:20" x14ac:dyDescent="0.3">
      <c r="B157" s="38" t="s">
        <v>225</v>
      </c>
      <c r="C157" s="38"/>
      <c r="D157" s="38" t="str">
        <f t="shared" si="35"/>
        <v>*</v>
      </c>
      <c r="E157" s="42">
        <f t="shared" si="34"/>
        <v>2018</v>
      </c>
      <c r="F157" s="38" t="str">
        <f t="shared" si="29"/>
        <v>TRABJF</v>
      </c>
      <c r="G157" s="38" t="str">
        <f>G155</f>
        <v>TCAR*</v>
      </c>
      <c r="H157" s="38" t="str">
        <f>P$13</f>
        <v>TRABJF</v>
      </c>
      <c r="I157" s="38" t="str">
        <f>I155</f>
        <v>TRAPMN</v>
      </c>
      <c r="J157" s="47">
        <v>0</v>
      </c>
      <c r="K157" s="2"/>
      <c r="L157" s="38" t="s">
        <v>239</v>
      </c>
      <c r="M157" s="38"/>
      <c r="N157" s="38" t="s">
        <v>245</v>
      </c>
      <c r="O157" s="2"/>
      <c r="P157" s="53"/>
      <c r="Q157" s="2"/>
    </row>
    <row r="158" spans="2:20" x14ac:dyDescent="0.3">
      <c r="B158" s="38" t="s">
        <v>225</v>
      </c>
      <c r="C158" s="38"/>
      <c r="D158" s="38" t="str">
        <f t="shared" si="35"/>
        <v>*</v>
      </c>
      <c r="E158" s="42">
        <f t="shared" si="34"/>
        <v>2018</v>
      </c>
      <c r="F158" s="38" t="str">
        <f t="shared" si="29"/>
        <v>TRADME</v>
      </c>
      <c r="G158" s="38" t="str">
        <f t="shared" si="36"/>
        <v>TCAR*</v>
      </c>
      <c r="H158" s="38" t="str">
        <f>P$14</f>
        <v>TRADME</v>
      </c>
      <c r="I158" s="38" t="str">
        <f t="shared" si="37"/>
        <v>TRAPMN</v>
      </c>
      <c r="J158" s="47">
        <v>0</v>
      </c>
      <c r="K158" s="2"/>
      <c r="L158" s="38" t="s">
        <v>239</v>
      </c>
      <c r="M158" s="38"/>
      <c r="N158" s="38" t="s">
        <v>245</v>
      </c>
      <c r="P158" s="53"/>
    </row>
    <row r="159" spans="2:20" x14ac:dyDescent="0.3">
      <c r="B159" s="38" t="s">
        <v>225</v>
      </c>
      <c r="C159" s="38"/>
      <c r="D159" s="38" t="str">
        <f t="shared" si="35"/>
        <v>FLO_EMIS</v>
      </c>
      <c r="E159" s="42">
        <f t="shared" si="34"/>
        <v>2018</v>
      </c>
      <c r="F159" s="38" t="str">
        <f t="shared" si="29"/>
        <v>TRADST</v>
      </c>
      <c r="G159" s="38" t="str">
        <f t="shared" si="36"/>
        <v>TCAR*</v>
      </c>
      <c r="H159" s="38" t="str">
        <f>P$15</f>
        <v>TRADST</v>
      </c>
      <c r="I159" s="38" t="str">
        <f t="shared" si="37"/>
        <v>TRAPMN</v>
      </c>
      <c r="J159" s="47">
        <v>1.4552506375148562E-3</v>
      </c>
      <c r="K159" s="2"/>
      <c r="L159" s="38" t="s">
        <v>239</v>
      </c>
      <c r="M159" s="38" t="s">
        <v>293</v>
      </c>
      <c r="N159" s="38" t="s">
        <v>270</v>
      </c>
    </row>
    <row r="160" spans="2:20" x14ac:dyDescent="0.3">
      <c r="B160" s="38" t="s">
        <v>225</v>
      </c>
      <c r="C160" s="38"/>
      <c r="D160" s="38" t="str">
        <f t="shared" si="35"/>
        <v>*</v>
      </c>
      <c r="E160" s="42">
        <f t="shared" si="34"/>
        <v>2018</v>
      </c>
      <c r="F160" s="38" t="str">
        <f t="shared" si="29"/>
        <v>TRAELC</v>
      </c>
      <c r="G160" s="38" t="str">
        <f t="shared" si="36"/>
        <v>TCAR*</v>
      </c>
      <c r="H160" s="38" t="str">
        <f>P$16</f>
        <v>TRAELC</v>
      </c>
      <c r="I160" s="38" t="str">
        <f t="shared" si="37"/>
        <v>TRAPMN</v>
      </c>
      <c r="J160" s="47">
        <v>0</v>
      </c>
      <c r="K160" s="2"/>
      <c r="L160" s="38" t="s">
        <v>239</v>
      </c>
      <c r="M160" s="38"/>
      <c r="N160" s="38" t="s">
        <v>245</v>
      </c>
    </row>
    <row r="161" spans="2:19" x14ac:dyDescent="0.3">
      <c r="B161" s="38" t="s">
        <v>225</v>
      </c>
      <c r="C161" s="38"/>
      <c r="D161" s="38" t="str">
        <f t="shared" si="35"/>
        <v>FLO_EMIS</v>
      </c>
      <c r="E161" s="42">
        <f t="shared" si="34"/>
        <v>2018</v>
      </c>
      <c r="F161" s="38" t="str">
        <f t="shared" si="29"/>
        <v>TRAETH</v>
      </c>
      <c r="G161" s="38" t="str">
        <f t="shared" si="36"/>
        <v>TCAR*</v>
      </c>
      <c r="H161" s="38" t="str">
        <f>P$17</f>
        <v>TRAETH</v>
      </c>
      <c r="I161" s="38" t="str">
        <f t="shared" si="37"/>
        <v>TRAPMN</v>
      </c>
      <c r="J161" s="47">
        <v>4.5033713035354857E-4</v>
      </c>
      <c r="K161" s="2"/>
      <c r="L161" s="38" t="s">
        <v>239</v>
      </c>
      <c r="M161" s="38" t="s">
        <v>293</v>
      </c>
      <c r="N161" s="38" t="s">
        <v>271</v>
      </c>
    </row>
    <row r="162" spans="2:19" x14ac:dyDescent="0.3">
      <c r="B162" s="38" t="s">
        <v>225</v>
      </c>
      <c r="C162" s="38"/>
      <c r="D162" s="38" t="str">
        <f t="shared" si="35"/>
        <v>FLO_EMIS</v>
      </c>
      <c r="E162" s="42">
        <f t="shared" si="34"/>
        <v>2018</v>
      </c>
      <c r="F162" s="38" t="str">
        <f t="shared" si="29"/>
        <v>TRAETHM</v>
      </c>
      <c r="G162" s="38" t="str">
        <f t="shared" si="36"/>
        <v>TCAR*</v>
      </c>
      <c r="H162" s="38" t="str">
        <f>P$18</f>
        <v>TRAETHM</v>
      </c>
      <c r="I162" s="38" t="str">
        <f t="shared" si="37"/>
        <v>TRAPMN</v>
      </c>
      <c r="J162" s="47">
        <v>4.5033713035354857E-4</v>
      </c>
      <c r="K162" s="2"/>
      <c r="L162" s="38" t="s">
        <v>239</v>
      </c>
      <c r="M162" s="38" t="s">
        <v>293</v>
      </c>
      <c r="N162" s="38" t="s">
        <v>271</v>
      </c>
    </row>
    <row r="163" spans="2:19" x14ac:dyDescent="0.3">
      <c r="B163" s="38" t="s">
        <v>225</v>
      </c>
      <c r="C163" s="38"/>
      <c r="D163" s="38" t="str">
        <f t="shared" si="35"/>
        <v>*</v>
      </c>
      <c r="E163" s="42">
        <f t="shared" si="34"/>
        <v>2018</v>
      </c>
      <c r="F163" s="38" t="str">
        <f t="shared" si="29"/>
        <v>TRAFTD</v>
      </c>
      <c r="G163" s="38" t="str">
        <f t="shared" si="36"/>
        <v>TCAR*</v>
      </c>
      <c r="H163" s="38" t="str">
        <f>P$19</f>
        <v>TRAFTD</v>
      </c>
      <c r="I163" s="38" t="str">
        <f t="shared" si="37"/>
        <v>TRAPMN</v>
      </c>
      <c r="J163" s="47">
        <v>0</v>
      </c>
      <c r="K163" s="2"/>
      <c r="L163" s="38" t="s">
        <v>239</v>
      </c>
      <c r="M163" s="38"/>
      <c r="N163" s="38" t="s">
        <v>245</v>
      </c>
    </row>
    <row r="164" spans="2:19" x14ac:dyDescent="0.3">
      <c r="B164" s="38" t="s">
        <v>225</v>
      </c>
      <c r="C164" s="38"/>
      <c r="D164" s="38" t="str">
        <f t="shared" si="35"/>
        <v>FLO_EMIS</v>
      </c>
      <c r="E164" s="42">
        <f t="shared" si="34"/>
        <v>2018</v>
      </c>
      <c r="F164" s="38" t="str">
        <f t="shared" si="29"/>
        <v>TRAGSL</v>
      </c>
      <c r="G164" s="38" t="str">
        <f t="shared" si="36"/>
        <v>TCAR*</v>
      </c>
      <c r="H164" s="38" t="str">
        <f>P$20</f>
        <v>TRAGSL</v>
      </c>
      <c r="I164" s="38" t="str">
        <f t="shared" si="37"/>
        <v>TRAPMN</v>
      </c>
      <c r="J164" s="47">
        <v>4.408171958252933E-4</v>
      </c>
      <c r="K164" s="2"/>
      <c r="L164" s="38" t="s">
        <v>239</v>
      </c>
      <c r="M164" s="38" t="s">
        <v>293</v>
      </c>
      <c r="N164" s="38" t="s">
        <v>270</v>
      </c>
    </row>
    <row r="165" spans="2:19" x14ac:dyDescent="0.3">
      <c r="B165" s="38" t="s">
        <v>225</v>
      </c>
      <c r="C165" s="38"/>
      <c r="D165" s="38" t="str">
        <f t="shared" si="35"/>
        <v>*</v>
      </c>
      <c r="E165" s="42">
        <f t="shared" si="34"/>
        <v>2018</v>
      </c>
      <c r="F165" s="38" t="str">
        <f t="shared" si="29"/>
        <v>TRAH2G</v>
      </c>
      <c r="G165" s="38" t="str">
        <f t="shared" si="36"/>
        <v>TCAR*</v>
      </c>
      <c r="H165" s="38" t="str">
        <f>P$21</f>
        <v>TRAH2G</v>
      </c>
      <c r="I165" s="38" t="str">
        <f t="shared" si="37"/>
        <v>TRAPMN</v>
      </c>
      <c r="J165" s="47">
        <v>0</v>
      </c>
      <c r="K165" s="2"/>
      <c r="L165" s="38" t="s">
        <v>239</v>
      </c>
      <c r="M165" s="38"/>
      <c r="N165" s="38" t="s">
        <v>245</v>
      </c>
    </row>
    <row r="166" spans="2:19" x14ac:dyDescent="0.3">
      <c r="B166" s="38" t="s">
        <v>225</v>
      </c>
      <c r="C166" s="38"/>
      <c r="D166" s="38" t="str">
        <f t="shared" si="35"/>
        <v>*</v>
      </c>
      <c r="E166" s="42">
        <f t="shared" si="34"/>
        <v>2018</v>
      </c>
      <c r="F166" s="38" t="str">
        <f t="shared" si="29"/>
        <v>TRAHFO</v>
      </c>
      <c r="G166" s="38" t="str">
        <f t="shared" si="36"/>
        <v>TCAR*</v>
      </c>
      <c r="H166" s="38" t="str">
        <f>P$22</f>
        <v>TRAHFO</v>
      </c>
      <c r="I166" s="38" t="str">
        <f t="shared" si="37"/>
        <v>TRAPMN</v>
      </c>
      <c r="J166" s="47">
        <v>0</v>
      </c>
      <c r="K166" s="2"/>
      <c r="L166" s="38" t="s">
        <v>239</v>
      </c>
      <c r="M166" s="38"/>
      <c r="N166" s="38" t="s">
        <v>245</v>
      </c>
    </row>
    <row r="167" spans="2:19" x14ac:dyDescent="0.3">
      <c r="B167" s="38" t="s">
        <v>225</v>
      </c>
      <c r="C167" s="38"/>
      <c r="D167" s="38" t="str">
        <f t="shared" si="35"/>
        <v>*</v>
      </c>
      <c r="E167" s="42">
        <f t="shared" si="34"/>
        <v>2018</v>
      </c>
      <c r="F167" s="38" t="str">
        <f t="shared" si="29"/>
        <v>TRAHUM</v>
      </c>
      <c r="G167" s="38" t="str">
        <f t="shared" si="36"/>
        <v>TCAR*</v>
      </c>
      <c r="H167" s="38" t="str">
        <f>P$23</f>
        <v>TRAHUM</v>
      </c>
      <c r="I167" s="38" t="str">
        <f t="shared" si="37"/>
        <v>TRAPMN</v>
      </c>
      <c r="J167" s="47">
        <v>0</v>
      </c>
      <c r="K167" s="2"/>
      <c r="L167" s="38" t="s">
        <v>239</v>
      </c>
      <c r="M167" s="38"/>
      <c r="N167" s="38" t="s">
        <v>245</v>
      </c>
    </row>
    <row r="168" spans="2:19" x14ac:dyDescent="0.3">
      <c r="B168" s="38" t="s">
        <v>225</v>
      </c>
      <c r="C168" s="38"/>
      <c r="D168" s="38" t="str">
        <f t="shared" si="35"/>
        <v>*</v>
      </c>
      <c r="E168" s="42">
        <f t="shared" si="34"/>
        <v>2018</v>
      </c>
      <c r="F168" s="38" t="str">
        <f t="shared" si="29"/>
        <v>TRAKER</v>
      </c>
      <c r="G168" s="38" t="str">
        <f t="shared" si="36"/>
        <v>TCAR*</v>
      </c>
      <c r="H168" s="38" t="str">
        <f>P$24</f>
        <v>TRAKER</v>
      </c>
      <c r="I168" s="38" t="str">
        <f t="shared" si="37"/>
        <v>TRAPMN</v>
      </c>
      <c r="J168" s="47">
        <v>0</v>
      </c>
      <c r="K168" s="2"/>
      <c r="L168" s="38" t="s">
        <v>239</v>
      </c>
      <c r="M168" s="38"/>
      <c r="N168" s="38" t="s">
        <v>245</v>
      </c>
    </row>
    <row r="169" spans="2:19" x14ac:dyDescent="0.3">
      <c r="B169" s="38" t="s">
        <v>225</v>
      </c>
      <c r="C169" s="38"/>
      <c r="D169" s="38" t="str">
        <f t="shared" si="35"/>
        <v>*</v>
      </c>
      <c r="E169" s="42">
        <f t="shared" si="34"/>
        <v>2018</v>
      </c>
      <c r="F169" s="38" t="str">
        <f t="shared" si="29"/>
        <v>TRALFO</v>
      </c>
      <c r="G169" s="38" t="str">
        <f t="shared" si="36"/>
        <v>TCAR*</v>
      </c>
      <c r="H169" s="38" t="str">
        <f>P$25</f>
        <v>TRALFO</v>
      </c>
      <c r="I169" s="38" t="str">
        <f t="shared" si="37"/>
        <v>TRAPMN</v>
      </c>
      <c r="J169" s="47">
        <v>0</v>
      </c>
      <c r="K169" s="2"/>
      <c r="L169" s="38" t="s">
        <v>239</v>
      </c>
      <c r="M169" s="38"/>
      <c r="N169" s="38" t="s">
        <v>245</v>
      </c>
    </row>
    <row r="170" spans="2:19" x14ac:dyDescent="0.3">
      <c r="B170" s="38" t="s">
        <v>225</v>
      </c>
      <c r="C170" s="38"/>
      <c r="D170" s="38" t="str">
        <f t="shared" si="35"/>
        <v>*</v>
      </c>
      <c r="E170" s="42">
        <f t="shared" si="34"/>
        <v>2018</v>
      </c>
      <c r="F170" s="38" t="str">
        <f t="shared" si="29"/>
        <v>TRALPG</v>
      </c>
      <c r="G170" s="38" t="str">
        <f t="shared" si="36"/>
        <v>TCAR*</v>
      </c>
      <c r="H170" s="38" t="str">
        <f>P$26</f>
        <v>TRALPG</v>
      </c>
      <c r="I170" s="38" t="str">
        <f t="shared" si="37"/>
        <v>TRAPMN</v>
      </c>
      <c r="J170" s="47">
        <v>0</v>
      </c>
      <c r="K170" s="2"/>
      <c r="L170" s="38" t="s">
        <v>239</v>
      </c>
      <c r="M170" s="38"/>
      <c r="N170" s="38" t="s">
        <v>263</v>
      </c>
    </row>
    <row r="171" spans="2:19" s="2" customFormat="1" ht="15" customHeight="1" x14ac:dyDescent="0.3">
      <c r="B171" s="38" t="s">
        <v>225</v>
      </c>
      <c r="C171" s="38"/>
      <c r="D171" s="38" t="str">
        <f t="shared" si="35"/>
        <v>FLO_EMIS</v>
      </c>
      <c r="E171" s="42">
        <f t="shared" si="34"/>
        <v>2018</v>
      </c>
      <c r="F171" s="38" t="str">
        <f t="shared" si="29"/>
        <v>TRAMTH</v>
      </c>
      <c r="G171" s="38" t="str">
        <f t="shared" si="36"/>
        <v>TCAR*</v>
      </c>
      <c r="H171" s="38" t="str">
        <f>P$27</f>
        <v>TRAMTH</v>
      </c>
      <c r="I171" s="38" t="str">
        <f t="shared" si="37"/>
        <v>TRAPMN</v>
      </c>
      <c r="J171" s="47">
        <v>1.4191487732715005E-3</v>
      </c>
      <c r="L171" s="38" t="s">
        <v>239</v>
      </c>
      <c r="M171" s="38" t="s">
        <v>293</v>
      </c>
      <c r="N171" s="38" t="s">
        <v>270</v>
      </c>
      <c r="O171"/>
      <c r="P171"/>
      <c r="Q171"/>
    </row>
    <row r="172" spans="2:19" s="2" customFormat="1" ht="15" customHeight="1" x14ac:dyDescent="0.3">
      <c r="B172" s="38" t="s">
        <v>225</v>
      </c>
      <c r="C172" s="38"/>
      <c r="D172" s="38" t="str">
        <f t="shared" si="35"/>
        <v>FLO_EMIS</v>
      </c>
      <c r="E172" s="42">
        <f t="shared" si="34"/>
        <v>2018</v>
      </c>
      <c r="F172" s="38" t="str">
        <f t="shared" si="29"/>
        <v>TRAMTHM</v>
      </c>
      <c r="G172" s="38" t="str">
        <f t="shared" si="36"/>
        <v>TCAR*</v>
      </c>
      <c r="H172" s="38" t="str">
        <f>P$28</f>
        <v>TRAMTHM</v>
      </c>
      <c r="I172" s="38" t="str">
        <f t="shared" si="37"/>
        <v>TRAPMN</v>
      </c>
      <c r="J172" s="47">
        <v>1.4191487732715005E-3</v>
      </c>
      <c r="L172" s="38" t="s">
        <v>239</v>
      </c>
      <c r="M172" s="38" t="s">
        <v>293</v>
      </c>
      <c r="N172" s="38" t="s">
        <v>270</v>
      </c>
      <c r="P172" s="53"/>
    </row>
    <row r="173" spans="2:19" x14ac:dyDescent="0.3">
      <c r="B173" s="38" t="s">
        <v>225</v>
      </c>
      <c r="C173" s="38"/>
      <c r="D173" s="38" t="str">
        <f t="shared" si="35"/>
        <v>FLO_EMIS</v>
      </c>
      <c r="E173" s="42">
        <f t="shared" si="34"/>
        <v>2018</v>
      </c>
      <c r="F173" s="38" t="str">
        <f t="shared" si="29"/>
        <v>TRANGL</v>
      </c>
      <c r="G173" s="38" t="str">
        <f t="shared" si="36"/>
        <v>TCAR*</v>
      </c>
      <c r="H173" s="38" t="str">
        <f>P$29</f>
        <v>TRANGL</v>
      </c>
      <c r="I173" s="38" t="str">
        <f t="shared" si="37"/>
        <v>TRAPMN</v>
      </c>
      <c r="J173" s="47">
        <v>5.3738784294056919E-4</v>
      </c>
      <c r="L173" s="38" t="s">
        <v>239</v>
      </c>
      <c r="M173" s="38" t="s">
        <v>293</v>
      </c>
      <c r="N173" s="38" t="s">
        <v>270</v>
      </c>
      <c r="O173" s="2"/>
      <c r="P173" s="53"/>
      <c r="Q173" s="2"/>
    </row>
    <row r="174" spans="2:19" x14ac:dyDescent="0.3">
      <c r="B174" s="39" t="s">
        <v>225</v>
      </c>
      <c r="C174" s="39"/>
      <c r="D174" s="39" t="str">
        <f t="shared" si="35"/>
        <v>FLO_EMIS</v>
      </c>
      <c r="E174" s="42">
        <f t="shared" si="34"/>
        <v>2018</v>
      </c>
      <c r="F174" s="39" t="str">
        <f t="shared" si="29"/>
        <v>TRANGS</v>
      </c>
      <c r="G174" s="39" t="str">
        <f t="shared" si="36"/>
        <v>TCAR*</v>
      </c>
      <c r="H174" s="39" t="str">
        <f>P$30</f>
        <v>TRANGS</v>
      </c>
      <c r="I174" s="39" t="str">
        <f t="shared" si="37"/>
        <v>TRAPMN</v>
      </c>
      <c r="J174" s="48">
        <v>5.3738784294056919E-4</v>
      </c>
      <c r="L174" s="39" t="s">
        <v>239</v>
      </c>
      <c r="M174" s="39" t="s">
        <v>293</v>
      </c>
      <c r="N174" s="39" t="s">
        <v>270</v>
      </c>
    </row>
    <row r="175" spans="2:19" x14ac:dyDescent="0.3">
      <c r="B175" s="38" t="s">
        <v>225</v>
      </c>
      <c r="C175" s="38"/>
      <c r="D175" s="38" t="str">
        <f t="shared" si="35"/>
        <v>FLO_EMIS</v>
      </c>
      <c r="E175" s="42">
        <f t="shared" si="34"/>
        <v>2018</v>
      </c>
      <c r="F175" s="38" t="str">
        <f>H175</f>
        <v>TRABDL</v>
      </c>
      <c r="G175" s="38" t="str">
        <f>G$7</f>
        <v>TCAR*</v>
      </c>
      <c r="H175" s="38" t="str">
        <f>P$7</f>
        <v>TRABDL</v>
      </c>
      <c r="I175" s="38" t="s">
        <v>240</v>
      </c>
      <c r="J175" s="47">
        <v>9.503048666030208E-5</v>
      </c>
      <c r="K175" s="2"/>
      <c r="L175" s="38" t="s">
        <v>239</v>
      </c>
      <c r="M175" s="38" t="s">
        <v>293</v>
      </c>
      <c r="N175" s="38" t="s">
        <v>269</v>
      </c>
    </row>
    <row r="176" spans="2:19" s="2" customFormat="1" ht="15" customHeight="1" x14ac:dyDescent="0.3">
      <c r="B176" s="38" t="s">
        <v>225</v>
      </c>
      <c r="C176" s="38"/>
      <c r="D176" s="38" t="str">
        <f t="shared" si="35"/>
        <v>FLO_EMIS</v>
      </c>
      <c r="E176" s="42">
        <f t="shared" si="34"/>
        <v>2018</v>
      </c>
      <c r="F176" s="38" t="str">
        <f t="shared" ref="F176:F198" si="40">H176</f>
        <v>TRABDLM</v>
      </c>
      <c r="G176" s="38" t="str">
        <f t="shared" ref="G176:G198" si="41">G175</f>
        <v>TCAR*</v>
      </c>
      <c r="H176" s="38" t="str">
        <f>P$8</f>
        <v>TRABDLM</v>
      </c>
      <c r="I176" s="38" t="str">
        <f t="shared" ref="I176:I198" si="42">I175</f>
        <v>TRASO2N</v>
      </c>
      <c r="J176" s="47">
        <v>9.503048666030208E-5</v>
      </c>
      <c r="L176" s="38" t="s">
        <v>239</v>
      </c>
      <c r="M176" s="38" t="s">
        <v>293</v>
      </c>
      <c r="N176" s="38" t="s">
        <v>269</v>
      </c>
      <c r="O176"/>
      <c r="P176"/>
      <c r="Q176"/>
      <c r="S176" s="53"/>
    </row>
    <row r="177" spans="2:20" s="2" customFormat="1" ht="15" customHeight="1" x14ac:dyDescent="0.3">
      <c r="B177" s="38" t="s">
        <v>225</v>
      </c>
      <c r="C177" s="38"/>
      <c r="D177" s="38" t="str">
        <f t="shared" si="35"/>
        <v>FLO_EMIS</v>
      </c>
      <c r="E177" s="42">
        <f t="shared" si="34"/>
        <v>2018</v>
      </c>
      <c r="F177" s="38" t="str">
        <f t="shared" si="40"/>
        <v>TRABGL</v>
      </c>
      <c r="G177" s="38" t="str">
        <f t="shared" si="41"/>
        <v>TCAR*</v>
      </c>
      <c r="H177" s="38" t="str">
        <f>P$9</f>
        <v>TRABGL</v>
      </c>
      <c r="I177" s="38" t="str">
        <f t="shared" si="42"/>
        <v>TRASO2N</v>
      </c>
      <c r="J177" s="47">
        <v>9.1000000000000003E-5</v>
      </c>
      <c r="L177" s="38" t="s">
        <v>239</v>
      </c>
      <c r="M177" s="38" t="s">
        <v>293</v>
      </c>
      <c r="N177" s="38" t="s">
        <v>270</v>
      </c>
      <c r="P177" s="53"/>
      <c r="S177" s="1"/>
      <c r="T177" s="54"/>
    </row>
    <row r="178" spans="2:20" s="2" customFormat="1" ht="15" customHeight="1" x14ac:dyDescent="0.3">
      <c r="B178" s="38" t="s">
        <v>225</v>
      </c>
      <c r="C178" s="38"/>
      <c r="D178" s="38" t="str">
        <f t="shared" si="35"/>
        <v>FLO_EMIS</v>
      </c>
      <c r="E178" s="42">
        <f t="shared" si="34"/>
        <v>2018</v>
      </c>
      <c r="F178" s="38" t="str">
        <f t="shared" si="40"/>
        <v>TRABGS</v>
      </c>
      <c r="G178" s="38" t="str">
        <f t="shared" si="41"/>
        <v>TCAR*</v>
      </c>
      <c r="H178" s="38" t="str">
        <f>P$10</f>
        <v>TRABGS</v>
      </c>
      <c r="I178" s="38" t="str">
        <f t="shared" si="42"/>
        <v>TRASO2N</v>
      </c>
      <c r="J178" s="47">
        <v>9.1000000000000003E-5</v>
      </c>
      <c r="L178" s="38" t="s">
        <v>239</v>
      </c>
      <c r="M178" s="38" t="s">
        <v>293</v>
      </c>
      <c r="N178" s="38" t="s">
        <v>270</v>
      </c>
      <c r="P178" s="53"/>
      <c r="S178" s="53"/>
    </row>
    <row r="179" spans="2:20" s="2" customFormat="1" ht="15" customHeight="1" x14ac:dyDescent="0.3">
      <c r="B179" s="38" t="s">
        <v>225</v>
      </c>
      <c r="C179" s="38"/>
      <c r="D179" s="38" t="str">
        <f t="shared" si="35"/>
        <v>FLO_EMIS</v>
      </c>
      <c r="E179" s="42">
        <f t="shared" si="34"/>
        <v>2018</v>
      </c>
      <c r="F179" s="38" t="str">
        <f t="shared" si="40"/>
        <v>TRABGSL</v>
      </c>
      <c r="G179" s="38" t="str">
        <f t="shared" si="41"/>
        <v>TCAR*</v>
      </c>
      <c r="H179" s="38" t="str">
        <f>P$11</f>
        <v>TRABGSL</v>
      </c>
      <c r="I179" s="38" t="str">
        <f t="shared" si="42"/>
        <v>TRASO2N</v>
      </c>
      <c r="J179" s="47">
        <f>J188</f>
        <v>1.8234847644556574E-4</v>
      </c>
      <c r="L179" s="38" t="s">
        <v>239</v>
      </c>
      <c r="M179" s="38"/>
      <c r="N179" s="38" t="s">
        <v>294</v>
      </c>
      <c r="P179" s="53"/>
      <c r="S179" s="1"/>
      <c r="T179" s="54"/>
    </row>
    <row r="180" spans="2:20" s="2" customFormat="1" ht="15" customHeight="1" x14ac:dyDescent="0.3">
      <c r="B180" s="38" t="s">
        <v>225</v>
      </c>
      <c r="C180" s="38"/>
      <c r="D180" s="38" t="str">
        <f t="shared" ref="D180" si="43">IF(J180&gt;0,"FLO_EMIS","*")</f>
        <v>FLO_EMIS</v>
      </c>
      <c r="E180" s="42">
        <f t="shared" si="34"/>
        <v>2018</v>
      </c>
      <c r="F180" s="38" t="str">
        <f t="shared" ref="F180" si="44">H180</f>
        <v>TRABGSLM</v>
      </c>
      <c r="G180" s="38" t="str">
        <f t="shared" si="41"/>
        <v>TCAR*</v>
      </c>
      <c r="H180" s="38" t="str">
        <f>P$12</f>
        <v>TRABGSLM</v>
      </c>
      <c r="I180" s="38" t="str">
        <f t="shared" si="42"/>
        <v>TRASO2N</v>
      </c>
      <c r="J180" s="47">
        <f>J179</f>
        <v>1.8234847644556574E-4</v>
      </c>
      <c r="L180" s="38" t="s">
        <v>239</v>
      </c>
      <c r="M180" s="38"/>
      <c r="N180" s="38" t="s">
        <v>294</v>
      </c>
      <c r="P180" s="53"/>
      <c r="S180" s="1"/>
      <c r="T180" s="54"/>
    </row>
    <row r="181" spans="2:20" s="2" customFormat="1" ht="15" customHeight="1" x14ac:dyDescent="0.3">
      <c r="B181" s="38" t="s">
        <v>225</v>
      </c>
      <c r="C181" s="38"/>
      <c r="D181" s="38" t="str">
        <f t="shared" si="35"/>
        <v>*</v>
      </c>
      <c r="E181" s="42">
        <f t="shared" si="34"/>
        <v>2018</v>
      </c>
      <c r="F181" s="38" t="str">
        <f t="shared" si="40"/>
        <v>TRABJF</v>
      </c>
      <c r="G181" s="38" t="str">
        <f>G179</f>
        <v>TCAR*</v>
      </c>
      <c r="H181" s="38" t="str">
        <f>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</row>
    <row r="182" spans="2:20" x14ac:dyDescent="0.3">
      <c r="B182" s="38" t="s">
        <v>225</v>
      </c>
      <c r="C182" s="38"/>
      <c r="D182" s="38" t="str">
        <f t="shared" si="35"/>
        <v>*</v>
      </c>
      <c r="E182" s="42">
        <f t="shared" si="34"/>
        <v>2018</v>
      </c>
      <c r="F182" s="38" t="str">
        <f t="shared" si="40"/>
        <v>TRADME</v>
      </c>
      <c r="G182" s="38" t="str">
        <f t="shared" si="41"/>
        <v>TCAR*</v>
      </c>
      <c r="H182" s="38" t="str">
        <f>P$14</f>
        <v>TRADME</v>
      </c>
      <c r="I182" s="38" t="str">
        <f t="shared" si="42"/>
        <v>TRASO2N</v>
      </c>
      <c r="J182" s="47">
        <v>0</v>
      </c>
      <c r="K182" s="2"/>
      <c r="L182" s="38" t="s">
        <v>239</v>
      </c>
      <c r="M182" s="38"/>
      <c r="N182" s="38" t="s">
        <v>245</v>
      </c>
      <c r="O182" s="2"/>
      <c r="P182" s="53"/>
      <c r="Q182" s="2"/>
    </row>
    <row r="183" spans="2:20" x14ac:dyDescent="0.3">
      <c r="B183" s="38" t="s">
        <v>225</v>
      </c>
      <c r="C183" s="38"/>
      <c r="D183" s="38" t="str">
        <f t="shared" si="35"/>
        <v>FLO_EMIS</v>
      </c>
      <c r="E183" s="42">
        <f t="shared" si="34"/>
        <v>2018</v>
      </c>
      <c r="F183" s="38" t="str">
        <f t="shared" si="40"/>
        <v>TRADST</v>
      </c>
      <c r="G183" s="38" t="str">
        <f t="shared" si="41"/>
        <v>TCAR*</v>
      </c>
      <c r="H183" s="38" t="str">
        <f>P$15</f>
        <v>TRADST</v>
      </c>
      <c r="I183" s="38" t="str">
        <f t="shared" si="42"/>
        <v>TRASO2N</v>
      </c>
      <c r="J183" s="47">
        <v>9.3109869926583506E-5</v>
      </c>
      <c r="K183" s="2"/>
      <c r="L183" s="38" t="s">
        <v>239</v>
      </c>
      <c r="M183" s="38" t="s">
        <v>293</v>
      </c>
      <c r="N183" s="38" t="s">
        <v>270</v>
      </c>
      <c r="P183" s="53"/>
    </row>
    <row r="184" spans="2:20" x14ac:dyDescent="0.3">
      <c r="B184" s="38" t="s">
        <v>225</v>
      </c>
      <c r="C184" s="38"/>
      <c r="D184" s="38" t="str">
        <f t="shared" si="35"/>
        <v>*</v>
      </c>
      <c r="E184" s="42">
        <f t="shared" si="34"/>
        <v>2018</v>
      </c>
      <c r="F184" s="38" t="str">
        <f t="shared" si="40"/>
        <v>TRAELC</v>
      </c>
      <c r="G184" s="38" t="str">
        <f t="shared" si="41"/>
        <v>TCAR*</v>
      </c>
      <c r="H184" s="38" t="str">
        <f>P$16</f>
        <v>TRAELC</v>
      </c>
      <c r="I184" s="38" t="str">
        <f t="shared" si="42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35"/>
        <v>FLO_EMIS</v>
      </c>
      <c r="E185" s="42">
        <f t="shared" si="34"/>
        <v>2018</v>
      </c>
      <c r="F185" s="38" t="str">
        <f t="shared" si="40"/>
        <v>TRAETH</v>
      </c>
      <c r="G185" s="38" t="str">
        <f t="shared" si="41"/>
        <v>TCAR*</v>
      </c>
      <c r="H185" s="38" t="str">
        <f>P$17</f>
        <v>TRAETH</v>
      </c>
      <c r="I185" s="38" t="str">
        <f t="shared" si="42"/>
        <v>TRASO2N</v>
      </c>
      <c r="J185" s="47">
        <v>2.8028293906612133E-4</v>
      </c>
      <c r="K185" s="2"/>
      <c r="L185" s="38" t="s">
        <v>239</v>
      </c>
      <c r="M185" s="38" t="s">
        <v>293</v>
      </c>
      <c r="N185" s="38" t="s">
        <v>271</v>
      </c>
    </row>
    <row r="186" spans="2:20" x14ac:dyDescent="0.3">
      <c r="B186" s="38" t="s">
        <v>225</v>
      </c>
      <c r="C186" s="38"/>
      <c r="D186" s="38" t="str">
        <f t="shared" si="35"/>
        <v>FLO_EMIS</v>
      </c>
      <c r="E186" s="42">
        <f t="shared" si="34"/>
        <v>2018</v>
      </c>
      <c r="F186" s="38" t="str">
        <f t="shared" si="40"/>
        <v>TRAETHM</v>
      </c>
      <c r="G186" s="38" t="str">
        <f t="shared" si="41"/>
        <v>TCAR*</v>
      </c>
      <c r="H186" s="38" t="str">
        <f>P$18</f>
        <v>TRAETHM</v>
      </c>
      <c r="I186" s="38" t="str">
        <f t="shared" si="42"/>
        <v>TRASO2N</v>
      </c>
      <c r="J186" s="47">
        <v>2.8028293906612133E-4</v>
      </c>
      <c r="K186" s="2"/>
      <c r="L186" s="38" t="s">
        <v>239</v>
      </c>
      <c r="M186" s="38" t="s">
        <v>293</v>
      </c>
      <c r="N186" s="38" t="s">
        <v>271</v>
      </c>
    </row>
    <row r="187" spans="2:20" x14ac:dyDescent="0.3">
      <c r="B187" s="38" t="s">
        <v>225</v>
      </c>
      <c r="C187" s="38"/>
      <c r="D187" s="38" t="str">
        <f t="shared" si="35"/>
        <v>*</v>
      </c>
      <c r="E187" s="42">
        <f t="shared" si="34"/>
        <v>2018</v>
      </c>
      <c r="F187" s="38" t="str">
        <f t="shared" si="40"/>
        <v>TRAFTD</v>
      </c>
      <c r="G187" s="38" t="str">
        <f t="shared" si="41"/>
        <v>TCAR*</v>
      </c>
      <c r="H187" s="38" t="str">
        <f>P$19</f>
        <v>TRAFTD</v>
      </c>
      <c r="I187" s="38" t="str">
        <f t="shared" si="42"/>
        <v>TRASO2N</v>
      </c>
      <c r="J187" s="47">
        <v>0</v>
      </c>
      <c r="K187" s="2"/>
      <c r="L187" s="38" t="s">
        <v>239</v>
      </c>
      <c r="M187" s="38"/>
      <c r="N187" s="38" t="s">
        <v>245</v>
      </c>
    </row>
    <row r="188" spans="2:20" x14ac:dyDescent="0.3">
      <c r="B188" s="38" t="s">
        <v>225</v>
      </c>
      <c r="C188" s="38"/>
      <c r="D188" s="38" t="str">
        <f t="shared" si="35"/>
        <v>FLO_EMIS</v>
      </c>
      <c r="E188" s="42">
        <f t="shared" si="34"/>
        <v>2018</v>
      </c>
      <c r="F188" s="38" t="str">
        <f t="shared" si="40"/>
        <v>TRAGSL</v>
      </c>
      <c r="G188" s="38" t="str">
        <f t="shared" si="41"/>
        <v>TCAR*</v>
      </c>
      <c r="H188" s="38" t="str">
        <f>P$20</f>
        <v>TRAGSL</v>
      </c>
      <c r="I188" s="38" t="str">
        <f t="shared" si="42"/>
        <v>TRASO2N</v>
      </c>
      <c r="J188" s="47">
        <v>1.8234847644556574E-4</v>
      </c>
      <c r="K188" s="2"/>
      <c r="L188" s="38" t="s">
        <v>239</v>
      </c>
      <c r="M188" s="38" t="s">
        <v>293</v>
      </c>
      <c r="N188" s="38" t="s">
        <v>270</v>
      </c>
    </row>
    <row r="189" spans="2:20" x14ac:dyDescent="0.3">
      <c r="B189" s="38" t="s">
        <v>225</v>
      </c>
      <c r="C189" s="38"/>
      <c r="D189" s="38" t="str">
        <f t="shared" si="35"/>
        <v>*</v>
      </c>
      <c r="E189" s="42">
        <f t="shared" si="34"/>
        <v>2018</v>
      </c>
      <c r="F189" s="38" t="str">
        <f t="shared" si="40"/>
        <v>TRAH2G</v>
      </c>
      <c r="G189" s="38" t="str">
        <f t="shared" si="41"/>
        <v>TCAR*</v>
      </c>
      <c r="H189" s="38" t="str">
        <f>P$21</f>
        <v>TRAH2G</v>
      </c>
      <c r="I189" s="38" t="str">
        <f t="shared" si="42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35"/>
        <v>*</v>
      </c>
      <c r="E190" s="42">
        <f t="shared" si="34"/>
        <v>2018</v>
      </c>
      <c r="F190" s="38" t="str">
        <f t="shared" si="40"/>
        <v>TRAHFO</v>
      </c>
      <c r="G190" s="38" t="str">
        <f t="shared" si="41"/>
        <v>TCAR*</v>
      </c>
      <c r="H190" s="38" t="str">
        <f>P$22</f>
        <v>TRAHFO</v>
      </c>
      <c r="I190" s="38" t="str">
        <f t="shared" si="42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35"/>
        <v>*</v>
      </c>
      <c r="E191" s="42">
        <f t="shared" si="34"/>
        <v>2018</v>
      </c>
      <c r="F191" s="38" t="str">
        <f t="shared" si="40"/>
        <v>TRAHUM</v>
      </c>
      <c r="G191" s="38" t="str">
        <f t="shared" si="41"/>
        <v>TCAR*</v>
      </c>
      <c r="H191" s="38" t="str">
        <f>P$23</f>
        <v>TRAHUM</v>
      </c>
      <c r="I191" s="38" t="str">
        <f t="shared" si="42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35"/>
        <v>*</v>
      </c>
      <c r="E192" s="42">
        <f t="shared" si="34"/>
        <v>2018</v>
      </c>
      <c r="F192" s="38" t="str">
        <f t="shared" si="40"/>
        <v>TRAKER</v>
      </c>
      <c r="G192" s="38" t="str">
        <f t="shared" si="41"/>
        <v>TCAR*</v>
      </c>
      <c r="H192" s="38" t="str">
        <f>P$24</f>
        <v>TRAKER</v>
      </c>
      <c r="I192" s="38" t="str">
        <f t="shared" si="42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35"/>
        <v>*</v>
      </c>
      <c r="E193" s="42">
        <f t="shared" si="34"/>
        <v>2018</v>
      </c>
      <c r="F193" s="38" t="str">
        <f t="shared" si="40"/>
        <v>TRALFO</v>
      </c>
      <c r="G193" s="38" t="str">
        <f t="shared" si="41"/>
        <v>TCAR*</v>
      </c>
      <c r="H193" s="38" t="str">
        <f>P$25</f>
        <v>TRALFO</v>
      </c>
      <c r="I193" s="38" t="str">
        <f t="shared" si="42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35"/>
        <v>*</v>
      </c>
      <c r="E194" s="42">
        <f t="shared" si="34"/>
        <v>2018</v>
      </c>
      <c r="F194" s="38" t="str">
        <f t="shared" si="40"/>
        <v>TRALPG</v>
      </c>
      <c r="G194" s="38" t="str">
        <f t="shared" si="41"/>
        <v>TCAR*</v>
      </c>
      <c r="H194" s="38" t="str">
        <f>P$26</f>
        <v>TRALPG</v>
      </c>
      <c r="I194" s="38" t="str">
        <f t="shared" si="42"/>
        <v>TRASO2N</v>
      </c>
      <c r="J194" s="47">
        <v>0</v>
      </c>
      <c r="K194" s="2"/>
      <c r="L194" s="38" t="s">
        <v>239</v>
      </c>
      <c r="M194" s="38"/>
      <c r="N194" s="38" t="s">
        <v>263</v>
      </c>
    </row>
    <row r="195" spans="2:20" s="2" customFormat="1" ht="15" customHeight="1" x14ac:dyDescent="0.3">
      <c r="B195" s="38" t="s">
        <v>225</v>
      </c>
      <c r="C195" s="38"/>
      <c r="D195" s="38" t="str">
        <f t="shared" si="35"/>
        <v>FLO_EMIS</v>
      </c>
      <c r="E195" s="42">
        <f t="shared" si="34"/>
        <v>2018</v>
      </c>
      <c r="F195" s="38" t="str">
        <f t="shared" si="40"/>
        <v>TRAMTH</v>
      </c>
      <c r="G195" s="38" t="str">
        <f t="shared" si="41"/>
        <v>TCAR*</v>
      </c>
      <c r="H195" s="38" t="str">
        <f>P$27</f>
        <v>TRAMTH</v>
      </c>
      <c r="I195" s="38" t="str">
        <f t="shared" si="42"/>
        <v>TRASO2N</v>
      </c>
      <c r="J195" s="47">
        <v>9.0799999862175649E-5</v>
      </c>
      <c r="L195" s="38" t="s">
        <v>239</v>
      </c>
      <c r="M195" s="38" t="s">
        <v>293</v>
      </c>
      <c r="N195" s="38" t="s">
        <v>270</v>
      </c>
      <c r="O195"/>
      <c r="P195"/>
      <c r="Q195"/>
    </row>
    <row r="196" spans="2:20" s="2" customFormat="1" ht="15" customHeight="1" x14ac:dyDescent="0.3">
      <c r="B196" s="38" t="s">
        <v>225</v>
      </c>
      <c r="C196" s="38"/>
      <c r="D196" s="38" t="str">
        <f t="shared" si="35"/>
        <v>FLO_EMIS</v>
      </c>
      <c r="E196" s="42">
        <f t="shared" si="34"/>
        <v>2018</v>
      </c>
      <c r="F196" s="38" t="str">
        <f t="shared" si="40"/>
        <v>TRAMTHM</v>
      </c>
      <c r="G196" s="38" t="str">
        <f t="shared" si="41"/>
        <v>TCAR*</v>
      </c>
      <c r="H196" s="38" t="str">
        <f>P$28</f>
        <v>TRAMTHM</v>
      </c>
      <c r="I196" s="38" t="str">
        <f t="shared" si="42"/>
        <v>TRASO2N</v>
      </c>
      <c r="J196" s="47">
        <v>9.0799999862175649E-5</v>
      </c>
      <c r="L196" s="38" t="s">
        <v>239</v>
      </c>
      <c r="M196" s="38" t="s">
        <v>293</v>
      </c>
      <c r="N196" s="38" t="s">
        <v>270</v>
      </c>
      <c r="P196" s="53"/>
    </row>
    <row r="197" spans="2:20" x14ac:dyDescent="0.3">
      <c r="B197" s="38" t="s">
        <v>225</v>
      </c>
      <c r="C197" s="38"/>
      <c r="D197" s="38" t="str">
        <f t="shared" si="35"/>
        <v>FLO_EMIS</v>
      </c>
      <c r="E197" s="42">
        <f t="shared" si="34"/>
        <v>2018</v>
      </c>
      <c r="F197" s="38" t="str">
        <f t="shared" si="40"/>
        <v>TRANGL</v>
      </c>
      <c r="G197" s="38" t="str">
        <f t="shared" si="41"/>
        <v>TCAR*</v>
      </c>
      <c r="H197" s="38" t="str">
        <f>P$29</f>
        <v>TRANGL</v>
      </c>
      <c r="I197" s="38" t="str">
        <f t="shared" si="42"/>
        <v>TRASO2N</v>
      </c>
      <c r="J197" s="47">
        <v>9.1000000000000003E-5</v>
      </c>
      <c r="L197" s="38" t="s">
        <v>239</v>
      </c>
      <c r="M197" s="38" t="s">
        <v>293</v>
      </c>
      <c r="N197" s="38" t="s">
        <v>270</v>
      </c>
      <c r="O197" s="2"/>
      <c r="P197" s="53"/>
      <c r="Q197" s="2"/>
    </row>
    <row r="198" spans="2:20" x14ac:dyDescent="0.3">
      <c r="B198" s="39" t="s">
        <v>225</v>
      </c>
      <c r="C198" s="39"/>
      <c r="D198" s="39" t="str">
        <f t="shared" si="35"/>
        <v>FLO_EMIS</v>
      </c>
      <c r="E198" s="42">
        <f t="shared" si="34"/>
        <v>2018</v>
      </c>
      <c r="F198" s="39" t="str">
        <f t="shared" si="40"/>
        <v>TRANGS</v>
      </c>
      <c r="G198" s="39" t="str">
        <f t="shared" si="41"/>
        <v>TCAR*</v>
      </c>
      <c r="H198" s="39" t="str">
        <f>P$30</f>
        <v>TRANGS</v>
      </c>
      <c r="I198" s="39" t="str">
        <f t="shared" si="42"/>
        <v>TRASO2N</v>
      </c>
      <c r="J198" s="48">
        <v>9.1000000000000003E-5</v>
      </c>
      <c r="L198" s="39" t="s">
        <v>239</v>
      </c>
      <c r="M198" s="39" t="s">
        <v>293</v>
      </c>
      <c r="N198" s="39" t="s">
        <v>270</v>
      </c>
    </row>
    <row r="199" spans="2:20" s="2" customFormat="1" ht="15" customHeight="1" x14ac:dyDescent="0.3">
      <c r="B199" s="38" t="s">
        <v>225</v>
      </c>
      <c r="C199" s="38"/>
      <c r="D199" s="38" t="str">
        <f t="shared" si="35"/>
        <v>FLO_EMIS</v>
      </c>
      <c r="E199" s="42">
        <f t="shared" si="34"/>
        <v>2018</v>
      </c>
      <c r="F199" s="38" t="str">
        <f>H199</f>
        <v>TRABDL</v>
      </c>
      <c r="G199" s="38" t="str">
        <f>G$7</f>
        <v>TCAR*</v>
      </c>
      <c r="H199" s="38" t="str">
        <f>P$7</f>
        <v>TRABDL</v>
      </c>
      <c r="I199" s="38" t="s">
        <v>230</v>
      </c>
      <c r="J199" s="47">
        <v>1.8867920531444149E-2</v>
      </c>
      <c r="L199" s="38" t="s">
        <v>239</v>
      </c>
      <c r="M199" s="38" t="s">
        <v>293</v>
      </c>
      <c r="N199" s="38" t="s">
        <v>269</v>
      </c>
      <c r="O199"/>
      <c r="P199"/>
      <c r="Q199"/>
      <c r="S199" s="53"/>
    </row>
    <row r="200" spans="2:20" s="2" customFormat="1" ht="15" customHeight="1" x14ac:dyDescent="0.3">
      <c r="B200" s="38" t="s">
        <v>225</v>
      </c>
      <c r="C200" s="38"/>
      <c r="D200" s="38" t="str">
        <f t="shared" si="35"/>
        <v>FLO_EMIS</v>
      </c>
      <c r="E200" s="42">
        <f t="shared" si="34"/>
        <v>2018</v>
      </c>
      <c r="F200" s="38" t="str">
        <f t="shared" ref="F200:F222" si="45">H200</f>
        <v>TRABDLM</v>
      </c>
      <c r="G200" s="38" t="str">
        <f t="shared" ref="G200:G222" si="46">G199</f>
        <v>TCAR*</v>
      </c>
      <c r="H200" s="38" t="str">
        <f>P$8</f>
        <v>TRABDLM</v>
      </c>
      <c r="I200" s="38" t="str">
        <f t="shared" ref="I200:I222" si="47">I199</f>
        <v>TRAVOCN</v>
      </c>
      <c r="J200" s="47">
        <v>1.8867920531444149E-2</v>
      </c>
      <c r="L200" s="38" t="s">
        <v>239</v>
      </c>
      <c r="M200" s="38" t="s">
        <v>293</v>
      </c>
      <c r="N200" s="38" t="s">
        <v>269</v>
      </c>
      <c r="P200" s="53"/>
      <c r="S200" s="1"/>
      <c r="T200" s="54"/>
    </row>
    <row r="201" spans="2:20" s="2" customFormat="1" ht="15" customHeight="1" x14ac:dyDescent="0.3">
      <c r="B201" s="38" t="s">
        <v>225</v>
      </c>
      <c r="C201" s="38"/>
      <c r="D201" s="38" t="str">
        <f t="shared" si="35"/>
        <v>FLO_EMIS</v>
      </c>
      <c r="E201" s="42">
        <f t="shared" ref="E201:E222" si="48">$E$7</f>
        <v>2018</v>
      </c>
      <c r="F201" s="38" t="str">
        <f t="shared" si="45"/>
        <v>TRABGL</v>
      </c>
      <c r="G201" s="38" t="str">
        <f t="shared" si="46"/>
        <v>TCAR*</v>
      </c>
      <c r="H201" s="38" t="str">
        <f>P$9</f>
        <v>TRABGL</v>
      </c>
      <c r="I201" s="38" t="str">
        <f t="shared" si="47"/>
        <v>TRAVOCN</v>
      </c>
      <c r="J201" s="47">
        <v>3.6683727367234343E-4</v>
      </c>
      <c r="L201" s="38" t="s">
        <v>239</v>
      </c>
      <c r="M201" s="38" t="s">
        <v>293</v>
      </c>
      <c r="N201" s="38" t="s">
        <v>270</v>
      </c>
      <c r="P201" s="53"/>
      <c r="S201" s="53"/>
    </row>
    <row r="202" spans="2:20" s="2" customFormat="1" ht="15" customHeight="1" x14ac:dyDescent="0.3">
      <c r="B202" s="38" t="s">
        <v>225</v>
      </c>
      <c r="C202" s="38"/>
      <c r="D202" s="38" t="str">
        <f t="shared" si="35"/>
        <v>FLO_EMIS</v>
      </c>
      <c r="E202" s="42">
        <f t="shared" si="48"/>
        <v>2018</v>
      </c>
      <c r="F202" s="38" t="str">
        <f t="shared" si="45"/>
        <v>TRABGS</v>
      </c>
      <c r="G202" s="38" t="str">
        <f t="shared" si="46"/>
        <v>TCAR*</v>
      </c>
      <c r="H202" s="38" t="str">
        <f>P$10</f>
        <v>TRABGS</v>
      </c>
      <c r="I202" s="38" t="str">
        <f t="shared" si="47"/>
        <v>TRAVOCN</v>
      </c>
      <c r="J202" s="47">
        <v>3.6683727367234343E-4</v>
      </c>
      <c r="L202" s="38" t="s">
        <v>239</v>
      </c>
      <c r="M202" s="38" t="s">
        <v>293</v>
      </c>
      <c r="N202" s="38" t="s">
        <v>270</v>
      </c>
      <c r="P202" s="53"/>
      <c r="S202" s="1"/>
      <c r="T202" s="54"/>
    </row>
    <row r="203" spans="2:20" s="2" customFormat="1" ht="15" customHeight="1" x14ac:dyDescent="0.3">
      <c r="B203" s="38" t="s">
        <v>225</v>
      </c>
      <c r="C203" s="38"/>
      <c r="D203" s="38" t="str">
        <f t="shared" si="35"/>
        <v>FLO_EMIS</v>
      </c>
      <c r="E203" s="42">
        <f t="shared" si="48"/>
        <v>2018</v>
      </c>
      <c r="F203" s="38" t="str">
        <f t="shared" si="45"/>
        <v>TRABGSL</v>
      </c>
      <c r="G203" s="38" t="str">
        <f t="shared" si="46"/>
        <v>TCAR*</v>
      </c>
      <c r="H203" s="38" t="str">
        <f>P$11</f>
        <v>TRABGSL</v>
      </c>
      <c r="I203" s="38" t="str">
        <f t="shared" si="47"/>
        <v>TRAVOCN</v>
      </c>
      <c r="J203" s="47">
        <f>J212</f>
        <v>0.18544408235220108</v>
      </c>
      <c r="L203" s="38" t="s">
        <v>239</v>
      </c>
      <c r="M203" s="38"/>
      <c r="N203" s="38" t="s">
        <v>294</v>
      </c>
      <c r="P203" s="53"/>
    </row>
    <row r="204" spans="2:20" s="2" customFormat="1" ht="15" customHeight="1" x14ac:dyDescent="0.3">
      <c r="B204" s="38" t="s">
        <v>225</v>
      </c>
      <c r="C204" s="38"/>
      <c r="D204" s="38" t="str">
        <f t="shared" ref="D204" si="49">IF(J204&gt;0,"FLO_EMIS","*")</f>
        <v>FLO_EMIS</v>
      </c>
      <c r="E204" s="42">
        <f t="shared" si="48"/>
        <v>2018</v>
      </c>
      <c r="F204" s="38" t="str">
        <f t="shared" ref="F204" si="50">H204</f>
        <v>TRABGSLM</v>
      </c>
      <c r="G204" s="38" t="str">
        <f t="shared" si="46"/>
        <v>TCAR*</v>
      </c>
      <c r="H204" s="38" t="str">
        <f>P$12</f>
        <v>TRABGSLM</v>
      </c>
      <c r="I204" s="38" t="str">
        <f t="shared" si="47"/>
        <v>TRAVOCN</v>
      </c>
      <c r="J204" s="47">
        <f>J203</f>
        <v>0.18544408235220108</v>
      </c>
      <c r="L204" s="38" t="s">
        <v>239</v>
      </c>
      <c r="M204" s="38"/>
      <c r="N204" s="38" t="s">
        <v>294</v>
      </c>
      <c r="P204" s="53"/>
    </row>
    <row r="205" spans="2:20" x14ac:dyDescent="0.3">
      <c r="B205" s="38" t="s">
        <v>225</v>
      </c>
      <c r="C205" s="38"/>
      <c r="D205" s="38" t="str">
        <f t="shared" si="35"/>
        <v>*</v>
      </c>
      <c r="E205" s="42">
        <f t="shared" si="48"/>
        <v>2018</v>
      </c>
      <c r="F205" s="38" t="str">
        <f t="shared" si="45"/>
        <v>TRABJF</v>
      </c>
      <c r="G205" s="38" t="str">
        <f t="shared" si="46"/>
        <v>TCAR*</v>
      </c>
      <c r="H205" s="38" t="str">
        <f>P$13</f>
        <v>TRABJF</v>
      </c>
      <c r="I205" s="38" t="str">
        <f t="shared" si="47"/>
        <v>TRAVOCN</v>
      </c>
      <c r="J205" s="47">
        <v>0</v>
      </c>
      <c r="K205" s="2"/>
      <c r="L205" s="38" t="s">
        <v>239</v>
      </c>
      <c r="M205" s="38"/>
      <c r="N205" s="38" t="s">
        <v>245</v>
      </c>
      <c r="O205" s="2"/>
      <c r="P205" s="53"/>
      <c r="Q205" s="2"/>
    </row>
    <row r="206" spans="2:20" x14ac:dyDescent="0.3">
      <c r="B206" s="38" t="s">
        <v>225</v>
      </c>
      <c r="C206" s="38"/>
      <c r="D206" s="38" t="str">
        <f t="shared" si="35"/>
        <v>*</v>
      </c>
      <c r="E206" s="42">
        <f t="shared" si="48"/>
        <v>2018</v>
      </c>
      <c r="F206" s="38" t="str">
        <f t="shared" si="45"/>
        <v>TRADME</v>
      </c>
      <c r="G206" s="38" t="str">
        <f t="shared" si="46"/>
        <v>TCAR*</v>
      </c>
      <c r="H206" s="38" t="str">
        <f>P$14</f>
        <v>TRADME</v>
      </c>
      <c r="I206" s="38" t="str">
        <f t="shared" si="47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53"/>
    </row>
    <row r="207" spans="2:20" x14ac:dyDescent="0.3">
      <c r="B207" s="38" t="s">
        <v>225</v>
      </c>
      <c r="C207" s="38"/>
      <c r="D207" s="38" t="str">
        <f t="shared" si="35"/>
        <v>FLO_EMIS</v>
      </c>
      <c r="E207" s="42">
        <f t="shared" si="48"/>
        <v>2018</v>
      </c>
      <c r="F207" s="38" t="str">
        <f t="shared" si="45"/>
        <v>TRADST</v>
      </c>
      <c r="G207" s="38" t="str">
        <f t="shared" si="46"/>
        <v>TCAR*</v>
      </c>
      <c r="H207" s="38" t="str">
        <f>P$15</f>
        <v>TRADST</v>
      </c>
      <c r="I207" s="38" t="str">
        <f t="shared" si="47"/>
        <v>TRAVOCN</v>
      </c>
      <c r="J207" s="47">
        <v>1.848658981141215E-2</v>
      </c>
      <c r="K207" s="2"/>
      <c r="L207" s="38" t="s">
        <v>239</v>
      </c>
      <c r="M207" s="38" t="s">
        <v>293</v>
      </c>
      <c r="N207" s="38" t="s">
        <v>270</v>
      </c>
    </row>
    <row r="208" spans="2:20" x14ac:dyDescent="0.3">
      <c r="B208" s="38" t="s">
        <v>225</v>
      </c>
      <c r="C208" s="38"/>
      <c r="D208" s="38" t="str">
        <f t="shared" ref="D208:D222" si="51">IF(J208&gt;0,"FLO_EMIS","*")</f>
        <v>*</v>
      </c>
      <c r="E208" s="42">
        <f t="shared" si="48"/>
        <v>2018</v>
      </c>
      <c r="F208" s="38" t="str">
        <f t="shared" si="45"/>
        <v>TRAELC</v>
      </c>
      <c r="G208" s="38" t="str">
        <f t="shared" si="46"/>
        <v>TCAR*</v>
      </c>
      <c r="H208" s="38" t="str">
        <f>P$16</f>
        <v>TRAELC</v>
      </c>
      <c r="I208" s="38" t="str">
        <f t="shared" si="47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17" x14ac:dyDescent="0.3">
      <c r="B209" s="38" t="s">
        <v>225</v>
      </c>
      <c r="C209" s="38"/>
      <c r="D209" s="38" t="str">
        <f t="shared" si="51"/>
        <v>FLO_EMIS</v>
      </c>
      <c r="E209" s="42">
        <f t="shared" si="48"/>
        <v>2018</v>
      </c>
      <c r="F209" s="38" t="str">
        <f t="shared" si="45"/>
        <v>TRAETH</v>
      </c>
      <c r="G209" s="38" t="str">
        <f t="shared" si="46"/>
        <v>TCAR*</v>
      </c>
      <c r="H209" s="38" t="str">
        <f>P$17</f>
        <v>TRAETH</v>
      </c>
      <c r="I209" s="38" t="str">
        <f t="shared" si="47"/>
        <v>TRAVOCN</v>
      </c>
      <c r="J209" s="47">
        <v>0.18900474751529203</v>
      </c>
      <c r="K209" s="2"/>
      <c r="L209" s="38" t="s">
        <v>239</v>
      </c>
      <c r="M209" s="38" t="s">
        <v>293</v>
      </c>
      <c r="N209" s="38" t="s">
        <v>271</v>
      </c>
    </row>
    <row r="210" spans="2:17" x14ac:dyDescent="0.3">
      <c r="B210" s="38" t="s">
        <v>225</v>
      </c>
      <c r="C210" s="38"/>
      <c r="D210" s="38" t="str">
        <f t="shared" si="51"/>
        <v>FLO_EMIS</v>
      </c>
      <c r="E210" s="42">
        <f t="shared" si="48"/>
        <v>2018</v>
      </c>
      <c r="F210" s="38" t="str">
        <f t="shared" si="45"/>
        <v>TRAETHM</v>
      </c>
      <c r="G210" s="38" t="str">
        <f t="shared" si="46"/>
        <v>TCAR*</v>
      </c>
      <c r="H210" s="38" t="str">
        <f>P$18</f>
        <v>TRAETHM</v>
      </c>
      <c r="I210" s="38" t="str">
        <f t="shared" si="47"/>
        <v>TRAVOCN</v>
      </c>
      <c r="J210" s="47">
        <v>0.18900474751529203</v>
      </c>
      <c r="K210" s="2"/>
      <c r="L210" s="38" t="s">
        <v>239</v>
      </c>
      <c r="M210" s="38" t="s">
        <v>293</v>
      </c>
      <c r="N210" s="38" t="s">
        <v>271</v>
      </c>
    </row>
    <row r="211" spans="2:17" x14ac:dyDescent="0.3">
      <c r="B211" s="38" t="s">
        <v>225</v>
      </c>
      <c r="C211" s="38"/>
      <c r="D211" s="38" t="str">
        <f t="shared" si="51"/>
        <v>*</v>
      </c>
      <c r="E211" s="42">
        <f t="shared" si="48"/>
        <v>2018</v>
      </c>
      <c r="F211" s="38" t="str">
        <f t="shared" si="45"/>
        <v>TRAFTD</v>
      </c>
      <c r="G211" s="38" t="str">
        <f t="shared" si="46"/>
        <v>TCAR*</v>
      </c>
      <c r="H211" s="38" t="str">
        <f>P$19</f>
        <v>TRAFTD</v>
      </c>
      <c r="I211" s="38" t="str">
        <f t="shared" si="47"/>
        <v>TRAVOCN</v>
      </c>
      <c r="J211" s="47">
        <v>0</v>
      </c>
      <c r="K211" s="2"/>
      <c r="L211" s="38" t="s">
        <v>239</v>
      </c>
      <c r="M211" s="38"/>
      <c r="N211" s="38" t="s">
        <v>245</v>
      </c>
    </row>
    <row r="212" spans="2:17" x14ac:dyDescent="0.3">
      <c r="B212" s="38" t="s">
        <v>225</v>
      </c>
      <c r="C212" s="38"/>
      <c r="D212" s="38" t="str">
        <f t="shared" si="51"/>
        <v>FLO_EMIS</v>
      </c>
      <c r="E212" s="42">
        <f t="shared" si="48"/>
        <v>2018</v>
      </c>
      <c r="F212" s="38" t="str">
        <f t="shared" si="45"/>
        <v>TRAGSL</v>
      </c>
      <c r="G212" s="38" t="str">
        <f t="shared" si="46"/>
        <v>TCAR*</v>
      </c>
      <c r="H212" s="38" t="str">
        <f>P$20</f>
        <v>TRAGSL</v>
      </c>
      <c r="I212" s="38" t="str">
        <f t="shared" si="47"/>
        <v>TRAVOCN</v>
      </c>
      <c r="J212" s="47">
        <v>0.18544408235220108</v>
      </c>
      <c r="K212" s="2"/>
      <c r="L212" s="38" t="s">
        <v>239</v>
      </c>
      <c r="M212" s="38" t="s">
        <v>293</v>
      </c>
      <c r="N212" s="38" t="s">
        <v>270</v>
      </c>
    </row>
    <row r="213" spans="2:17" x14ac:dyDescent="0.3">
      <c r="B213" s="38" t="s">
        <v>225</v>
      </c>
      <c r="C213" s="38"/>
      <c r="D213" s="38" t="str">
        <f t="shared" si="51"/>
        <v>*</v>
      </c>
      <c r="E213" s="42">
        <f t="shared" si="48"/>
        <v>2018</v>
      </c>
      <c r="F213" s="38" t="str">
        <f t="shared" si="45"/>
        <v>TRAH2G</v>
      </c>
      <c r="G213" s="38" t="str">
        <f t="shared" si="46"/>
        <v>TCAR*</v>
      </c>
      <c r="H213" s="38" t="str">
        <f>P$21</f>
        <v>TRAH2G</v>
      </c>
      <c r="I213" s="38" t="str">
        <f t="shared" si="47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7" x14ac:dyDescent="0.3">
      <c r="B214" s="38" t="s">
        <v>225</v>
      </c>
      <c r="C214" s="38"/>
      <c r="D214" s="38" t="str">
        <f t="shared" si="51"/>
        <v>*</v>
      </c>
      <c r="E214" s="42">
        <f t="shared" si="48"/>
        <v>2018</v>
      </c>
      <c r="F214" s="38" t="str">
        <f t="shared" si="45"/>
        <v>TRAHFO</v>
      </c>
      <c r="G214" s="38" t="str">
        <f t="shared" si="46"/>
        <v>TCAR*</v>
      </c>
      <c r="H214" s="38" t="str">
        <f>P$22</f>
        <v>TRAHFO</v>
      </c>
      <c r="I214" s="38" t="str">
        <f t="shared" si="47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7" x14ac:dyDescent="0.3">
      <c r="B215" s="38" t="s">
        <v>225</v>
      </c>
      <c r="C215" s="38"/>
      <c r="D215" s="38" t="str">
        <f t="shared" si="51"/>
        <v>*</v>
      </c>
      <c r="E215" s="42">
        <f t="shared" si="48"/>
        <v>2018</v>
      </c>
      <c r="F215" s="38" t="str">
        <f t="shared" si="45"/>
        <v>TRAHUM</v>
      </c>
      <c r="G215" s="38" t="str">
        <f t="shared" si="46"/>
        <v>TCAR*</v>
      </c>
      <c r="H215" s="38" t="str">
        <f>P$23</f>
        <v>TRAHUM</v>
      </c>
      <c r="I215" s="38" t="str">
        <f t="shared" si="47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7" x14ac:dyDescent="0.3">
      <c r="B216" s="38" t="s">
        <v>225</v>
      </c>
      <c r="C216" s="38"/>
      <c r="D216" s="38" t="str">
        <f t="shared" si="51"/>
        <v>*</v>
      </c>
      <c r="E216" s="42">
        <f t="shared" si="48"/>
        <v>2018</v>
      </c>
      <c r="F216" s="38" t="str">
        <f t="shared" si="45"/>
        <v>TRAKER</v>
      </c>
      <c r="G216" s="38" t="str">
        <f t="shared" si="46"/>
        <v>TCAR*</v>
      </c>
      <c r="H216" s="38" t="str">
        <f>P$24</f>
        <v>TRAKER</v>
      </c>
      <c r="I216" s="38" t="str">
        <f t="shared" si="47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7" x14ac:dyDescent="0.3">
      <c r="B217" s="38" t="s">
        <v>225</v>
      </c>
      <c r="C217" s="38"/>
      <c r="D217" s="38" t="str">
        <f t="shared" si="51"/>
        <v>*</v>
      </c>
      <c r="E217" s="42">
        <f t="shared" si="48"/>
        <v>2018</v>
      </c>
      <c r="F217" s="38" t="str">
        <f t="shared" si="45"/>
        <v>TRALFO</v>
      </c>
      <c r="G217" s="38" t="str">
        <f t="shared" si="46"/>
        <v>TCAR*</v>
      </c>
      <c r="H217" s="38" t="str">
        <f>P$25</f>
        <v>TRALFO</v>
      </c>
      <c r="I217" s="38" t="str">
        <f t="shared" si="47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7" x14ac:dyDescent="0.3">
      <c r="B218" s="38" t="s">
        <v>225</v>
      </c>
      <c r="C218" s="38"/>
      <c r="D218" s="38" t="str">
        <f t="shared" si="51"/>
        <v>*</v>
      </c>
      <c r="E218" s="42">
        <f t="shared" si="48"/>
        <v>2018</v>
      </c>
      <c r="F218" s="38" t="str">
        <f t="shared" si="45"/>
        <v>TRALPG</v>
      </c>
      <c r="G218" s="38" t="str">
        <f t="shared" si="46"/>
        <v>TCAR*</v>
      </c>
      <c r="H218" s="38" t="str">
        <f>P$26</f>
        <v>TRALPG</v>
      </c>
      <c r="I218" s="38" t="str">
        <f t="shared" si="47"/>
        <v>TRAVOCN</v>
      </c>
      <c r="J218" s="47">
        <v>0</v>
      </c>
      <c r="K218" s="2"/>
      <c r="L218" s="38" t="s">
        <v>239</v>
      </c>
      <c r="M218" s="38"/>
      <c r="N218" s="38" t="s">
        <v>263</v>
      </c>
    </row>
    <row r="219" spans="2:17" s="2" customFormat="1" ht="15" customHeight="1" x14ac:dyDescent="0.3">
      <c r="B219" s="38" t="s">
        <v>225</v>
      </c>
      <c r="C219" s="38"/>
      <c r="D219" s="38" t="str">
        <f t="shared" si="51"/>
        <v>FLO_EMIS</v>
      </c>
      <c r="E219" s="42">
        <f t="shared" si="48"/>
        <v>2018</v>
      </c>
      <c r="F219" s="38" t="str">
        <f t="shared" si="45"/>
        <v>TRAMTH</v>
      </c>
      <c r="G219" s="38" t="str">
        <f t="shared" si="46"/>
        <v>TCAR*</v>
      </c>
      <c r="H219" s="38" t="str">
        <f>P$27</f>
        <v>TRAMTH</v>
      </c>
      <c r="I219" s="38" t="str">
        <f t="shared" si="47"/>
        <v>TRAVOCN</v>
      </c>
      <c r="J219" s="47">
        <v>1.8027974409714799E-2</v>
      </c>
      <c r="L219" s="38" t="s">
        <v>239</v>
      </c>
      <c r="M219" s="38" t="s">
        <v>293</v>
      </c>
      <c r="N219" s="38" t="s">
        <v>270</v>
      </c>
      <c r="O219"/>
      <c r="P219"/>
      <c r="Q219"/>
    </row>
    <row r="220" spans="2:17" s="2" customFormat="1" ht="15" customHeight="1" x14ac:dyDescent="0.3">
      <c r="B220" s="38" t="s">
        <v>225</v>
      </c>
      <c r="C220" s="38"/>
      <c r="D220" s="38" t="str">
        <f t="shared" si="51"/>
        <v>FLO_EMIS</v>
      </c>
      <c r="E220" s="42">
        <f t="shared" si="48"/>
        <v>2018</v>
      </c>
      <c r="F220" s="38" t="str">
        <f t="shared" si="45"/>
        <v>TRAMTHM</v>
      </c>
      <c r="G220" s="38" t="str">
        <f t="shared" si="46"/>
        <v>TCAR*</v>
      </c>
      <c r="H220" s="38" t="str">
        <f>P$28</f>
        <v>TRAMTHM</v>
      </c>
      <c r="I220" s="38" t="str">
        <f t="shared" si="47"/>
        <v>TRAVOCN</v>
      </c>
      <c r="J220" s="47">
        <v>1.8027974409714799E-2</v>
      </c>
      <c r="L220" s="38" t="s">
        <v>239</v>
      </c>
      <c r="M220" s="38" t="s">
        <v>293</v>
      </c>
      <c r="N220" s="38" t="s">
        <v>270</v>
      </c>
      <c r="P220" s="53"/>
    </row>
    <row r="221" spans="2:17" x14ac:dyDescent="0.3">
      <c r="B221" s="38" t="s">
        <v>225</v>
      </c>
      <c r="C221" s="38"/>
      <c r="D221" s="38" t="str">
        <f t="shared" si="51"/>
        <v>FLO_EMIS</v>
      </c>
      <c r="E221" s="42">
        <f t="shared" si="48"/>
        <v>2018</v>
      </c>
      <c r="F221" s="38" t="str">
        <f t="shared" si="45"/>
        <v>TRANGL</v>
      </c>
      <c r="G221" s="38" t="str">
        <f t="shared" si="46"/>
        <v>TCAR*</v>
      </c>
      <c r="H221" s="38" t="str">
        <f>P$29</f>
        <v>TRANGL</v>
      </c>
      <c r="I221" s="38" t="str">
        <f t="shared" si="47"/>
        <v>TRAVOCN</v>
      </c>
      <c r="J221" s="47">
        <v>3.6683727367234343E-4</v>
      </c>
      <c r="L221" s="38" t="s">
        <v>239</v>
      </c>
      <c r="M221" s="38" t="s">
        <v>293</v>
      </c>
      <c r="N221" s="38" t="s">
        <v>270</v>
      </c>
      <c r="O221" s="2"/>
      <c r="P221" s="53"/>
      <c r="Q221" s="2"/>
    </row>
    <row r="222" spans="2:17" x14ac:dyDescent="0.3">
      <c r="B222" s="39" t="s">
        <v>225</v>
      </c>
      <c r="C222" s="39"/>
      <c r="D222" s="39" t="str">
        <f t="shared" si="51"/>
        <v>FLO_EMIS</v>
      </c>
      <c r="E222" s="42">
        <f t="shared" si="48"/>
        <v>2018</v>
      </c>
      <c r="F222" s="39" t="str">
        <f t="shared" si="45"/>
        <v>TRANGS</v>
      </c>
      <c r="G222" s="39" t="str">
        <f t="shared" si="46"/>
        <v>TCAR*</v>
      </c>
      <c r="H222" s="39" t="str">
        <f>P$30</f>
        <v>TRANGS</v>
      </c>
      <c r="I222" s="39" t="str">
        <f t="shared" si="47"/>
        <v>TRAVOCN</v>
      </c>
      <c r="J222" s="48">
        <v>3.6683727367234343E-4</v>
      </c>
      <c r="L222" s="39" t="s">
        <v>239</v>
      </c>
      <c r="M222" s="39" t="s">
        <v>293</v>
      </c>
      <c r="N222" s="39" t="s">
        <v>270</v>
      </c>
    </row>
    <row r="223" spans="2:17" s="2" customFormat="1" x14ac:dyDescent="0.3">
      <c r="B223"/>
      <c r="C223"/>
      <c r="D223"/>
      <c r="E223"/>
      <c r="F223"/>
      <c r="G223"/>
      <c r="H223"/>
      <c r="I223"/>
      <c r="J223"/>
      <c r="K223"/>
      <c r="L223" s="57"/>
      <c r="M223"/>
      <c r="N223"/>
      <c r="O223"/>
      <c r="P223"/>
      <c r="Q223"/>
    </row>
    <row r="224" spans="2:17" s="2" customFormat="1" x14ac:dyDescent="0.3">
      <c r="L224" s="41"/>
    </row>
    <row r="225" spans="2:20" s="2" customFormat="1" ht="21" customHeight="1" x14ac:dyDescent="0.3">
      <c r="B225" s="50" t="s">
        <v>321</v>
      </c>
      <c r="C225" s="50"/>
      <c r="D225" s="50"/>
      <c r="E225" s="50"/>
      <c r="L225" s="41"/>
    </row>
    <row r="226" spans="2:20" s="2" customFormat="1" ht="15" customHeight="1" x14ac:dyDescent="0.3">
      <c r="B226" s="40"/>
      <c r="C226"/>
      <c r="D226"/>
      <c r="E226"/>
      <c r="F226"/>
      <c r="G226"/>
      <c r="H226"/>
      <c r="I226"/>
      <c r="J226"/>
      <c r="L226" s="41"/>
    </row>
    <row r="227" spans="2:20" s="2" customFormat="1" ht="15" customHeight="1" x14ac:dyDescent="0.3">
      <c r="B227" s="35" t="s">
        <v>216</v>
      </c>
      <c r="C227" s="35" t="s">
        <v>217</v>
      </c>
      <c r="D227" s="35" t="s">
        <v>218</v>
      </c>
      <c r="E227" s="3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S227" s="35" t="s">
        <v>303</v>
      </c>
      <c r="T227" s="35" t="s">
        <v>302</v>
      </c>
    </row>
    <row r="228" spans="2:20" s="2" customFormat="1" ht="15" customHeight="1" x14ac:dyDescent="0.3">
      <c r="B228" s="38" t="s">
        <v>225</v>
      </c>
      <c r="C228" s="38"/>
      <c r="D228" s="38" t="str">
        <f t="shared" ref="D228:D294" si="52">IF(J228&gt;0,"FLO_EMIS","*")</f>
        <v>FLO_EMIS</v>
      </c>
      <c r="E228" s="42">
        <v>2025</v>
      </c>
      <c r="F228" s="38" t="str">
        <f>H228</f>
        <v>TRABDL</v>
      </c>
      <c r="G228" s="38" t="s">
        <v>342</v>
      </c>
      <c r="H228" s="38" t="str">
        <f>P$7</f>
        <v>TRABDL</v>
      </c>
      <c r="I228" s="38" t="s">
        <v>226</v>
      </c>
      <c r="J228" s="47">
        <v>5.4114385889324624E-4</v>
      </c>
      <c r="L228" s="38" t="s">
        <v>239</v>
      </c>
      <c r="M228" s="38" t="s">
        <v>293</v>
      </c>
      <c r="N228" s="38" t="s">
        <v>297</v>
      </c>
      <c r="P228" s="38" t="s">
        <v>185</v>
      </c>
      <c r="Q228" s="44" t="s">
        <v>186</v>
      </c>
      <c r="S228" s="38" t="s">
        <v>226</v>
      </c>
      <c r="T228" s="44" t="s">
        <v>250</v>
      </c>
    </row>
    <row r="229" spans="2:20" s="2" customFormat="1" ht="15" customHeight="1" x14ac:dyDescent="0.3">
      <c r="B229" s="38" t="s">
        <v>225</v>
      </c>
      <c r="C229" s="38"/>
      <c r="D229" s="38" t="str">
        <f t="shared" si="52"/>
        <v>FLO_EMIS</v>
      </c>
      <c r="E229" s="42">
        <f>E228</f>
        <v>2025</v>
      </c>
      <c r="F229" s="38" t="str">
        <f t="shared" ref="F229:F251" si="53">H229</f>
        <v>TRABDLM</v>
      </c>
      <c r="G229" s="38" t="str">
        <f>G228</f>
        <v>TCAR*01*</v>
      </c>
      <c r="H229" s="38" t="str">
        <f>P$8</f>
        <v>TRABDLM</v>
      </c>
      <c r="I229" s="38" t="str">
        <f>I228</f>
        <v>TRACH4N</v>
      </c>
      <c r="J229" s="47">
        <v>5.4114385889324624E-4</v>
      </c>
      <c r="L229" s="38" t="s">
        <v>239</v>
      </c>
      <c r="M229" s="38" t="s">
        <v>293</v>
      </c>
      <c r="N229" s="38" t="s">
        <v>297</v>
      </c>
      <c r="P229" s="38" t="s">
        <v>187</v>
      </c>
      <c r="Q229" s="44" t="s">
        <v>188</v>
      </c>
      <c r="S229" s="38" t="s">
        <v>227</v>
      </c>
      <c r="T229" s="44" t="s">
        <v>251</v>
      </c>
    </row>
    <row r="230" spans="2:20" s="2" customFormat="1" ht="15" customHeight="1" x14ac:dyDescent="0.3">
      <c r="B230" s="38" t="s">
        <v>225</v>
      </c>
      <c r="C230" s="38"/>
      <c r="D230" s="38" t="str">
        <f t="shared" si="52"/>
        <v>FLO_EMIS</v>
      </c>
      <c r="E230" s="42">
        <f t="shared" ref="E230:I251" si="54">E229</f>
        <v>2025</v>
      </c>
      <c r="F230" s="38" t="str">
        <f t="shared" si="53"/>
        <v>TRABGL</v>
      </c>
      <c r="G230" s="38" t="str">
        <f t="shared" si="54"/>
        <v>TCAR*01*</v>
      </c>
      <c r="H230" s="38" t="str">
        <f>P$9</f>
        <v>TRABGL</v>
      </c>
      <c r="I230" s="38" t="str">
        <f t="shared" si="54"/>
        <v>TRACH4N</v>
      </c>
      <c r="J230" s="47">
        <v>5.431070390408404E-3</v>
      </c>
      <c r="L230" s="38" t="s">
        <v>239</v>
      </c>
      <c r="M230" s="38" t="s">
        <v>293</v>
      </c>
      <c r="N230" s="38" t="s">
        <v>298</v>
      </c>
      <c r="P230" s="38" t="s">
        <v>278</v>
      </c>
      <c r="Q230" s="44" t="s">
        <v>279</v>
      </c>
      <c r="S230" s="38" t="s">
        <v>249</v>
      </c>
      <c r="T230" s="44" t="s">
        <v>252</v>
      </c>
    </row>
    <row r="231" spans="2:20" s="2" customFormat="1" ht="15" customHeight="1" x14ac:dyDescent="0.3">
      <c r="B231" s="38" t="s">
        <v>225</v>
      </c>
      <c r="C231" s="38"/>
      <c r="D231" s="38" t="str">
        <f t="shared" si="52"/>
        <v>FLO_EMIS</v>
      </c>
      <c r="E231" s="42">
        <f t="shared" si="54"/>
        <v>2025</v>
      </c>
      <c r="F231" s="38" t="str">
        <f t="shared" si="53"/>
        <v>TRABGS</v>
      </c>
      <c r="G231" s="38" t="str">
        <f t="shared" si="54"/>
        <v>TCAR*01*</v>
      </c>
      <c r="H231" s="38" t="str">
        <f>P$10</f>
        <v>TRABGS</v>
      </c>
      <c r="I231" s="38" t="str">
        <f t="shared" si="54"/>
        <v>TRACH4N</v>
      </c>
      <c r="J231" s="47">
        <v>5.431070390408404E-3</v>
      </c>
      <c r="L231" s="38" t="s">
        <v>239</v>
      </c>
      <c r="M231" s="38" t="s">
        <v>293</v>
      </c>
      <c r="N231" s="38" t="s">
        <v>298</v>
      </c>
      <c r="P231" s="38" t="s">
        <v>189</v>
      </c>
      <c r="Q231" s="44" t="s">
        <v>190</v>
      </c>
      <c r="S231" s="38" t="s">
        <v>228</v>
      </c>
      <c r="T231" s="44" t="s">
        <v>253</v>
      </c>
    </row>
    <row r="232" spans="2:20" s="2" customFormat="1" ht="15" customHeight="1" x14ac:dyDescent="0.3">
      <c r="B232" s="38" t="s">
        <v>225</v>
      </c>
      <c r="C232" s="38"/>
      <c r="D232" s="38" t="str">
        <f t="shared" si="52"/>
        <v>FLO_EMIS</v>
      </c>
      <c r="E232" s="42">
        <f t="shared" si="54"/>
        <v>2025</v>
      </c>
      <c r="F232" s="38" t="str">
        <f t="shared" si="53"/>
        <v>TRABGSL</v>
      </c>
      <c r="G232" s="38" t="str">
        <f t="shared" si="54"/>
        <v>TCAR*01*</v>
      </c>
      <c r="H232" s="38" t="str">
        <f>P$11</f>
        <v>TRABGSL</v>
      </c>
      <c r="I232" s="38" t="str">
        <f t="shared" si="54"/>
        <v>TRACH4N</v>
      </c>
      <c r="J232" s="47">
        <f>J241</f>
        <v>1.1348326590189561E-2</v>
      </c>
      <c r="L232" s="38" t="s">
        <v>239</v>
      </c>
      <c r="M232" s="38"/>
      <c r="N232" s="38" t="s">
        <v>294</v>
      </c>
      <c r="P232" s="38" t="s">
        <v>282</v>
      </c>
      <c r="Q232" s="44" t="s">
        <v>283</v>
      </c>
      <c r="S232" s="38" t="s">
        <v>247</v>
      </c>
      <c r="T232" s="44" t="s">
        <v>254</v>
      </c>
    </row>
    <row r="233" spans="2:20" s="2" customFormat="1" ht="15" customHeight="1" x14ac:dyDescent="0.3">
      <c r="B233" s="38" t="s">
        <v>225</v>
      </c>
      <c r="C233" s="38"/>
      <c r="D233" s="38" t="str">
        <f t="shared" ref="D233" si="55">IF(J233&gt;0,"FLO_EMIS","*")</f>
        <v>FLO_EMIS</v>
      </c>
      <c r="E233" s="42">
        <f t="shared" ref="E233" si="56">E232</f>
        <v>2025</v>
      </c>
      <c r="F233" s="38" t="str">
        <f t="shared" ref="F233" si="57">H233</f>
        <v>TRABGSLM</v>
      </c>
      <c r="G233" s="38" t="str">
        <f t="shared" si="54"/>
        <v>TCAR*01*</v>
      </c>
      <c r="H233" s="38" t="str">
        <f>P$12</f>
        <v>TRABGSLM</v>
      </c>
      <c r="I233" s="38" t="str">
        <f t="shared" si="54"/>
        <v>TRACH4N</v>
      </c>
      <c r="J233" s="47">
        <f>J232</f>
        <v>1.1348326590189561E-2</v>
      </c>
      <c r="L233" s="38" t="s">
        <v>239</v>
      </c>
      <c r="M233" s="38"/>
      <c r="N233" s="38" t="s">
        <v>294</v>
      </c>
      <c r="P233" s="38" t="s">
        <v>317</v>
      </c>
      <c r="Q233" s="44" t="s">
        <v>318</v>
      </c>
      <c r="S233" s="38" t="s">
        <v>231</v>
      </c>
      <c r="T233" s="44" t="s">
        <v>255</v>
      </c>
    </row>
    <row r="234" spans="2:20" s="2" customFormat="1" ht="15" customHeight="1" x14ac:dyDescent="0.3">
      <c r="B234" s="38" t="s">
        <v>225</v>
      </c>
      <c r="C234" s="38"/>
      <c r="D234" s="38" t="str">
        <f t="shared" si="52"/>
        <v>*</v>
      </c>
      <c r="E234" s="42">
        <f t="shared" ref="E234" si="58">E233</f>
        <v>2025</v>
      </c>
      <c r="F234" s="38" t="str">
        <f t="shared" si="53"/>
        <v>TRABJF</v>
      </c>
      <c r="G234" s="38" t="str">
        <f t="shared" ref="G234" si="59">G233</f>
        <v>TCAR*01*</v>
      </c>
      <c r="H234" s="38" t="str">
        <f>P$13</f>
        <v>TRABJF</v>
      </c>
      <c r="I234" s="38" t="str">
        <f t="shared" ref="I234" si="60">I233</f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246</v>
      </c>
      <c r="T234" s="44" t="s">
        <v>257</v>
      </c>
    </row>
    <row r="235" spans="2:20" s="2" customFormat="1" ht="15" customHeight="1" x14ac:dyDescent="0.3">
      <c r="B235" s="38" t="s">
        <v>225</v>
      </c>
      <c r="C235" s="38"/>
      <c r="D235" s="38" t="str">
        <f t="shared" si="52"/>
        <v>*</v>
      </c>
      <c r="E235" s="42">
        <f t="shared" ref="E235" si="61">E234</f>
        <v>2025</v>
      </c>
      <c r="F235" s="38" t="str">
        <f t="shared" si="53"/>
        <v>TRADME</v>
      </c>
      <c r="G235" s="38" t="str">
        <f t="shared" ref="G235" si="62">G234</f>
        <v>TCAR*01*</v>
      </c>
      <c r="H235" s="38" t="str">
        <f>P$14</f>
        <v>TRADME</v>
      </c>
      <c r="I235" s="38" t="str">
        <f t="shared" ref="I235" si="63">I234</f>
        <v>TRACH4N</v>
      </c>
      <c r="J235" s="47">
        <v>0</v>
      </c>
      <c r="L235" s="38" t="s">
        <v>239</v>
      </c>
      <c r="M235" s="38"/>
      <c r="N235" s="38" t="s">
        <v>245</v>
      </c>
      <c r="P235" s="38" t="s">
        <v>286</v>
      </c>
      <c r="Q235" s="44" t="s">
        <v>287</v>
      </c>
      <c r="S235" s="38" t="s">
        <v>233</v>
      </c>
      <c r="T235" s="44" t="s">
        <v>258</v>
      </c>
    </row>
    <row r="236" spans="2:20" s="2" customFormat="1" ht="15" customHeight="1" x14ac:dyDescent="0.3">
      <c r="B236" s="38" t="s">
        <v>225</v>
      </c>
      <c r="C236" s="38"/>
      <c r="D236" s="38" t="str">
        <f t="shared" si="52"/>
        <v>FLO_EMIS</v>
      </c>
      <c r="E236" s="42">
        <f t="shared" si="54"/>
        <v>2025</v>
      </c>
      <c r="F236" s="38" t="str">
        <f t="shared" si="53"/>
        <v>TRADST</v>
      </c>
      <c r="G236" s="38" t="str">
        <f t="shared" ref="G236" si="64">G235</f>
        <v>TCAR*01*</v>
      </c>
      <c r="H236" s="38" t="str">
        <f>P$15</f>
        <v>TRADST</v>
      </c>
      <c r="I236" s="38" t="str">
        <f t="shared" ref="I236" si="65">I235</f>
        <v>TRACH4N</v>
      </c>
      <c r="J236" s="47">
        <v>5.3020705234543548E-4</v>
      </c>
      <c r="L236" s="38" t="s">
        <v>239</v>
      </c>
      <c r="M236" s="38" t="s">
        <v>293</v>
      </c>
      <c r="N236" s="38" t="s">
        <v>298</v>
      </c>
      <c r="P236" s="38" t="s">
        <v>191</v>
      </c>
      <c r="Q236" s="44" t="s">
        <v>192</v>
      </c>
      <c r="S236" s="38" t="s">
        <v>232</v>
      </c>
      <c r="T236" s="44" t="s">
        <v>256</v>
      </c>
    </row>
    <row r="237" spans="2:20" s="2" customFormat="1" ht="15" customHeight="1" x14ac:dyDescent="0.3">
      <c r="B237" s="38" t="s">
        <v>225</v>
      </c>
      <c r="C237" s="38"/>
      <c r="D237" s="38" t="str">
        <f t="shared" si="52"/>
        <v>*</v>
      </c>
      <c r="E237" s="42">
        <f t="shared" si="54"/>
        <v>2025</v>
      </c>
      <c r="F237" s="38" t="str">
        <f t="shared" si="53"/>
        <v>TRAELC</v>
      </c>
      <c r="G237" s="38" t="str">
        <f t="shared" si="54"/>
        <v>TCAR*01*</v>
      </c>
      <c r="H237" s="38" t="str">
        <f>P$16</f>
        <v>TRAELC</v>
      </c>
      <c r="I237" s="38" t="str">
        <f t="shared" ref="I237" si="66">I236</f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240</v>
      </c>
      <c r="T237" s="44" t="s">
        <v>259</v>
      </c>
    </row>
    <row r="238" spans="2:20" s="2" customFormat="1" ht="15" customHeight="1" x14ac:dyDescent="0.3">
      <c r="B238" s="38" t="s">
        <v>225</v>
      </c>
      <c r="C238" s="38"/>
      <c r="D238" s="38" t="str">
        <f t="shared" si="52"/>
        <v>FLO_EMIS</v>
      </c>
      <c r="E238" s="42">
        <f t="shared" si="54"/>
        <v>2025</v>
      </c>
      <c r="F238" s="38" t="str">
        <f t="shared" si="53"/>
        <v>TRAETH</v>
      </c>
      <c r="G238" s="38" t="str">
        <f t="shared" si="54"/>
        <v>TCAR*01*</v>
      </c>
      <c r="H238" s="38" t="str">
        <f>P$17</f>
        <v>TRAETH</v>
      </c>
      <c r="I238" s="38" t="str">
        <f t="shared" si="54"/>
        <v>TRACH4N</v>
      </c>
      <c r="J238" s="47">
        <v>1.0547804083361747E-2</v>
      </c>
      <c r="L238" s="38" t="s">
        <v>239</v>
      </c>
      <c r="M238" s="38" t="s">
        <v>293</v>
      </c>
      <c r="N238" s="38" t="s">
        <v>299</v>
      </c>
      <c r="P238" s="38" t="s">
        <v>195</v>
      </c>
      <c r="Q238" s="44" t="s">
        <v>196</v>
      </c>
      <c r="S238" s="38" t="s">
        <v>230</v>
      </c>
      <c r="T238" s="44" t="s">
        <v>300</v>
      </c>
    </row>
    <row r="239" spans="2:20" s="2" customFormat="1" ht="15" customHeight="1" x14ac:dyDescent="0.3">
      <c r="B239" s="38" t="s">
        <v>225</v>
      </c>
      <c r="C239" s="38"/>
      <c r="D239" s="38" t="str">
        <f t="shared" si="52"/>
        <v>FLO_EMIS</v>
      </c>
      <c r="E239" s="42">
        <f t="shared" si="54"/>
        <v>2025</v>
      </c>
      <c r="F239" s="38" t="str">
        <f t="shared" si="53"/>
        <v>TRAETHM</v>
      </c>
      <c r="G239" s="38" t="str">
        <f t="shared" si="54"/>
        <v>TCAR*01*</v>
      </c>
      <c r="H239" s="38" t="str">
        <f>P$18</f>
        <v>TRAETHM</v>
      </c>
      <c r="I239" s="38" t="str">
        <f t="shared" si="54"/>
        <v>TRACH4N</v>
      </c>
      <c r="J239" s="47">
        <v>1.0547804083361747E-2</v>
      </c>
      <c r="L239" s="38" t="s">
        <v>239</v>
      </c>
      <c r="M239" s="38" t="s">
        <v>293</v>
      </c>
      <c r="N239" s="38" t="s">
        <v>299</v>
      </c>
      <c r="P239" s="38" t="s">
        <v>197</v>
      </c>
      <c r="Q239" s="44" t="s">
        <v>198</v>
      </c>
    </row>
    <row r="240" spans="2:20" s="2" customFormat="1" ht="15" customHeight="1" x14ac:dyDescent="0.3">
      <c r="B240" s="38" t="s">
        <v>225</v>
      </c>
      <c r="C240" s="38"/>
      <c r="D240" s="38" t="str">
        <f t="shared" si="52"/>
        <v>*</v>
      </c>
      <c r="E240" s="42">
        <f t="shared" si="54"/>
        <v>2025</v>
      </c>
      <c r="F240" s="38" t="str">
        <f t="shared" si="53"/>
        <v>TRAFTD</v>
      </c>
      <c r="G240" s="38" t="str">
        <f t="shared" si="54"/>
        <v>TCAR*01*</v>
      </c>
      <c r="H240" s="38" t="str">
        <f>P$19</f>
        <v>TRAFTD</v>
      </c>
      <c r="I240" s="38" t="str">
        <f t="shared" si="54"/>
        <v>TRACH4N</v>
      </c>
      <c r="J240" s="47">
        <v>0</v>
      </c>
      <c r="L240" s="38" t="s">
        <v>239</v>
      </c>
      <c r="M240" s="38"/>
      <c r="N240" s="38" t="s">
        <v>245</v>
      </c>
      <c r="P240" s="38" t="s">
        <v>276</v>
      </c>
      <c r="Q240" s="44" t="s">
        <v>277</v>
      </c>
    </row>
    <row r="241" spans="2:20" s="2" customFormat="1" ht="15" customHeight="1" x14ac:dyDescent="0.3">
      <c r="B241" s="38" t="s">
        <v>225</v>
      </c>
      <c r="C241" s="38"/>
      <c r="D241" s="38" t="str">
        <f t="shared" si="52"/>
        <v>FLO_EMIS</v>
      </c>
      <c r="E241" s="42">
        <f t="shared" si="54"/>
        <v>2025</v>
      </c>
      <c r="F241" s="38" t="str">
        <f t="shared" si="53"/>
        <v>TRAGSL</v>
      </c>
      <c r="G241" s="38" t="str">
        <f t="shared" si="54"/>
        <v>TCAR*01*</v>
      </c>
      <c r="H241" s="38" t="str">
        <f>P$20</f>
        <v>TRAGSL</v>
      </c>
      <c r="I241" s="38" t="str">
        <f t="shared" si="54"/>
        <v>TRACH4N</v>
      </c>
      <c r="J241" s="47">
        <v>1.1348326590189561E-2</v>
      </c>
      <c r="L241" s="38" t="s">
        <v>239</v>
      </c>
      <c r="M241" s="38" t="s">
        <v>293</v>
      </c>
      <c r="N241" s="38" t="s">
        <v>298</v>
      </c>
      <c r="P241" s="38" t="s">
        <v>199</v>
      </c>
      <c r="Q241" s="44" t="s">
        <v>200</v>
      </c>
    </row>
    <row r="242" spans="2:20" s="2" customFormat="1" ht="15" customHeight="1" x14ac:dyDescent="0.3">
      <c r="B242" s="38" t="s">
        <v>225</v>
      </c>
      <c r="C242" s="38"/>
      <c r="D242" s="38" t="str">
        <f t="shared" si="52"/>
        <v>*</v>
      </c>
      <c r="E242" s="42">
        <f t="shared" si="54"/>
        <v>2025</v>
      </c>
      <c r="F242" s="38" t="str">
        <f t="shared" si="53"/>
        <v>TRAH2G</v>
      </c>
      <c r="G242" s="38" t="str">
        <f t="shared" si="54"/>
        <v>TCAR*01*</v>
      </c>
      <c r="H242" s="38" t="str">
        <f>P$21</f>
        <v>TRAH2G</v>
      </c>
      <c r="I242" s="38" t="str">
        <f t="shared" si="54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</row>
    <row r="243" spans="2:20" s="2" customFormat="1" ht="15" customHeight="1" x14ac:dyDescent="0.3">
      <c r="B243" s="38" t="s">
        <v>225</v>
      </c>
      <c r="C243" s="38"/>
      <c r="D243" s="38" t="str">
        <f t="shared" si="52"/>
        <v>*</v>
      </c>
      <c r="E243" s="42">
        <f t="shared" si="54"/>
        <v>2025</v>
      </c>
      <c r="F243" s="38" t="str">
        <f t="shared" si="53"/>
        <v>TRAHFO</v>
      </c>
      <c r="G243" s="38" t="str">
        <f t="shared" si="54"/>
        <v>TCAR*01*</v>
      </c>
      <c r="H243" s="38" t="str">
        <f>P$22</f>
        <v>TRAHFO</v>
      </c>
      <c r="I243" s="38" t="str">
        <f t="shared" si="54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</row>
    <row r="244" spans="2:20" s="2" customFormat="1" ht="15" customHeight="1" x14ac:dyDescent="0.3">
      <c r="B244" s="38" t="s">
        <v>225</v>
      </c>
      <c r="C244" s="38"/>
      <c r="D244" s="38" t="str">
        <f t="shared" si="52"/>
        <v>*</v>
      </c>
      <c r="E244" s="42">
        <f t="shared" si="54"/>
        <v>2025</v>
      </c>
      <c r="F244" s="38" t="str">
        <f t="shared" si="53"/>
        <v>TRAHUM</v>
      </c>
      <c r="G244" s="38" t="str">
        <f t="shared" si="54"/>
        <v>TCAR*01*</v>
      </c>
      <c r="H244" s="38" t="str">
        <f>P$23</f>
        <v>TRAHUM</v>
      </c>
      <c r="I244" s="38" t="str">
        <f t="shared" si="54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</row>
    <row r="245" spans="2:20" s="2" customFormat="1" ht="15" customHeight="1" x14ac:dyDescent="0.3">
      <c r="B245" s="38" t="s">
        <v>225</v>
      </c>
      <c r="C245" s="38"/>
      <c r="D245" s="38" t="str">
        <f t="shared" si="52"/>
        <v>*</v>
      </c>
      <c r="E245" s="42">
        <f t="shared" si="54"/>
        <v>2025</v>
      </c>
      <c r="F245" s="38" t="str">
        <f t="shared" si="53"/>
        <v>TRAKER</v>
      </c>
      <c r="G245" s="38" t="str">
        <f t="shared" si="54"/>
        <v>TCAR*01*</v>
      </c>
      <c r="H245" s="38" t="str">
        <f>P$24</f>
        <v>TRAKER</v>
      </c>
      <c r="I245" s="38" t="str">
        <f t="shared" si="54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</row>
    <row r="246" spans="2:20" s="2" customFormat="1" ht="15" customHeight="1" x14ac:dyDescent="0.3">
      <c r="B246" s="38" t="s">
        <v>225</v>
      </c>
      <c r="C246" s="38"/>
      <c r="D246" s="38" t="str">
        <f t="shared" si="52"/>
        <v>*</v>
      </c>
      <c r="E246" s="42">
        <f t="shared" si="54"/>
        <v>2025</v>
      </c>
      <c r="F246" s="38" t="str">
        <f t="shared" si="53"/>
        <v>TRALFO</v>
      </c>
      <c r="G246" s="38" t="str">
        <f t="shared" si="54"/>
        <v>TCAR*01*</v>
      </c>
      <c r="H246" s="38" t="str">
        <f>P$25</f>
        <v>TRALFO</v>
      </c>
      <c r="I246" s="38" t="str">
        <f t="shared" si="54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</row>
    <row r="247" spans="2:20" s="2" customFormat="1" ht="15" customHeight="1" x14ac:dyDescent="0.3">
      <c r="B247" s="38" t="s">
        <v>225</v>
      </c>
      <c r="C247" s="38"/>
      <c r="D247" s="38" t="str">
        <f t="shared" si="52"/>
        <v>*</v>
      </c>
      <c r="E247" s="42">
        <f t="shared" si="54"/>
        <v>2025</v>
      </c>
      <c r="F247" s="38" t="str">
        <f t="shared" si="53"/>
        <v>TRALPG</v>
      </c>
      <c r="G247" s="38" t="str">
        <f t="shared" si="54"/>
        <v>TCAR*01*</v>
      </c>
      <c r="H247" s="38" t="str">
        <f>P$26</f>
        <v>TRALPG</v>
      </c>
      <c r="I247" s="38" t="str">
        <f t="shared" si="54"/>
        <v>TRACH4N</v>
      </c>
      <c r="J247" s="47">
        <v>0</v>
      </c>
      <c r="L247" s="38" t="s">
        <v>239</v>
      </c>
      <c r="M247" s="38"/>
      <c r="N247" s="38" t="s">
        <v>263</v>
      </c>
      <c r="P247" s="38" t="s">
        <v>211</v>
      </c>
      <c r="Q247" s="44" t="s">
        <v>212</v>
      </c>
    </row>
    <row r="248" spans="2:20" x14ac:dyDescent="0.3">
      <c r="B248" s="38" t="s">
        <v>225</v>
      </c>
      <c r="C248" s="38"/>
      <c r="D248" s="38" t="str">
        <f t="shared" si="52"/>
        <v>FLO_EMIS</v>
      </c>
      <c r="E248" s="42">
        <f t="shared" si="54"/>
        <v>2025</v>
      </c>
      <c r="F248" s="38" t="str">
        <f t="shared" si="53"/>
        <v>TRAMTH</v>
      </c>
      <c r="G248" s="38" t="str">
        <f t="shared" si="54"/>
        <v>TCAR*01*</v>
      </c>
      <c r="H248" s="38" t="str">
        <f>P$27</f>
        <v>TRAMTH</v>
      </c>
      <c r="I248" s="38" t="str">
        <f t="shared" si="54"/>
        <v>TRACH4N</v>
      </c>
      <c r="J248" s="47">
        <v>5.1705367213956575E-4</v>
      </c>
      <c r="K248" s="2"/>
      <c r="L248" s="38" t="s">
        <v>239</v>
      </c>
      <c r="M248" s="38" t="s">
        <v>293</v>
      </c>
      <c r="N248" s="38" t="s">
        <v>298</v>
      </c>
      <c r="O248" s="2"/>
      <c r="P248" s="38" t="s">
        <v>315</v>
      </c>
      <c r="Q248" s="44" t="s">
        <v>268</v>
      </c>
      <c r="R248" s="2"/>
      <c r="S248" s="2"/>
      <c r="T248" s="2"/>
    </row>
    <row r="249" spans="2:20" x14ac:dyDescent="0.3">
      <c r="B249" s="38" t="s">
        <v>225</v>
      </c>
      <c r="C249" s="38"/>
      <c r="D249" s="38" t="str">
        <f t="shared" si="52"/>
        <v>FLO_EMIS</v>
      </c>
      <c r="E249" s="42">
        <f t="shared" si="54"/>
        <v>2025</v>
      </c>
      <c r="F249" s="38" t="str">
        <f t="shared" si="53"/>
        <v>TRAMTHM</v>
      </c>
      <c r="G249" s="38" t="str">
        <f t="shared" si="54"/>
        <v>TCAR*01*</v>
      </c>
      <c r="H249" s="38" t="str">
        <f>P$28</f>
        <v>TRAMTHM</v>
      </c>
      <c r="I249" s="38" t="str">
        <f t="shared" si="54"/>
        <v>TRACH4N</v>
      </c>
      <c r="J249" s="47">
        <v>5.1705367213956575E-4</v>
      </c>
      <c r="K249" s="2"/>
      <c r="L249" s="38" t="s">
        <v>239</v>
      </c>
      <c r="M249" s="38" t="s">
        <v>293</v>
      </c>
      <c r="N249" s="38" t="s">
        <v>298</v>
      </c>
      <c r="O249" s="2"/>
      <c r="P249" s="38" t="s">
        <v>316</v>
      </c>
      <c r="Q249" s="44" t="s">
        <v>267</v>
      </c>
    </row>
    <row r="250" spans="2:20" x14ac:dyDescent="0.3">
      <c r="B250" s="38" t="s">
        <v>225</v>
      </c>
      <c r="C250" s="38"/>
      <c r="D250" s="38" t="str">
        <f t="shared" si="52"/>
        <v>FLO_EMIS</v>
      </c>
      <c r="E250" s="42">
        <f t="shared" si="54"/>
        <v>2025</v>
      </c>
      <c r="F250" s="38" t="str">
        <f t="shared" si="53"/>
        <v>TRANGL</v>
      </c>
      <c r="G250" s="38" t="str">
        <f t="shared" si="54"/>
        <v>TCAR*01*</v>
      </c>
      <c r="H250" s="38" t="str">
        <f>P$29</f>
        <v>TRANGL</v>
      </c>
      <c r="I250" s="38" t="str">
        <f t="shared" si="54"/>
        <v>TRACH4N</v>
      </c>
      <c r="J250" s="47">
        <v>5.431070390408404E-3</v>
      </c>
      <c r="L250" s="38" t="s">
        <v>239</v>
      </c>
      <c r="M250" s="38" t="s">
        <v>293</v>
      </c>
      <c r="N250" s="38" t="s">
        <v>298</v>
      </c>
      <c r="P250" s="38" t="s">
        <v>280</v>
      </c>
      <c r="Q250" s="45" t="s">
        <v>281</v>
      </c>
    </row>
    <row r="251" spans="2:20" x14ac:dyDescent="0.3">
      <c r="B251" s="39" t="s">
        <v>225</v>
      </c>
      <c r="C251" s="39"/>
      <c r="D251" s="39" t="str">
        <f t="shared" si="52"/>
        <v>FLO_EMIS</v>
      </c>
      <c r="E251" s="43">
        <f t="shared" si="54"/>
        <v>2025</v>
      </c>
      <c r="F251" s="39" t="str">
        <f t="shared" si="53"/>
        <v>TRANGS</v>
      </c>
      <c r="G251" s="39" t="str">
        <f t="shared" si="54"/>
        <v>TCAR*01*</v>
      </c>
      <c r="H251" s="39" t="str">
        <f>P$30</f>
        <v>TRANGS</v>
      </c>
      <c r="I251" s="39" t="str">
        <f t="shared" si="54"/>
        <v>TRACH4N</v>
      </c>
      <c r="J251" s="48">
        <v>5.431070390408404E-3</v>
      </c>
      <c r="L251" s="39" t="s">
        <v>239</v>
      </c>
      <c r="M251" s="39" t="s">
        <v>293</v>
      </c>
      <c r="N251" s="39" t="s">
        <v>298</v>
      </c>
      <c r="P251" s="39" t="s">
        <v>213</v>
      </c>
      <c r="Q251" s="46" t="s">
        <v>214</v>
      </c>
    </row>
    <row r="252" spans="2:20" s="2" customFormat="1" ht="15" customHeight="1" x14ac:dyDescent="0.3">
      <c r="B252" s="38" t="s">
        <v>225</v>
      </c>
      <c r="C252" s="38"/>
      <c r="D252" s="38" t="str">
        <f t="shared" si="52"/>
        <v>FLO_EMIS</v>
      </c>
      <c r="E252" s="42">
        <v>2025</v>
      </c>
      <c r="F252" s="38" t="str">
        <f>H252</f>
        <v>TRABDL</v>
      </c>
      <c r="G252" s="38" t="s">
        <v>342</v>
      </c>
      <c r="H252" s="38" t="str">
        <f>P$7</f>
        <v>TRABDL</v>
      </c>
      <c r="I252" s="38" t="s">
        <v>227</v>
      </c>
      <c r="J252" s="47">
        <v>0.12817008810975131</v>
      </c>
      <c r="L252" s="38" t="s">
        <v>239</v>
      </c>
      <c r="M252" s="38" t="s">
        <v>293</v>
      </c>
      <c r="N252" s="38" t="s">
        <v>297</v>
      </c>
      <c r="O252"/>
      <c r="P252"/>
      <c r="Q252"/>
      <c r="S252"/>
      <c r="T252"/>
    </row>
    <row r="253" spans="2:20" x14ac:dyDescent="0.3">
      <c r="B253" s="38" t="s">
        <v>225</v>
      </c>
      <c r="C253" s="38"/>
      <c r="D253" s="38" t="str">
        <f t="shared" si="52"/>
        <v>FLO_EMIS</v>
      </c>
      <c r="E253" s="42">
        <f>E252</f>
        <v>2025</v>
      </c>
      <c r="F253" s="38" t="str">
        <f t="shared" ref="F253:F275" si="67">H253</f>
        <v>TRABDLM</v>
      </c>
      <c r="G253" s="38" t="str">
        <f>G252</f>
        <v>TCAR*01*</v>
      </c>
      <c r="H253" s="38" t="str">
        <f>P$8</f>
        <v>TRABDLM</v>
      </c>
      <c r="I253" s="38" t="str">
        <f>I252</f>
        <v>TRACOXN</v>
      </c>
      <c r="J253" s="47">
        <v>0.12817008810975131</v>
      </c>
      <c r="K253" s="2"/>
      <c r="L253" s="38" t="s">
        <v>239</v>
      </c>
      <c r="M253" s="38" t="s">
        <v>293</v>
      </c>
      <c r="N253" s="38" t="s">
        <v>297</v>
      </c>
      <c r="S253" s="53"/>
      <c r="T253" s="2"/>
    </row>
    <row r="254" spans="2:20" s="2" customFormat="1" ht="15" customHeight="1" x14ac:dyDescent="0.3">
      <c r="B254" s="38" t="s">
        <v>225</v>
      </c>
      <c r="C254" s="38"/>
      <c r="D254" s="38" t="str">
        <f t="shared" si="52"/>
        <v>FLO_EMIS</v>
      </c>
      <c r="E254" s="42">
        <f t="shared" ref="E254:E275" si="68">E253</f>
        <v>2025</v>
      </c>
      <c r="F254" s="38" t="str">
        <f t="shared" si="67"/>
        <v>TRABGL</v>
      </c>
      <c r="G254" s="38" t="str">
        <f t="shared" ref="G254:G275" si="69">G253</f>
        <v>TCAR*01*</v>
      </c>
      <c r="H254" s="38" t="str">
        <f>P$9</f>
        <v>TRABGL</v>
      </c>
      <c r="I254" s="38" t="str">
        <f t="shared" ref="I254:I275" si="70">I253</f>
        <v>TRACOXN</v>
      </c>
      <c r="J254" s="47">
        <v>0.12042213856570297</v>
      </c>
      <c r="L254" s="38" t="s">
        <v>239</v>
      </c>
      <c r="M254" s="38" t="s">
        <v>293</v>
      </c>
      <c r="N254" s="38" t="s">
        <v>298</v>
      </c>
      <c r="P254" s="53"/>
      <c r="S254"/>
      <c r="T254"/>
    </row>
    <row r="255" spans="2:20" s="2" customFormat="1" ht="15" customHeight="1" x14ac:dyDescent="0.3">
      <c r="B255" s="38" t="s">
        <v>225</v>
      </c>
      <c r="C255" s="38"/>
      <c r="D255" s="38" t="str">
        <f t="shared" si="52"/>
        <v>FLO_EMIS</v>
      </c>
      <c r="E255" s="42">
        <f t="shared" si="68"/>
        <v>2025</v>
      </c>
      <c r="F255" s="38" t="str">
        <f t="shared" si="67"/>
        <v>TRABGS</v>
      </c>
      <c r="G255" s="38" t="str">
        <f t="shared" si="69"/>
        <v>TCAR*01*</v>
      </c>
      <c r="H255" s="38" t="str">
        <f>P$10</f>
        <v>TRABGS</v>
      </c>
      <c r="I255" s="38" t="str">
        <f t="shared" si="70"/>
        <v>TRACOXN</v>
      </c>
      <c r="J255" s="47">
        <v>0.12042213856570297</v>
      </c>
      <c r="L255" s="38" t="s">
        <v>239</v>
      </c>
      <c r="M255" s="38" t="s">
        <v>293</v>
      </c>
      <c r="N255" s="38" t="s">
        <v>298</v>
      </c>
      <c r="O255"/>
      <c r="P255"/>
      <c r="Q255"/>
      <c r="S255" s="1"/>
      <c r="T255" s="54"/>
    </row>
    <row r="256" spans="2:20" s="2" customFormat="1" ht="15" customHeight="1" x14ac:dyDescent="0.3">
      <c r="B256" s="38" t="s">
        <v>225</v>
      </c>
      <c r="C256" s="38"/>
      <c r="D256" s="38" t="str">
        <f t="shared" si="52"/>
        <v>FLO_EMIS</v>
      </c>
      <c r="E256" s="42">
        <f t="shared" si="68"/>
        <v>2025</v>
      </c>
      <c r="F256" s="38" t="str">
        <f t="shared" si="67"/>
        <v>TRABGSL</v>
      </c>
      <c r="G256" s="38" t="str">
        <f t="shared" si="69"/>
        <v>TCAR*01*</v>
      </c>
      <c r="H256" s="38" t="str">
        <f>P$11</f>
        <v>TRABGSL</v>
      </c>
      <c r="I256" s="38" t="str">
        <f t="shared" si="70"/>
        <v>TRACOXN</v>
      </c>
      <c r="J256" s="47">
        <f>J265</f>
        <v>1.125323741851415</v>
      </c>
      <c r="L256" s="38" t="s">
        <v>239</v>
      </c>
      <c r="M256" s="38"/>
      <c r="N256" s="38" t="s">
        <v>294</v>
      </c>
      <c r="P256" s="53"/>
      <c r="S256" s="53"/>
    </row>
    <row r="257" spans="2:20" s="2" customFormat="1" ht="15" customHeight="1" x14ac:dyDescent="0.3">
      <c r="B257" s="38" t="s">
        <v>225</v>
      </c>
      <c r="C257" s="38"/>
      <c r="D257" s="38" t="str">
        <f t="shared" ref="D257" si="71">IF(J257&gt;0,"FLO_EMIS","*")</f>
        <v>FLO_EMIS</v>
      </c>
      <c r="E257" s="42">
        <f t="shared" si="68"/>
        <v>2025</v>
      </c>
      <c r="F257" s="38" t="str">
        <f t="shared" ref="F257" si="72">H257</f>
        <v>TRABGSLM</v>
      </c>
      <c r="G257" s="38" t="str">
        <f t="shared" si="69"/>
        <v>TCAR*01*</v>
      </c>
      <c r="H257" s="38" t="str">
        <f>P$12</f>
        <v>TRABGSLM</v>
      </c>
      <c r="I257" s="38" t="str">
        <f t="shared" si="70"/>
        <v>TRACOXN</v>
      </c>
      <c r="J257" s="47">
        <f>J256</f>
        <v>1.125323741851415</v>
      </c>
      <c r="L257" s="38" t="s">
        <v>239</v>
      </c>
      <c r="M257" s="38"/>
      <c r="N257" s="38" t="s">
        <v>294</v>
      </c>
      <c r="P257" s="53"/>
      <c r="S257" s="53"/>
    </row>
    <row r="258" spans="2:20" x14ac:dyDescent="0.3">
      <c r="B258" s="38" t="s">
        <v>225</v>
      </c>
      <c r="C258" s="38"/>
      <c r="D258" s="38" t="str">
        <f t="shared" si="52"/>
        <v>*</v>
      </c>
      <c r="E258" s="42">
        <f t="shared" si="68"/>
        <v>2025</v>
      </c>
      <c r="F258" s="38" t="str">
        <f t="shared" si="67"/>
        <v>TRABJF</v>
      </c>
      <c r="G258" s="38" t="str">
        <f t="shared" si="69"/>
        <v>TCAR*01*</v>
      </c>
      <c r="H258" s="38" t="str">
        <f>P$13</f>
        <v>TRABJF</v>
      </c>
      <c r="I258" s="38" t="str">
        <f t="shared" si="70"/>
        <v>TRACOXN</v>
      </c>
      <c r="J258" s="47">
        <v>0</v>
      </c>
      <c r="K258" s="2"/>
      <c r="L258" s="38" t="s">
        <v>239</v>
      </c>
      <c r="M258" s="38"/>
      <c r="N258" s="38" t="s">
        <v>245</v>
      </c>
      <c r="O258" s="2"/>
      <c r="P258" s="53"/>
      <c r="Q258" s="2"/>
      <c r="S258" s="1"/>
      <c r="T258" s="54"/>
    </row>
    <row r="259" spans="2:20" x14ac:dyDescent="0.3">
      <c r="B259" s="38" t="s">
        <v>225</v>
      </c>
      <c r="C259" s="38"/>
      <c r="D259" s="38" t="str">
        <f t="shared" si="52"/>
        <v>*</v>
      </c>
      <c r="E259" s="42">
        <f t="shared" si="68"/>
        <v>2025</v>
      </c>
      <c r="F259" s="38" t="str">
        <f t="shared" si="67"/>
        <v>TRADME</v>
      </c>
      <c r="G259" s="38" t="str">
        <f t="shared" si="69"/>
        <v>TCAR*01*</v>
      </c>
      <c r="H259" s="38" t="str">
        <f>P$14</f>
        <v>TRADME</v>
      </c>
      <c r="I259" s="38" t="str">
        <f t="shared" si="70"/>
        <v>TRACOXN</v>
      </c>
      <c r="J259" s="47">
        <v>0</v>
      </c>
      <c r="K259" s="2"/>
      <c r="L259" s="38" t="s">
        <v>239</v>
      </c>
      <c r="M259" s="38"/>
      <c r="N259" s="38" t="s">
        <v>245</v>
      </c>
      <c r="O259" s="2"/>
      <c r="P259" s="53"/>
      <c r="Q259" s="2"/>
    </row>
    <row r="260" spans="2:20" x14ac:dyDescent="0.3">
      <c r="B260" s="38" t="s">
        <v>225</v>
      </c>
      <c r="C260" s="38"/>
      <c r="D260" s="38" t="str">
        <f t="shared" si="52"/>
        <v>FLO_EMIS</v>
      </c>
      <c r="E260" s="42">
        <f t="shared" si="68"/>
        <v>2025</v>
      </c>
      <c r="F260" s="38" t="str">
        <f t="shared" si="67"/>
        <v>TRADST</v>
      </c>
      <c r="G260" s="38" t="str">
        <f t="shared" si="69"/>
        <v>TCAR*01*</v>
      </c>
      <c r="H260" s="38" t="str">
        <f>P$15</f>
        <v>TRADST</v>
      </c>
      <c r="I260" s="38" t="str">
        <f t="shared" si="70"/>
        <v>TRACOXN</v>
      </c>
      <c r="J260" s="47">
        <v>0.12557970214151892</v>
      </c>
      <c r="K260" s="2"/>
      <c r="L260" s="38" t="s">
        <v>239</v>
      </c>
      <c r="M260" s="38" t="s">
        <v>293</v>
      </c>
      <c r="N260" s="38" t="s">
        <v>298</v>
      </c>
    </row>
    <row r="261" spans="2:20" x14ac:dyDescent="0.3">
      <c r="B261" s="38" t="s">
        <v>225</v>
      </c>
      <c r="C261" s="38"/>
      <c r="D261" s="38" t="str">
        <f t="shared" si="52"/>
        <v>*</v>
      </c>
      <c r="E261" s="42">
        <f t="shared" si="68"/>
        <v>2025</v>
      </c>
      <c r="F261" s="38" t="str">
        <f t="shared" si="67"/>
        <v>TRAELC</v>
      </c>
      <c r="G261" s="38" t="str">
        <f t="shared" si="69"/>
        <v>TCAR*01*</v>
      </c>
      <c r="H261" s="38" t="str">
        <f>P$16</f>
        <v>TRAELC</v>
      </c>
      <c r="I261" s="38" t="str">
        <f t="shared" si="70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s="2" customFormat="1" ht="15" customHeight="1" x14ac:dyDescent="0.3">
      <c r="B262" s="38" t="s">
        <v>225</v>
      </c>
      <c r="C262" s="38"/>
      <c r="D262" s="38" t="str">
        <f t="shared" si="52"/>
        <v>FLO_EMIS</v>
      </c>
      <c r="E262" s="42">
        <f t="shared" si="68"/>
        <v>2025</v>
      </c>
      <c r="F262" s="38" t="str">
        <f t="shared" si="67"/>
        <v>TRAETH</v>
      </c>
      <c r="G262" s="38" t="str">
        <f t="shared" si="69"/>
        <v>TCAR*01*</v>
      </c>
      <c r="H262" s="38" t="str">
        <f>P$17</f>
        <v>TRAETH</v>
      </c>
      <c r="I262" s="38" t="str">
        <f t="shared" si="70"/>
        <v>TRACOXN</v>
      </c>
      <c r="J262" s="47">
        <v>3.9341809298467513E-2</v>
      </c>
      <c r="L262" s="38" t="s">
        <v>239</v>
      </c>
      <c r="M262" s="38" t="s">
        <v>293</v>
      </c>
      <c r="N262" s="38" t="s">
        <v>299</v>
      </c>
      <c r="O262"/>
      <c r="P262"/>
      <c r="Q262"/>
      <c r="S262"/>
      <c r="T262"/>
    </row>
    <row r="263" spans="2:20" x14ac:dyDescent="0.3">
      <c r="B263" s="38" t="s">
        <v>225</v>
      </c>
      <c r="C263" s="38"/>
      <c r="D263" s="38" t="str">
        <f t="shared" si="52"/>
        <v>FLO_EMIS</v>
      </c>
      <c r="E263" s="42">
        <f t="shared" si="68"/>
        <v>2025</v>
      </c>
      <c r="F263" s="38" t="str">
        <f t="shared" si="67"/>
        <v>TRAETHM</v>
      </c>
      <c r="G263" s="38" t="str">
        <f t="shared" si="69"/>
        <v>TCAR*01*</v>
      </c>
      <c r="H263" s="38" t="str">
        <f>P$18</f>
        <v>TRAETHM</v>
      </c>
      <c r="I263" s="38" t="str">
        <f t="shared" si="70"/>
        <v>TRACOXN</v>
      </c>
      <c r="J263" s="47">
        <v>3.9341809298467513E-2</v>
      </c>
      <c r="K263" s="2"/>
      <c r="L263" s="38" t="s">
        <v>239</v>
      </c>
      <c r="M263" s="38" t="s">
        <v>293</v>
      </c>
      <c r="N263" s="38" t="s">
        <v>299</v>
      </c>
      <c r="S263" s="2"/>
      <c r="T263" s="2"/>
    </row>
    <row r="264" spans="2:20" x14ac:dyDescent="0.3">
      <c r="B264" s="38" t="s">
        <v>225</v>
      </c>
      <c r="C264" s="38"/>
      <c r="D264" s="38" t="str">
        <f t="shared" si="52"/>
        <v>*</v>
      </c>
      <c r="E264" s="42">
        <f t="shared" si="68"/>
        <v>2025</v>
      </c>
      <c r="F264" s="38" t="str">
        <f t="shared" si="67"/>
        <v>TRAFTD</v>
      </c>
      <c r="G264" s="38" t="str">
        <f t="shared" si="69"/>
        <v>TCAR*01*</v>
      </c>
      <c r="H264" s="38" t="str">
        <f>P$19</f>
        <v>TRAFTD</v>
      </c>
      <c r="I264" s="38" t="str">
        <f t="shared" si="70"/>
        <v>TRACOXN</v>
      </c>
      <c r="J264" s="47">
        <v>0</v>
      </c>
      <c r="K264" s="2"/>
      <c r="L264" s="38" t="s">
        <v>239</v>
      </c>
      <c r="M264" s="38"/>
      <c r="N264" s="38" t="s">
        <v>245</v>
      </c>
      <c r="O264" s="2"/>
      <c r="P264" s="53"/>
      <c r="Q264" s="2"/>
    </row>
    <row r="265" spans="2:20" x14ac:dyDescent="0.3">
      <c r="B265" s="38" t="s">
        <v>225</v>
      </c>
      <c r="C265" s="38"/>
      <c r="D265" s="38" t="str">
        <f t="shared" si="52"/>
        <v>FLO_EMIS</v>
      </c>
      <c r="E265" s="42">
        <f t="shared" si="68"/>
        <v>2025</v>
      </c>
      <c r="F265" s="38" t="str">
        <f t="shared" si="67"/>
        <v>TRAGSL</v>
      </c>
      <c r="G265" s="38" t="str">
        <f t="shared" si="69"/>
        <v>TCAR*01*</v>
      </c>
      <c r="H265" s="38" t="str">
        <f>P$20</f>
        <v>TRAGSL</v>
      </c>
      <c r="I265" s="38" t="str">
        <f t="shared" si="70"/>
        <v>TRACOXN</v>
      </c>
      <c r="J265" s="47">
        <v>1.125323741851415</v>
      </c>
      <c r="K265" s="2"/>
      <c r="L265" s="38" t="s">
        <v>239</v>
      </c>
      <c r="M265" s="38" t="s">
        <v>293</v>
      </c>
      <c r="N265" s="38" t="s">
        <v>298</v>
      </c>
    </row>
    <row r="266" spans="2:20" x14ac:dyDescent="0.3">
      <c r="B266" s="38" t="s">
        <v>225</v>
      </c>
      <c r="C266" s="38"/>
      <c r="D266" s="38" t="str">
        <f t="shared" si="52"/>
        <v>*</v>
      </c>
      <c r="E266" s="42">
        <f t="shared" si="68"/>
        <v>2025</v>
      </c>
      <c r="F266" s="38" t="str">
        <f t="shared" si="67"/>
        <v>TRAH2G</v>
      </c>
      <c r="G266" s="38" t="str">
        <f t="shared" si="69"/>
        <v>TCAR*01*</v>
      </c>
      <c r="H266" s="38" t="str">
        <f>P$21</f>
        <v>TRAH2G</v>
      </c>
      <c r="I266" s="38" t="str">
        <f t="shared" si="70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52"/>
        <v>*</v>
      </c>
      <c r="E267" s="42">
        <f t="shared" si="68"/>
        <v>2025</v>
      </c>
      <c r="F267" s="38" t="str">
        <f t="shared" si="67"/>
        <v>TRAHFO</v>
      </c>
      <c r="G267" s="38" t="str">
        <f t="shared" si="69"/>
        <v>TCAR*01*</v>
      </c>
      <c r="H267" s="38" t="str">
        <f>P$22</f>
        <v>TRAHFO</v>
      </c>
      <c r="I267" s="38" t="str">
        <f t="shared" si="70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52"/>
        <v>*</v>
      </c>
      <c r="E268" s="42">
        <f t="shared" si="68"/>
        <v>2025</v>
      </c>
      <c r="F268" s="38" t="str">
        <f t="shared" si="67"/>
        <v>TRAHUM</v>
      </c>
      <c r="G268" s="38" t="str">
        <f t="shared" si="69"/>
        <v>TCAR*01*</v>
      </c>
      <c r="H268" s="38" t="str">
        <f>P$23</f>
        <v>TRAHUM</v>
      </c>
      <c r="I268" s="38" t="str">
        <f t="shared" si="70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52"/>
        <v>*</v>
      </c>
      <c r="E269" s="42">
        <f t="shared" si="68"/>
        <v>2025</v>
      </c>
      <c r="F269" s="38" t="str">
        <f t="shared" si="67"/>
        <v>TRAKER</v>
      </c>
      <c r="G269" s="38" t="str">
        <f t="shared" si="69"/>
        <v>TCAR*01*</v>
      </c>
      <c r="H269" s="38" t="str">
        <f>P$24</f>
        <v>TRAKER</v>
      </c>
      <c r="I269" s="38" t="str">
        <f t="shared" si="70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s="2" customFormat="1" ht="15" customHeight="1" x14ac:dyDescent="0.3">
      <c r="B270" s="38" t="s">
        <v>225</v>
      </c>
      <c r="C270" s="38"/>
      <c r="D270" s="38" t="str">
        <f t="shared" si="52"/>
        <v>*</v>
      </c>
      <c r="E270" s="42">
        <f t="shared" si="68"/>
        <v>2025</v>
      </c>
      <c r="F270" s="38" t="str">
        <f t="shared" si="67"/>
        <v>TRALFO</v>
      </c>
      <c r="G270" s="38" t="str">
        <f t="shared" si="69"/>
        <v>TCAR*01*</v>
      </c>
      <c r="H270" s="38" t="str">
        <f>P$25</f>
        <v>TRALFO</v>
      </c>
      <c r="I270" s="38" t="str">
        <f t="shared" si="70"/>
        <v>TRACOXN</v>
      </c>
      <c r="J270" s="47">
        <v>0</v>
      </c>
      <c r="L270" s="38" t="s">
        <v>239</v>
      </c>
      <c r="M270" s="38"/>
      <c r="N270" s="38" t="s">
        <v>245</v>
      </c>
      <c r="O270"/>
      <c r="P270"/>
      <c r="Q270"/>
      <c r="S270"/>
      <c r="T270"/>
    </row>
    <row r="271" spans="2:20" s="2" customFormat="1" ht="15" customHeight="1" x14ac:dyDescent="0.3">
      <c r="B271" s="38" t="s">
        <v>225</v>
      </c>
      <c r="C271" s="38"/>
      <c r="D271" s="38" t="str">
        <f t="shared" si="52"/>
        <v>*</v>
      </c>
      <c r="E271" s="42">
        <f t="shared" si="68"/>
        <v>2025</v>
      </c>
      <c r="F271" s="38" t="str">
        <f t="shared" si="67"/>
        <v>TRALPG</v>
      </c>
      <c r="G271" s="38" t="str">
        <f t="shared" si="69"/>
        <v>TCAR*01*</v>
      </c>
      <c r="H271" s="38" t="str">
        <f>P$26</f>
        <v>TRALPG</v>
      </c>
      <c r="I271" s="38" t="str">
        <f t="shared" si="70"/>
        <v>TRACOXN</v>
      </c>
      <c r="J271" s="47">
        <v>0</v>
      </c>
      <c r="L271" s="38" t="s">
        <v>239</v>
      </c>
      <c r="M271" s="38"/>
      <c r="N271" s="38" t="s">
        <v>263</v>
      </c>
      <c r="O271"/>
      <c r="P271"/>
      <c r="Q271"/>
    </row>
    <row r="272" spans="2:20" x14ac:dyDescent="0.3">
      <c r="B272" s="38" t="s">
        <v>225</v>
      </c>
      <c r="C272" s="38"/>
      <c r="D272" s="38" t="str">
        <f t="shared" si="52"/>
        <v>FLO_EMIS</v>
      </c>
      <c r="E272" s="42">
        <f t="shared" si="68"/>
        <v>2025</v>
      </c>
      <c r="F272" s="38" t="str">
        <f t="shared" si="67"/>
        <v>TRAMTH</v>
      </c>
      <c r="G272" s="38" t="str">
        <f t="shared" si="69"/>
        <v>TCAR*01*</v>
      </c>
      <c r="H272" s="38" t="str">
        <f>P$27</f>
        <v>TRAMTH</v>
      </c>
      <c r="I272" s="38" t="str">
        <f t="shared" si="70"/>
        <v>TRACOXN</v>
      </c>
      <c r="J272" s="47">
        <v>0.12246432002598433</v>
      </c>
      <c r="K272" s="2"/>
      <c r="L272" s="38" t="s">
        <v>239</v>
      </c>
      <c r="M272" s="38" t="s">
        <v>293</v>
      </c>
      <c r="N272" s="38" t="s">
        <v>298</v>
      </c>
      <c r="O272" s="2"/>
      <c r="P272" s="53"/>
      <c r="Q272" s="2"/>
      <c r="S272" s="2"/>
      <c r="T272" s="2"/>
    </row>
    <row r="273" spans="2:20" x14ac:dyDescent="0.3">
      <c r="B273" s="38" t="s">
        <v>225</v>
      </c>
      <c r="C273" s="38"/>
      <c r="D273" s="38" t="str">
        <f t="shared" si="52"/>
        <v>FLO_EMIS</v>
      </c>
      <c r="E273" s="42">
        <f t="shared" si="68"/>
        <v>2025</v>
      </c>
      <c r="F273" s="38" t="str">
        <f t="shared" si="67"/>
        <v>TRAMTHM</v>
      </c>
      <c r="G273" s="38" t="str">
        <f t="shared" si="69"/>
        <v>TCAR*01*</v>
      </c>
      <c r="H273" s="38" t="str">
        <f>P$28</f>
        <v>TRAMTHM</v>
      </c>
      <c r="I273" s="38" t="str">
        <f t="shared" si="70"/>
        <v>TRACOXN</v>
      </c>
      <c r="J273" s="47">
        <v>0.12246432002598433</v>
      </c>
      <c r="K273" s="2"/>
      <c r="L273" s="38" t="s">
        <v>239</v>
      </c>
      <c r="M273" s="38" t="s">
        <v>293</v>
      </c>
      <c r="N273" s="38" t="s">
        <v>298</v>
      </c>
      <c r="O273" s="2"/>
      <c r="P273" s="53"/>
      <c r="Q273" s="2"/>
    </row>
    <row r="274" spans="2:20" x14ac:dyDescent="0.3">
      <c r="B274" s="38" t="s">
        <v>225</v>
      </c>
      <c r="C274" s="38"/>
      <c r="D274" s="38" t="str">
        <f t="shared" si="52"/>
        <v>FLO_EMIS</v>
      </c>
      <c r="E274" s="42">
        <f t="shared" si="68"/>
        <v>2025</v>
      </c>
      <c r="F274" s="38" t="str">
        <f t="shared" si="67"/>
        <v>TRANGL</v>
      </c>
      <c r="G274" s="38" t="str">
        <f t="shared" si="69"/>
        <v>TCAR*01*</v>
      </c>
      <c r="H274" s="38" t="str">
        <f>P$29</f>
        <v>TRANGL</v>
      </c>
      <c r="I274" s="38" t="str">
        <f t="shared" si="70"/>
        <v>TRACOXN</v>
      </c>
      <c r="J274" s="47">
        <v>0.12042213856570297</v>
      </c>
      <c r="L274" s="38" t="s">
        <v>239</v>
      </c>
      <c r="M274" s="38" t="s">
        <v>293</v>
      </c>
      <c r="N274" s="38" t="s">
        <v>298</v>
      </c>
      <c r="P274" s="53"/>
    </row>
    <row r="275" spans="2:20" x14ac:dyDescent="0.3">
      <c r="B275" s="39" t="s">
        <v>225</v>
      </c>
      <c r="C275" s="39"/>
      <c r="D275" s="39" t="str">
        <f t="shared" si="52"/>
        <v>FLO_EMIS</v>
      </c>
      <c r="E275" s="43">
        <f t="shared" si="68"/>
        <v>2025</v>
      </c>
      <c r="F275" s="39" t="str">
        <f t="shared" si="67"/>
        <v>TRANGS</v>
      </c>
      <c r="G275" s="39" t="str">
        <f t="shared" si="69"/>
        <v>TCAR*01*</v>
      </c>
      <c r="H275" s="39" t="str">
        <f>P$30</f>
        <v>TRANGS</v>
      </c>
      <c r="I275" s="39" t="str">
        <f t="shared" si="70"/>
        <v>TRACOXN</v>
      </c>
      <c r="J275" s="48">
        <v>0.12042213856570297</v>
      </c>
      <c r="L275" s="39" t="s">
        <v>239</v>
      </c>
      <c r="M275" s="39" t="s">
        <v>293</v>
      </c>
      <c r="N275" s="39" t="s">
        <v>298</v>
      </c>
    </row>
    <row r="276" spans="2:20" s="2" customFormat="1" ht="15" customHeight="1" x14ac:dyDescent="0.3">
      <c r="B276" s="38" t="s">
        <v>225</v>
      </c>
      <c r="C276" s="38"/>
      <c r="D276" s="38" t="str">
        <f t="shared" si="52"/>
        <v>FLO_EMIS</v>
      </c>
      <c r="E276" s="42">
        <v>2025</v>
      </c>
      <c r="F276" s="38" t="str">
        <f>H276</f>
        <v>TRABDL</v>
      </c>
      <c r="G276" s="38" t="s">
        <v>342</v>
      </c>
      <c r="H276" s="38" t="str">
        <f>P$7</f>
        <v>TRABDL</v>
      </c>
      <c r="I276" s="38" t="s">
        <v>249</v>
      </c>
      <c r="J276" s="47">
        <v>23.757621971627451</v>
      </c>
      <c r="L276" s="38" t="s">
        <v>239</v>
      </c>
      <c r="M276" s="38" t="s">
        <v>293</v>
      </c>
      <c r="N276" s="38" t="s">
        <v>297</v>
      </c>
      <c r="O276"/>
      <c r="P276"/>
      <c r="Q276"/>
      <c r="S276"/>
      <c r="T276"/>
    </row>
    <row r="277" spans="2:20" x14ac:dyDescent="0.3">
      <c r="B277" s="38" t="s">
        <v>225</v>
      </c>
      <c r="C277" s="38"/>
      <c r="D277" s="38" t="str">
        <f t="shared" si="52"/>
        <v>FLO_EMIS</v>
      </c>
      <c r="E277" s="42">
        <f>E276</f>
        <v>2025</v>
      </c>
      <c r="F277" s="38" t="str">
        <f t="shared" ref="F277:F299" si="73">H277</f>
        <v>TRABDLM</v>
      </c>
      <c r="G277" s="38" t="str">
        <f>G276</f>
        <v>TCAR*01*</v>
      </c>
      <c r="H277" s="38" t="str">
        <f>P$8</f>
        <v>TRABDLM</v>
      </c>
      <c r="I277" s="38" t="str">
        <f>I276</f>
        <v>TRACXFN</v>
      </c>
      <c r="J277" s="47">
        <v>23.757621971627451</v>
      </c>
      <c r="K277" s="2"/>
      <c r="L277" s="38" t="s">
        <v>239</v>
      </c>
      <c r="M277" s="38" t="s">
        <v>293</v>
      </c>
      <c r="N277" s="38" t="s">
        <v>297</v>
      </c>
      <c r="S277" s="53"/>
      <c r="T277" s="2"/>
    </row>
    <row r="278" spans="2:20" s="2" customFormat="1" ht="15" customHeight="1" x14ac:dyDescent="0.3">
      <c r="B278" s="38" t="s">
        <v>225</v>
      </c>
      <c r="C278" s="38"/>
      <c r="D278" s="38" t="str">
        <f t="shared" si="52"/>
        <v>FLO_EMIS</v>
      </c>
      <c r="E278" s="42">
        <f t="shared" ref="E278:E299" si="74">E277</f>
        <v>2025</v>
      </c>
      <c r="F278" s="38" t="str">
        <f t="shared" si="73"/>
        <v>TRABGL</v>
      </c>
      <c r="G278" s="38" t="str">
        <f t="shared" ref="G278:G299" si="75">G277</f>
        <v>TCAR*01*</v>
      </c>
      <c r="H278" s="38" t="str">
        <f>P$9</f>
        <v>TRABGL</v>
      </c>
      <c r="I278" s="38" t="str">
        <f t="shared" ref="I278:I299" si="76">I277</f>
        <v>TRACXFN</v>
      </c>
      <c r="J278" s="47">
        <v>22.561140960002948</v>
      </c>
      <c r="L278" s="38" t="s">
        <v>239</v>
      </c>
      <c r="M278" s="38" t="s">
        <v>293</v>
      </c>
      <c r="N278" s="38" t="s">
        <v>298</v>
      </c>
      <c r="P278" s="53"/>
      <c r="S278"/>
      <c r="T278"/>
    </row>
    <row r="279" spans="2:20" s="2" customFormat="1" ht="15" customHeight="1" x14ac:dyDescent="0.3">
      <c r="B279" s="38" t="s">
        <v>225</v>
      </c>
      <c r="C279" s="38"/>
      <c r="D279" s="38" t="str">
        <f t="shared" si="52"/>
        <v>FLO_EMIS</v>
      </c>
      <c r="E279" s="42">
        <f t="shared" si="74"/>
        <v>2025</v>
      </c>
      <c r="F279" s="38" t="str">
        <f t="shared" si="73"/>
        <v>TRABGS</v>
      </c>
      <c r="G279" s="38" t="str">
        <f t="shared" si="75"/>
        <v>TCAR*01*</v>
      </c>
      <c r="H279" s="38" t="str">
        <f>P$10</f>
        <v>TRABGS</v>
      </c>
      <c r="I279" s="38" t="str">
        <f t="shared" si="76"/>
        <v>TRACXFN</v>
      </c>
      <c r="J279" s="47">
        <v>22.561140960002948</v>
      </c>
      <c r="L279" s="38" t="s">
        <v>239</v>
      </c>
      <c r="M279" s="38" t="s">
        <v>293</v>
      </c>
      <c r="N279" s="38" t="s">
        <v>298</v>
      </c>
      <c r="O279"/>
      <c r="P279"/>
      <c r="Q279"/>
      <c r="S279" s="1"/>
      <c r="T279" s="54"/>
    </row>
    <row r="280" spans="2:20" s="2" customFormat="1" ht="15" customHeight="1" x14ac:dyDescent="0.3">
      <c r="B280" s="38" t="s">
        <v>225</v>
      </c>
      <c r="C280" s="38"/>
      <c r="D280" s="38" t="str">
        <f t="shared" si="52"/>
        <v>FLO_EMIS</v>
      </c>
      <c r="E280" s="42">
        <f t="shared" si="74"/>
        <v>2025</v>
      </c>
      <c r="F280" s="38" t="str">
        <f t="shared" si="73"/>
        <v>TRABGSL</v>
      </c>
      <c r="G280" s="38" t="str">
        <f t="shared" si="75"/>
        <v>TCAR*01*</v>
      </c>
      <c r="H280" s="38" t="str">
        <f>P$11</f>
        <v>TRABGSL</v>
      </c>
      <c r="I280" s="38" t="str">
        <f t="shared" si="76"/>
        <v>TRACXFN</v>
      </c>
      <c r="J280" s="47">
        <f>J289</f>
        <v>22.965803972544933</v>
      </c>
      <c r="L280" s="38" t="s">
        <v>239</v>
      </c>
      <c r="M280" s="38"/>
      <c r="N280" s="38" t="s">
        <v>294</v>
      </c>
      <c r="P280" s="53"/>
      <c r="S280" s="53"/>
    </row>
    <row r="281" spans="2:20" s="2" customFormat="1" ht="15" customHeight="1" x14ac:dyDescent="0.3">
      <c r="B281" s="38" t="s">
        <v>225</v>
      </c>
      <c r="C281" s="38"/>
      <c r="D281" s="38" t="str">
        <f t="shared" ref="D281" si="77">IF(J281&gt;0,"FLO_EMIS","*")</f>
        <v>FLO_EMIS</v>
      </c>
      <c r="E281" s="42">
        <f t="shared" si="74"/>
        <v>2025</v>
      </c>
      <c r="F281" s="38" t="str">
        <f t="shared" ref="F281" si="78">H281</f>
        <v>TRABGSLM</v>
      </c>
      <c r="G281" s="38" t="str">
        <f t="shared" si="75"/>
        <v>TCAR*01*</v>
      </c>
      <c r="H281" s="38" t="str">
        <f>P$12</f>
        <v>TRABGSLM</v>
      </c>
      <c r="I281" s="38" t="str">
        <f t="shared" si="76"/>
        <v>TRACXFN</v>
      </c>
      <c r="J281" s="47">
        <f>J280</f>
        <v>22.965803972544933</v>
      </c>
      <c r="L281" s="38" t="s">
        <v>239</v>
      </c>
      <c r="M281" s="38"/>
      <c r="N281" s="38" t="s">
        <v>294</v>
      </c>
      <c r="P281" s="53"/>
      <c r="S281" s="53"/>
    </row>
    <row r="282" spans="2:20" x14ac:dyDescent="0.3">
      <c r="B282" s="38" t="s">
        <v>225</v>
      </c>
      <c r="C282" s="38"/>
      <c r="D282" s="38" t="str">
        <f t="shared" si="52"/>
        <v>*</v>
      </c>
      <c r="E282" s="42">
        <f t="shared" si="74"/>
        <v>2025</v>
      </c>
      <c r="F282" s="38" t="str">
        <f t="shared" si="73"/>
        <v>TRABJF</v>
      </c>
      <c r="G282" s="38" t="str">
        <f t="shared" si="75"/>
        <v>TCAR*01*</v>
      </c>
      <c r="H282" s="38" t="str">
        <f>P$13</f>
        <v>TRABJF</v>
      </c>
      <c r="I282" s="38" t="str">
        <f t="shared" si="76"/>
        <v>TRACXFN</v>
      </c>
      <c r="J282" s="47">
        <v>0</v>
      </c>
      <c r="K282" s="2"/>
      <c r="L282" s="38" t="s">
        <v>239</v>
      </c>
      <c r="M282" s="38"/>
      <c r="N282" s="38" t="s">
        <v>245</v>
      </c>
      <c r="O282" s="2"/>
      <c r="P282" s="53"/>
      <c r="Q282" s="2"/>
      <c r="S282" s="1"/>
      <c r="T282" s="54"/>
    </row>
    <row r="283" spans="2:20" x14ac:dyDescent="0.3">
      <c r="B283" s="38" t="s">
        <v>225</v>
      </c>
      <c r="C283" s="38"/>
      <c r="D283" s="38" t="str">
        <f t="shared" si="52"/>
        <v>*</v>
      </c>
      <c r="E283" s="42">
        <f t="shared" si="74"/>
        <v>2025</v>
      </c>
      <c r="F283" s="38" t="str">
        <f t="shared" si="73"/>
        <v>TRADME</v>
      </c>
      <c r="G283" s="38" t="str">
        <f t="shared" si="75"/>
        <v>TCAR*01*</v>
      </c>
      <c r="H283" s="38" t="str">
        <f>P$14</f>
        <v>TRADME</v>
      </c>
      <c r="I283" s="38" t="str">
        <f t="shared" si="76"/>
        <v>TRACXFN</v>
      </c>
      <c r="J283" s="47">
        <v>0</v>
      </c>
      <c r="K283" s="2"/>
      <c r="L283" s="38" t="s">
        <v>239</v>
      </c>
      <c r="M283" s="38"/>
      <c r="N283" s="38" t="s">
        <v>245</v>
      </c>
      <c r="O283" s="2"/>
      <c r="P283" s="53"/>
      <c r="Q283" s="2"/>
    </row>
    <row r="284" spans="2:20" x14ac:dyDescent="0.3">
      <c r="B284" s="38" t="s">
        <v>225</v>
      </c>
      <c r="C284" s="38"/>
      <c r="D284" s="38" t="str">
        <f t="shared" si="52"/>
        <v>FLO_EMIS</v>
      </c>
      <c r="E284" s="42">
        <f t="shared" si="74"/>
        <v>2025</v>
      </c>
      <c r="F284" s="38" t="str">
        <f t="shared" si="73"/>
        <v>TRADST</v>
      </c>
      <c r="G284" s="38" t="str">
        <f t="shared" si="75"/>
        <v>TCAR*01*</v>
      </c>
      <c r="H284" s="38" t="str">
        <f>P$15</f>
        <v>TRADST</v>
      </c>
      <c r="I284" s="38" t="str">
        <f t="shared" si="76"/>
        <v>TRACXFN</v>
      </c>
      <c r="J284" s="47">
        <v>23.277467736723786</v>
      </c>
      <c r="K284" s="2"/>
      <c r="L284" s="38" t="s">
        <v>239</v>
      </c>
      <c r="M284" s="38" t="s">
        <v>293</v>
      </c>
      <c r="N284" s="38" t="s">
        <v>298</v>
      </c>
    </row>
    <row r="285" spans="2:20" x14ac:dyDescent="0.3">
      <c r="B285" s="38" t="s">
        <v>225</v>
      </c>
      <c r="C285" s="38"/>
      <c r="D285" s="38" t="str">
        <f t="shared" si="52"/>
        <v>*</v>
      </c>
      <c r="E285" s="42">
        <f t="shared" si="74"/>
        <v>2025</v>
      </c>
      <c r="F285" s="38" t="str">
        <f t="shared" si="73"/>
        <v>TRAELC</v>
      </c>
      <c r="G285" s="38" t="str">
        <f t="shared" si="75"/>
        <v>TCAR*01*</v>
      </c>
      <c r="H285" s="38" t="str">
        <f>P$16</f>
        <v>TRAELC</v>
      </c>
      <c r="I285" s="38" t="str">
        <f t="shared" si="76"/>
        <v>TRACXFN</v>
      </c>
      <c r="J285" s="47">
        <v>0</v>
      </c>
      <c r="K285" s="2"/>
      <c r="L285" s="38" t="s">
        <v>239</v>
      </c>
      <c r="M285" s="38"/>
      <c r="N285" s="38" t="s">
        <v>245</v>
      </c>
    </row>
    <row r="286" spans="2:20" s="2" customFormat="1" ht="15" customHeight="1" x14ac:dyDescent="0.3">
      <c r="B286" s="38" t="s">
        <v>225</v>
      </c>
      <c r="C286" s="38"/>
      <c r="D286" s="38" t="str">
        <f t="shared" si="52"/>
        <v>FLO_EMIS</v>
      </c>
      <c r="E286" s="42">
        <f t="shared" si="74"/>
        <v>2025</v>
      </c>
      <c r="F286" s="38" t="str">
        <f t="shared" si="73"/>
        <v>TRAETH</v>
      </c>
      <c r="G286" s="38" t="str">
        <f t="shared" si="75"/>
        <v>TCAR*01*</v>
      </c>
      <c r="H286" s="38" t="str">
        <f>P$17</f>
        <v>TRAETH</v>
      </c>
      <c r="I286" s="38" t="str">
        <f t="shared" si="76"/>
        <v>TRACXFN</v>
      </c>
      <c r="J286" s="47">
        <v>35.300119518767531</v>
      </c>
      <c r="L286" s="38" t="s">
        <v>239</v>
      </c>
      <c r="M286" s="38" t="s">
        <v>293</v>
      </c>
      <c r="N286" s="38" t="s">
        <v>299</v>
      </c>
      <c r="O286"/>
      <c r="P286"/>
      <c r="Q286"/>
      <c r="S286"/>
      <c r="T286"/>
    </row>
    <row r="287" spans="2:20" x14ac:dyDescent="0.3">
      <c r="B287" s="38" t="s">
        <v>225</v>
      </c>
      <c r="C287" s="38"/>
      <c r="D287" s="38" t="str">
        <f t="shared" si="52"/>
        <v>FLO_EMIS</v>
      </c>
      <c r="E287" s="42">
        <f t="shared" si="74"/>
        <v>2025</v>
      </c>
      <c r="F287" s="38" t="str">
        <f t="shared" si="73"/>
        <v>TRAETHM</v>
      </c>
      <c r="G287" s="38" t="str">
        <f t="shared" si="75"/>
        <v>TCAR*01*</v>
      </c>
      <c r="H287" s="38" t="str">
        <f>P$18</f>
        <v>TRAETHM</v>
      </c>
      <c r="I287" s="38" t="str">
        <f t="shared" si="76"/>
        <v>TRACXFN</v>
      </c>
      <c r="J287" s="47">
        <v>35.300119518767531</v>
      </c>
      <c r="K287" s="2"/>
      <c r="L287" s="38" t="s">
        <v>239</v>
      </c>
      <c r="M287" s="38" t="s">
        <v>293</v>
      </c>
      <c r="N287" s="38" t="s">
        <v>299</v>
      </c>
      <c r="S287" s="2"/>
      <c r="T287" s="2"/>
    </row>
    <row r="288" spans="2:20" x14ac:dyDescent="0.3">
      <c r="B288" s="38" t="s">
        <v>225</v>
      </c>
      <c r="C288" s="38"/>
      <c r="D288" s="38" t="str">
        <f t="shared" si="52"/>
        <v>*</v>
      </c>
      <c r="E288" s="42">
        <f t="shared" si="74"/>
        <v>2025</v>
      </c>
      <c r="F288" s="38" t="str">
        <f t="shared" si="73"/>
        <v>TRAFTD</v>
      </c>
      <c r="G288" s="38" t="str">
        <f t="shared" si="75"/>
        <v>TCAR*01*</v>
      </c>
      <c r="H288" s="38" t="str">
        <f>P$19</f>
        <v>TRAFTD</v>
      </c>
      <c r="I288" s="38" t="str">
        <f t="shared" si="76"/>
        <v>TRACXFN</v>
      </c>
      <c r="J288" s="47">
        <v>0</v>
      </c>
      <c r="K288" s="2"/>
      <c r="L288" s="38" t="s">
        <v>239</v>
      </c>
      <c r="M288" s="38"/>
      <c r="N288" s="38" t="s">
        <v>245</v>
      </c>
      <c r="O288" s="2"/>
      <c r="P288" s="53"/>
      <c r="Q288" s="2"/>
    </row>
    <row r="289" spans="2:20" x14ac:dyDescent="0.3">
      <c r="B289" s="38" t="s">
        <v>225</v>
      </c>
      <c r="C289" s="38"/>
      <c r="D289" s="38" t="str">
        <f t="shared" si="52"/>
        <v>FLO_EMIS</v>
      </c>
      <c r="E289" s="42">
        <f t="shared" si="74"/>
        <v>2025</v>
      </c>
      <c r="F289" s="38" t="str">
        <f t="shared" si="73"/>
        <v>TRAGSL</v>
      </c>
      <c r="G289" s="38" t="str">
        <f t="shared" si="75"/>
        <v>TCAR*01*</v>
      </c>
      <c r="H289" s="38" t="str">
        <f>P$20</f>
        <v>TRAGSL</v>
      </c>
      <c r="I289" s="38" t="str">
        <f t="shared" si="76"/>
        <v>TRACXFN</v>
      </c>
      <c r="J289" s="47">
        <v>22.965803972544933</v>
      </c>
      <c r="K289" s="2"/>
      <c r="L289" s="38" t="s">
        <v>239</v>
      </c>
      <c r="M289" s="38" t="s">
        <v>293</v>
      </c>
      <c r="N289" s="38" t="s">
        <v>298</v>
      </c>
    </row>
    <row r="290" spans="2:20" x14ac:dyDescent="0.3">
      <c r="B290" s="38" t="s">
        <v>225</v>
      </c>
      <c r="C290" s="38"/>
      <c r="D290" s="38" t="str">
        <f t="shared" si="52"/>
        <v>*</v>
      </c>
      <c r="E290" s="42">
        <f t="shared" si="74"/>
        <v>2025</v>
      </c>
      <c r="F290" s="38" t="str">
        <f t="shared" si="73"/>
        <v>TRAH2G</v>
      </c>
      <c r="G290" s="38" t="str">
        <f t="shared" si="75"/>
        <v>TCAR*01*</v>
      </c>
      <c r="H290" s="38" t="str">
        <f>P$21</f>
        <v>TRAH2G</v>
      </c>
      <c r="I290" s="38" t="str">
        <f t="shared" si="76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52"/>
        <v>*</v>
      </c>
      <c r="E291" s="42">
        <f t="shared" si="74"/>
        <v>2025</v>
      </c>
      <c r="F291" s="38" t="str">
        <f t="shared" si="73"/>
        <v>TRAHFO</v>
      </c>
      <c r="G291" s="38" t="str">
        <f t="shared" si="75"/>
        <v>TCAR*01*</v>
      </c>
      <c r="H291" s="38" t="str">
        <f>P$22</f>
        <v>TRAHFO</v>
      </c>
      <c r="I291" s="38" t="str">
        <f t="shared" si="76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52"/>
        <v>*</v>
      </c>
      <c r="E292" s="42">
        <f t="shared" si="74"/>
        <v>2025</v>
      </c>
      <c r="F292" s="38" t="str">
        <f t="shared" si="73"/>
        <v>TRAHUM</v>
      </c>
      <c r="G292" s="38" t="str">
        <f t="shared" si="75"/>
        <v>TCAR*01*</v>
      </c>
      <c r="H292" s="38" t="str">
        <f>P$23</f>
        <v>TRAHUM</v>
      </c>
      <c r="I292" s="38" t="str">
        <f t="shared" si="76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52"/>
        <v>*</v>
      </c>
      <c r="E293" s="42">
        <f t="shared" si="74"/>
        <v>2025</v>
      </c>
      <c r="F293" s="38" t="str">
        <f t="shared" si="73"/>
        <v>TRAKER</v>
      </c>
      <c r="G293" s="38" t="str">
        <f t="shared" si="75"/>
        <v>TCAR*01*</v>
      </c>
      <c r="H293" s="38" t="str">
        <f>P$24</f>
        <v>TRAKER</v>
      </c>
      <c r="I293" s="38" t="str">
        <f t="shared" si="76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s="2" customFormat="1" ht="15" customHeight="1" x14ac:dyDescent="0.3">
      <c r="B294" s="38" t="s">
        <v>225</v>
      </c>
      <c r="C294" s="38"/>
      <c r="D294" s="38" t="str">
        <f t="shared" si="52"/>
        <v>*</v>
      </c>
      <c r="E294" s="42">
        <f t="shared" si="74"/>
        <v>2025</v>
      </c>
      <c r="F294" s="38" t="str">
        <f t="shared" si="73"/>
        <v>TRALFO</v>
      </c>
      <c r="G294" s="38" t="str">
        <f t="shared" si="75"/>
        <v>TCAR*01*</v>
      </c>
      <c r="H294" s="38" t="str">
        <f>P$25</f>
        <v>TRALFO</v>
      </c>
      <c r="I294" s="38" t="str">
        <f t="shared" si="76"/>
        <v>TRACXFN</v>
      </c>
      <c r="J294" s="47">
        <v>0</v>
      </c>
      <c r="L294" s="38" t="s">
        <v>239</v>
      </c>
      <c r="M294" s="38"/>
      <c r="N294" s="38" t="s">
        <v>245</v>
      </c>
      <c r="O294"/>
      <c r="P294"/>
      <c r="Q294"/>
      <c r="S294"/>
      <c r="T294"/>
    </row>
    <row r="295" spans="2:20" s="2" customFormat="1" ht="15" customHeight="1" x14ac:dyDescent="0.3">
      <c r="B295" s="38" t="s">
        <v>225</v>
      </c>
      <c r="C295" s="38"/>
      <c r="D295" s="38" t="str">
        <f t="shared" ref="D295:D361" si="79">IF(J295&gt;0,"FLO_EMIS","*")</f>
        <v>*</v>
      </c>
      <c r="E295" s="42">
        <f t="shared" si="74"/>
        <v>2025</v>
      </c>
      <c r="F295" s="38" t="str">
        <f t="shared" si="73"/>
        <v>TRALPG</v>
      </c>
      <c r="G295" s="38" t="str">
        <f t="shared" si="75"/>
        <v>TCAR*01*</v>
      </c>
      <c r="H295" s="38" t="str">
        <f>P$26</f>
        <v>TRALPG</v>
      </c>
      <c r="I295" s="38" t="str">
        <f t="shared" si="76"/>
        <v>TRACXFN</v>
      </c>
      <c r="J295" s="47">
        <v>0</v>
      </c>
      <c r="L295" s="38" t="s">
        <v>239</v>
      </c>
      <c r="M295" s="38"/>
      <c r="N295" s="38" t="s">
        <v>263</v>
      </c>
      <c r="O295"/>
      <c r="P295"/>
      <c r="Q295"/>
    </row>
    <row r="296" spans="2:20" x14ac:dyDescent="0.3">
      <c r="B296" s="38" t="s">
        <v>225</v>
      </c>
      <c r="C296" s="38"/>
      <c r="D296" s="38" t="str">
        <f t="shared" si="79"/>
        <v>FLO_EMIS</v>
      </c>
      <c r="E296" s="42">
        <f t="shared" si="74"/>
        <v>2025</v>
      </c>
      <c r="F296" s="38" t="str">
        <f t="shared" si="73"/>
        <v>TRAMTH</v>
      </c>
      <c r="G296" s="38" t="str">
        <f t="shared" si="75"/>
        <v>TCAR*01*</v>
      </c>
      <c r="H296" s="38" t="str">
        <f>P$27</f>
        <v>TRAMTH</v>
      </c>
      <c r="I296" s="38" t="str">
        <f t="shared" si="76"/>
        <v>TRACXFN</v>
      </c>
      <c r="J296" s="47">
        <v>22.700000156810269</v>
      </c>
      <c r="K296" s="2"/>
      <c r="L296" s="38" t="s">
        <v>239</v>
      </c>
      <c r="M296" s="38" t="s">
        <v>293</v>
      </c>
      <c r="N296" s="38" t="s">
        <v>298</v>
      </c>
      <c r="O296" s="2"/>
      <c r="P296" s="53"/>
      <c r="Q296" s="2"/>
      <c r="S296" s="2"/>
      <c r="T296" s="2"/>
    </row>
    <row r="297" spans="2:20" x14ac:dyDescent="0.3">
      <c r="B297" s="38" t="s">
        <v>225</v>
      </c>
      <c r="C297" s="38"/>
      <c r="D297" s="38" t="str">
        <f t="shared" si="79"/>
        <v>FLO_EMIS</v>
      </c>
      <c r="E297" s="42">
        <f t="shared" si="74"/>
        <v>2025</v>
      </c>
      <c r="F297" s="38" t="str">
        <f t="shared" si="73"/>
        <v>TRAMTHM</v>
      </c>
      <c r="G297" s="38" t="str">
        <f t="shared" si="75"/>
        <v>TCAR*01*</v>
      </c>
      <c r="H297" s="38" t="str">
        <f>P$28</f>
        <v>TRAMTHM</v>
      </c>
      <c r="I297" s="38" t="str">
        <f t="shared" si="76"/>
        <v>TRACXFN</v>
      </c>
      <c r="J297" s="47">
        <v>22.700000156810269</v>
      </c>
      <c r="K297" s="2"/>
      <c r="L297" s="38" t="s">
        <v>239</v>
      </c>
      <c r="M297" s="38" t="s">
        <v>293</v>
      </c>
      <c r="N297" s="38" t="s">
        <v>298</v>
      </c>
      <c r="O297" s="2"/>
      <c r="P297" s="53"/>
      <c r="Q297" s="2"/>
    </row>
    <row r="298" spans="2:20" x14ac:dyDescent="0.3">
      <c r="B298" s="38" t="s">
        <v>225</v>
      </c>
      <c r="C298" s="38"/>
      <c r="D298" s="38" t="str">
        <f t="shared" si="79"/>
        <v>FLO_EMIS</v>
      </c>
      <c r="E298" s="42">
        <f t="shared" si="74"/>
        <v>2025</v>
      </c>
      <c r="F298" s="38" t="str">
        <f t="shared" si="73"/>
        <v>TRANGL</v>
      </c>
      <c r="G298" s="38" t="str">
        <f t="shared" si="75"/>
        <v>TCAR*01*</v>
      </c>
      <c r="H298" s="38" t="str">
        <f>P$29</f>
        <v>TRANGL</v>
      </c>
      <c r="I298" s="38" t="str">
        <f t="shared" si="76"/>
        <v>TRACXFN</v>
      </c>
      <c r="J298" s="47">
        <v>22.561140960002948</v>
      </c>
      <c r="L298" s="38" t="s">
        <v>239</v>
      </c>
      <c r="M298" s="38" t="s">
        <v>293</v>
      </c>
      <c r="N298" s="38" t="s">
        <v>298</v>
      </c>
      <c r="P298" s="53"/>
    </row>
    <row r="299" spans="2:20" x14ac:dyDescent="0.3">
      <c r="B299" s="39" t="s">
        <v>225</v>
      </c>
      <c r="C299" s="39"/>
      <c r="D299" s="39" t="str">
        <f t="shared" si="79"/>
        <v>FLO_EMIS</v>
      </c>
      <c r="E299" s="43">
        <f t="shared" si="74"/>
        <v>2025</v>
      </c>
      <c r="F299" s="39" t="str">
        <f t="shared" si="73"/>
        <v>TRANGS</v>
      </c>
      <c r="G299" s="39" t="str">
        <f t="shared" si="75"/>
        <v>TCAR*01*</v>
      </c>
      <c r="H299" s="39" t="str">
        <f>P$30</f>
        <v>TRANGS</v>
      </c>
      <c r="I299" s="39" t="str">
        <f t="shared" si="76"/>
        <v>TRACXFN</v>
      </c>
      <c r="J299" s="48">
        <v>22.561140960002948</v>
      </c>
      <c r="L299" s="39" t="s">
        <v>239</v>
      </c>
      <c r="M299" s="39" t="s">
        <v>293</v>
      </c>
      <c r="N299" s="39" t="s">
        <v>298</v>
      </c>
    </row>
    <row r="300" spans="2:20" s="2" customFormat="1" ht="15" customHeight="1" x14ac:dyDescent="0.3">
      <c r="B300" s="38" t="s">
        <v>225</v>
      </c>
      <c r="C300" s="38"/>
      <c r="D300" s="38" t="str">
        <f t="shared" si="79"/>
        <v>FLO_EMIS</v>
      </c>
      <c r="E300" s="42">
        <v>2025</v>
      </c>
      <c r="F300" s="38" t="str">
        <f>H300</f>
        <v>TRABDL</v>
      </c>
      <c r="G300" s="38" t="s">
        <v>342</v>
      </c>
      <c r="H300" s="38" t="str">
        <f>P$7</f>
        <v>TRABDL</v>
      </c>
      <c r="I300" s="38" t="s">
        <v>228</v>
      </c>
      <c r="J300" s="47">
        <v>2.5788479632952426E-3</v>
      </c>
      <c r="L300" s="38" t="s">
        <v>239</v>
      </c>
      <c r="M300" s="38" t="s">
        <v>293</v>
      </c>
      <c r="N300" s="38" t="s">
        <v>297</v>
      </c>
      <c r="O300"/>
      <c r="P300"/>
      <c r="Q300"/>
      <c r="S300"/>
      <c r="T300"/>
    </row>
    <row r="301" spans="2:20" x14ac:dyDescent="0.3">
      <c r="B301" s="38" t="s">
        <v>225</v>
      </c>
      <c r="C301" s="38"/>
      <c r="D301" s="38" t="str">
        <f t="shared" si="79"/>
        <v>FLO_EMIS</v>
      </c>
      <c r="E301" s="42">
        <f>E300</f>
        <v>2025</v>
      </c>
      <c r="F301" s="38" t="str">
        <f t="shared" ref="F301:F323" si="80">H301</f>
        <v>TRABDLM</v>
      </c>
      <c r="G301" s="38" t="str">
        <f>G300</f>
        <v>TCAR*01*</v>
      </c>
      <c r="H301" s="38" t="str">
        <f>P$8</f>
        <v>TRABDLM</v>
      </c>
      <c r="I301" s="38" t="str">
        <f>I300</f>
        <v>TRAN2ON</v>
      </c>
      <c r="J301" s="47">
        <v>2.5788479632952426E-3</v>
      </c>
      <c r="K301" s="2"/>
      <c r="L301" s="38" t="s">
        <v>239</v>
      </c>
      <c r="M301" s="38" t="s">
        <v>293</v>
      </c>
      <c r="N301" s="38" t="s">
        <v>297</v>
      </c>
      <c r="S301" s="53"/>
      <c r="T301" s="2"/>
    </row>
    <row r="302" spans="2:20" s="2" customFormat="1" ht="15" customHeight="1" x14ac:dyDescent="0.3">
      <c r="B302" s="38" t="s">
        <v>225</v>
      </c>
      <c r="C302" s="38"/>
      <c r="D302" s="38" t="str">
        <f t="shared" si="79"/>
        <v>FLO_EMIS</v>
      </c>
      <c r="E302" s="42">
        <f t="shared" ref="E302:E323" si="81">E301</f>
        <v>2025</v>
      </c>
      <c r="F302" s="38" t="str">
        <f t="shared" si="80"/>
        <v>TRABGL</v>
      </c>
      <c r="G302" s="38" t="str">
        <f t="shared" ref="G302:G323" si="82">G301</f>
        <v>TCAR*01*</v>
      </c>
      <c r="H302" s="38" t="str">
        <f>P$9</f>
        <v>TRABGL</v>
      </c>
      <c r="I302" s="38" t="str">
        <f t="shared" ref="I302:I323" si="83">I301</f>
        <v>TRAN2ON</v>
      </c>
      <c r="J302" s="47">
        <v>3.9690000000000003E-3</v>
      </c>
      <c r="L302" s="38" t="s">
        <v>239</v>
      </c>
      <c r="M302" s="38" t="s">
        <v>293</v>
      </c>
      <c r="N302" s="38" t="s">
        <v>298</v>
      </c>
      <c r="P302" s="53"/>
      <c r="S302"/>
      <c r="T302"/>
    </row>
    <row r="303" spans="2:20" s="2" customFormat="1" ht="15" customHeight="1" x14ac:dyDescent="0.3">
      <c r="B303" s="38" t="s">
        <v>225</v>
      </c>
      <c r="C303" s="38"/>
      <c r="D303" s="38" t="str">
        <f t="shared" si="79"/>
        <v>FLO_EMIS</v>
      </c>
      <c r="E303" s="42">
        <f t="shared" si="81"/>
        <v>2025</v>
      </c>
      <c r="F303" s="38" t="str">
        <f t="shared" si="80"/>
        <v>TRABGS</v>
      </c>
      <c r="G303" s="38" t="str">
        <f t="shared" si="82"/>
        <v>TCAR*01*</v>
      </c>
      <c r="H303" s="38" t="str">
        <f>P$10</f>
        <v>TRABGS</v>
      </c>
      <c r="I303" s="38" t="str">
        <f t="shared" si="83"/>
        <v>TRAN2ON</v>
      </c>
      <c r="J303" s="47">
        <v>3.9690000000000003E-3</v>
      </c>
      <c r="L303" s="38" t="s">
        <v>239</v>
      </c>
      <c r="M303" s="38" t="s">
        <v>293</v>
      </c>
      <c r="N303" s="38" t="s">
        <v>298</v>
      </c>
      <c r="O303"/>
      <c r="P303"/>
      <c r="Q303"/>
      <c r="S303" s="1"/>
      <c r="T303" s="54"/>
    </row>
    <row r="304" spans="2:20" s="2" customFormat="1" ht="15" customHeight="1" x14ac:dyDescent="0.3">
      <c r="B304" s="38" t="s">
        <v>225</v>
      </c>
      <c r="C304" s="38"/>
      <c r="D304" s="38" t="str">
        <f t="shared" si="79"/>
        <v>FLO_EMIS</v>
      </c>
      <c r="E304" s="42">
        <f t="shared" si="81"/>
        <v>2025</v>
      </c>
      <c r="F304" s="38" t="str">
        <f t="shared" si="80"/>
        <v>TRABGSL</v>
      </c>
      <c r="G304" s="38" t="str">
        <f t="shared" si="82"/>
        <v>TCAR*01*</v>
      </c>
      <c r="H304" s="38" t="str">
        <f>P$11</f>
        <v>TRABGSL</v>
      </c>
      <c r="I304" s="38" t="str">
        <f t="shared" si="83"/>
        <v>TRAN2ON</v>
      </c>
      <c r="J304" s="47">
        <f>J313</f>
        <v>2.9351243018989776E-4</v>
      </c>
      <c r="L304" s="38" t="s">
        <v>239</v>
      </c>
      <c r="M304" s="38"/>
      <c r="N304" s="38" t="s">
        <v>294</v>
      </c>
      <c r="P304" s="53"/>
      <c r="S304" s="53"/>
    </row>
    <row r="305" spans="2:20" s="2" customFormat="1" ht="15" customHeight="1" x14ac:dyDescent="0.3">
      <c r="B305" s="38" t="s">
        <v>225</v>
      </c>
      <c r="C305" s="38"/>
      <c r="D305" s="38" t="str">
        <f t="shared" ref="D305" si="84">IF(J305&gt;0,"FLO_EMIS","*")</f>
        <v>FLO_EMIS</v>
      </c>
      <c r="E305" s="42">
        <f t="shared" si="81"/>
        <v>2025</v>
      </c>
      <c r="F305" s="38" t="str">
        <f t="shared" ref="F305" si="85">H305</f>
        <v>TRABGSLM</v>
      </c>
      <c r="G305" s="38" t="str">
        <f t="shared" si="82"/>
        <v>TCAR*01*</v>
      </c>
      <c r="H305" s="38" t="str">
        <f>P$12</f>
        <v>TRABGSLM</v>
      </c>
      <c r="I305" s="38" t="str">
        <f t="shared" si="83"/>
        <v>TRAN2ON</v>
      </c>
      <c r="J305" s="47">
        <f>J304</f>
        <v>2.9351243018989776E-4</v>
      </c>
      <c r="L305" s="38" t="s">
        <v>239</v>
      </c>
      <c r="M305" s="38"/>
      <c r="N305" s="38" t="s">
        <v>294</v>
      </c>
      <c r="P305" s="53"/>
      <c r="S305" s="53"/>
    </row>
    <row r="306" spans="2:20" x14ac:dyDescent="0.3">
      <c r="B306" s="38" t="s">
        <v>225</v>
      </c>
      <c r="C306" s="38"/>
      <c r="D306" s="38" t="str">
        <f t="shared" si="79"/>
        <v>*</v>
      </c>
      <c r="E306" s="42">
        <f t="shared" si="81"/>
        <v>2025</v>
      </c>
      <c r="F306" s="38" t="str">
        <f t="shared" si="80"/>
        <v>TRABJF</v>
      </c>
      <c r="G306" s="38" t="str">
        <f t="shared" si="82"/>
        <v>TCAR*01*</v>
      </c>
      <c r="H306" s="38" t="str">
        <f>P$13</f>
        <v>TRABJF</v>
      </c>
      <c r="I306" s="38" t="str">
        <f t="shared" si="83"/>
        <v>TRAN2ON</v>
      </c>
      <c r="J306" s="47">
        <v>0</v>
      </c>
      <c r="K306" s="2"/>
      <c r="L306" s="38" t="s">
        <v>239</v>
      </c>
      <c r="M306" s="38"/>
      <c r="N306" s="38" t="s">
        <v>245</v>
      </c>
      <c r="O306" s="2"/>
      <c r="P306" s="53"/>
      <c r="Q306" s="2"/>
      <c r="S306" s="1"/>
      <c r="T306" s="54"/>
    </row>
    <row r="307" spans="2:20" x14ac:dyDescent="0.3">
      <c r="B307" s="38" t="s">
        <v>225</v>
      </c>
      <c r="C307" s="38"/>
      <c r="D307" s="38" t="str">
        <f t="shared" si="79"/>
        <v>*</v>
      </c>
      <c r="E307" s="42">
        <f t="shared" si="81"/>
        <v>2025</v>
      </c>
      <c r="F307" s="38" t="str">
        <f t="shared" si="80"/>
        <v>TRADME</v>
      </c>
      <c r="G307" s="38" t="str">
        <f t="shared" si="82"/>
        <v>TCAR*01*</v>
      </c>
      <c r="H307" s="38" t="str">
        <f>P$14</f>
        <v>TRADME</v>
      </c>
      <c r="I307" s="38" t="str">
        <f t="shared" si="83"/>
        <v>TRAN2ON</v>
      </c>
      <c r="J307" s="47">
        <v>0</v>
      </c>
      <c r="K307" s="2"/>
      <c r="L307" s="38" t="s">
        <v>239</v>
      </c>
      <c r="M307" s="38"/>
      <c r="N307" s="38" t="s">
        <v>245</v>
      </c>
      <c r="O307" s="2"/>
      <c r="P307" s="53"/>
      <c r="Q307" s="2"/>
    </row>
    <row r="308" spans="2:20" x14ac:dyDescent="0.3">
      <c r="B308" s="38" t="s">
        <v>225</v>
      </c>
      <c r="C308" s="38"/>
      <c r="D308" s="38" t="str">
        <f t="shared" si="79"/>
        <v>FLO_EMIS</v>
      </c>
      <c r="E308" s="42">
        <f t="shared" si="81"/>
        <v>2025</v>
      </c>
      <c r="F308" s="38" t="str">
        <f t="shared" si="80"/>
        <v>TRADST</v>
      </c>
      <c r="G308" s="38" t="str">
        <f t="shared" si="82"/>
        <v>TCAR*01*</v>
      </c>
      <c r="H308" s="38" t="str">
        <f>P$15</f>
        <v>TRADST</v>
      </c>
      <c r="I308" s="38" t="str">
        <f t="shared" si="83"/>
        <v>TRAN2ON</v>
      </c>
      <c r="J308" s="47">
        <v>2.5267280679526997E-3</v>
      </c>
      <c r="K308" s="2"/>
      <c r="L308" s="38" t="s">
        <v>239</v>
      </c>
      <c r="M308" s="38" t="s">
        <v>293</v>
      </c>
      <c r="N308" s="38" t="s">
        <v>298</v>
      </c>
    </row>
    <row r="309" spans="2:20" x14ac:dyDescent="0.3">
      <c r="B309" s="38" t="s">
        <v>225</v>
      </c>
      <c r="C309" s="38"/>
      <c r="D309" s="38" t="str">
        <f t="shared" si="79"/>
        <v>*</v>
      </c>
      <c r="E309" s="42">
        <f t="shared" si="81"/>
        <v>2025</v>
      </c>
      <c r="F309" s="38" t="str">
        <f t="shared" si="80"/>
        <v>TRAELC</v>
      </c>
      <c r="G309" s="38" t="str">
        <f t="shared" si="82"/>
        <v>TCAR*01*</v>
      </c>
      <c r="H309" s="38" t="str">
        <f>P$16</f>
        <v>TRAELC</v>
      </c>
      <c r="I309" s="38" t="str">
        <f t="shared" si="83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s="2" customFormat="1" ht="15" customHeight="1" x14ac:dyDescent="0.3">
      <c r="B310" s="38" t="s">
        <v>225</v>
      </c>
      <c r="C310" s="38"/>
      <c r="D310" s="38" t="str">
        <f t="shared" si="79"/>
        <v>FLO_EMIS</v>
      </c>
      <c r="E310" s="42">
        <f t="shared" si="81"/>
        <v>2025</v>
      </c>
      <c r="F310" s="38" t="str">
        <f t="shared" si="80"/>
        <v>TRAETH</v>
      </c>
      <c r="G310" s="38" t="str">
        <f t="shared" si="82"/>
        <v>TCAR*01*</v>
      </c>
      <c r="H310" s="38" t="str">
        <f>P$17</f>
        <v>TRAETH</v>
      </c>
      <c r="I310" s="38" t="str">
        <f t="shared" si="83"/>
        <v>TRAN2ON</v>
      </c>
      <c r="J310" s="47">
        <v>2.6329999999999999E-3</v>
      </c>
      <c r="L310" s="38" t="s">
        <v>239</v>
      </c>
      <c r="M310" s="38" t="s">
        <v>293</v>
      </c>
      <c r="N310" s="38" t="s">
        <v>299</v>
      </c>
      <c r="O310"/>
      <c r="P310"/>
      <c r="Q310"/>
      <c r="S310"/>
      <c r="T310"/>
    </row>
    <row r="311" spans="2:20" x14ac:dyDescent="0.3">
      <c r="B311" s="38" t="s">
        <v>225</v>
      </c>
      <c r="C311" s="38"/>
      <c r="D311" s="38" t="str">
        <f t="shared" si="79"/>
        <v>FLO_EMIS</v>
      </c>
      <c r="E311" s="42">
        <f t="shared" si="81"/>
        <v>2025</v>
      </c>
      <c r="F311" s="38" t="str">
        <f t="shared" si="80"/>
        <v>TRAETHM</v>
      </c>
      <c r="G311" s="38" t="str">
        <f t="shared" si="82"/>
        <v>TCAR*01*</v>
      </c>
      <c r="H311" s="38" t="str">
        <f>P$18</f>
        <v>TRAETHM</v>
      </c>
      <c r="I311" s="38" t="str">
        <f t="shared" si="83"/>
        <v>TRAN2ON</v>
      </c>
      <c r="J311" s="47">
        <v>2.6329999999999999E-3</v>
      </c>
      <c r="K311" s="2"/>
      <c r="L311" s="38" t="s">
        <v>239</v>
      </c>
      <c r="M311" s="38" t="s">
        <v>293</v>
      </c>
      <c r="N311" s="38" t="s">
        <v>299</v>
      </c>
      <c r="S311" s="2"/>
      <c r="T311" s="2"/>
    </row>
    <row r="312" spans="2:20" x14ac:dyDescent="0.3">
      <c r="B312" s="38" t="s">
        <v>225</v>
      </c>
      <c r="C312" s="38"/>
      <c r="D312" s="38" t="str">
        <f t="shared" si="79"/>
        <v>*</v>
      </c>
      <c r="E312" s="42">
        <f t="shared" si="81"/>
        <v>2025</v>
      </c>
      <c r="F312" s="38" t="str">
        <f t="shared" si="80"/>
        <v>TRAFTD</v>
      </c>
      <c r="G312" s="38" t="str">
        <f t="shared" si="82"/>
        <v>TCAR*01*</v>
      </c>
      <c r="H312" s="38" t="str">
        <f>P$19</f>
        <v>TRAFTD</v>
      </c>
      <c r="I312" s="38" t="str">
        <f t="shared" si="83"/>
        <v>TRAN2ON</v>
      </c>
      <c r="J312" s="47">
        <v>0</v>
      </c>
      <c r="K312" s="2"/>
      <c r="L312" s="38" t="s">
        <v>239</v>
      </c>
      <c r="M312" s="38"/>
      <c r="N312" s="38" t="s">
        <v>245</v>
      </c>
      <c r="O312" s="2"/>
      <c r="P312" s="53"/>
      <c r="Q312" s="2"/>
    </row>
    <row r="313" spans="2:20" x14ac:dyDescent="0.3">
      <c r="B313" s="38" t="s">
        <v>225</v>
      </c>
      <c r="C313" s="38"/>
      <c r="D313" s="38" t="str">
        <f t="shared" si="79"/>
        <v>FLO_EMIS</v>
      </c>
      <c r="E313" s="42">
        <f t="shared" si="81"/>
        <v>2025</v>
      </c>
      <c r="F313" s="38" t="str">
        <f t="shared" si="80"/>
        <v>TRAGSL</v>
      </c>
      <c r="G313" s="38" t="str">
        <f t="shared" si="82"/>
        <v>TCAR*01*</v>
      </c>
      <c r="H313" s="38" t="str">
        <f>P$20</f>
        <v>TRAGSL</v>
      </c>
      <c r="I313" s="38" t="str">
        <f t="shared" si="83"/>
        <v>TRAN2ON</v>
      </c>
      <c r="J313" s="47">
        <v>2.9351243018989776E-4</v>
      </c>
      <c r="K313" s="2"/>
      <c r="L313" s="38" t="s">
        <v>239</v>
      </c>
      <c r="M313" s="38" t="s">
        <v>293</v>
      </c>
      <c r="N313" s="38" t="s">
        <v>298</v>
      </c>
    </row>
    <row r="314" spans="2:20" x14ac:dyDescent="0.3">
      <c r="B314" s="38" t="s">
        <v>225</v>
      </c>
      <c r="C314" s="38"/>
      <c r="D314" s="38" t="str">
        <f t="shared" si="79"/>
        <v>*</v>
      </c>
      <c r="E314" s="42">
        <f t="shared" si="81"/>
        <v>2025</v>
      </c>
      <c r="F314" s="38" t="str">
        <f t="shared" si="80"/>
        <v>TRAH2G</v>
      </c>
      <c r="G314" s="38" t="str">
        <f t="shared" si="82"/>
        <v>TCAR*01*</v>
      </c>
      <c r="H314" s="38" t="str">
        <f>P$21</f>
        <v>TRAH2G</v>
      </c>
      <c r="I314" s="38" t="str">
        <f t="shared" si="83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79"/>
        <v>*</v>
      </c>
      <c r="E315" s="42">
        <f t="shared" si="81"/>
        <v>2025</v>
      </c>
      <c r="F315" s="38" t="str">
        <f t="shared" si="80"/>
        <v>TRAHFO</v>
      </c>
      <c r="G315" s="38" t="str">
        <f t="shared" si="82"/>
        <v>TCAR*01*</v>
      </c>
      <c r="H315" s="38" t="str">
        <f>P$22</f>
        <v>TRAHFO</v>
      </c>
      <c r="I315" s="38" t="str">
        <f t="shared" si="83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79"/>
        <v>*</v>
      </c>
      <c r="E316" s="42">
        <f t="shared" si="81"/>
        <v>2025</v>
      </c>
      <c r="F316" s="38" t="str">
        <f t="shared" si="80"/>
        <v>TRAHUM</v>
      </c>
      <c r="G316" s="38" t="str">
        <f t="shared" si="82"/>
        <v>TCAR*01*</v>
      </c>
      <c r="H316" s="38" t="str">
        <f>P$23</f>
        <v>TRAHUM</v>
      </c>
      <c r="I316" s="38" t="str">
        <f t="shared" si="83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79"/>
        <v>*</v>
      </c>
      <c r="E317" s="42">
        <f t="shared" si="81"/>
        <v>2025</v>
      </c>
      <c r="F317" s="38" t="str">
        <f t="shared" si="80"/>
        <v>TRAKER</v>
      </c>
      <c r="G317" s="38" t="str">
        <f t="shared" si="82"/>
        <v>TCAR*01*</v>
      </c>
      <c r="H317" s="38" t="str">
        <f>P$24</f>
        <v>TRAKER</v>
      </c>
      <c r="I317" s="38" t="str">
        <f t="shared" si="83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s="2" customFormat="1" ht="15" customHeight="1" x14ac:dyDescent="0.3">
      <c r="B318" s="38" t="s">
        <v>225</v>
      </c>
      <c r="C318" s="38"/>
      <c r="D318" s="38" t="str">
        <f t="shared" si="79"/>
        <v>*</v>
      </c>
      <c r="E318" s="42">
        <f t="shared" si="81"/>
        <v>2025</v>
      </c>
      <c r="F318" s="38" t="str">
        <f t="shared" si="80"/>
        <v>TRALFO</v>
      </c>
      <c r="G318" s="38" t="str">
        <f t="shared" si="82"/>
        <v>TCAR*01*</v>
      </c>
      <c r="H318" s="38" t="str">
        <f>P$25</f>
        <v>TRALFO</v>
      </c>
      <c r="I318" s="38" t="str">
        <f t="shared" si="83"/>
        <v>TRAN2ON</v>
      </c>
      <c r="J318" s="47">
        <v>0</v>
      </c>
      <c r="L318" s="38" t="s">
        <v>239</v>
      </c>
      <c r="M318" s="38"/>
      <c r="N318" s="38" t="s">
        <v>245</v>
      </c>
      <c r="O318"/>
      <c r="P318"/>
      <c r="Q318"/>
      <c r="S318"/>
      <c r="T318"/>
    </row>
    <row r="319" spans="2:20" s="2" customFormat="1" ht="15" customHeight="1" x14ac:dyDescent="0.3">
      <c r="B319" s="38" t="s">
        <v>225</v>
      </c>
      <c r="C319" s="38"/>
      <c r="D319" s="38" t="str">
        <f t="shared" si="79"/>
        <v>*</v>
      </c>
      <c r="E319" s="42">
        <f t="shared" si="81"/>
        <v>2025</v>
      </c>
      <c r="F319" s="38" t="str">
        <f t="shared" si="80"/>
        <v>TRALPG</v>
      </c>
      <c r="G319" s="38" t="str">
        <f t="shared" si="82"/>
        <v>TCAR*01*</v>
      </c>
      <c r="H319" s="38" t="str">
        <f>P$26</f>
        <v>TRALPG</v>
      </c>
      <c r="I319" s="38" t="str">
        <f t="shared" si="83"/>
        <v>TRAN2ON</v>
      </c>
      <c r="J319" s="47">
        <v>0</v>
      </c>
      <c r="L319" s="38" t="s">
        <v>239</v>
      </c>
      <c r="M319" s="38"/>
      <c r="N319" s="38" t="s">
        <v>263</v>
      </c>
      <c r="O319"/>
      <c r="P319"/>
      <c r="Q319"/>
    </row>
    <row r="320" spans="2:20" x14ac:dyDescent="0.3">
      <c r="B320" s="38" t="s">
        <v>225</v>
      </c>
      <c r="C320" s="38"/>
      <c r="D320" s="38" t="str">
        <f t="shared" si="79"/>
        <v>FLO_EMIS</v>
      </c>
      <c r="E320" s="42">
        <f t="shared" si="81"/>
        <v>2025</v>
      </c>
      <c r="F320" s="38" t="str">
        <f t="shared" si="80"/>
        <v>TRAMTH</v>
      </c>
      <c r="G320" s="38" t="str">
        <f t="shared" si="82"/>
        <v>TCAR*01*</v>
      </c>
      <c r="H320" s="38" t="str">
        <f>P$27</f>
        <v>TRAMTH</v>
      </c>
      <c r="I320" s="38" t="str">
        <f t="shared" si="83"/>
        <v>TRAN2ON</v>
      </c>
      <c r="J320" s="47">
        <v>2.4640449806425518E-3</v>
      </c>
      <c r="K320" s="2"/>
      <c r="L320" s="38" t="s">
        <v>239</v>
      </c>
      <c r="M320" s="38" t="s">
        <v>293</v>
      </c>
      <c r="N320" s="38" t="s">
        <v>298</v>
      </c>
      <c r="O320" s="2"/>
      <c r="P320" s="53"/>
      <c r="Q320" s="2"/>
      <c r="S320" s="2"/>
      <c r="T320" s="2"/>
    </row>
    <row r="321" spans="2:20" x14ac:dyDescent="0.3">
      <c r="B321" s="38" t="s">
        <v>225</v>
      </c>
      <c r="C321" s="38"/>
      <c r="D321" s="38" t="str">
        <f t="shared" si="79"/>
        <v>FLO_EMIS</v>
      </c>
      <c r="E321" s="42">
        <f t="shared" si="81"/>
        <v>2025</v>
      </c>
      <c r="F321" s="38" t="str">
        <f t="shared" si="80"/>
        <v>TRAMTHM</v>
      </c>
      <c r="G321" s="38" t="str">
        <f t="shared" si="82"/>
        <v>TCAR*01*</v>
      </c>
      <c r="H321" s="38" t="str">
        <f>P$28</f>
        <v>TRAMTHM</v>
      </c>
      <c r="I321" s="38" t="str">
        <f t="shared" si="83"/>
        <v>TRAN2ON</v>
      </c>
      <c r="J321" s="47">
        <v>2.4640449806425518E-3</v>
      </c>
      <c r="K321" s="2"/>
      <c r="L321" s="38" t="s">
        <v>239</v>
      </c>
      <c r="M321" s="38" t="s">
        <v>293</v>
      </c>
      <c r="N321" s="38" t="s">
        <v>298</v>
      </c>
      <c r="O321" s="2"/>
      <c r="P321" s="53"/>
      <c r="Q321" s="2"/>
    </row>
    <row r="322" spans="2:20" x14ac:dyDescent="0.3">
      <c r="B322" s="38" t="s">
        <v>225</v>
      </c>
      <c r="C322" s="38"/>
      <c r="D322" s="38" t="str">
        <f t="shared" si="79"/>
        <v>FLO_EMIS</v>
      </c>
      <c r="E322" s="42">
        <f t="shared" si="81"/>
        <v>2025</v>
      </c>
      <c r="F322" s="38" t="str">
        <f t="shared" si="80"/>
        <v>TRANGL</v>
      </c>
      <c r="G322" s="38" t="str">
        <f t="shared" si="82"/>
        <v>TCAR*01*</v>
      </c>
      <c r="H322" s="38" t="str">
        <f>P$29</f>
        <v>TRANGL</v>
      </c>
      <c r="I322" s="38" t="str">
        <f t="shared" si="83"/>
        <v>TRAN2ON</v>
      </c>
      <c r="J322" s="47">
        <v>3.9690000000000003E-3</v>
      </c>
      <c r="L322" s="38" t="s">
        <v>239</v>
      </c>
      <c r="M322" s="38" t="s">
        <v>293</v>
      </c>
      <c r="N322" s="38" t="s">
        <v>298</v>
      </c>
      <c r="P322" s="53"/>
    </row>
    <row r="323" spans="2:20" x14ac:dyDescent="0.3">
      <c r="B323" s="39" t="s">
        <v>225</v>
      </c>
      <c r="C323" s="39"/>
      <c r="D323" s="39" t="str">
        <f t="shared" si="79"/>
        <v>FLO_EMIS</v>
      </c>
      <c r="E323" s="43">
        <f t="shared" si="81"/>
        <v>2025</v>
      </c>
      <c r="F323" s="39" t="str">
        <f t="shared" si="80"/>
        <v>TRANGS</v>
      </c>
      <c r="G323" s="39" t="str">
        <f t="shared" si="82"/>
        <v>TCAR*01*</v>
      </c>
      <c r="H323" s="39" t="str">
        <f>P$30</f>
        <v>TRANGS</v>
      </c>
      <c r="I323" s="39" t="str">
        <f t="shared" si="83"/>
        <v>TRAN2ON</v>
      </c>
      <c r="J323" s="48">
        <v>3.9690000000000003E-3</v>
      </c>
      <c r="L323" s="39" t="s">
        <v>239</v>
      </c>
      <c r="M323" s="39" t="s">
        <v>293</v>
      </c>
      <c r="N323" s="39" t="s">
        <v>298</v>
      </c>
    </row>
    <row r="324" spans="2:20" s="2" customFormat="1" ht="15" customHeight="1" x14ac:dyDescent="0.3">
      <c r="B324" s="38" t="s">
        <v>225</v>
      </c>
      <c r="C324" s="38"/>
      <c r="D324" s="38" t="str">
        <f t="shared" si="79"/>
        <v>FLO_EMIS</v>
      </c>
      <c r="E324" s="42">
        <v>2025</v>
      </c>
      <c r="F324" s="38" t="str">
        <f>H324</f>
        <v>TRABDL</v>
      </c>
      <c r="G324" s="38" t="s">
        <v>342</v>
      </c>
      <c r="H324" s="38" t="str">
        <f>P$7</f>
        <v>TRABDL</v>
      </c>
      <c r="I324" s="38" t="s">
        <v>247</v>
      </c>
      <c r="J324" s="47">
        <v>4.417170541638204E-4</v>
      </c>
      <c r="L324" s="38" t="s">
        <v>239</v>
      </c>
      <c r="M324" s="38" t="s">
        <v>293</v>
      </c>
      <c r="N324" s="38" t="s">
        <v>297</v>
      </c>
      <c r="O324"/>
      <c r="P324"/>
      <c r="Q324"/>
      <c r="S324"/>
      <c r="T324"/>
    </row>
    <row r="325" spans="2:20" s="2" customFormat="1" ht="15" customHeight="1" x14ac:dyDescent="0.3">
      <c r="B325" s="38" t="s">
        <v>225</v>
      </c>
      <c r="C325" s="38"/>
      <c r="D325" s="38" t="str">
        <f t="shared" si="79"/>
        <v>FLO_EMIS</v>
      </c>
      <c r="E325" s="42">
        <f>E324</f>
        <v>2025</v>
      </c>
      <c r="F325" s="38" t="str">
        <f t="shared" ref="F325:F347" si="86">H325</f>
        <v>TRABDLM</v>
      </c>
      <c r="G325" s="38" t="str">
        <f>G324</f>
        <v>TCAR*01*</v>
      </c>
      <c r="H325" s="38" t="str">
        <f>P$8</f>
        <v>TRABDLM</v>
      </c>
      <c r="I325" s="38" t="str">
        <f>I324</f>
        <v>TRANH3N</v>
      </c>
      <c r="J325" s="47">
        <v>4.417170541638204E-4</v>
      </c>
      <c r="L325" s="38" t="s">
        <v>239</v>
      </c>
      <c r="M325" s="38" t="s">
        <v>293</v>
      </c>
      <c r="N325" s="38" t="s">
        <v>297</v>
      </c>
      <c r="O325"/>
      <c r="P325"/>
      <c r="Q325"/>
      <c r="S325" s="53"/>
    </row>
    <row r="326" spans="2:20" s="2" customFormat="1" ht="15" customHeight="1" x14ac:dyDescent="0.3">
      <c r="B326" s="38" t="s">
        <v>225</v>
      </c>
      <c r="C326" s="38"/>
      <c r="D326" s="38" t="str">
        <f t="shared" si="79"/>
        <v>FLO_EMIS</v>
      </c>
      <c r="E326" s="42">
        <f t="shared" ref="E326:E347" si="87">E325</f>
        <v>2025</v>
      </c>
      <c r="F326" s="38" t="str">
        <f t="shared" si="86"/>
        <v>TRABGL</v>
      </c>
      <c r="G326" s="38" t="str">
        <f t="shared" ref="G326:G347" si="88">G325</f>
        <v>TCAR*01*</v>
      </c>
      <c r="H326" s="38" t="str">
        <f>P$9</f>
        <v>TRABGL</v>
      </c>
      <c r="I326" s="38" t="str">
        <f t="shared" ref="I326:I347" si="89">I325</f>
        <v>TRANH3N</v>
      </c>
      <c r="J326" s="47">
        <v>1.32E-2</v>
      </c>
      <c r="L326" s="38" t="s">
        <v>239</v>
      </c>
      <c r="M326" s="38" t="s">
        <v>293</v>
      </c>
      <c r="N326" s="38" t="s">
        <v>298</v>
      </c>
      <c r="P326" s="53"/>
      <c r="S326" s="1"/>
      <c r="T326" s="54"/>
    </row>
    <row r="327" spans="2:20" s="2" customFormat="1" ht="15" customHeight="1" x14ac:dyDescent="0.3">
      <c r="B327" s="38" t="s">
        <v>225</v>
      </c>
      <c r="C327" s="38"/>
      <c r="D327" s="38" t="str">
        <f t="shared" si="79"/>
        <v>FLO_EMIS</v>
      </c>
      <c r="E327" s="42">
        <f t="shared" si="87"/>
        <v>2025</v>
      </c>
      <c r="F327" s="38" t="str">
        <f t="shared" si="86"/>
        <v>TRABGS</v>
      </c>
      <c r="G327" s="38" t="str">
        <f t="shared" si="88"/>
        <v>TCAR*01*</v>
      </c>
      <c r="H327" s="38" t="str">
        <f>P$10</f>
        <v>TRABGS</v>
      </c>
      <c r="I327" s="38" t="str">
        <f t="shared" si="89"/>
        <v>TRANH3N</v>
      </c>
      <c r="J327" s="47">
        <v>1.32E-2</v>
      </c>
      <c r="L327" s="38" t="s">
        <v>239</v>
      </c>
      <c r="M327" s="38" t="s">
        <v>293</v>
      </c>
      <c r="N327" s="38" t="s">
        <v>298</v>
      </c>
      <c r="P327" s="53"/>
      <c r="S327" s="53"/>
    </row>
    <row r="328" spans="2:20" s="2" customFormat="1" ht="15" customHeight="1" x14ac:dyDescent="0.3">
      <c r="B328" s="38" t="s">
        <v>225</v>
      </c>
      <c r="C328" s="38"/>
      <c r="D328" s="38" t="str">
        <f t="shared" si="79"/>
        <v>FLO_EMIS</v>
      </c>
      <c r="E328" s="42">
        <f t="shared" si="87"/>
        <v>2025</v>
      </c>
      <c r="F328" s="38" t="str">
        <f t="shared" si="86"/>
        <v>TRABGSL</v>
      </c>
      <c r="G328" s="38" t="str">
        <f t="shared" si="88"/>
        <v>TCAR*01*</v>
      </c>
      <c r="H328" s="38" t="str">
        <f>P$11</f>
        <v>TRABGSL</v>
      </c>
      <c r="I328" s="38" t="str">
        <f t="shared" si="89"/>
        <v>TRANH3N</v>
      </c>
      <c r="J328" s="47">
        <f>J337</f>
        <v>7.5651407252128548E-3</v>
      </c>
      <c r="L328" s="38" t="s">
        <v>239</v>
      </c>
      <c r="M328" s="38"/>
      <c r="N328" s="38" t="s">
        <v>294</v>
      </c>
      <c r="P328" s="53"/>
      <c r="S328" s="1"/>
      <c r="T328" s="54"/>
    </row>
    <row r="329" spans="2:20" s="2" customFormat="1" ht="15" customHeight="1" x14ac:dyDescent="0.3">
      <c r="B329" s="38" t="s">
        <v>225</v>
      </c>
      <c r="C329" s="38"/>
      <c r="D329" s="38" t="str">
        <f t="shared" ref="D329" si="90">IF(J329&gt;0,"FLO_EMIS","*")</f>
        <v>FLO_EMIS</v>
      </c>
      <c r="E329" s="42">
        <f t="shared" si="87"/>
        <v>2025</v>
      </c>
      <c r="F329" s="38" t="str">
        <f t="shared" ref="F329" si="91">H329</f>
        <v>TRABGSLM</v>
      </c>
      <c r="G329" s="38" t="str">
        <f t="shared" si="88"/>
        <v>TCAR*01*</v>
      </c>
      <c r="H329" s="38" t="str">
        <f>P$12</f>
        <v>TRABGSLM</v>
      </c>
      <c r="I329" s="38" t="str">
        <f t="shared" si="89"/>
        <v>TRANH3N</v>
      </c>
      <c r="J329" s="47">
        <f>J328</f>
        <v>7.5651407252128548E-3</v>
      </c>
      <c r="L329" s="38" t="s">
        <v>239</v>
      </c>
      <c r="M329" s="38"/>
      <c r="N329" s="38" t="s">
        <v>294</v>
      </c>
      <c r="P329" s="53"/>
      <c r="S329" s="1"/>
      <c r="T329" s="54"/>
    </row>
    <row r="330" spans="2:20" x14ac:dyDescent="0.3">
      <c r="B330" s="38" t="s">
        <v>225</v>
      </c>
      <c r="C330" s="38"/>
      <c r="D330" s="38" t="str">
        <f t="shared" si="79"/>
        <v>*</v>
      </c>
      <c r="E330" s="42">
        <f t="shared" si="87"/>
        <v>2025</v>
      </c>
      <c r="F330" s="38" t="str">
        <f t="shared" si="86"/>
        <v>TRABJF</v>
      </c>
      <c r="G330" s="38" t="str">
        <f t="shared" si="88"/>
        <v>TCAR*01*</v>
      </c>
      <c r="H330" s="38" t="str">
        <f>P$13</f>
        <v>TRABJF</v>
      </c>
      <c r="I330" s="38" t="str">
        <f t="shared" si="89"/>
        <v>TRANH3N</v>
      </c>
      <c r="J330" s="47">
        <v>0</v>
      </c>
      <c r="K330" s="2"/>
      <c r="L330" s="38" t="s">
        <v>239</v>
      </c>
      <c r="M330" s="38"/>
      <c r="N330" s="38" t="s">
        <v>245</v>
      </c>
      <c r="O330" s="2"/>
      <c r="P330" s="53"/>
      <c r="Q330" s="2"/>
      <c r="S330" s="2"/>
      <c r="T330" s="2"/>
    </row>
    <row r="331" spans="2:20" x14ac:dyDescent="0.3">
      <c r="B331" s="38" t="s">
        <v>225</v>
      </c>
      <c r="C331" s="38"/>
      <c r="D331" s="38" t="str">
        <f t="shared" si="79"/>
        <v>*</v>
      </c>
      <c r="E331" s="42">
        <f t="shared" si="87"/>
        <v>2025</v>
      </c>
      <c r="F331" s="38" t="str">
        <f t="shared" si="86"/>
        <v>TRADME</v>
      </c>
      <c r="G331" s="38" t="str">
        <f t="shared" si="88"/>
        <v>TCAR*01*</v>
      </c>
      <c r="H331" s="38" t="str">
        <f>P$14</f>
        <v>TRADME</v>
      </c>
      <c r="I331" s="38" t="str">
        <f t="shared" si="89"/>
        <v>TRANH3N</v>
      </c>
      <c r="J331" s="47">
        <v>0</v>
      </c>
      <c r="K331" s="2"/>
      <c r="L331" s="38" t="s">
        <v>239</v>
      </c>
      <c r="M331" s="38"/>
      <c r="N331" s="38" t="s">
        <v>245</v>
      </c>
      <c r="O331" s="2"/>
      <c r="P331" s="53"/>
      <c r="Q331" s="2"/>
    </row>
    <row r="332" spans="2:20" x14ac:dyDescent="0.3">
      <c r="B332" s="38" t="s">
        <v>225</v>
      </c>
      <c r="C332" s="38"/>
      <c r="D332" s="38" t="str">
        <f t="shared" si="79"/>
        <v>FLO_EMIS</v>
      </c>
      <c r="E332" s="42">
        <f t="shared" si="87"/>
        <v>2025</v>
      </c>
      <c r="F332" s="38" t="str">
        <f t="shared" si="86"/>
        <v>TRADST</v>
      </c>
      <c r="G332" s="38" t="str">
        <f t="shared" si="88"/>
        <v>TCAR*01*</v>
      </c>
      <c r="H332" s="38" t="str">
        <f>P$15</f>
        <v>TRADST</v>
      </c>
      <c r="I332" s="38" t="str">
        <f t="shared" si="89"/>
        <v>TRANH3N</v>
      </c>
      <c r="J332" s="47">
        <v>4.3278971646818642E-4</v>
      </c>
      <c r="K332" s="2"/>
      <c r="L332" s="38" t="s">
        <v>239</v>
      </c>
      <c r="M332" s="38" t="s">
        <v>293</v>
      </c>
      <c r="N332" s="38" t="s">
        <v>298</v>
      </c>
      <c r="P332" s="53"/>
    </row>
    <row r="333" spans="2:20" x14ac:dyDescent="0.3">
      <c r="B333" s="38" t="s">
        <v>225</v>
      </c>
      <c r="C333" s="38"/>
      <c r="D333" s="38" t="str">
        <f t="shared" si="79"/>
        <v>*</v>
      </c>
      <c r="E333" s="42">
        <f t="shared" si="87"/>
        <v>2025</v>
      </c>
      <c r="F333" s="38" t="str">
        <f t="shared" si="86"/>
        <v>TRAELC</v>
      </c>
      <c r="G333" s="38" t="str">
        <f t="shared" si="88"/>
        <v>TCAR*01*</v>
      </c>
      <c r="H333" s="38" t="str">
        <f>P$16</f>
        <v>TRAELC</v>
      </c>
      <c r="I333" s="38" t="str">
        <f t="shared" si="89"/>
        <v>TRANH3N</v>
      </c>
      <c r="J333" s="47">
        <v>0</v>
      </c>
      <c r="K333" s="2"/>
      <c r="L333" s="38" t="s">
        <v>239</v>
      </c>
      <c r="M333" s="38"/>
      <c r="N333" s="38" t="s">
        <v>245</v>
      </c>
    </row>
    <row r="334" spans="2:20" x14ac:dyDescent="0.3">
      <c r="B334" s="38" t="s">
        <v>225</v>
      </c>
      <c r="C334" s="38"/>
      <c r="D334" s="38" t="str">
        <f t="shared" si="79"/>
        <v>FLO_EMIS</v>
      </c>
      <c r="E334" s="42">
        <f t="shared" si="87"/>
        <v>2025</v>
      </c>
      <c r="F334" s="38" t="str">
        <f t="shared" si="86"/>
        <v>TRAETH</v>
      </c>
      <c r="G334" s="38" t="str">
        <f t="shared" si="88"/>
        <v>TCAR*01*</v>
      </c>
      <c r="H334" s="38" t="str">
        <f>P$17</f>
        <v>TRAETH</v>
      </c>
      <c r="I334" s="38" t="str">
        <f t="shared" si="89"/>
        <v>TRANH3N</v>
      </c>
      <c r="J334" s="47">
        <v>8.1000000000000004E-5</v>
      </c>
      <c r="K334" s="2"/>
      <c r="L334" s="38" t="s">
        <v>239</v>
      </c>
      <c r="M334" s="38" t="s">
        <v>293</v>
      </c>
      <c r="N334" s="38" t="s">
        <v>299</v>
      </c>
    </row>
    <row r="335" spans="2:20" x14ac:dyDescent="0.3">
      <c r="B335" s="38" t="s">
        <v>225</v>
      </c>
      <c r="C335" s="38"/>
      <c r="D335" s="38" t="str">
        <f t="shared" si="79"/>
        <v>FLO_EMIS</v>
      </c>
      <c r="E335" s="42">
        <f t="shared" si="87"/>
        <v>2025</v>
      </c>
      <c r="F335" s="38" t="str">
        <f t="shared" si="86"/>
        <v>TRAETHM</v>
      </c>
      <c r="G335" s="38" t="str">
        <f t="shared" si="88"/>
        <v>TCAR*01*</v>
      </c>
      <c r="H335" s="38" t="str">
        <f>P$18</f>
        <v>TRAETHM</v>
      </c>
      <c r="I335" s="38" t="str">
        <f t="shared" si="89"/>
        <v>TRANH3N</v>
      </c>
      <c r="J335" s="47">
        <v>8.1000000000000004E-5</v>
      </c>
      <c r="K335" s="2"/>
      <c r="L335" s="38" t="s">
        <v>239</v>
      </c>
      <c r="M335" s="38" t="s">
        <v>293</v>
      </c>
      <c r="N335" s="38" t="s">
        <v>299</v>
      </c>
    </row>
    <row r="336" spans="2:20" x14ac:dyDescent="0.3">
      <c r="B336" s="38" t="s">
        <v>225</v>
      </c>
      <c r="C336" s="38"/>
      <c r="D336" s="38" t="str">
        <f t="shared" si="79"/>
        <v>*</v>
      </c>
      <c r="E336" s="42">
        <f t="shared" si="87"/>
        <v>2025</v>
      </c>
      <c r="F336" s="38" t="str">
        <f t="shared" si="86"/>
        <v>TRAFTD</v>
      </c>
      <c r="G336" s="38" t="str">
        <f t="shared" si="88"/>
        <v>TCAR*01*</v>
      </c>
      <c r="H336" s="38" t="str">
        <f>P$19</f>
        <v>TRAFTD</v>
      </c>
      <c r="I336" s="38" t="str">
        <f t="shared" si="89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79"/>
        <v>FLO_EMIS</v>
      </c>
      <c r="E337" s="42">
        <f t="shared" si="87"/>
        <v>2025</v>
      </c>
      <c r="F337" s="38" t="str">
        <f t="shared" si="86"/>
        <v>TRAGSL</v>
      </c>
      <c r="G337" s="38" t="str">
        <f t="shared" si="88"/>
        <v>TCAR*01*</v>
      </c>
      <c r="H337" s="38" t="str">
        <f>P$20</f>
        <v>TRAGSL</v>
      </c>
      <c r="I337" s="38" t="str">
        <f t="shared" si="89"/>
        <v>TRANH3N</v>
      </c>
      <c r="J337" s="47">
        <v>7.5651407252128548E-3</v>
      </c>
      <c r="K337" s="2"/>
      <c r="L337" s="38" t="s">
        <v>239</v>
      </c>
      <c r="M337" s="38" t="s">
        <v>293</v>
      </c>
      <c r="N337" s="38" t="s">
        <v>298</v>
      </c>
    </row>
    <row r="338" spans="2:20" x14ac:dyDescent="0.3">
      <c r="B338" s="38" t="s">
        <v>225</v>
      </c>
      <c r="C338" s="38"/>
      <c r="D338" s="38" t="str">
        <f t="shared" si="79"/>
        <v>*</v>
      </c>
      <c r="E338" s="42">
        <f t="shared" si="87"/>
        <v>2025</v>
      </c>
      <c r="F338" s="38" t="str">
        <f t="shared" si="86"/>
        <v>TRAH2G</v>
      </c>
      <c r="G338" s="38" t="str">
        <f t="shared" si="88"/>
        <v>TCAR*01*</v>
      </c>
      <c r="H338" s="38" t="str">
        <f>P$21</f>
        <v>TRAH2G</v>
      </c>
      <c r="I338" s="38" t="str">
        <f t="shared" si="89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79"/>
        <v>*</v>
      </c>
      <c r="E339" s="42">
        <f t="shared" si="87"/>
        <v>2025</v>
      </c>
      <c r="F339" s="38" t="str">
        <f t="shared" si="86"/>
        <v>TRAHFO</v>
      </c>
      <c r="G339" s="38" t="str">
        <f t="shared" si="88"/>
        <v>TCAR*01*</v>
      </c>
      <c r="H339" s="38" t="str">
        <f>P$22</f>
        <v>TRAHFO</v>
      </c>
      <c r="I339" s="38" t="str">
        <f t="shared" si="89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79"/>
        <v>*</v>
      </c>
      <c r="E340" s="42">
        <f t="shared" si="87"/>
        <v>2025</v>
      </c>
      <c r="F340" s="38" t="str">
        <f t="shared" si="86"/>
        <v>TRAHUM</v>
      </c>
      <c r="G340" s="38" t="str">
        <f t="shared" si="88"/>
        <v>TCAR*01*</v>
      </c>
      <c r="H340" s="38" t="str">
        <f>P$23</f>
        <v>TRAHUM</v>
      </c>
      <c r="I340" s="38" t="str">
        <f t="shared" si="89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79"/>
        <v>*</v>
      </c>
      <c r="E341" s="42">
        <f t="shared" si="87"/>
        <v>2025</v>
      </c>
      <c r="F341" s="38" t="str">
        <f t="shared" si="86"/>
        <v>TRAKER</v>
      </c>
      <c r="G341" s="38" t="str">
        <f t="shared" si="88"/>
        <v>TCAR*01*</v>
      </c>
      <c r="H341" s="38" t="str">
        <f>P$24</f>
        <v>TRAKER</v>
      </c>
      <c r="I341" s="38" t="str">
        <f t="shared" si="89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79"/>
        <v>*</v>
      </c>
      <c r="E342" s="42">
        <f t="shared" si="87"/>
        <v>2025</v>
      </c>
      <c r="F342" s="38" t="str">
        <f t="shared" si="86"/>
        <v>TRALFO</v>
      </c>
      <c r="G342" s="38" t="str">
        <f t="shared" si="88"/>
        <v>TCAR*01*</v>
      </c>
      <c r="H342" s="38" t="str">
        <f>P$25</f>
        <v>TRALFO</v>
      </c>
      <c r="I342" s="38" t="str">
        <f t="shared" si="89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s="2" customFormat="1" ht="15" customHeight="1" x14ac:dyDescent="0.3">
      <c r="B343" s="38" t="s">
        <v>225</v>
      </c>
      <c r="C343" s="38"/>
      <c r="D343" s="38" t="str">
        <f t="shared" si="79"/>
        <v>*</v>
      </c>
      <c r="E343" s="42">
        <f t="shared" si="87"/>
        <v>2025</v>
      </c>
      <c r="F343" s="38" t="str">
        <f t="shared" si="86"/>
        <v>TRALPG</v>
      </c>
      <c r="G343" s="38" t="str">
        <f t="shared" si="88"/>
        <v>TCAR*01*</v>
      </c>
      <c r="H343" s="38" t="str">
        <f>P$26</f>
        <v>TRALPG</v>
      </c>
      <c r="I343" s="38" t="str">
        <f t="shared" si="89"/>
        <v>TRANH3N</v>
      </c>
      <c r="J343" s="47">
        <v>0</v>
      </c>
      <c r="L343" s="38" t="s">
        <v>239</v>
      </c>
      <c r="M343" s="38"/>
      <c r="N343" s="38" t="s">
        <v>263</v>
      </c>
      <c r="O343"/>
      <c r="P343"/>
      <c r="Q343"/>
      <c r="S343"/>
      <c r="T343"/>
    </row>
    <row r="344" spans="2:20" s="2" customFormat="1" ht="15" customHeight="1" x14ac:dyDescent="0.3">
      <c r="B344" s="38" t="s">
        <v>225</v>
      </c>
      <c r="C344" s="38"/>
      <c r="D344" s="38" t="str">
        <f t="shared" si="79"/>
        <v>FLO_EMIS</v>
      </c>
      <c r="E344" s="42">
        <f t="shared" si="87"/>
        <v>2025</v>
      </c>
      <c r="F344" s="38" t="str">
        <f t="shared" si="86"/>
        <v>TRAMTH</v>
      </c>
      <c r="G344" s="38" t="str">
        <f t="shared" si="88"/>
        <v>TCAR*01*</v>
      </c>
      <c r="H344" s="38" t="str">
        <f>P$27</f>
        <v>TRAMTH</v>
      </c>
      <c r="I344" s="38" t="str">
        <f t="shared" si="89"/>
        <v>TRANH3N</v>
      </c>
      <c r="J344" s="47">
        <v>4.2205306620162635E-4</v>
      </c>
      <c r="L344" s="38" t="s">
        <v>239</v>
      </c>
      <c r="M344" s="38" t="s">
        <v>293</v>
      </c>
      <c r="N344" s="38" t="s">
        <v>298</v>
      </c>
      <c r="O344"/>
      <c r="P344"/>
      <c r="Q344"/>
    </row>
    <row r="345" spans="2:20" x14ac:dyDescent="0.3">
      <c r="B345" s="38" t="s">
        <v>225</v>
      </c>
      <c r="C345" s="38"/>
      <c r="D345" s="38" t="str">
        <f t="shared" si="79"/>
        <v>FLO_EMIS</v>
      </c>
      <c r="E345" s="42">
        <f t="shared" si="87"/>
        <v>2025</v>
      </c>
      <c r="F345" s="38" t="str">
        <f t="shared" si="86"/>
        <v>TRAMTHM</v>
      </c>
      <c r="G345" s="38" t="str">
        <f t="shared" si="88"/>
        <v>TCAR*01*</v>
      </c>
      <c r="H345" s="38" t="str">
        <f>P$28</f>
        <v>TRAMTHM</v>
      </c>
      <c r="I345" s="38" t="str">
        <f t="shared" si="89"/>
        <v>TRANH3N</v>
      </c>
      <c r="J345" s="47">
        <v>4.2205306620162635E-4</v>
      </c>
      <c r="K345" s="2"/>
      <c r="L345" s="38" t="s">
        <v>239</v>
      </c>
      <c r="M345" s="38" t="s">
        <v>293</v>
      </c>
      <c r="N345" s="38" t="s">
        <v>298</v>
      </c>
      <c r="O345" s="2"/>
      <c r="P345" s="53"/>
      <c r="Q345" s="2"/>
      <c r="S345" s="2"/>
      <c r="T345" s="2"/>
    </row>
    <row r="346" spans="2:20" x14ac:dyDescent="0.3">
      <c r="B346" s="38" t="s">
        <v>225</v>
      </c>
      <c r="C346" s="38"/>
      <c r="D346" s="38" t="str">
        <f t="shared" si="79"/>
        <v>FLO_EMIS</v>
      </c>
      <c r="E346" s="42">
        <f t="shared" si="87"/>
        <v>2025</v>
      </c>
      <c r="F346" s="38" t="str">
        <f t="shared" si="86"/>
        <v>TRANGL</v>
      </c>
      <c r="G346" s="38" t="str">
        <f t="shared" si="88"/>
        <v>TCAR*01*</v>
      </c>
      <c r="H346" s="38" t="str">
        <f>P$29</f>
        <v>TRANGL</v>
      </c>
      <c r="I346" s="38" t="str">
        <f t="shared" si="89"/>
        <v>TRANH3N</v>
      </c>
      <c r="J346" s="47">
        <v>1.32E-2</v>
      </c>
      <c r="L346" s="38" t="s">
        <v>239</v>
      </c>
      <c r="M346" s="38" t="s">
        <v>293</v>
      </c>
      <c r="N346" s="38" t="s">
        <v>298</v>
      </c>
      <c r="O346" s="2"/>
      <c r="P346" s="53"/>
      <c r="Q346" s="2"/>
    </row>
    <row r="347" spans="2:20" x14ac:dyDescent="0.3">
      <c r="B347" s="39" t="s">
        <v>225</v>
      </c>
      <c r="C347" s="39"/>
      <c r="D347" s="39" t="str">
        <f t="shared" si="79"/>
        <v>FLO_EMIS</v>
      </c>
      <c r="E347" s="43">
        <f t="shared" si="87"/>
        <v>2025</v>
      </c>
      <c r="F347" s="39" t="str">
        <f t="shared" si="86"/>
        <v>TRANGS</v>
      </c>
      <c r="G347" s="39" t="str">
        <f t="shared" si="88"/>
        <v>TCAR*01*</v>
      </c>
      <c r="H347" s="39" t="str">
        <f>P$30</f>
        <v>TRANGS</v>
      </c>
      <c r="I347" s="39" t="str">
        <f t="shared" si="89"/>
        <v>TRANH3N</v>
      </c>
      <c r="J347" s="48">
        <v>1.32E-2</v>
      </c>
      <c r="L347" s="39" t="s">
        <v>239</v>
      </c>
      <c r="M347" s="39" t="s">
        <v>293</v>
      </c>
      <c r="N347" s="39" t="s">
        <v>298</v>
      </c>
    </row>
    <row r="348" spans="2:20" s="2" customFormat="1" ht="15" customHeight="1" x14ac:dyDescent="0.3">
      <c r="B348" s="38" t="s">
        <v>225</v>
      </c>
      <c r="C348" s="38"/>
      <c r="D348" s="38" t="str">
        <f t="shared" si="79"/>
        <v>FLO_EMIS</v>
      </c>
      <c r="E348" s="42">
        <v>2025</v>
      </c>
      <c r="F348" s="38" t="str">
        <f>H348</f>
        <v>TRABDL</v>
      </c>
      <c r="G348" s="38" t="s">
        <v>342</v>
      </c>
      <c r="H348" s="38" t="str">
        <f>P$7</f>
        <v>TRABDL</v>
      </c>
      <c r="I348" s="38" t="s">
        <v>231</v>
      </c>
      <c r="J348" s="47">
        <v>5.7919363406917099E-2</v>
      </c>
      <c r="L348" s="38" t="s">
        <v>239</v>
      </c>
      <c r="M348" s="38" t="s">
        <v>293</v>
      </c>
      <c r="N348" s="38" t="s">
        <v>297</v>
      </c>
      <c r="O348"/>
      <c r="P348"/>
      <c r="Q348"/>
      <c r="S348"/>
      <c r="T348"/>
    </row>
    <row r="349" spans="2:20" s="2" customFormat="1" ht="15" customHeight="1" x14ac:dyDescent="0.3">
      <c r="B349" s="38" t="s">
        <v>225</v>
      </c>
      <c r="C349" s="38"/>
      <c r="D349" s="38" t="str">
        <f t="shared" si="79"/>
        <v>FLO_EMIS</v>
      </c>
      <c r="E349" s="42">
        <f>E348</f>
        <v>2025</v>
      </c>
      <c r="F349" s="38" t="str">
        <f t="shared" ref="F349:F395" si="92">H349</f>
        <v>TRABDLM</v>
      </c>
      <c r="G349" s="38" t="str">
        <f>G348</f>
        <v>TCAR*01*</v>
      </c>
      <c r="H349" s="38" t="str">
        <f>P$8</f>
        <v>TRABDLM</v>
      </c>
      <c r="I349" s="38" t="str">
        <f>I348</f>
        <v>TRANOXN</v>
      </c>
      <c r="J349" s="47">
        <v>5.7919363406917099E-2</v>
      </c>
      <c r="L349" s="38" t="s">
        <v>239</v>
      </c>
      <c r="M349" s="38" t="s">
        <v>293</v>
      </c>
      <c r="N349" s="38" t="s">
        <v>297</v>
      </c>
      <c r="O349"/>
      <c r="P349"/>
      <c r="Q349"/>
      <c r="S349" s="53"/>
    </row>
    <row r="350" spans="2:20" s="2" customFormat="1" ht="15" customHeight="1" x14ac:dyDescent="0.3">
      <c r="B350" s="38" t="s">
        <v>225</v>
      </c>
      <c r="C350" s="38"/>
      <c r="D350" s="38" t="str">
        <f t="shared" si="79"/>
        <v>FLO_EMIS</v>
      </c>
      <c r="E350" s="42">
        <f t="shared" ref="E350:E371" si="93">E349</f>
        <v>2025</v>
      </c>
      <c r="F350" s="38" t="str">
        <f t="shared" si="92"/>
        <v>TRABGL</v>
      </c>
      <c r="G350" s="38" t="str">
        <f t="shared" ref="G350:G371" si="94">G349</f>
        <v>TCAR*01*</v>
      </c>
      <c r="H350" s="38" t="str">
        <f>P$9</f>
        <v>TRABGL</v>
      </c>
      <c r="I350" s="38" t="str">
        <f t="shared" ref="I350:I371" si="95">I349</f>
        <v>TRANOXN</v>
      </c>
      <c r="J350" s="47">
        <v>2.629844455181422E-2</v>
      </c>
      <c r="L350" s="38" t="s">
        <v>239</v>
      </c>
      <c r="M350" s="38" t="s">
        <v>293</v>
      </c>
      <c r="N350" s="38" t="s">
        <v>298</v>
      </c>
      <c r="P350" s="53"/>
      <c r="S350" s="1"/>
      <c r="T350" s="54"/>
    </row>
    <row r="351" spans="2:20" s="2" customFormat="1" ht="15" customHeight="1" x14ac:dyDescent="0.3">
      <c r="B351" s="38" t="s">
        <v>225</v>
      </c>
      <c r="C351" s="38"/>
      <c r="D351" s="38" t="str">
        <f t="shared" si="79"/>
        <v>FLO_EMIS</v>
      </c>
      <c r="E351" s="42">
        <f t="shared" si="93"/>
        <v>2025</v>
      </c>
      <c r="F351" s="38" t="str">
        <f t="shared" si="92"/>
        <v>TRABGS</v>
      </c>
      <c r="G351" s="38" t="str">
        <f t="shared" si="94"/>
        <v>TCAR*01*</v>
      </c>
      <c r="H351" s="38" t="str">
        <f>P$10</f>
        <v>TRABGS</v>
      </c>
      <c r="I351" s="38" t="str">
        <f t="shared" si="95"/>
        <v>TRANOXN</v>
      </c>
      <c r="J351" s="47">
        <v>2.629844455181422E-2</v>
      </c>
      <c r="L351" s="38" t="s">
        <v>239</v>
      </c>
      <c r="M351" s="38" t="s">
        <v>293</v>
      </c>
      <c r="N351" s="38" t="s">
        <v>298</v>
      </c>
      <c r="P351" s="53"/>
      <c r="S351" s="53"/>
    </row>
    <row r="352" spans="2:20" s="2" customFormat="1" ht="15" customHeight="1" x14ac:dyDescent="0.3">
      <c r="B352" s="38" t="s">
        <v>225</v>
      </c>
      <c r="C352" s="38"/>
      <c r="D352" s="38" t="str">
        <f t="shared" si="79"/>
        <v>FLO_EMIS</v>
      </c>
      <c r="E352" s="42">
        <f t="shared" si="93"/>
        <v>2025</v>
      </c>
      <c r="F352" s="38" t="str">
        <f t="shared" si="92"/>
        <v>TRABGSL</v>
      </c>
      <c r="G352" s="38" t="str">
        <f t="shared" si="94"/>
        <v>TCAR*01*</v>
      </c>
      <c r="H352" s="38" t="str">
        <f>P$11</f>
        <v>TRABGSL</v>
      </c>
      <c r="I352" s="38" t="str">
        <f t="shared" si="95"/>
        <v>TRANOXN</v>
      </c>
      <c r="J352" s="47">
        <f>J361</f>
        <v>4.081875549659341E-2</v>
      </c>
      <c r="L352" s="38" t="s">
        <v>239</v>
      </c>
      <c r="M352" s="38"/>
      <c r="N352" s="38" t="s">
        <v>294</v>
      </c>
      <c r="P352" s="53"/>
      <c r="S352" s="1"/>
      <c r="T352" s="54"/>
    </row>
    <row r="353" spans="2:20" s="2" customFormat="1" ht="15" customHeight="1" x14ac:dyDescent="0.3">
      <c r="B353" s="38" t="s">
        <v>225</v>
      </c>
      <c r="C353" s="38"/>
      <c r="D353" s="38" t="str">
        <f t="shared" ref="D353" si="96">IF(J353&gt;0,"FLO_EMIS","*")</f>
        <v>FLO_EMIS</v>
      </c>
      <c r="E353" s="42">
        <f t="shared" si="93"/>
        <v>2025</v>
      </c>
      <c r="F353" s="38" t="str">
        <f t="shared" ref="F353" si="97">H353</f>
        <v>TRABGSLM</v>
      </c>
      <c r="G353" s="38" t="str">
        <f t="shared" si="94"/>
        <v>TCAR*01*</v>
      </c>
      <c r="H353" s="38" t="str">
        <f>P$12</f>
        <v>TRABGSLM</v>
      </c>
      <c r="I353" s="38" t="str">
        <f t="shared" si="95"/>
        <v>TRANOXN</v>
      </c>
      <c r="J353" s="47">
        <f>J352</f>
        <v>4.081875549659341E-2</v>
      </c>
      <c r="L353" s="38" t="s">
        <v>239</v>
      </c>
      <c r="M353" s="38"/>
      <c r="N353" s="38" t="s">
        <v>294</v>
      </c>
      <c r="P353" s="53"/>
      <c r="S353" s="1"/>
      <c r="T353" s="54"/>
    </row>
    <row r="354" spans="2:20" x14ac:dyDescent="0.3">
      <c r="B354" s="38" t="s">
        <v>225</v>
      </c>
      <c r="C354" s="38"/>
      <c r="D354" s="38" t="str">
        <f t="shared" si="79"/>
        <v>*</v>
      </c>
      <c r="E354" s="42">
        <f t="shared" si="93"/>
        <v>2025</v>
      </c>
      <c r="F354" s="38" t="str">
        <f t="shared" si="92"/>
        <v>TRABJF</v>
      </c>
      <c r="G354" s="38" t="str">
        <f t="shared" si="94"/>
        <v>TCAR*01*</v>
      </c>
      <c r="H354" s="38" t="str">
        <f>P$13</f>
        <v>TRABJF</v>
      </c>
      <c r="I354" s="38" t="str">
        <f t="shared" si="95"/>
        <v>TRANOXN</v>
      </c>
      <c r="J354" s="47">
        <v>0</v>
      </c>
      <c r="K354" s="2"/>
      <c r="L354" s="38" t="s">
        <v>239</v>
      </c>
      <c r="M354" s="38"/>
      <c r="N354" s="38" t="s">
        <v>245</v>
      </c>
      <c r="O354" s="2"/>
      <c r="P354" s="53"/>
      <c r="Q354" s="2"/>
      <c r="S354" s="2"/>
      <c r="T354" s="2"/>
    </row>
    <row r="355" spans="2:20" x14ac:dyDescent="0.3">
      <c r="B355" s="38" t="s">
        <v>225</v>
      </c>
      <c r="C355" s="38"/>
      <c r="D355" s="38" t="str">
        <f t="shared" si="79"/>
        <v>*</v>
      </c>
      <c r="E355" s="42">
        <f t="shared" si="93"/>
        <v>2025</v>
      </c>
      <c r="F355" s="38" t="str">
        <f t="shared" si="92"/>
        <v>TRADME</v>
      </c>
      <c r="G355" s="38" t="str">
        <f t="shared" si="94"/>
        <v>TCAR*01*</v>
      </c>
      <c r="H355" s="38" t="str">
        <f>P$14</f>
        <v>TRADME</v>
      </c>
      <c r="I355" s="38" t="str">
        <f t="shared" si="95"/>
        <v>TRANOXN</v>
      </c>
      <c r="J355" s="47">
        <v>0</v>
      </c>
      <c r="K355" s="2"/>
      <c r="L355" s="38" t="s">
        <v>239</v>
      </c>
      <c r="M355" s="38"/>
      <c r="N355" s="38" t="s">
        <v>245</v>
      </c>
      <c r="O355" s="2"/>
      <c r="P355" s="53"/>
      <c r="Q355" s="2"/>
    </row>
    <row r="356" spans="2:20" x14ac:dyDescent="0.3">
      <c r="B356" s="38" t="s">
        <v>225</v>
      </c>
      <c r="C356" s="38"/>
      <c r="D356" s="38" t="str">
        <f t="shared" si="79"/>
        <v>FLO_EMIS</v>
      </c>
      <c r="E356" s="42">
        <f t="shared" si="93"/>
        <v>2025</v>
      </c>
      <c r="F356" s="38" t="str">
        <f t="shared" si="92"/>
        <v>TRADST</v>
      </c>
      <c r="G356" s="38" t="str">
        <f t="shared" si="94"/>
        <v>TCAR*01*</v>
      </c>
      <c r="H356" s="38" t="str">
        <f>P$15</f>
        <v>TRADST</v>
      </c>
      <c r="I356" s="38" t="str">
        <f t="shared" si="95"/>
        <v>TRANOXN</v>
      </c>
      <c r="J356" s="47">
        <v>5.6748782123320261E-2</v>
      </c>
      <c r="K356" s="2"/>
      <c r="L356" s="38" t="s">
        <v>239</v>
      </c>
      <c r="M356" s="38" t="s">
        <v>293</v>
      </c>
      <c r="N356" s="38" t="s">
        <v>298</v>
      </c>
      <c r="P356" s="53"/>
    </row>
    <row r="357" spans="2:20" x14ac:dyDescent="0.3">
      <c r="B357" s="38" t="s">
        <v>225</v>
      </c>
      <c r="C357" s="38"/>
      <c r="D357" s="38" t="str">
        <f t="shared" si="79"/>
        <v>*</v>
      </c>
      <c r="E357" s="42">
        <f t="shared" si="93"/>
        <v>2025</v>
      </c>
      <c r="F357" s="38" t="str">
        <f t="shared" si="92"/>
        <v>TRAELC</v>
      </c>
      <c r="G357" s="38" t="str">
        <f t="shared" si="94"/>
        <v>TCAR*01*</v>
      </c>
      <c r="H357" s="38" t="str">
        <f>P$16</f>
        <v>TRAELC</v>
      </c>
      <c r="I357" s="38" t="str">
        <f t="shared" si="95"/>
        <v>TRANOXN</v>
      </c>
      <c r="J357" s="47">
        <v>0</v>
      </c>
      <c r="K357" s="2"/>
      <c r="L357" s="38" t="s">
        <v>239</v>
      </c>
      <c r="M357" s="38"/>
      <c r="N357" s="38" t="s">
        <v>245</v>
      </c>
    </row>
    <row r="358" spans="2:20" x14ac:dyDescent="0.3">
      <c r="B358" s="38" t="s">
        <v>225</v>
      </c>
      <c r="C358" s="38"/>
      <c r="D358" s="38" t="str">
        <f t="shared" si="79"/>
        <v>FLO_EMIS</v>
      </c>
      <c r="E358" s="42">
        <f t="shared" si="93"/>
        <v>2025</v>
      </c>
      <c r="F358" s="38" t="str">
        <f t="shared" si="92"/>
        <v>TRAETH</v>
      </c>
      <c r="G358" s="38" t="str">
        <f t="shared" si="94"/>
        <v>TCAR*01*</v>
      </c>
      <c r="H358" s="38" t="str">
        <f>P$17</f>
        <v>TRAETH</v>
      </c>
      <c r="I358" s="38" t="str">
        <f t="shared" si="95"/>
        <v>TRANOXN</v>
      </c>
      <c r="J358" s="47">
        <v>8.5916792603654042E-3</v>
      </c>
      <c r="K358" s="2"/>
      <c r="L358" s="38" t="s">
        <v>239</v>
      </c>
      <c r="M358" s="38" t="s">
        <v>293</v>
      </c>
      <c r="N358" s="38" t="s">
        <v>299</v>
      </c>
    </row>
    <row r="359" spans="2:20" x14ac:dyDescent="0.3">
      <c r="B359" s="38" t="s">
        <v>225</v>
      </c>
      <c r="C359" s="38"/>
      <c r="D359" s="38" t="str">
        <f t="shared" si="79"/>
        <v>FLO_EMIS</v>
      </c>
      <c r="E359" s="42">
        <f t="shared" si="93"/>
        <v>2025</v>
      </c>
      <c r="F359" s="38" t="str">
        <f t="shared" si="92"/>
        <v>TRAETHM</v>
      </c>
      <c r="G359" s="38" t="str">
        <f t="shared" si="94"/>
        <v>TCAR*01*</v>
      </c>
      <c r="H359" s="38" t="str">
        <f>P$18</f>
        <v>TRAETHM</v>
      </c>
      <c r="I359" s="38" t="str">
        <f t="shared" si="95"/>
        <v>TRANOXN</v>
      </c>
      <c r="J359" s="47">
        <v>8.5916792603654042E-3</v>
      </c>
      <c r="K359" s="2"/>
      <c r="L359" s="38" t="s">
        <v>239</v>
      </c>
      <c r="M359" s="38" t="s">
        <v>293</v>
      </c>
      <c r="N359" s="38" t="s">
        <v>299</v>
      </c>
    </row>
    <row r="360" spans="2:20" x14ac:dyDescent="0.3">
      <c r="B360" s="38" t="s">
        <v>225</v>
      </c>
      <c r="C360" s="38"/>
      <c r="D360" s="38" t="str">
        <f t="shared" si="79"/>
        <v>*</v>
      </c>
      <c r="E360" s="42">
        <f t="shared" si="93"/>
        <v>2025</v>
      </c>
      <c r="F360" s="38" t="str">
        <f t="shared" si="92"/>
        <v>TRAFTD</v>
      </c>
      <c r="G360" s="38" t="str">
        <f t="shared" si="94"/>
        <v>TCAR*01*</v>
      </c>
      <c r="H360" s="38" t="str">
        <f>P$19</f>
        <v>TRAFTD</v>
      </c>
      <c r="I360" s="38" t="str">
        <f t="shared" si="95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si="79"/>
        <v>FLO_EMIS</v>
      </c>
      <c r="E361" s="42">
        <f t="shared" si="93"/>
        <v>2025</v>
      </c>
      <c r="F361" s="38" t="str">
        <f t="shared" si="92"/>
        <v>TRAGSL</v>
      </c>
      <c r="G361" s="38" t="str">
        <f t="shared" si="94"/>
        <v>TCAR*01*</v>
      </c>
      <c r="H361" s="38" t="str">
        <f>P$20</f>
        <v>TRAGSL</v>
      </c>
      <c r="I361" s="38" t="str">
        <f t="shared" si="95"/>
        <v>TRANOXN</v>
      </c>
      <c r="J361" s="47">
        <v>4.081875549659341E-2</v>
      </c>
      <c r="K361" s="2"/>
      <c r="L361" s="38" t="s">
        <v>239</v>
      </c>
      <c r="M361" s="38" t="s">
        <v>293</v>
      </c>
      <c r="N361" s="38" t="s">
        <v>298</v>
      </c>
    </row>
    <row r="362" spans="2:20" x14ac:dyDescent="0.3">
      <c r="B362" s="38" t="s">
        <v>225</v>
      </c>
      <c r="C362" s="38"/>
      <c r="D362" s="38" t="str">
        <f t="shared" ref="D362:D428" si="98">IF(J362&gt;0,"FLO_EMIS","*")</f>
        <v>*</v>
      </c>
      <c r="E362" s="42">
        <f t="shared" si="93"/>
        <v>2025</v>
      </c>
      <c r="F362" s="38" t="str">
        <f t="shared" si="92"/>
        <v>TRAH2G</v>
      </c>
      <c r="G362" s="38" t="str">
        <f t="shared" si="94"/>
        <v>TCAR*01*</v>
      </c>
      <c r="H362" s="38" t="str">
        <f>P$21</f>
        <v>TRAH2G</v>
      </c>
      <c r="I362" s="38" t="str">
        <f t="shared" si="95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98"/>
        <v>*</v>
      </c>
      <c r="E363" s="42">
        <f t="shared" si="93"/>
        <v>2025</v>
      </c>
      <c r="F363" s="38" t="str">
        <f t="shared" si="92"/>
        <v>TRAHFO</v>
      </c>
      <c r="G363" s="38" t="str">
        <f t="shared" si="94"/>
        <v>TCAR*01*</v>
      </c>
      <c r="H363" s="38" t="str">
        <f>P$22</f>
        <v>TRAHFO</v>
      </c>
      <c r="I363" s="38" t="str">
        <f t="shared" si="95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98"/>
        <v>*</v>
      </c>
      <c r="E364" s="42">
        <f t="shared" si="93"/>
        <v>2025</v>
      </c>
      <c r="F364" s="38" t="str">
        <f t="shared" si="92"/>
        <v>TRAHUM</v>
      </c>
      <c r="G364" s="38" t="str">
        <f t="shared" si="94"/>
        <v>TCAR*01*</v>
      </c>
      <c r="H364" s="38" t="str">
        <f>P$23</f>
        <v>TRAHUM</v>
      </c>
      <c r="I364" s="38" t="str">
        <f t="shared" si="95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98"/>
        <v>*</v>
      </c>
      <c r="E365" s="42">
        <f t="shared" si="93"/>
        <v>2025</v>
      </c>
      <c r="F365" s="38" t="str">
        <f t="shared" si="92"/>
        <v>TRAKER</v>
      </c>
      <c r="G365" s="38" t="str">
        <f t="shared" si="94"/>
        <v>TCAR*01*</v>
      </c>
      <c r="H365" s="38" t="str">
        <f>P$24</f>
        <v>TRAKER</v>
      </c>
      <c r="I365" s="38" t="str">
        <f t="shared" si="95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98"/>
        <v>*</v>
      </c>
      <c r="E366" s="42">
        <f t="shared" si="93"/>
        <v>2025</v>
      </c>
      <c r="F366" s="38" t="str">
        <f t="shared" si="92"/>
        <v>TRALFO</v>
      </c>
      <c r="G366" s="38" t="str">
        <f t="shared" si="94"/>
        <v>TCAR*01*</v>
      </c>
      <c r="H366" s="38" t="str">
        <f>P$25</f>
        <v>TRALFO</v>
      </c>
      <c r="I366" s="38" t="str">
        <f t="shared" si="95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s="2" customFormat="1" ht="15" customHeight="1" x14ac:dyDescent="0.3">
      <c r="B367" s="38" t="s">
        <v>225</v>
      </c>
      <c r="C367" s="38"/>
      <c r="D367" s="38" t="str">
        <f t="shared" si="98"/>
        <v>*</v>
      </c>
      <c r="E367" s="42">
        <f t="shared" si="93"/>
        <v>2025</v>
      </c>
      <c r="F367" s="38" t="str">
        <f t="shared" si="92"/>
        <v>TRALPG</v>
      </c>
      <c r="G367" s="38" t="str">
        <f t="shared" si="94"/>
        <v>TCAR*01*</v>
      </c>
      <c r="H367" s="38" t="str">
        <f>P$26</f>
        <v>TRALPG</v>
      </c>
      <c r="I367" s="38" t="str">
        <f t="shared" si="95"/>
        <v>TRANOXN</v>
      </c>
      <c r="J367" s="47">
        <v>0</v>
      </c>
      <c r="L367" s="38" t="s">
        <v>239</v>
      </c>
      <c r="M367" s="38"/>
      <c r="N367" s="38" t="s">
        <v>263</v>
      </c>
      <c r="O367"/>
      <c r="P367"/>
      <c r="Q367"/>
      <c r="S367"/>
      <c r="T367"/>
    </row>
    <row r="368" spans="2:20" s="2" customFormat="1" ht="15" customHeight="1" x14ac:dyDescent="0.3">
      <c r="B368" s="38" t="s">
        <v>225</v>
      </c>
      <c r="C368" s="38"/>
      <c r="D368" s="38" t="str">
        <f t="shared" si="98"/>
        <v>FLO_EMIS</v>
      </c>
      <c r="E368" s="42">
        <f t="shared" si="93"/>
        <v>2025</v>
      </c>
      <c r="F368" s="38" t="str">
        <f t="shared" si="92"/>
        <v>TRAMTH</v>
      </c>
      <c r="G368" s="38" t="str">
        <f t="shared" si="94"/>
        <v>TCAR*01*</v>
      </c>
      <c r="H368" s="38" t="str">
        <f>P$27</f>
        <v>TRAMTH</v>
      </c>
      <c r="I368" s="38" t="str">
        <f t="shared" si="95"/>
        <v>TRANOXN</v>
      </c>
      <c r="J368" s="47">
        <v>5.5340957945603016E-2</v>
      </c>
      <c r="L368" s="38" t="s">
        <v>239</v>
      </c>
      <c r="M368" s="38" t="s">
        <v>293</v>
      </c>
      <c r="N368" s="38" t="s">
        <v>298</v>
      </c>
      <c r="O368"/>
      <c r="P368"/>
      <c r="Q368"/>
    </row>
    <row r="369" spans="2:20" x14ac:dyDescent="0.3">
      <c r="B369" s="38" t="s">
        <v>225</v>
      </c>
      <c r="C369" s="38"/>
      <c r="D369" s="38" t="str">
        <f t="shared" si="98"/>
        <v>FLO_EMIS</v>
      </c>
      <c r="E369" s="42">
        <f t="shared" si="93"/>
        <v>2025</v>
      </c>
      <c r="F369" s="38" t="str">
        <f t="shared" si="92"/>
        <v>TRAMTHM</v>
      </c>
      <c r="G369" s="38" t="str">
        <f t="shared" si="94"/>
        <v>TCAR*01*</v>
      </c>
      <c r="H369" s="38" t="str">
        <f>P$28</f>
        <v>TRAMTHM</v>
      </c>
      <c r="I369" s="38" t="str">
        <f t="shared" si="95"/>
        <v>TRANOXN</v>
      </c>
      <c r="J369" s="47">
        <v>5.5340957945603016E-2</v>
      </c>
      <c r="K369" s="2"/>
      <c r="L369" s="38" t="s">
        <v>239</v>
      </c>
      <c r="M369" s="38" t="s">
        <v>293</v>
      </c>
      <c r="N369" s="38" t="s">
        <v>298</v>
      </c>
      <c r="O369" s="2"/>
      <c r="P369" s="53"/>
      <c r="Q369" s="2"/>
      <c r="S369" s="2"/>
      <c r="T369" s="2"/>
    </row>
    <row r="370" spans="2:20" x14ac:dyDescent="0.3">
      <c r="B370" s="38" t="s">
        <v>225</v>
      </c>
      <c r="C370" s="38"/>
      <c r="D370" s="38" t="str">
        <f t="shared" si="98"/>
        <v>FLO_EMIS</v>
      </c>
      <c r="E370" s="42">
        <f t="shared" si="93"/>
        <v>2025</v>
      </c>
      <c r="F370" s="38" t="str">
        <f t="shared" si="92"/>
        <v>TRANGL</v>
      </c>
      <c r="G370" s="38" t="str">
        <f t="shared" si="94"/>
        <v>TCAR*01*</v>
      </c>
      <c r="H370" s="38" t="str">
        <f>P$29</f>
        <v>TRANGL</v>
      </c>
      <c r="I370" s="38" t="str">
        <f t="shared" si="95"/>
        <v>TRANOXN</v>
      </c>
      <c r="J370" s="47">
        <v>2.629844455181422E-2</v>
      </c>
      <c r="L370" s="38" t="s">
        <v>239</v>
      </c>
      <c r="M370" s="38" t="s">
        <v>293</v>
      </c>
      <c r="N370" s="38" t="s">
        <v>298</v>
      </c>
      <c r="O370" s="2"/>
      <c r="P370" s="53"/>
      <c r="Q370" s="2"/>
    </row>
    <row r="371" spans="2:20" s="2" customFormat="1" ht="15" customHeight="1" x14ac:dyDescent="0.3">
      <c r="B371" s="39" t="s">
        <v>225</v>
      </c>
      <c r="C371" s="39"/>
      <c r="D371" s="39" t="str">
        <f t="shared" si="98"/>
        <v>FLO_EMIS</v>
      </c>
      <c r="E371" s="43">
        <f t="shared" si="93"/>
        <v>2025</v>
      </c>
      <c r="F371" s="39" t="str">
        <f t="shared" si="92"/>
        <v>TRANGS</v>
      </c>
      <c r="G371" s="39" t="str">
        <f t="shared" si="94"/>
        <v>TCAR*01*</v>
      </c>
      <c r="H371" s="39" t="str">
        <f>P$30</f>
        <v>TRANGS</v>
      </c>
      <c r="I371" s="39" t="str">
        <f t="shared" si="95"/>
        <v>TRANOXN</v>
      </c>
      <c r="J371" s="48">
        <v>2.629844455181422E-2</v>
      </c>
      <c r="K371"/>
      <c r="L371" s="39" t="s">
        <v>239</v>
      </c>
      <c r="M371" s="39" t="s">
        <v>293</v>
      </c>
      <c r="N371" s="39" t="s">
        <v>298</v>
      </c>
      <c r="O371"/>
      <c r="P371"/>
      <c r="Q371"/>
      <c r="S371"/>
      <c r="T371"/>
    </row>
    <row r="372" spans="2:20" s="2" customFormat="1" ht="15" customHeight="1" x14ac:dyDescent="0.3">
      <c r="B372" s="38" t="s">
        <v>225</v>
      </c>
      <c r="C372" s="38"/>
      <c r="D372" s="38" t="str">
        <f t="shared" si="98"/>
        <v>FLO_EMIS</v>
      </c>
      <c r="E372" s="42">
        <v>2025</v>
      </c>
      <c r="F372" s="38" t="str">
        <f>H372</f>
        <v>TRABDL</v>
      </c>
      <c r="G372" s="38" t="s">
        <v>342</v>
      </c>
      <c r="H372" s="38" t="str">
        <f>P$7</f>
        <v>TRABDL</v>
      </c>
      <c r="I372" s="38" t="s">
        <v>246</v>
      </c>
      <c r="J372" s="47">
        <v>1.7323368383410367E-3</v>
      </c>
      <c r="L372" s="38" t="s">
        <v>239</v>
      </c>
      <c r="M372" s="38" t="s">
        <v>293</v>
      </c>
      <c r="N372" s="38" t="s">
        <v>297</v>
      </c>
      <c r="O372"/>
      <c r="P372"/>
      <c r="Q372"/>
      <c r="S372" s="53"/>
    </row>
    <row r="373" spans="2:20" s="2" customFormat="1" ht="15" customHeight="1" x14ac:dyDescent="0.3">
      <c r="B373" s="38" t="s">
        <v>225</v>
      </c>
      <c r="C373" s="38"/>
      <c r="D373" s="38" t="str">
        <f t="shared" si="98"/>
        <v>FLO_EMIS</v>
      </c>
      <c r="E373" s="42">
        <f>E372</f>
        <v>2025</v>
      </c>
      <c r="F373" s="38" t="str">
        <f t="shared" si="92"/>
        <v>TRABDLM</v>
      </c>
      <c r="G373" s="38" t="str">
        <f>G372</f>
        <v>TCAR*01*</v>
      </c>
      <c r="H373" s="38" t="str">
        <f>P$8</f>
        <v>TRABDLM</v>
      </c>
      <c r="I373" s="38" t="str">
        <f>I372</f>
        <v>TRAPMN</v>
      </c>
      <c r="J373" s="47">
        <v>1.7323368383410367E-3</v>
      </c>
      <c r="L373" s="38" t="s">
        <v>239</v>
      </c>
      <c r="M373" s="38" t="s">
        <v>293</v>
      </c>
      <c r="N373" s="38" t="s">
        <v>297</v>
      </c>
      <c r="P373" s="53"/>
      <c r="S373" s="1"/>
      <c r="T373" s="54"/>
    </row>
    <row r="374" spans="2:20" s="2" customFormat="1" ht="15" customHeight="1" x14ac:dyDescent="0.3">
      <c r="B374" s="38" t="s">
        <v>225</v>
      </c>
      <c r="C374" s="38"/>
      <c r="D374" s="38" t="str">
        <f t="shared" si="98"/>
        <v>FLO_EMIS</v>
      </c>
      <c r="E374" s="42">
        <f t="shared" ref="E374:E395" si="99">E373</f>
        <v>2025</v>
      </c>
      <c r="F374" s="38" t="str">
        <f t="shared" si="92"/>
        <v>TRABGL</v>
      </c>
      <c r="G374" s="38" t="str">
        <f t="shared" ref="G374:G395" si="100">G373</f>
        <v>TCAR*01*</v>
      </c>
      <c r="H374" s="38" t="str">
        <f>P$9</f>
        <v>TRABGL</v>
      </c>
      <c r="I374" s="38" t="str">
        <f t="shared" ref="I374:I395" si="101">I373</f>
        <v>TRAPMN</v>
      </c>
      <c r="J374" s="47">
        <v>6.9183408183713982E-4</v>
      </c>
      <c r="L374" s="38" t="s">
        <v>239</v>
      </c>
      <c r="M374" s="38" t="s">
        <v>293</v>
      </c>
      <c r="N374" s="38" t="s">
        <v>298</v>
      </c>
      <c r="P374" s="53"/>
      <c r="S374" s="53"/>
    </row>
    <row r="375" spans="2:20" s="2" customFormat="1" ht="15" customHeight="1" x14ac:dyDescent="0.3">
      <c r="B375" s="38" t="s">
        <v>225</v>
      </c>
      <c r="C375" s="38"/>
      <c r="D375" s="38" t="str">
        <f t="shared" si="98"/>
        <v>FLO_EMIS</v>
      </c>
      <c r="E375" s="42">
        <f t="shared" si="99"/>
        <v>2025</v>
      </c>
      <c r="F375" s="38" t="str">
        <f t="shared" si="92"/>
        <v>TRABGS</v>
      </c>
      <c r="G375" s="38" t="str">
        <f t="shared" si="100"/>
        <v>TCAR*01*</v>
      </c>
      <c r="H375" s="38" t="str">
        <f>P$10</f>
        <v>TRABGS</v>
      </c>
      <c r="I375" s="38" t="str">
        <f t="shared" si="101"/>
        <v>TRAPMN</v>
      </c>
      <c r="J375" s="47">
        <v>6.9183408183713982E-4</v>
      </c>
      <c r="L375" s="38" t="s">
        <v>239</v>
      </c>
      <c r="M375" s="38" t="s">
        <v>293</v>
      </c>
      <c r="N375" s="38" t="s">
        <v>298</v>
      </c>
      <c r="P375" s="53"/>
      <c r="S375" s="1"/>
      <c r="T375" s="54"/>
    </row>
    <row r="376" spans="2:20" x14ac:dyDescent="0.3">
      <c r="B376" s="38" t="s">
        <v>225</v>
      </c>
      <c r="C376" s="38"/>
      <c r="D376" s="38" t="str">
        <f t="shared" si="98"/>
        <v>FLO_EMIS</v>
      </c>
      <c r="E376" s="42">
        <f t="shared" si="99"/>
        <v>2025</v>
      </c>
      <c r="F376" s="38" t="str">
        <f t="shared" si="92"/>
        <v>TRABGSL</v>
      </c>
      <c r="G376" s="38" t="str">
        <f t="shared" si="100"/>
        <v>TCAR*01*</v>
      </c>
      <c r="H376" s="38" t="str">
        <f>P$11</f>
        <v>TRABGSL</v>
      </c>
      <c r="I376" s="38" t="str">
        <f t="shared" si="101"/>
        <v>TRAPMN</v>
      </c>
      <c r="J376" s="47">
        <f>J385</f>
        <v>5.461346584849315E-4</v>
      </c>
      <c r="K376" s="2"/>
      <c r="L376" s="38" t="s">
        <v>239</v>
      </c>
      <c r="M376" s="38"/>
      <c r="N376" s="38" t="s">
        <v>294</v>
      </c>
      <c r="O376" s="2"/>
      <c r="P376" s="53"/>
      <c r="Q376" s="2"/>
      <c r="S376" s="2"/>
      <c r="T376" s="2"/>
    </row>
    <row r="377" spans="2:20" x14ac:dyDescent="0.3">
      <c r="B377" s="38" t="s">
        <v>225</v>
      </c>
      <c r="C377" s="38"/>
      <c r="D377" s="38" t="str">
        <f t="shared" ref="D377" si="102">IF(J377&gt;0,"FLO_EMIS","*")</f>
        <v>FLO_EMIS</v>
      </c>
      <c r="E377" s="42">
        <f t="shared" si="99"/>
        <v>2025</v>
      </c>
      <c r="F377" s="38" t="str">
        <f t="shared" ref="F377" si="103">H377</f>
        <v>TRABGSLM</v>
      </c>
      <c r="G377" s="38" t="str">
        <f t="shared" si="100"/>
        <v>TCAR*01*</v>
      </c>
      <c r="H377" s="38" t="str">
        <f>P$12</f>
        <v>TRABGSLM</v>
      </c>
      <c r="I377" s="38" t="str">
        <f t="shared" si="101"/>
        <v>TRAPMN</v>
      </c>
      <c r="J377" s="47">
        <f>J376</f>
        <v>5.461346584849315E-4</v>
      </c>
      <c r="K377" s="2"/>
      <c r="L377" s="38" t="s">
        <v>239</v>
      </c>
      <c r="M377" s="38"/>
      <c r="N377" s="38" t="s">
        <v>294</v>
      </c>
      <c r="O377" s="2"/>
      <c r="P377" s="53"/>
      <c r="Q377" s="2"/>
      <c r="S377" s="2"/>
      <c r="T377" s="2"/>
    </row>
    <row r="378" spans="2:20" x14ac:dyDescent="0.3">
      <c r="B378" s="38" t="s">
        <v>225</v>
      </c>
      <c r="C378" s="38"/>
      <c r="D378" s="38" t="str">
        <f t="shared" si="98"/>
        <v>*</v>
      </c>
      <c r="E378" s="42">
        <f t="shared" si="99"/>
        <v>2025</v>
      </c>
      <c r="F378" s="38" t="str">
        <f t="shared" si="92"/>
        <v>TRABJF</v>
      </c>
      <c r="G378" s="38" t="str">
        <f t="shared" si="100"/>
        <v>TCAR*01*</v>
      </c>
      <c r="H378" s="38" t="str">
        <f>P$13</f>
        <v>TRABJF</v>
      </c>
      <c r="I378" s="38" t="str">
        <f t="shared" si="101"/>
        <v>TRAPMN</v>
      </c>
      <c r="J378" s="47">
        <v>0</v>
      </c>
      <c r="K378" s="2"/>
      <c r="L378" s="38" t="s">
        <v>239</v>
      </c>
      <c r="M378" s="38"/>
      <c r="N378" s="38" t="s">
        <v>245</v>
      </c>
      <c r="O378" s="2"/>
      <c r="P378" s="53"/>
      <c r="Q378" s="2"/>
    </row>
    <row r="379" spans="2:20" x14ac:dyDescent="0.3">
      <c r="B379" s="38" t="s">
        <v>225</v>
      </c>
      <c r="C379" s="38"/>
      <c r="D379" s="38" t="str">
        <f t="shared" si="98"/>
        <v>*</v>
      </c>
      <c r="E379" s="42">
        <f t="shared" si="99"/>
        <v>2025</v>
      </c>
      <c r="F379" s="38" t="str">
        <f t="shared" si="92"/>
        <v>TRADME</v>
      </c>
      <c r="G379" s="38" t="str">
        <f t="shared" si="100"/>
        <v>TCAR*01*</v>
      </c>
      <c r="H379" s="38" t="str">
        <f>P$14</f>
        <v>TRADME</v>
      </c>
      <c r="I379" s="38" t="str">
        <f t="shared" si="101"/>
        <v>TRAPMN</v>
      </c>
      <c r="J379" s="47">
        <v>0</v>
      </c>
      <c r="K379" s="2"/>
      <c r="L379" s="38" t="s">
        <v>239</v>
      </c>
      <c r="M379" s="38"/>
      <c r="N379" s="38" t="s">
        <v>245</v>
      </c>
      <c r="P379" s="53"/>
    </row>
    <row r="380" spans="2:20" x14ac:dyDescent="0.3">
      <c r="B380" s="38" t="s">
        <v>225</v>
      </c>
      <c r="C380" s="38"/>
      <c r="D380" s="38" t="str">
        <f t="shared" si="98"/>
        <v>FLO_EMIS</v>
      </c>
      <c r="E380" s="42">
        <f t="shared" si="99"/>
        <v>2025</v>
      </c>
      <c r="F380" s="38" t="str">
        <f t="shared" si="92"/>
        <v>TRADST</v>
      </c>
      <c r="G380" s="38" t="str">
        <f t="shared" si="100"/>
        <v>TCAR*01*</v>
      </c>
      <c r="H380" s="38" t="str">
        <f>P$15</f>
        <v>TRADST</v>
      </c>
      <c r="I380" s="38" t="str">
        <f t="shared" si="101"/>
        <v>TRAPMN</v>
      </c>
      <c r="J380" s="47">
        <v>1.6973253851660325E-3</v>
      </c>
      <c r="K380" s="2"/>
      <c r="L380" s="38" t="s">
        <v>239</v>
      </c>
      <c r="M380" s="38" t="s">
        <v>293</v>
      </c>
      <c r="N380" s="38" t="s">
        <v>298</v>
      </c>
    </row>
    <row r="381" spans="2:20" x14ac:dyDescent="0.3">
      <c r="B381" s="38" t="s">
        <v>225</v>
      </c>
      <c r="C381" s="38"/>
      <c r="D381" s="38" t="str">
        <f t="shared" si="98"/>
        <v>*</v>
      </c>
      <c r="E381" s="42">
        <f t="shared" si="99"/>
        <v>2025</v>
      </c>
      <c r="F381" s="38" t="str">
        <f t="shared" si="92"/>
        <v>TRAELC</v>
      </c>
      <c r="G381" s="38" t="str">
        <f t="shared" si="100"/>
        <v>TCAR*01*</v>
      </c>
      <c r="H381" s="38" t="str">
        <f>P$16</f>
        <v>TRAELC</v>
      </c>
      <c r="I381" s="38" t="str">
        <f t="shared" si="101"/>
        <v>TRAPMN</v>
      </c>
      <c r="J381" s="47">
        <v>0</v>
      </c>
      <c r="K381" s="2"/>
      <c r="L381" s="38" t="s">
        <v>239</v>
      </c>
      <c r="M381" s="38"/>
      <c r="N381" s="38" t="s">
        <v>245</v>
      </c>
    </row>
    <row r="382" spans="2:20" x14ac:dyDescent="0.3">
      <c r="B382" s="38" t="s">
        <v>225</v>
      </c>
      <c r="C382" s="38"/>
      <c r="D382" s="38" t="str">
        <f t="shared" si="98"/>
        <v>FLO_EMIS</v>
      </c>
      <c r="E382" s="42">
        <f t="shared" si="99"/>
        <v>2025</v>
      </c>
      <c r="F382" s="38" t="str">
        <f t="shared" si="92"/>
        <v>TRAETH</v>
      </c>
      <c r="G382" s="38" t="str">
        <f t="shared" si="100"/>
        <v>TCAR*01*</v>
      </c>
      <c r="H382" s="38" t="str">
        <f>P$17</f>
        <v>TRAETH</v>
      </c>
      <c r="I382" s="38" t="str">
        <f t="shared" si="101"/>
        <v>TRAPMN</v>
      </c>
      <c r="J382" s="47">
        <v>5.8022321505115716E-4</v>
      </c>
      <c r="K382" s="2"/>
      <c r="L382" s="38" t="s">
        <v>239</v>
      </c>
      <c r="M382" s="38" t="s">
        <v>293</v>
      </c>
      <c r="N382" s="38" t="s">
        <v>299</v>
      </c>
    </row>
    <row r="383" spans="2:20" x14ac:dyDescent="0.3">
      <c r="B383" s="38" t="s">
        <v>225</v>
      </c>
      <c r="C383" s="38"/>
      <c r="D383" s="38" t="str">
        <f t="shared" si="98"/>
        <v>FLO_EMIS</v>
      </c>
      <c r="E383" s="42">
        <f t="shared" si="99"/>
        <v>2025</v>
      </c>
      <c r="F383" s="38" t="str">
        <f t="shared" si="92"/>
        <v>TRAETHM</v>
      </c>
      <c r="G383" s="38" t="str">
        <f t="shared" si="100"/>
        <v>TCAR*01*</v>
      </c>
      <c r="H383" s="38" t="str">
        <f>P$18</f>
        <v>TRAETHM</v>
      </c>
      <c r="I383" s="38" t="str">
        <f t="shared" si="101"/>
        <v>TRAPMN</v>
      </c>
      <c r="J383" s="47">
        <v>5.8022321505115716E-4</v>
      </c>
      <c r="K383" s="2"/>
      <c r="L383" s="38" t="s">
        <v>239</v>
      </c>
      <c r="M383" s="38" t="s">
        <v>293</v>
      </c>
      <c r="N383" s="38" t="s">
        <v>299</v>
      </c>
    </row>
    <row r="384" spans="2:20" x14ac:dyDescent="0.3">
      <c r="B384" s="38" t="s">
        <v>225</v>
      </c>
      <c r="C384" s="38"/>
      <c r="D384" s="38" t="str">
        <f t="shared" si="98"/>
        <v>*</v>
      </c>
      <c r="E384" s="42">
        <f t="shared" si="99"/>
        <v>2025</v>
      </c>
      <c r="F384" s="38" t="str">
        <f t="shared" si="92"/>
        <v>TRAFTD</v>
      </c>
      <c r="G384" s="38" t="str">
        <f t="shared" si="100"/>
        <v>TCAR*01*</v>
      </c>
      <c r="H384" s="38" t="str">
        <f>P$19</f>
        <v>TRAFTD</v>
      </c>
      <c r="I384" s="38" t="str">
        <f t="shared" si="101"/>
        <v>TRAPMN</v>
      </c>
      <c r="J384" s="47">
        <v>0</v>
      </c>
      <c r="K384" s="2"/>
      <c r="L384" s="38" t="s">
        <v>239</v>
      </c>
      <c r="M384" s="38"/>
      <c r="N384" s="38" t="s">
        <v>245</v>
      </c>
    </row>
    <row r="385" spans="2:20" x14ac:dyDescent="0.3">
      <c r="B385" s="38" t="s">
        <v>225</v>
      </c>
      <c r="C385" s="38"/>
      <c r="D385" s="38" t="str">
        <f t="shared" si="98"/>
        <v>FLO_EMIS</v>
      </c>
      <c r="E385" s="42">
        <f t="shared" si="99"/>
        <v>2025</v>
      </c>
      <c r="F385" s="38" t="str">
        <f t="shared" si="92"/>
        <v>TRAGSL</v>
      </c>
      <c r="G385" s="38" t="str">
        <f t="shared" si="100"/>
        <v>TCAR*01*</v>
      </c>
      <c r="H385" s="38" t="str">
        <f>P$20</f>
        <v>TRAGSL</v>
      </c>
      <c r="I385" s="38" t="str">
        <f t="shared" si="101"/>
        <v>TRAPMN</v>
      </c>
      <c r="J385" s="47">
        <v>5.461346584849315E-4</v>
      </c>
      <c r="K385" s="2"/>
      <c r="L385" s="38" t="s">
        <v>239</v>
      </c>
      <c r="M385" s="38" t="s">
        <v>293</v>
      </c>
      <c r="N385" s="38" t="s">
        <v>298</v>
      </c>
    </row>
    <row r="386" spans="2:20" x14ac:dyDescent="0.3">
      <c r="B386" s="38" t="s">
        <v>225</v>
      </c>
      <c r="C386" s="38"/>
      <c r="D386" s="38" t="str">
        <f t="shared" si="98"/>
        <v>*</v>
      </c>
      <c r="E386" s="42">
        <f t="shared" si="99"/>
        <v>2025</v>
      </c>
      <c r="F386" s="38" t="str">
        <f t="shared" si="92"/>
        <v>TRAH2G</v>
      </c>
      <c r="G386" s="38" t="str">
        <f t="shared" si="100"/>
        <v>TCAR*01*</v>
      </c>
      <c r="H386" s="38" t="str">
        <f>P$21</f>
        <v>TRAH2G</v>
      </c>
      <c r="I386" s="38" t="str">
        <f t="shared" si="101"/>
        <v>TRAPMN</v>
      </c>
      <c r="J386" s="47">
        <v>0</v>
      </c>
      <c r="K386" s="2"/>
      <c r="L386" s="38" t="s">
        <v>239</v>
      </c>
      <c r="M386" s="38"/>
      <c r="N386" s="38" t="s">
        <v>245</v>
      </c>
    </row>
    <row r="387" spans="2:20" x14ac:dyDescent="0.3">
      <c r="B387" s="38" t="s">
        <v>225</v>
      </c>
      <c r="C387" s="38"/>
      <c r="D387" s="38" t="str">
        <f t="shared" si="98"/>
        <v>*</v>
      </c>
      <c r="E387" s="42">
        <f t="shared" si="99"/>
        <v>2025</v>
      </c>
      <c r="F387" s="38" t="str">
        <f t="shared" si="92"/>
        <v>TRAHFO</v>
      </c>
      <c r="G387" s="38" t="str">
        <f t="shared" si="100"/>
        <v>TCAR*01*</v>
      </c>
      <c r="H387" s="38" t="str">
        <f>P$22</f>
        <v>TRAHFO</v>
      </c>
      <c r="I387" s="38" t="str">
        <f t="shared" si="101"/>
        <v>TRAPMN</v>
      </c>
      <c r="J387" s="47">
        <v>0</v>
      </c>
      <c r="K387" s="2"/>
      <c r="L387" s="38" t="s">
        <v>239</v>
      </c>
      <c r="M387" s="38"/>
      <c r="N387" s="38" t="s">
        <v>245</v>
      </c>
    </row>
    <row r="388" spans="2:20" x14ac:dyDescent="0.3">
      <c r="B388" s="38" t="s">
        <v>225</v>
      </c>
      <c r="C388" s="38"/>
      <c r="D388" s="38" t="str">
        <f t="shared" si="98"/>
        <v>*</v>
      </c>
      <c r="E388" s="42">
        <f t="shared" si="99"/>
        <v>2025</v>
      </c>
      <c r="F388" s="38" t="str">
        <f t="shared" si="92"/>
        <v>TRAHUM</v>
      </c>
      <c r="G388" s="38" t="str">
        <f t="shared" si="100"/>
        <v>TCAR*01*</v>
      </c>
      <c r="H388" s="38" t="str">
        <f>P$23</f>
        <v>TRAHUM</v>
      </c>
      <c r="I388" s="38" t="str">
        <f t="shared" si="101"/>
        <v>TRAPMN</v>
      </c>
      <c r="J388" s="47">
        <v>0</v>
      </c>
      <c r="K388" s="2"/>
      <c r="L388" s="38" t="s">
        <v>239</v>
      </c>
      <c r="M388" s="38"/>
      <c r="N388" s="38" t="s">
        <v>245</v>
      </c>
    </row>
    <row r="389" spans="2:20" x14ac:dyDescent="0.3">
      <c r="B389" s="38" t="s">
        <v>225</v>
      </c>
      <c r="C389" s="38"/>
      <c r="D389" s="38" t="str">
        <f t="shared" si="98"/>
        <v>*</v>
      </c>
      <c r="E389" s="42">
        <f t="shared" si="99"/>
        <v>2025</v>
      </c>
      <c r="F389" s="38" t="str">
        <f t="shared" si="92"/>
        <v>TRAKER</v>
      </c>
      <c r="G389" s="38" t="str">
        <f t="shared" si="100"/>
        <v>TCAR*01*</v>
      </c>
      <c r="H389" s="38" t="str">
        <f>P$24</f>
        <v>TRAKER</v>
      </c>
      <c r="I389" s="38" t="str">
        <f t="shared" si="101"/>
        <v>TRAPMN</v>
      </c>
      <c r="J389" s="47">
        <v>0</v>
      </c>
      <c r="K389" s="2"/>
      <c r="L389" s="38" t="s">
        <v>239</v>
      </c>
      <c r="M389" s="38"/>
      <c r="N389" s="38" t="s">
        <v>245</v>
      </c>
    </row>
    <row r="390" spans="2:20" x14ac:dyDescent="0.3">
      <c r="B390" s="38" t="s">
        <v>225</v>
      </c>
      <c r="C390" s="38"/>
      <c r="D390" s="38" t="str">
        <f t="shared" si="98"/>
        <v>*</v>
      </c>
      <c r="E390" s="42">
        <f t="shared" si="99"/>
        <v>2025</v>
      </c>
      <c r="F390" s="38" t="str">
        <f t="shared" si="92"/>
        <v>TRALFO</v>
      </c>
      <c r="G390" s="38" t="str">
        <f t="shared" si="100"/>
        <v>TCAR*01*</v>
      </c>
      <c r="H390" s="38" t="str">
        <f>P$25</f>
        <v>TRALFO</v>
      </c>
      <c r="I390" s="38" t="str">
        <f t="shared" si="101"/>
        <v>TRAPMN</v>
      </c>
      <c r="J390" s="47">
        <v>0</v>
      </c>
      <c r="K390" s="2"/>
      <c r="L390" s="38" t="s">
        <v>239</v>
      </c>
      <c r="M390" s="38"/>
      <c r="N390" s="38" t="s">
        <v>245</v>
      </c>
    </row>
    <row r="391" spans="2:20" s="2" customFormat="1" ht="15" customHeight="1" x14ac:dyDescent="0.3">
      <c r="B391" s="38" t="s">
        <v>225</v>
      </c>
      <c r="C391" s="38"/>
      <c r="D391" s="38" t="str">
        <f t="shared" si="98"/>
        <v>*</v>
      </c>
      <c r="E391" s="42">
        <f t="shared" si="99"/>
        <v>2025</v>
      </c>
      <c r="F391" s="38" t="str">
        <f t="shared" si="92"/>
        <v>TRALPG</v>
      </c>
      <c r="G391" s="38" t="str">
        <f t="shared" si="100"/>
        <v>TCAR*01*</v>
      </c>
      <c r="H391" s="38" t="str">
        <f>P$26</f>
        <v>TRALPG</v>
      </c>
      <c r="I391" s="38" t="str">
        <f t="shared" si="101"/>
        <v>TRAPMN</v>
      </c>
      <c r="J391" s="47">
        <v>0</v>
      </c>
      <c r="L391" s="38" t="s">
        <v>239</v>
      </c>
      <c r="M391" s="38"/>
      <c r="N391" s="38" t="s">
        <v>263</v>
      </c>
      <c r="O391"/>
      <c r="P391"/>
      <c r="Q391"/>
      <c r="S391"/>
      <c r="T391"/>
    </row>
    <row r="392" spans="2:20" s="2" customFormat="1" ht="15" customHeight="1" x14ac:dyDescent="0.3">
      <c r="B392" s="38" t="s">
        <v>225</v>
      </c>
      <c r="C392" s="38"/>
      <c r="D392" s="38" t="str">
        <f t="shared" si="98"/>
        <v>FLO_EMIS</v>
      </c>
      <c r="E392" s="42">
        <f t="shared" si="99"/>
        <v>2025</v>
      </c>
      <c r="F392" s="38" t="str">
        <f t="shared" si="92"/>
        <v>TRAMTH</v>
      </c>
      <c r="G392" s="38" t="str">
        <f t="shared" si="100"/>
        <v>TCAR*01*</v>
      </c>
      <c r="H392" s="38" t="str">
        <f>P$27</f>
        <v>TRAMTH</v>
      </c>
      <c r="I392" s="38" t="str">
        <f t="shared" si="101"/>
        <v>TRAPMN</v>
      </c>
      <c r="J392" s="47">
        <v>1.6552181253221593E-3</v>
      </c>
      <c r="L392" s="38" t="s">
        <v>239</v>
      </c>
      <c r="M392" s="38" t="s">
        <v>293</v>
      </c>
      <c r="N392" s="38" t="s">
        <v>298</v>
      </c>
      <c r="O392"/>
      <c r="P392"/>
      <c r="Q392"/>
    </row>
    <row r="393" spans="2:20" x14ac:dyDescent="0.3">
      <c r="B393" s="38" t="s">
        <v>225</v>
      </c>
      <c r="C393" s="38"/>
      <c r="D393" s="38" t="str">
        <f t="shared" si="98"/>
        <v>FLO_EMIS</v>
      </c>
      <c r="E393" s="42">
        <f t="shared" si="99"/>
        <v>2025</v>
      </c>
      <c r="F393" s="38" t="str">
        <f t="shared" si="92"/>
        <v>TRAMTHM</v>
      </c>
      <c r="G393" s="38" t="str">
        <f t="shared" si="100"/>
        <v>TCAR*01*</v>
      </c>
      <c r="H393" s="38" t="str">
        <f>P$28</f>
        <v>TRAMTHM</v>
      </c>
      <c r="I393" s="38" t="str">
        <f t="shared" si="101"/>
        <v>TRAPMN</v>
      </c>
      <c r="J393" s="47">
        <v>1.6552181253221593E-3</v>
      </c>
      <c r="K393" s="2"/>
      <c r="L393" s="38" t="s">
        <v>239</v>
      </c>
      <c r="M393" s="38" t="s">
        <v>293</v>
      </c>
      <c r="N393" s="38" t="s">
        <v>298</v>
      </c>
      <c r="O393" s="2"/>
      <c r="P393" s="53"/>
      <c r="Q393" s="2"/>
      <c r="S393" s="2"/>
      <c r="T393" s="2"/>
    </row>
    <row r="394" spans="2:20" x14ac:dyDescent="0.3">
      <c r="B394" s="38" t="s">
        <v>225</v>
      </c>
      <c r="C394" s="38"/>
      <c r="D394" s="38" t="str">
        <f t="shared" si="98"/>
        <v>FLO_EMIS</v>
      </c>
      <c r="E394" s="42">
        <f t="shared" si="99"/>
        <v>2025</v>
      </c>
      <c r="F394" s="38" t="str">
        <f t="shared" si="92"/>
        <v>TRANGL</v>
      </c>
      <c r="G394" s="38" t="str">
        <f t="shared" si="100"/>
        <v>TCAR*01*</v>
      </c>
      <c r="H394" s="38" t="str">
        <f>P$29</f>
        <v>TRANGL</v>
      </c>
      <c r="I394" s="38" t="str">
        <f t="shared" si="101"/>
        <v>TRAPMN</v>
      </c>
      <c r="J394" s="47">
        <v>6.9183408183713982E-4</v>
      </c>
      <c r="L394" s="38" t="s">
        <v>239</v>
      </c>
      <c r="M394" s="38" t="s">
        <v>293</v>
      </c>
      <c r="N394" s="38" t="s">
        <v>298</v>
      </c>
      <c r="O394" s="2"/>
      <c r="P394" s="53"/>
      <c r="Q394" s="2"/>
    </row>
    <row r="395" spans="2:20" x14ac:dyDescent="0.3">
      <c r="B395" s="39" t="s">
        <v>225</v>
      </c>
      <c r="C395" s="39"/>
      <c r="D395" s="39" t="str">
        <f t="shared" si="98"/>
        <v>FLO_EMIS</v>
      </c>
      <c r="E395" s="43">
        <f t="shared" si="99"/>
        <v>2025</v>
      </c>
      <c r="F395" s="39" t="str">
        <f t="shared" si="92"/>
        <v>TRANGS</v>
      </c>
      <c r="G395" s="39" t="str">
        <f t="shared" si="100"/>
        <v>TCAR*01*</v>
      </c>
      <c r="H395" s="39" t="str">
        <f>P$30</f>
        <v>TRANGS</v>
      </c>
      <c r="I395" s="39" t="str">
        <f t="shared" si="101"/>
        <v>TRAPMN</v>
      </c>
      <c r="J395" s="48">
        <v>6.9183408183713982E-4</v>
      </c>
      <c r="L395" s="39" t="s">
        <v>239</v>
      </c>
      <c r="M395" s="39" t="s">
        <v>293</v>
      </c>
      <c r="N395" s="39" t="s">
        <v>298</v>
      </c>
    </row>
    <row r="396" spans="2:20" s="2" customFormat="1" ht="15" customHeight="1" x14ac:dyDescent="0.3">
      <c r="B396" s="38" t="s">
        <v>225</v>
      </c>
      <c r="C396" s="38"/>
      <c r="D396" s="38" t="str">
        <f t="shared" si="98"/>
        <v>FLO_EMIS</v>
      </c>
      <c r="E396" s="42">
        <v>2025</v>
      </c>
      <c r="F396" s="38" t="str">
        <f>H396</f>
        <v>TRABDL</v>
      </c>
      <c r="G396" s="38" t="s">
        <v>342</v>
      </c>
      <c r="H396" s="38" t="str">
        <f>P$7</f>
        <v>TRABDL</v>
      </c>
      <c r="I396" s="38" t="s">
        <v>240</v>
      </c>
      <c r="J396" s="47">
        <v>9.5030486713286214E-5</v>
      </c>
      <c r="L396" s="38" t="s">
        <v>239</v>
      </c>
      <c r="M396" s="38" t="s">
        <v>293</v>
      </c>
      <c r="N396" s="38" t="s">
        <v>297</v>
      </c>
      <c r="O396"/>
      <c r="P396"/>
      <c r="Q396"/>
      <c r="S396"/>
      <c r="T396"/>
    </row>
    <row r="397" spans="2:20" s="2" customFormat="1" ht="15" customHeight="1" x14ac:dyDescent="0.3">
      <c r="B397" s="38" t="s">
        <v>225</v>
      </c>
      <c r="C397" s="38"/>
      <c r="D397" s="38" t="str">
        <f t="shared" si="98"/>
        <v>FLO_EMIS</v>
      </c>
      <c r="E397" s="42">
        <f>E396</f>
        <v>2025</v>
      </c>
      <c r="F397" s="38" t="str">
        <f t="shared" ref="F397:F419" si="104">H397</f>
        <v>TRABDLM</v>
      </c>
      <c r="G397" s="38" t="str">
        <f>G396</f>
        <v>TCAR*01*</v>
      </c>
      <c r="H397" s="38" t="str">
        <f>P$8</f>
        <v>TRABDLM</v>
      </c>
      <c r="I397" s="38" t="str">
        <f>I396</f>
        <v>TRASO2N</v>
      </c>
      <c r="J397" s="47">
        <v>9.5030486713286214E-5</v>
      </c>
      <c r="L397" s="38" t="s">
        <v>239</v>
      </c>
      <c r="M397" s="38" t="s">
        <v>293</v>
      </c>
      <c r="N397" s="38" t="s">
        <v>297</v>
      </c>
      <c r="O397"/>
      <c r="P397"/>
      <c r="Q397"/>
      <c r="S397" s="53"/>
    </row>
    <row r="398" spans="2:20" s="2" customFormat="1" ht="15" customHeight="1" x14ac:dyDescent="0.3">
      <c r="B398" s="38" t="s">
        <v>225</v>
      </c>
      <c r="C398" s="38"/>
      <c r="D398" s="38" t="str">
        <f t="shared" si="98"/>
        <v>FLO_EMIS</v>
      </c>
      <c r="E398" s="42">
        <f t="shared" ref="E398:E419" si="105">E397</f>
        <v>2025</v>
      </c>
      <c r="F398" s="38" t="str">
        <f t="shared" si="104"/>
        <v>TRABGL</v>
      </c>
      <c r="G398" s="38" t="str">
        <f t="shared" ref="G398:G419" si="106">G397</f>
        <v>TCAR*01*</v>
      </c>
      <c r="H398" s="38" t="str">
        <f>P$9</f>
        <v>TRABGL</v>
      </c>
      <c r="I398" s="38" t="str">
        <f t="shared" ref="I398:I419" si="107">I397</f>
        <v>TRASO2N</v>
      </c>
      <c r="J398" s="47">
        <v>9.0799998798642042E-5</v>
      </c>
      <c r="L398" s="38" t="s">
        <v>239</v>
      </c>
      <c r="M398" s="38" t="s">
        <v>293</v>
      </c>
      <c r="N398" s="38" t="s">
        <v>298</v>
      </c>
      <c r="P398" s="53"/>
      <c r="S398" s="1"/>
      <c r="T398" s="54"/>
    </row>
    <row r="399" spans="2:20" s="2" customFormat="1" ht="15" customHeight="1" x14ac:dyDescent="0.3">
      <c r="B399" s="38" t="s">
        <v>225</v>
      </c>
      <c r="C399" s="38"/>
      <c r="D399" s="38" t="str">
        <f t="shared" si="98"/>
        <v>FLO_EMIS</v>
      </c>
      <c r="E399" s="42">
        <f t="shared" si="105"/>
        <v>2025</v>
      </c>
      <c r="F399" s="38" t="str">
        <f t="shared" si="104"/>
        <v>TRABGS</v>
      </c>
      <c r="G399" s="38" t="str">
        <f t="shared" si="106"/>
        <v>TCAR*01*</v>
      </c>
      <c r="H399" s="38" t="str">
        <f>P$10</f>
        <v>TRABGS</v>
      </c>
      <c r="I399" s="38" t="str">
        <f t="shared" si="107"/>
        <v>TRASO2N</v>
      </c>
      <c r="J399" s="47">
        <v>9.0799998798642042E-5</v>
      </c>
      <c r="L399" s="38" t="s">
        <v>239</v>
      </c>
      <c r="M399" s="38" t="s">
        <v>293</v>
      </c>
      <c r="N399" s="38" t="s">
        <v>298</v>
      </c>
      <c r="P399" s="53"/>
      <c r="S399" s="53"/>
    </row>
    <row r="400" spans="2:20" s="2" customFormat="1" ht="15" customHeight="1" x14ac:dyDescent="0.3">
      <c r="B400" s="38" t="s">
        <v>225</v>
      </c>
      <c r="C400" s="38"/>
      <c r="D400" s="38" t="str">
        <f t="shared" si="98"/>
        <v>FLO_EMIS</v>
      </c>
      <c r="E400" s="42">
        <f t="shared" si="105"/>
        <v>2025</v>
      </c>
      <c r="F400" s="38" t="str">
        <f t="shared" si="104"/>
        <v>TRABGSL</v>
      </c>
      <c r="G400" s="38" t="str">
        <f t="shared" si="106"/>
        <v>TCAR*01*</v>
      </c>
      <c r="H400" s="38" t="str">
        <f>P$11</f>
        <v>TRABGSL</v>
      </c>
      <c r="I400" s="38" t="str">
        <f t="shared" si="107"/>
        <v>TRASO2N</v>
      </c>
      <c r="J400" s="47">
        <f>J409</f>
        <v>1.8234847685855035E-4</v>
      </c>
      <c r="L400" s="38" t="s">
        <v>239</v>
      </c>
      <c r="M400" s="38"/>
      <c r="N400" s="38" t="s">
        <v>294</v>
      </c>
      <c r="P400" s="53"/>
      <c r="S400" s="1"/>
      <c r="T400" s="54"/>
    </row>
    <row r="401" spans="2:20" s="2" customFormat="1" ht="15" customHeight="1" x14ac:dyDescent="0.3">
      <c r="B401" s="38" t="s">
        <v>225</v>
      </c>
      <c r="C401" s="38"/>
      <c r="D401" s="38" t="str">
        <f t="shared" ref="D401" si="108">IF(J401&gt;0,"FLO_EMIS","*")</f>
        <v>FLO_EMIS</v>
      </c>
      <c r="E401" s="42">
        <f t="shared" si="105"/>
        <v>2025</v>
      </c>
      <c r="F401" s="38" t="str">
        <f t="shared" ref="F401" si="109">H401</f>
        <v>TRABGSLM</v>
      </c>
      <c r="G401" s="38" t="str">
        <f t="shared" si="106"/>
        <v>TCAR*01*</v>
      </c>
      <c r="H401" s="38" t="str">
        <f>P$12</f>
        <v>TRABGSLM</v>
      </c>
      <c r="I401" s="38" t="str">
        <f t="shared" si="107"/>
        <v>TRASO2N</v>
      </c>
      <c r="J401" s="47">
        <f>J400</f>
        <v>1.8234847685855035E-4</v>
      </c>
      <c r="L401" s="38" t="s">
        <v>239</v>
      </c>
      <c r="M401" s="38"/>
      <c r="N401" s="38" t="s">
        <v>294</v>
      </c>
      <c r="P401" s="53"/>
      <c r="S401" s="1"/>
      <c r="T401" s="54"/>
    </row>
    <row r="402" spans="2:20" x14ac:dyDescent="0.3">
      <c r="B402" s="38" t="s">
        <v>225</v>
      </c>
      <c r="C402" s="38"/>
      <c r="D402" s="38" t="str">
        <f t="shared" si="98"/>
        <v>*</v>
      </c>
      <c r="E402" s="42">
        <f t="shared" si="105"/>
        <v>2025</v>
      </c>
      <c r="F402" s="38" t="str">
        <f t="shared" si="104"/>
        <v>TRABJF</v>
      </c>
      <c r="G402" s="38" t="str">
        <f t="shared" si="106"/>
        <v>TCAR*01*</v>
      </c>
      <c r="H402" s="38" t="str">
        <f>P$13</f>
        <v>TRABJF</v>
      </c>
      <c r="I402" s="38" t="str">
        <f t="shared" si="107"/>
        <v>TRASO2N</v>
      </c>
      <c r="J402" s="47">
        <v>0</v>
      </c>
      <c r="K402" s="2"/>
      <c r="L402" s="38" t="s">
        <v>239</v>
      </c>
      <c r="M402" s="38"/>
      <c r="N402" s="38" t="s">
        <v>245</v>
      </c>
      <c r="O402" s="2"/>
      <c r="P402" s="53"/>
      <c r="Q402" s="2"/>
      <c r="S402" s="2"/>
      <c r="T402" s="2"/>
    </row>
    <row r="403" spans="2:20" x14ac:dyDescent="0.3">
      <c r="B403" s="38" t="s">
        <v>225</v>
      </c>
      <c r="C403" s="38"/>
      <c r="D403" s="38" t="str">
        <f t="shared" si="98"/>
        <v>*</v>
      </c>
      <c r="E403" s="42">
        <f t="shared" si="105"/>
        <v>2025</v>
      </c>
      <c r="F403" s="38" t="str">
        <f t="shared" si="104"/>
        <v>TRADME</v>
      </c>
      <c r="G403" s="38" t="str">
        <f t="shared" si="106"/>
        <v>TCAR*01*</v>
      </c>
      <c r="H403" s="38" t="str">
        <f>P$14</f>
        <v>TRADME</v>
      </c>
      <c r="I403" s="38" t="str">
        <f t="shared" si="107"/>
        <v>TRASO2N</v>
      </c>
      <c r="J403" s="47">
        <v>0</v>
      </c>
      <c r="K403" s="2"/>
      <c r="L403" s="38" t="s">
        <v>239</v>
      </c>
      <c r="M403" s="38"/>
      <c r="N403" s="38" t="s">
        <v>245</v>
      </c>
      <c r="O403" s="2"/>
      <c r="P403" s="53"/>
      <c r="Q403" s="2"/>
    </row>
    <row r="404" spans="2:20" x14ac:dyDescent="0.3">
      <c r="B404" s="38" t="s">
        <v>225</v>
      </c>
      <c r="C404" s="38"/>
      <c r="D404" s="38" t="str">
        <f t="shared" si="98"/>
        <v>FLO_EMIS</v>
      </c>
      <c r="E404" s="42">
        <f t="shared" si="105"/>
        <v>2025</v>
      </c>
      <c r="F404" s="38" t="str">
        <f t="shared" si="104"/>
        <v>TRADST</v>
      </c>
      <c r="G404" s="38" t="str">
        <f t="shared" si="106"/>
        <v>TCAR*01*</v>
      </c>
      <c r="H404" s="38" t="str">
        <f>P$15</f>
        <v>TRADST</v>
      </c>
      <c r="I404" s="38" t="str">
        <f t="shared" si="107"/>
        <v>TRASO2N</v>
      </c>
      <c r="J404" s="47">
        <v>9.310986979738301E-5</v>
      </c>
      <c r="K404" s="2"/>
      <c r="L404" s="38" t="s">
        <v>239</v>
      </c>
      <c r="M404" s="38" t="s">
        <v>293</v>
      </c>
      <c r="N404" s="38" t="s">
        <v>298</v>
      </c>
      <c r="P404" s="53"/>
    </row>
    <row r="405" spans="2:20" x14ac:dyDescent="0.3">
      <c r="B405" s="38" t="s">
        <v>225</v>
      </c>
      <c r="C405" s="38"/>
      <c r="D405" s="38" t="str">
        <f t="shared" si="98"/>
        <v>*</v>
      </c>
      <c r="E405" s="42">
        <f t="shared" si="105"/>
        <v>2025</v>
      </c>
      <c r="F405" s="38" t="str">
        <f t="shared" si="104"/>
        <v>TRAELC</v>
      </c>
      <c r="G405" s="38" t="str">
        <f t="shared" si="106"/>
        <v>TCAR*01*</v>
      </c>
      <c r="H405" s="38" t="str">
        <f>P$16</f>
        <v>TRAELC</v>
      </c>
      <c r="I405" s="38" t="str">
        <f t="shared" si="107"/>
        <v>TRASO2N</v>
      </c>
      <c r="J405" s="47">
        <v>0</v>
      </c>
      <c r="K405" s="2"/>
      <c r="L405" s="38" t="s">
        <v>239</v>
      </c>
      <c r="M405" s="38"/>
      <c r="N405" s="38" t="s">
        <v>245</v>
      </c>
    </row>
    <row r="406" spans="2:20" x14ac:dyDescent="0.3">
      <c r="B406" s="38" t="s">
        <v>225</v>
      </c>
      <c r="C406" s="38"/>
      <c r="D406" s="38" t="str">
        <f t="shared" si="98"/>
        <v>FLO_EMIS</v>
      </c>
      <c r="E406" s="42">
        <f t="shared" si="105"/>
        <v>2025</v>
      </c>
      <c r="F406" s="38" t="str">
        <f t="shared" si="104"/>
        <v>TRAETH</v>
      </c>
      <c r="G406" s="38" t="str">
        <f t="shared" si="106"/>
        <v>TCAR*01*</v>
      </c>
      <c r="H406" s="38" t="str">
        <f>P$17</f>
        <v>TRAETH</v>
      </c>
      <c r="I406" s="38" t="str">
        <f t="shared" si="107"/>
        <v>TRASO2N</v>
      </c>
      <c r="J406" s="47">
        <v>2.802829383186253E-4</v>
      </c>
      <c r="K406" s="2"/>
      <c r="L406" s="38" t="s">
        <v>239</v>
      </c>
      <c r="M406" s="38" t="s">
        <v>293</v>
      </c>
      <c r="N406" s="38" t="s">
        <v>299</v>
      </c>
    </row>
    <row r="407" spans="2:20" x14ac:dyDescent="0.3">
      <c r="B407" s="38" t="s">
        <v>225</v>
      </c>
      <c r="C407" s="38"/>
      <c r="D407" s="38" t="str">
        <f t="shared" si="98"/>
        <v>FLO_EMIS</v>
      </c>
      <c r="E407" s="42">
        <f t="shared" si="105"/>
        <v>2025</v>
      </c>
      <c r="F407" s="38" t="str">
        <f t="shared" si="104"/>
        <v>TRAETHM</v>
      </c>
      <c r="G407" s="38" t="str">
        <f t="shared" si="106"/>
        <v>TCAR*01*</v>
      </c>
      <c r="H407" s="38" t="str">
        <f>P$18</f>
        <v>TRAETHM</v>
      </c>
      <c r="I407" s="38" t="str">
        <f t="shared" si="107"/>
        <v>TRASO2N</v>
      </c>
      <c r="J407" s="47">
        <v>2.802829383186253E-4</v>
      </c>
      <c r="K407" s="2"/>
      <c r="L407" s="38" t="s">
        <v>239</v>
      </c>
      <c r="M407" s="38" t="s">
        <v>293</v>
      </c>
      <c r="N407" s="38" t="s">
        <v>299</v>
      </c>
    </row>
    <row r="408" spans="2:20" x14ac:dyDescent="0.3">
      <c r="B408" s="38" t="s">
        <v>225</v>
      </c>
      <c r="C408" s="38"/>
      <c r="D408" s="38" t="str">
        <f t="shared" si="98"/>
        <v>*</v>
      </c>
      <c r="E408" s="42">
        <f t="shared" si="105"/>
        <v>2025</v>
      </c>
      <c r="F408" s="38" t="str">
        <f t="shared" si="104"/>
        <v>TRAFTD</v>
      </c>
      <c r="G408" s="38" t="str">
        <f t="shared" si="106"/>
        <v>TCAR*01*</v>
      </c>
      <c r="H408" s="38" t="str">
        <f>P$19</f>
        <v>TRAFTD</v>
      </c>
      <c r="I408" s="38" t="str">
        <f t="shared" si="107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98"/>
        <v>FLO_EMIS</v>
      </c>
      <c r="E409" s="42">
        <f t="shared" si="105"/>
        <v>2025</v>
      </c>
      <c r="F409" s="38" t="str">
        <f t="shared" si="104"/>
        <v>TRAGSL</v>
      </c>
      <c r="G409" s="38" t="str">
        <f t="shared" si="106"/>
        <v>TCAR*01*</v>
      </c>
      <c r="H409" s="38" t="str">
        <f>P$20</f>
        <v>TRAGSL</v>
      </c>
      <c r="I409" s="38" t="str">
        <f t="shared" si="107"/>
        <v>TRASO2N</v>
      </c>
      <c r="J409" s="47">
        <v>1.8234847685855035E-4</v>
      </c>
      <c r="K409" s="2"/>
      <c r="L409" s="38" t="s">
        <v>239</v>
      </c>
      <c r="M409" s="38" t="s">
        <v>293</v>
      </c>
      <c r="N409" s="38" t="s">
        <v>298</v>
      </c>
    </row>
    <row r="410" spans="2:20" x14ac:dyDescent="0.3">
      <c r="B410" s="38" t="s">
        <v>225</v>
      </c>
      <c r="C410" s="38"/>
      <c r="D410" s="38" t="str">
        <f t="shared" si="98"/>
        <v>*</v>
      </c>
      <c r="E410" s="42">
        <f t="shared" si="105"/>
        <v>2025</v>
      </c>
      <c r="F410" s="38" t="str">
        <f t="shared" si="104"/>
        <v>TRAH2G</v>
      </c>
      <c r="G410" s="38" t="str">
        <f t="shared" si="106"/>
        <v>TCAR*01*</v>
      </c>
      <c r="H410" s="38" t="str">
        <f>P$21</f>
        <v>TRAH2G</v>
      </c>
      <c r="I410" s="38" t="str">
        <f t="shared" si="107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98"/>
        <v>*</v>
      </c>
      <c r="E411" s="42">
        <f t="shared" si="105"/>
        <v>2025</v>
      </c>
      <c r="F411" s="38" t="str">
        <f t="shared" si="104"/>
        <v>TRAHFO</v>
      </c>
      <c r="G411" s="38" t="str">
        <f t="shared" si="106"/>
        <v>TCAR*01*</v>
      </c>
      <c r="H411" s="38" t="str">
        <f>P$22</f>
        <v>TRAHFO</v>
      </c>
      <c r="I411" s="38" t="str">
        <f t="shared" si="107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98"/>
        <v>*</v>
      </c>
      <c r="E412" s="42">
        <f t="shared" si="105"/>
        <v>2025</v>
      </c>
      <c r="F412" s="38" t="str">
        <f t="shared" si="104"/>
        <v>TRAHUM</v>
      </c>
      <c r="G412" s="38" t="str">
        <f t="shared" si="106"/>
        <v>TCAR*01*</v>
      </c>
      <c r="H412" s="38" t="str">
        <f>P$23</f>
        <v>TRAHUM</v>
      </c>
      <c r="I412" s="38" t="str">
        <f t="shared" si="107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98"/>
        <v>*</v>
      </c>
      <c r="E413" s="42">
        <f t="shared" si="105"/>
        <v>2025</v>
      </c>
      <c r="F413" s="38" t="str">
        <f t="shared" si="104"/>
        <v>TRAKER</v>
      </c>
      <c r="G413" s="38" t="str">
        <f t="shared" si="106"/>
        <v>TCAR*01*</v>
      </c>
      <c r="H413" s="38" t="str">
        <f>P$24</f>
        <v>TRAKER</v>
      </c>
      <c r="I413" s="38" t="str">
        <f t="shared" si="107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98"/>
        <v>*</v>
      </c>
      <c r="E414" s="42">
        <f t="shared" si="105"/>
        <v>2025</v>
      </c>
      <c r="F414" s="38" t="str">
        <f t="shared" si="104"/>
        <v>TRALFO</v>
      </c>
      <c r="G414" s="38" t="str">
        <f t="shared" si="106"/>
        <v>TCAR*01*</v>
      </c>
      <c r="H414" s="38" t="str">
        <f>P$25</f>
        <v>TRALFO</v>
      </c>
      <c r="I414" s="38" t="str">
        <f t="shared" si="107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s="2" customFormat="1" ht="15" customHeight="1" x14ac:dyDescent="0.3">
      <c r="B415" s="38" t="s">
        <v>225</v>
      </c>
      <c r="C415" s="38"/>
      <c r="D415" s="38" t="str">
        <f t="shared" si="98"/>
        <v>*</v>
      </c>
      <c r="E415" s="42">
        <f t="shared" si="105"/>
        <v>2025</v>
      </c>
      <c r="F415" s="38" t="str">
        <f t="shared" si="104"/>
        <v>TRALPG</v>
      </c>
      <c r="G415" s="38" t="str">
        <f t="shared" si="106"/>
        <v>TCAR*01*</v>
      </c>
      <c r="H415" s="38" t="str">
        <f>P$26</f>
        <v>TRALPG</v>
      </c>
      <c r="I415" s="38" t="str">
        <f t="shared" si="107"/>
        <v>TRASO2N</v>
      </c>
      <c r="J415" s="47">
        <v>0</v>
      </c>
      <c r="L415" s="38" t="s">
        <v>239</v>
      </c>
      <c r="M415" s="38"/>
      <c r="N415" s="38" t="s">
        <v>263</v>
      </c>
      <c r="O415"/>
      <c r="P415"/>
      <c r="Q415"/>
      <c r="S415"/>
      <c r="T415"/>
    </row>
    <row r="416" spans="2:20" s="2" customFormat="1" ht="15" customHeight="1" x14ac:dyDescent="0.3">
      <c r="B416" s="38" t="s">
        <v>225</v>
      </c>
      <c r="C416" s="38"/>
      <c r="D416" s="38" t="str">
        <f t="shared" si="98"/>
        <v>FLO_EMIS</v>
      </c>
      <c r="E416" s="42">
        <f t="shared" si="105"/>
        <v>2025</v>
      </c>
      <c r="F416" s="38" t="str">
        <f t="shared" si="104"/>
        <v>TRAMTH</v>
      </c>
      <c r="G416" s="38" t="str">
        <f t="shared" si="106"/>
        <v>TCAR*01*</v>
      </c>
      <c r="H416" s="38" t="str">
        <f>P$27</f>
        <v>TRAMTH</v>
      </c>
      <c r="I416" s="38" t="str">
        <f t="shared" si="107"/>
        <v>TRASO2N</v>
      </c>
      <c r="J416" s="47">
        <v>9.0799999506246062E-5</v>
      </c>
      <c r="L416" s="38" t="s">
        <v>239</v>
      </c>
      <c r="M416" s="38" t="s">
        <v>293</v>
      </c>
      <c r="N416" s="38" t="s">
        <v>298</v>
      </c>
      <c r="O416"/>
      <c r="P416"/>
      <c r="Q416"/>
    </row>
    <row r="417" spans="2:20" x14ac:dyDescent="0.3">
      <c r="B417" s="38" t="s">
        <v>225</v>
      </c>
      <c r="C417" s="38"/>
      <c r="D417" s="38" t="str">
        <f t="shared" si="98"/>
        <v>FLO_EMIS</v>
      </c>
      <c r="E417" s="42">
        <f t="shared" si="105"/>
        <v>2025</v>
      </c>
      <c r="F417" s="38" t="str">
        <f t="shared" si="104"/>
        <v>TRAMTHM</v>
      </c>
      <c r="G417" s="38" t="str">
        <f t="shared" si="106"/>
        <v>TCAR*01*</v>
      </c>
      <c r="H417" s="38" t="str">
        <f>P$28</f>
        <v>TRAMTHM</v>
      </c>
      <c r="I417" s="38" t="str">
        <f t="shared" si="107"/>
        <v>TRASO2N</v>
      </c>
      <c r="J417" s="47">
        <v>9.0799999506246062E-5</v>
      </c>
      <c r="K417" s="2"/>
      <c r="L417" s="38" t="s">
        <v>239</v>
      </c>
      <c r="M417" s="38" t="s">
        <v>293</v>
      </c>
      <c r="N417" s="38" t="s">
        <v>298</v>
      </c>
      <c r="O417" s="2"/>
      <c r="P417" s="53"/>
      <c r="Q417" s="2"/>
      <c r="S417" s="2"/>
      <c r="T417" s="2"/>
    </row>
    <row r="418" spans="2:20" x14ac:dyDescent="0.3">
      <c r="B418" s="38" t="s">
        <v>225</v>
      </c>
      <c r="C418" s="38"/>
      <c r="D418" s="38" t="str">
        <f t="shared" si="98"/>
        <v>FLO_EMIS</v>
      </c>
      <c r="E418" s="42">
        <f t="shared" si="105"/>
        <v>2025</v>
      </c>
      <c r="F418" s="38" t="str">
        <f t="shared" si="104"/>
        <v>TRANGL</v>
      </c>
      <c r="G418" s="38" t="str">
        <f t="shared" si="106"/>
        <v>TCAR*01*</v>
      </c>
      <c r="H418" s="38" t="str">
        <f>P$29</f>
        <v>TRANGL</v>
      </c>
      <c r="I418" s="38" t="str">
        <f t="shared" si="107"/>
        <v>TRASO2N</v>
      </c>
      <c r="J418" s="47">
        <v>9.0799998798642042E-5</v>
      </c>
      <c r="L418" s="38" t="s">
        <v>239</v>
      </c>
      <c r="M418" s="38" t="s">
        <v>293</v>
      </c>
      <c r="N418" s="38" t="s">
        <v>298</v>
      </c>
      <c r="O418" s="2"/>
      <c r="P418" s="53"/>
      <c r="Q418" s="2"/>
    </row>
    <row r="419" spans="2:20" s="2" customFormat="1" ht="15" customHeight="1" x14ac:dyDescent="0.3">
      <c r="B419" s="39" t="s">
        <v>225</v>
      </c>
      <c r="C419" s="39"/>
      <c r="D419" s="39" t="str">
        <f t="shared" si="98"/>
        <v>FLO_EMIS</v>
      </c>
      <c r="E419" s="43">
        <f t="shared" si="105"/>
        <v>2025</v>
      </c>
      <c r="F419" s="39" t="str">
        <f t="shared" si="104"/>
        <v>TRANGS</v>
      </c>
      <c r="G419" s="39" t="str">
        <f t="shared" si="106"/>
        <v>TCAR*01*</v>
      </c>
      <c r="H419" s="39" t="str">
        <f>P$30</f>
        <v>TRANGS</v>
      </c>
      <c r="I419" s="39" t="str">
        <f t="shared" si="107"/>
        <v>TRASO2N</v>
      </c>
      <c r="J419" s="48">
        <v>9.0799998798642042E-5</v>
      </c>
      <c r="K419"/>
      <c r="L419" s="39" t="s">
        <v>239</v>
      </c>
      <c r="M419" s="39" t="s">
        <v>293</v>
      </c>
      <c r="N419" s="39" t="s">
        <v>298</v>
      </c>
      <c r="O419"/>
      <c r="P419"/>
      <c r="Q419"/>
      <c r="S419"/>
      <c r="T419"/>
    </row>
    <row r="420" spans="2:20" s="2" customFormat="1" ht="15" customHeight="1" x14ac:dyDescent="0.3">
      <c r="B420" s="38" t="s">
        <v>225</v>
      </c>
      <c r="C420" s="38"/>
      <c r="D420" s="38" t="str">
        <f t="shared" si="98"/>
        <v>FLO_EMIS</v>
      </c>
      <c r="E420" s="42">
        <v>2025</v>
      </c>
      <c r="F420" s="38" t="str">
        <f>H420</f>
        <v>TRABDL</v>
      </c>
      <c r="G420" s="38" t="s">
        <v>342</v>
      </c>
      <c r="H420" s="38" t="str">
        <f>P$7</f>
        <v>TRABDL</v>
      </c>
      <c r="I420" s="38" t="s">
        <v>230</v>
      </c>
      <c r="J420" s="47">
        <v>2.2006518643118533E-2</v>
      </c>
      <c r="L420" s="38" t="s">
        <v>239</v>
      </c>
      <c r="M420" s="38" t="s">
        <v>293</v>
      </c>
      <c r="N420" s="38" t="s">
        <v>297</v>
      </c>
      <c r="O420"/>
      <c r="P420"/>
      <c r="Q420"/>
      <c r="S420" s="53"/>
    </row>
    <row r="421" spans="2:20" s="2" customFormat="1" ht="15" customHeight="1" x14ac:dyDescent="0.3">
      <c r="B421" s="38" t="s">
        <v>225</v>
      </c>
      <c r="C421" s="38"/>
      <c r="D421" s="38" t="str">
        <f t="shared" si="98"/>
        <v>FLO_EMIS</v>
      </c>
      <c r="E421" s="42">
        <f>E420</f>
        <v>2025</v>
      </c>
      <c r="F421" s="38" t="str">
        <f t="shared" ref="F421:F443" si="110">H421</f>
        <v>TRABDLM</v>
      </c>
      <c r="G421" s="38" t="str">
        <f>G420</f>
        <v>TCAR*01*</v>
      </c>
      <c r="H421" s="38" t="str">
        <f>P$8</f>
        <v>TRABDLM</v>
      </c>
      <c r="I421" s="38" t="str">
        <f>I420</f>
        <v>TRAVOCN</v>
      </c>
      <c r="J421" s="47">
        <v>2.2006518643118533E-2</v>
      </c>
      <c r="L421" s="38" t="s">
        <v>239</v>
      </c>
      <c r="M421" s="38" t="s">
        <v>293</v>
      </c>
      <c r="N421" s="38" t="s">
        <v>297</v>
      </c>
      <c r="P421" s="53"/>
      <c r="S421" s="1"/>
      <c r="T421" s="54"/>
    </row>
    <row r="422" spans="2:20" s="2" customFormat="1" ht="15" customHeight="1" x14ac:dyDescent="0.3">
      <c r="B422" s="38" t="s">
        <v>225</v>
      </c>
      <c r="C422" s="38"/>
      <c r="D422" s="38" t="str">
        <f t="shared" si="98"/>
        <v>FLO_EMIS</v>
      </c>
      <c r="E422" s="42">
        <f t="shared" ref="E422:E443" si="111">E421</f>
        <v>2025</v>
      </c>
      <c r="F422" s="38" t="str">
        <f t="shared" si="110"/>
        <v>TRABGL</v>
      </c>
      <c r="G422" s="38" t="str">
        <f t="shared" ref="G422:G443" si="112">G421</f>
        <v>TCAR*01*</v>
      </c>
      <c r="H422" s="38" t="str">
        <f>P$9</f>
        <v>TRABGL</v>
      </c>
      <c r="I422" s="38" t="str">
        <f t="shared" ref="I422:I443" si="113">I421</f>
        <v>TRAVOCN</v>
      </c>
      <c r="J422" s="47">
        <v>4.7226697021281964E-4</v>
      </c>
      <c r="L422" s="38" t="s">
        <v>239</v>
      </c>
      <c r="M422" s="38" t="s">
        <v>293</v>
      </c>
      <c r="N422" s="38" t="s">
        <v>298</v>
      </c>
      <c r="P422" s="53"/>
      <c r="S422" s="53"/>
    </row>
    <row r="423" spans="2:20" s="2" customFormat="1" ht="15" customHeight="1" x14ac:dyDescent="0.3">
      <c r="B423" s="38" t="s">
        <v>225</v>
      </c>
      <c r="C423" s="38"/>
      <c r="D423" s="38" t="str">
        <f t="shared" si="98"/>
        <v>FLO_EMIS</v>
      </c>
      <c r="E423" s="42">
        <f t="shared" si="111"/>
        <v>2025</v>
      </c>
      <c r="F423" s="38" t="str">
        <f t="shared" si="110"/>
        <v>TRABGS</v>
      </c>
      <c r="G423" s="38" t="str">
        <f t="shared" si="112"/>
        <v>TCAR*01*</v>
      </c>
      <c r="H423" s="38" t="str">
        <f>P$10</f>
        <v>TRABGS</v>
      </c>
      <c r="I423" s="38" t="str">
        <f t="shared" si="113"/>
        <v>TRAVOCN</v>
      </c>
      <c r="J423" s="47">
        <v>4.7226697021281964E-4</v>
      </c>
      <c r="L423" s="38" t="s">
        <v>239</v>
      </c>
      <c r="M423" s="38" t="s">
        <v>293</v>
      </c>
      <c r="N423" s="38" t="s">
        <v>298</v>
      </c>
      <c r="P423" s="53"/>
      <c r="S423" s="1"/>
      <c r="T423" s="54"/>
    </row>
    <row r="424" spans="2:20" x14ac:dyDescent="0.3">
      <c r="B424" s="38" t="s">
        <v>225</v>
      </c>
      <c r="C424" s="38"/>
      <c r="D424" s="38" t="str">
        <f t="shared" si="98"/>
        <v>FLO_EMIS</v>
      </c>
      <c r="E424" s="42">
        <f t="shared" si="111"/>
        <v>2025</v>
      </c>
      <c r="F424" s="38" t="str">
        <f t="shared" si="110"/>
        <v>TRABGSL</v>
      </c>
      <c r="G424" s="38" t="str">
        <f t="shared" si="112"/>
        <v>TCAR*01*</v>
      </c>
      <c r="H424" s="38" t="str">
        <f>P$11</f>
        <v>TRABGSL</v>
      </c>
      <c r="I424" s="38" t="str">
        <f t="shared" si="113"/>
        <v>TRAVOCN</v>
      </c>
      <c r="J424" s="47">
        <f>J433</f>
        <v>0.20571217404729247</v>
      </c>
      <c r="K424" s="2"/>
      <c r="L424" s="38" t="s">
        <v>239</v>
      </c>
      <c r="M424" s="38"/>
      <c r="N424" s="38" t="s">
        <v>294</v>
      </c>
      <c r="O424" s="2"/>
      <c r="P424" s="53"/>
      <c r="Q424" s="2"/>
      <c r="S424" s="2"/>
      <c r="T424" s="2"/>
    </row>
    <row r="425" spans="2:20" x14ac:dyDescent="0.3">
      <c r="B425" s="38" t="s">
        <v>225</v>
      </c>
      <c r="C425" s="38"/>
      <c r="D425" s="38" t="str">
        <f t="shared" ref="D425" si="114">IF(J425&gt;0,"FLO_EMIS","*")</f>
        <v>FLO_EMIS</v>
      </c>
      <c r="E425" s="42">
        <f t="shared" si="111"/>
        <v>2025</v>
      </c>
      <c r="F425" s="38" t="str">
        <f t="shared" ref="F425" si="115">H425</f>
        <v>TRABGSLM</v>
      </c>
      <c r="G425" s="38" t="str">
        <f t="shared" si="112"/>
        <v>TCAR*01*</v>
      </c>
      <c r="H425" s="38" t="str">
        <f>P$12</f>
        <v>TRABGSLM</v>
      </c>
      <c r="I425" s="38" t="str">
        <f t="shared" si="113"/>
        <v>TRAVOCN</v>
      </c>
      <c r="J425" s="47">
        <f>J424</f>
        <v>0.20571217404729247</v>
      </c>
      <c r="K425" s="2"/>
      <c r="L425" s="38" t="s">
        <v>239</v>
      </c>
      <c r="M425" s="38"/>
      <c r="N425" s="38" t="s">
        <v>294</v>
      </c>
      <c r="O425" s="2"/>
      <c r="P425" s="53"/>
      <c r="Q425" s="2"/>
      <c r="S425" s="2"/>
      <c r="T425" s="2"/>
    </row>
    <row r="426" spans="2:20" x14ac:dyDescent="0.3">
      <c r="B426" s="38" t="s">
        <v>225</v>
      </c>
      <c r="C426" s="38"/>
      <c r="D426" s="38" t="str">
        <f t="shared" si="98"/>
        <v>*</v>
      </c>
      <c r="E426" s="42">
        <f>E424</f>
        <v>2025</v>
      </c>
      <c r="F426" s="38" t="str">
        <f t="shared" si="110"/>
        <v>TRABJF</v>
      </c>
      <c r="G426" s="38" t="str">
        <f t="shared" si="112"/>
        <v>TCAR*01*</v>
      </c>
      <c r="H426" s="38" t="str">
        <f>P$13</f>
        <v>TRABJF</v>
      </c>
      <c r="I426" s="38" t="str">
        <f t="shared" si="113"/>
        <v>TRAVOCN</v>
      </c>
      <c r="J426" s="47">
        <v>0</v>
      </c>
      <c r="K426" s="2"/>
      <c r="L426" s="38" t="s">
        <v>239</v>
      </c>
      <c r="M426" s="38"/>
      <c r="N426" s="38" t="s">
        <v>245</v>
      </c>
      <c r="O426" s="2"/>
      <c r="P426" s="53"/>
      <c r="Q426" s="2"/>
    </row>
    <row r="427" spans="2:20" x14ac:dyDescent="0.3">
      <c r="B427" s="38" t="s">
        <v>225</v>
      </c>
      <c r="C427" s="38"/>
      <c r="D427" s="38" t="str">
        <f t="shared" si="98"/>
        <v>*</v>
      </c>
      <c r="E427" s="42">
        <f t="shared" si="111"/>
        <v>2025</v>
      </c>
      <c r="F427" s="38" t="str">
        <f t="shared" si="110"/>
        <v>TRADME</v>
      </c>
      <c r="G427" s="38" t="str">
        <f t="shared" si="112"/>
        <v>TCAR*01*</v>
      </c>
      <c r="H427" s="38" t="str">
        <f>P$14</f>
        <v>TRADME</v>
      </c>
      <c r="I427" s="38" t="str">
        <f t="shared" si="113"/>
        <v>TRAVOCN</v>
      </c>
      <c r="J427" s="47">
        <v>0</v>
      </c>
      <c r="K427" s="2"/>
      <c r="L427" s="38" t="s">
        <v>239</v>
      </c>
      <c r="M427" s="38"/>
      <c r="N427" s="38" t="s">
        <v>245</v>
      </c>
      <c r="P427" s="53"/>
    </row>
    <row r="428" spans="2:20" x14ac:dyDescent="0.3">
      <c r="B428" s="38" t="s">
        <v>225</v>
      </c>
      <c r="C428" s="38"/>
      <c r="D428" s="38" t="str">
        <f t="shared" si="98"/>
        <v>FLO_EMIS</v>
      </c>
      <c r="E428" s="42">
        <f t="shared" si="111"/>
        <v>2025</v>
      </c>
      <c r="F428" s="38" t="str">
        <f t="shared" si="110"/>
        <v>TRADST</v>
      </c>
      <c r="G428" s="38" t="str">
        <f t="shared" si="112"/>
        <v>TCAR*01*</v>
      </c>
      <c r="H428" s="38" t="str">
        <f>P$15</f>
        <v>TRADST</v>
      </c>
      <c r="I428" s="38" t="str">
        <f t="shared" si="113"/>
        <v>TRAVOCN</v>
      </c>
      <c r="J428" s="47">
        <v>2.1561755142184013E-2</v>
      </c>
      <c r="K428" s="2"/>
      <c r="L428" s="38" t="s">
        <v>239</v>
      </c>
      <c r="M428" s="38" t="s">
        <v>293</v>
      </c>
      <c r="N428" s="38" t="s">
        <v>298</v>
      </c>
    </row>
    <row r="429" spans="2:20" x14ac:dyDescent="0.3">
      <c r="B429" s="38" t="s">
        <v>225</v>
      </c>
      <c r="C429" s="38"/>
      <c r="D429" s="38" t="str">
        <f t="shared" ref="D429:D443" si="116">IF(J429&gt;0,"FLO_EMIS","*")</f>
        <v>*</v>
      </c>
      <c r="E429" s="42">
        <f t="shared" si="111"/>
        <v>2025</v>
      </c>
      <c r="F429" s="38" t="str">
        <f t="shared" si="110"/>
        <v>TRAELC</v>
      </c>
      <c r="G429" s="38" t="str">
        <f t="shared" si="112"/>
        <v>TCAR*01*</v>
      </c>
      <c r="H429" s="38" t="str">
        <f>P$16</f>
        <v>TRAELC</v>
      </c>
      <c r="I429" s="38" t="str">
        <f t="shared" si="113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116"/>
        <v>FLO_EMIS</v>
      </c>
      <c r="E430" s="42">
        <f t="shared" si="111"/>
        <v>2025</v>
      </c>
      <c r="F430" s="38" t="str">
        <f t="shared" si="110"/>
        <v>TRAETH</v>
      </c>
      <c r="G430" s="38" t="str">
        <f t="shared" si="112"/>
        <v>TCAR*01*</v>
      </c>
      <c r="H430" s="38" t="str">
        <f>P$17</f>
        <v>TRAETH</v>
      </c>
      <c r="I430" s="38" t="str">
        <f t="shared" si="113"/>
        <v>TRAVOCN</v>
      </c>
      <c r="J430" s="47">
        <v>0.18968169339292401</v>
      </c>
      <c r="K430" s="2"/>
      <c r="L430" s="38" t="s">
        <v>239</v>
      </c>
      <c r="M430" s="38" t="s">
        <v>293</v>
      </c>
      <c r="N430" s="38" t="s">
        <v>299</v>
      </c>
    </row>
    <row r="431" spans="2:20" x14ac:dyDescent="0.3">
      <c r="B431" s="38" t="s">
        <v>225</v>
      </c>
      <c r="C431" s="38"/>
      <c r="D431" s="38" t="str">
        <f t="shared" si="116"/>
        <v>FLO_EMIS</v>
      </c>
      <c r="E431" s="42">
        <f t="shared" si="111"/>
        <v>2025</v>
      </c>
      <c r="F431" s="38" t="str">
        <f t="shared" si="110"/>
        <v>TRAETHM</v>
      </c>
      <c r="G431" s="38" t="str">
        <f t="shared" si="112"/>
        <v>TCAR*01*</v>
      </c>
      <c r="H431" s="38" t="str">
        <f>P$18</f>
        <v>TRAETHM</v>
      </c>
      <c r="I431" s="38" t="str">
        <f t="shared" si="113"/>
        <v>TRAVOCN</v>
      </c>
      <c r="J431" s="47">
        <v>0.18968169339292401</v>
      </c>
      <c r="K431" s="2"/>
      <c r="L431" s="38" t="s">
        <v>239</v>
      </c>
      <c r="M431" s="38" t="s">
        <v>293</v>
      </c>
      <c r="N431" s="38" t="s">
        <v>299</v>
      </c>
    </row>
    <row r="432" spans="2:20" x14ac:dyDescent="0.3">
      <c r="B432" s="38" t="s">
        <v>225</v>
      </c>
      <c r="C432" s="38"/>
      <c r="D432" s="38" t="str">
        <f t="shared" si="116"/>
        <v>*</v>
      </c>
      <c r="E432" s="42">
        <f t="shared" si="111"/>
        <v>2025</v>
      </c>
      <c r="F432" s="38" t="str">
        <f t="shared" si="110"/>
        <v>TRAFTD</v>
      </c>
      <c r="G432" s="38" t="str">
        <f t="shared" si="112"/>
        <v>TCAR*01*</v>
      </c>
      <c r="H432" s="38" t="str">
        <f>P$19</f>
        <v>TRAFTD</v>
      </c>
      <c r="I432" s="38" t="str">
        <f t="shared" si="113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20" x14ac:dyDescent="0.3">
      <c r="B433" s="38" t="s">
        <v>225</v>
      </c>
      <c r="C433" s="38"/>
      <c r="D433" s="38" t="str">
        <f t="shared" si="116"/>
        <v>FLO_EMIS</v>
      </c>
      <c r="E433" s="42">
        <f t="shared" si="111"/>
        <v>2025</v>
      </c>
      <c r="F433" s="38" t="str">
        <f t="shared" si="110"/>
        <v>TRAGSL</v>
      </c>
      <c r="G433" s="38" t="str">
        <f t="shared" si="112"/>
        <v>TCAR*01*</v>
      </c>
      <c r="H433" s="38" t="str">
        <f>P$20</f>
        <v>TRAGSL</v>
      </c>
      <c r="I433" s="38" t="str">
        <f t="shared" si="113"/>
        <v>TRAVOCN</v>
      </c>
      <c r="J433" s="47">
        <v>0.20571217404729247</v>
      </c>
      <c r="K433" s="2"/>
      <c r="L433" s="38" t="s">
        <v>239</v>
      </c>
      <c r="M433" s="38" t="s">
        <v>293</v>
      </c>
      <c r="N433" s="38" t="s">
        <v>298</v>
      </c>
    </row>
    <row r="434" spans="2:20" x14ac:dyDescent="0.3">
      <c r="B434" s="38" t="s">
        <v>225</v>
      </c>
      <c r="C434" s="38"/>
      <c r="D434" s="38" t="str">
        <f t="shared" si="116"/>
        <v>*</v>
      </c>
      <c r="E434" s="42">
        <f t="shared" si="111"/>
        <v>2025</v>
      </c>
      <c r="F434" s="38" t="str">
        <f t="shared" si="110"/>
        <v>TRAH2G</v>
      </c>
      <c r="G434" s="38" t="str">
        <f t="shared" si="112"/>
        <v>TCAR*01*</v>
      </c>
      <c r="H434" s="38" t="str">
        <f>P$21</f>
        <v>TRAH2G</v>
      </c>
      <c r="I434" s="38" t="str">
        <f t="shared" si="113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20" x14ac:dyDescent="0.3">
      <c r="B435" s="38" t="s">
        <v>225</v>
      </c>
      <c r="C435" s="38"/>
      <c r="D435" s="38" t="str">
        <f t="shared" si="116"/>
        <v>*</v>
      </c>
      <c r="E435" s="42">
        <f t="shared" si="111"/>
        <v>2025</v>
      </c>
      <c r="F435" s="38" t="str">
        <f t="shared" si="110"/>
        <v>TRAHFO</v>
      </c>
      <c r="G435" s="38" t="str">
        <f t="shared" si="112"/>
        <v>TCAR*01*</v>
      </c>
      <c r="H435" s="38" t="str">
        <f>P$22</f>
        <v>TRAHFO</v>
      </c>
      <c r="I435" s="38" t="str">
        <f t="shared" si="113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20" x14ac:dyDescent="0.3">
      <c r="B436" s="38" t="s">
        <v>225</v>
      </c>
      <c r="C436" s="38"/>
      <c r="D436" s="38" t="str">
        <f t="shared" si="116"/>
        <v>*</v>
      </c>
      <c r="E436" s="42">
        <f t="shared" si="111"/>
        <v>2025</v>
      </c>
      <c r="F436" s="38" t="str">
        <f t="shared" si="110"/>
        <v>TRAHUM</v>
      </c>
      <c r="G436" s="38" t="str">
        <f t="shared" si="112"/>
        <v>TCAR*01*</v>
      </c>
      <c r="H436" s="38" t="str">
        <f>P$23</f>
        <v>TRAHUM</v>
      </c>
      <c r="I436" s="38" t="str">
        <f t="shared" si="113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20" x14ac:dyDescent="0.3">
      <c r="B437" s="38" t="s">
        <v>225</v>
      </c>
      <c r="C437" s="38"/>
      <c r="D437" s="38" t="str">
        <f t="shared" si="116"/>
        <v>*</v>
      </c>
      <c r="E437" s="42">
        <f t="shared" si="111"/>
        <v>2025</v>
      </c>
      <c r="F437" s="38" t="str">
        <f t="shared" si="110"/>
        <v>TRAKER</v>
      </c>
      <c r="G437" s="38" t="str">
        <f t="shared" si="112"/>
        <v>TCAR*01*</v>
      </c>
      <c r="H437" s="38" t="str">
        <f>P$24</f>
        <v>TRAKER</v>
      </c>
      <c r="I437" s="38" t="str">
        <f t="shared" si="113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20" x14ac:dyDescent="0.3">
      <c r="B438" s="38" t="s">
        <v>225</v>
      </c>
      <c r="C438" s="38"/>
      <c r="D438" s="38" t="str">
        <f t="shared" si="116"/>
        <v>*</v>
      </c>
      <c r="E438" s="42">
        <f t="shared" si="111"/>
        <v>2025</v>
      </c>
      <c r="F438" s="38" t="str">
        <f t="shared" si="110"/>
        <v>TRALFO</v>
      </c>
      <c r="G438" s="38" t="str">
        <f t="shared" si="112"/>
        <v>TCAR*01*</v>
      </c>
      <c r="H438" s="38" t="str">
        <f>P$25</f>
        <v>TRALFO</v>
      </c>
      <c r="I438" s="38" t="str">
        <f t="shared" si="113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20" s="2" customFormat="1" ht="15" customHeight="1" x14ac:dyDescent="0.3">
      <c r="B439" s="38" t="s">
        <v>225</v>
      </c>
      <c r="C439" s="38"/>
      <c r="D439" s="38" t="str">
        <f t="shared" si="116"/>
        <v>*</v>
      </c>
      <c r="E439" s="42">
        <f t="shared" si="111"/>
        <v>2025</v>
      </c>
      <c r="F439" s="38" t="str">
        <f t="shared" si="110"/>
        <v>TRALPG</v>
      </c>
      <c r="G439" s="38" t="str">
        <f t="shared" si="112"/>
        <v>TCAR*01*</v>
      </c>
      <c r="H439" s="38" t="str">
        <f>P$26</f>
        <v>TRALPG</v>
      </c>
      <c r="I439" s="38" t="str">
        <f t="shared" si="113"/>
        <v>TRAVOCN</v>
      </c>
      <c r="J439" s="47">
        <v>0</v>
      </c>
      <c r="L439" s="38" t="s">
        <v>239</v>
      </c>
      <c r="M439" s="38"/>
      <c r="N439" s="38" t="s">
        <v>263</v>
      </c>
      <c r="O439"/>
      <c r="P439"/>
      <c r="Q439"/>
      <c r="S439"/>
      <c r="T439"/>
    </row>
    <row r="440" spans="2:20" s="2" customFormat="1" ht="15" customHeight="1" x14ac:dyDescent="0.3">
      <c r="B440" s="38" t="s">
        <v>225</v>
      </c>
      <c r="C440" s="38"/>
      <c r="D440" s="38" t="str">
        <f t="shared" si="116"/>
        <v>FLO_EMIS</v>
      </c>
      <c r="E440" s="42">
        <f t="shared" si="111"/>
        <v>2025</v>
      </c>
      <c r="F440" s="38" t="str">
        <f t="shared" si="110"/>
        <v>TRAMTH</v>
      </c>
      <c r="G440" s="38" t="str">
        <f t="shared" si="112"/>
        <v>TCAR*01*</v>
      </c>
      <c r="H440" s="38" t="str">
        <f>P$27</f>
        <v>TRAMTH</v>
      </c>
      <c r="I440" s="38" t="str">
        <f t="shared" si="113"/>
        <v>TRAVOCN</v>
      </c>
      <c r="J440" s="47">
        <v>2.1026850972131139E-2</v>
      </c>
      <c r="L440" s="38" t="s">
        <v>239</v>
      </c>
      <c r="M440" s="38" t="s">
        <v>293</v>
      </c>
      <c r="N440" s="38" t="s">
        <v>298</v>
      </c>
      <c r="O440"/>
      <c r="P440"/>
      <c r="Q440"/>
    </row>
    <row r="441" spans="2:20" x14ac:dyDescent="0.3">
      <c r="B441" s="38" t="s">
        <v>225</v>
      </c>
      <c r="C441" s="38"/>
      <c r="D441" s="38" t="str">
        <f t="shared" si="116"/>
        <v>FLO_EMIS</v>
      </c>
      <c r="E441" s="42">
        <f t="shared" si="111"/>
        <v>2025</v>
      </c>
      <c r="F441" s="38" t="str">
        <f t="shared" si="110"/>
        <v>TRAMTHM</v>
      </c>
      <c r="G441" s="38" t="str">
        <f t="shared" si="112"/>
        <v>TCAR*01*</v>
      </c>
      <c r="H441" s="38" t="str">
        <f>P$28</f>
        <v>TRAMTHM</v>
      </c>
      <c r="I441" s="38" t="str">
        <f t="shared" si="113"/>
        <v>TRAVOCN</v>
      </c>
      <c r="J441" s="47">
        <v>2.1026850972131139E-2</v>
      </c>
      <c r="K441" s="2"/>
      <c r="L441" s="38" t="s">
        <v>239</v>
      </c>
      <c r="M441" s="38" t="s">
        <v>293</v>
      </c>
      <c r="N441" s="38" t="s">
        <v>298</v>
      </c>
      <c r="O441" s="2"/>
      <c r="P441" s="53"/>
      <c r="Q441" s="2"/>
      <c r="S441" s="2"/>
      <c r="T441" s="2"/>
    </row>
    <row r="442" spans="2:20" x14ac:dyDescent="0.3">
      <c r="B442" s="38" t="s">
        <v>225</v>
      </c>
      <c r="C442" s="38"/>
      <c r="D442" s="38" t="str">
        <f t="shared" si="116"/>
        <v>FLO_EMIS</v>
      </c>
      <c r="E442" s="42">
        <f t="shared" si="111"/>
        <v>2025</v>
      </c>
      <c r="F442" s="38" t="str">
        <f t="shared" si="110"/>
        <v>TRANGL</v>
      </c>
      <c r="G442" s="38" t="str">
        <f t="shared" si="112"/>
        <v>TCAR*01*</v>
      </c>
      <c r="H442" s="38" t="str">
        <f>P$29</f>
        <v>TRANGL</v>
      </c>
      <c r="I442" s="38" t="str">
        <f t="shared" si="113"/>
        <v>TRAVOCN</v>
      </c>
      <c r="J442" s="47">
        <v>4.7226697021281964E-4</v>
      </c>
      <c r="L442" s="38" t="s">
        <v>239</v>
      </c>
      <c r="M442" s="38" t="s">
        <v>293</v>
      </c>
      <c r="N442" s="38" t="s">
        <v>298</v>
      </c>
      <c r="O442" s="2"/>
      <c r="P442" s="53"/>
      <c r="Q442" s="2"/>
    </row>
    <row r="443" spans="2:20" x14ac:dyDescent="0.3">
      <c r="B443" s="39" t="s">
        <v>225</v>
      </c>
      <c r="C443" s="39"/>
      <c r="D443" s="39" t="str">
        <f t="shared" si="116"/>
        <v>FLO_EMIS</v>
      </c>
      <c r="E443" s="43">
        <f t="shared" si="111"/>
        <v>2025</v>
      </c>
      <c r="F443" s="39" t="str">
        <f t="shared" si="110"/>
        <v>TRANGS</v>
      </c>
      <c r="G443" s="39" t="str">
        <f t="shared" si="112"/>
        <v>TCAR*01*</v>
      </c>
      <c r="H443" s="39" t="str">
        <f>P$30</f>
        <v>TRANGS</v>
      </c>
      <c r="I443" s="39" t="str">
        <f t="shared" si="113"/>
        <v>TRAVOCN</v>
      </c>
      <c r="J443" s="48">
        <v>4.7226697021281964E-4</v>
      </c>
      <c r="L443" s="39" t="s">
        <v>239</v>
      </c>
      <c r="M443" s="39" t="s">
        <v>293</v>
      </c>
      <c r="N443" s="39" t="s">
        <v>298</v>
      </c>
    </row>
  </sheetData>
  <sortState xmlns:xlrd2="http://schemas.microsoft.com/office/spreadsheetml/2017/richdata2" ref="B79:N102">
    <sortCondition ref="H79:H10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1:T443"/>
  <sheetViews>
    <sheetView zoomScale="80" zoomScaleNormal="80" workbookViewId="0">
      <selection activeCell="A4" sqref="A4:XFD4"/>
    </sheetView>
  </sheetViews>
  <sheetFormatPr defaultColWidth="9.109375" defaultRowHeight="14.4" x14ac:dyDescent="0.3"/>
  <cols>
    <col min="1" max="1" width="9.109375" style="20"/>
    <col min="2" max="2" width="13.88671875" style="20" customWidth="1"/>
    <col min="3" max="3" width="9.88671875" style="20" bestFit="1" customWidth="1"/>
    <col min="4" max="4" width="10.33203125" style="20" bestFit="1" customWidth="1"/>
    <col min="5" max="5" width="8.44140625" style="72" customWidth="1"/>
    <col min="6" max="6" width="14.33203125" style="20" bestFit="1" customWidth="1"/>
    <col min="7" max="7" width="9.88671875" style="20" bestFit="1" customWidth="1"/>
    <col min="8" max="8" width="10.6640625" style="20" bestFit="1" customWidth="1"/>
    <col min="9" max="9" width="10.33203125" style="20" bestFit="1" customWidth="1"/>
    <col min="10" max="10" width="16.33203125" style="20" bestFit="1" customWidth="1"/>
    <col min="11" max="11" width="9.109375" style="20"/>
    <col min="12" max="12" width="7" style="28" customWidth="1"/>
    <col min="13" max="13" width="12.6640625" style="20" bestFit="1" customWidth="1"/>
    <col min="14" max="14" width="27.109375" style="20" customWidth="1"/>
    <col min="15" max="15" width="9.109375" style="20"/>
    <col min="16" max="16" width="10.6640625" style="20" bestFit="1" customWidth="1"/>
    <col min="17" max="17" width="41.5546875" style="20" bestFit="1" customWidth="1"/>
    <col min="18" max="18" width="9.109375" style="20"/>
    <col min="19" max="19" width="10.33203125" style="20" bestFit="1" customWidth="1"/>
    <col min="20" max="20" width="45.5546875" style="20" bestFit="1" customWidth="1"/>
    <col min="21" max="16384" width="9.109375" style="20"/>
  </cols>
  <sheetData>
    <row r="1" spans="2:20" s="19" customFormat="1" x14ac:dyDescent="0.3">
      <c r="E1" s="71"/>
      <c r="L1" s="27"/>
    </row>
    <row r="2" spans="2:20" s="19" customFormat="1" x14ac:dyDescent="0.3">
      <c r="E2" s="71"/>
      <c r="L2" s="27"/>
    </row>
    <row r="3" spans="2:20" s="19" customFormat="1" ht="19.8" x14ac:dyDescent="0.3">
      <c r="B3" s="50" t="s">
        <v>304</v>
      </c>
      <c r="C3" s="50"/>
      <c r="D3" s="50"/>
      <c r="E3" s="69"/>
      <c r="F3" s="2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79" customFormat="1" ht="19.8" x14ac:dyDescent="0.3">
      <c r="B4" s="74"/>
      <c r="C4" s="74"/>
      <c r="D4" s="74"/>
      <c r="E4" s="75"/>
      <c r="F4" s="76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19" customFormat="1" ht="21" customHeight="1" x14ac:dyDescent="0.3">
      <c r="B5" s="40" t="s">
        <v>215</v>
      </c>
      <c r="C5"/>
      <c r="D5"/>
      <c r="E5" s="64"/>
      <c r="F5"/>
      <c r="G5"/>
      <c r="H5"/>
      <c r="I5"/>
      <c r="J5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s="19" customFormat="1" ht="15" customHeight="1" x14ac:dyDescent="0.3">
      <c r="B6" s="35" t="s">
        <v>216</v>
      </c>
      <c r="C6" s="35" t="s">
        <v>217</v>
      </c>
      <c r="D6" s="35" t="s">
        <v>218</v>
      </c>
      <c r="E6" s="6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19" customFormat="1" ht="15" customHeight="1" x14ac:dyDescent="0.3">
      <c r="B7" s="38" t="s">
        <v>225</v>
      </c>
      <c r="C7" s="38"/>
      <c r="D7" s="38" t="str">
        <f>IF(J7&gt;0,"FLO_EMIS","*")</f>
        <v>*</v>
      </c>
      <c r="E7" s="66">
        <f>'ACTIVITY Cars +5km'!$E$7</f>
        <v>2018</v>
      </c>
      <c r="F7" s="38" t="str">
        <f>H7</f>
        <v>TRABDL</v>
      </c>
      <c r="G7" s="38" t="s">
        <v>235</v>
      </c>
      <c r="H7" s="38" t="str">
        <f>P$7</f>
        <v>TRABDL</v>
      </c>
      <c r="I7" s="38" t="s">
        <v>226</v>
      </c>
      <c r="J7" s="47">
        <v>0</v>
      </c>
      <c r="K7" s="2"/>
      <c r="L7" s="38" t="s">
        <v>239</v>
      </c>
      <c r="M7" s="38"/>
      <c r="N7" s="38" t="s">
        <v>245</v>
      </c>
      <c r="O7" s="2"/>
      <c r="P7" s="38" t="s">
        <v>185</v>
      </c>
      <c r="Q7" s="44" t="s">
        <v>186</v>
      </c>
      <c r="R7" s="2"/>
      <c r="S7" s="38" t="s">
        <v>226</v>
      </c>
      <c r="T7" s="44" t="s">
        <v>250</v>
      </c>
    </row>
    <row r="8" spans="2:20" s="19" customFormat="1" ht="15" customHeight="1" x14ac:dyDescent="0.3">
      <c r="B8" s="38" t="s">
        <v>225</v>
      </c>
      <c r="C8" s="38"/>
      <c r="D8" s="38" t="str">
        <f t="shared" ref="D8:D30" si="0">IF(J8&gt;0,"FLO_EMIS","*")</f>
        <v>*</v>
      </c>
      <c r="E8" s="66">
        <f>$E$7</f>
        <v>2018</v>
      </c>
      <c r="F8" s="38" t="str">
        <f t="shared" ref="F8:F30" si="1">H8</f>
        <v>TRABDLM</v>
      </c>
      <c r="G8" s="38" t="str">
        <f>G7</f>
        <v>TM*</v>
      </c>
      <c r="H8" s="38" t="str">
        <f>P$8</f>
        <v>TRABDLM</v>
      </c>
      <c r="I8" s="38" t="str">
        <f>I7</f>
        <v>TRACH4N</v>
      </c>
      <c r="J8" s="47">
        <v>0</v>
      </c>
      <c r="K8" s="2"/>
      <c r="L8" s="38" t="s">
        <v>239</v>
      </c>
      <c r="M8" s="38"/>
      <c r="N8" s="38" t="s">
        <v>245</v>
      </c>
      <c r="O8" s="2"/>
      <c r="P8" s="38" t="s">
        <v>187</v>
      </c>
      <c r="Q8" s="44" t="s">
        <v>188</v>
      </c>
      <c r="R8" s="2"/>
      <c r="S8" s="38" t="s">
        <v>227</v>
      </c>
      <c r="T8" s="44" t="s">
        <v>251</v>
      </c>
    </row>
    <row r="9" spans="2:20" s="19" customFormat="1" ht="15" customHeight="1" x14ac:dyDescent="0.3">
      <c r="B9" s="38" t="s">
        <v>225</v>
      </c>
      <c r="C9" s="38"/>
      <c r="D9" s="38" t="str">
        <f>IF(J9&gt;0,"FLO_EMIS","*")</f>
        <v>*</v>
      </c>
      <c r="E9" s="66">
        <f t="shared" ref="E9:E72" si="2">$E$7</f>
        <v>2018</v>
      </c>
      <c r="F9" s="38" t="str">
        <f t="shared" si="1"/>
        <v>TRABGL</v>
      </c>
      <c r="G9" s="38" t="str">
        <f t="shared" ref="G9:G30" si="3">G8</f>
        <v>TM*</v>
      </c>
      <c r="H9" s="38" t="str">
        <f>P$9</f>
        <v>TRABGL</v>
      </c>
      <c r="I9" s="38" t="str">
        <f t="shared" ref="I9:I30" si="4">I8</f>
        <v>TRACH4N</v>
      </c>
      <c r="J9" s="47">
        <v>0</v>
      </c>
      <c r="K9" s="2"/>
      <c r="L9" s="38" t="s">
        <v>239</v>
      </c>
      <c r="M9" s="38"/>
      <c r="N9" s="38" t="s">
        <v>245</v>
      </c>
      <c r="O9" s="2"/>
      <c r="P9" s="38" t="s">
        <v>278</v>
      </c>
      <c r="Q9" s="44" t="s">
        <v>279</v>
      </c>
      <c r="R9" s="2"/>
      <c r="S9" s="38" t="s">
        <v>249</v>
      </c>
      <c r="T9" s="44" t="s">
        <v>252</v>
      </c>
    </row>
    <row r="10" spans="2:20" s="19" customFormat="1" ht="15" customHeight="1" x14ac:dyDescent="0.3">
      <c r="B10" s="38" t="s">
        <v>225</v>
      </c>
      <c r="C10" s="38"/>
      <c r="D10" s="38" t="str">
        <f t="shared" si="0"/>
        <v>*</v>
      </c>
      <c r="E10" s="66">
        <f t="shared" si="2"/>
        <v>2018</v>
      </c>
      <c r="F10" s="38" t="str">
        <f t="shared" si="1"/>
        <v>TRABGS</v>
      </c>
      <c r="G10" s="38" t="str">
        <f t="shared" si="3"/>
        <v>TM*</v>
      </c>
      <c r="H10" s="38" t="str">
        <f>P$10</f>
        <v>TRABGS</v>
      </c>
      <c r="I10" s="38" t="str">
        <f t="shared" si="4"/>
        <v>TRACH4N</v>
      </c>
      <c r="J10" s="47">
        <v>0</v>
      </c>
      <c r="K10" s="2"/>
      <c r="L10" s="38" t="s">
        <v>239</v>
      </c>
      <c r="M10" s="38"/>
      <c r="N10" s="38" t="s">
        <v>245</v>
      </c>
      <c r="O10" s="2"/>
      <c r="P10" s="38" t="s">
        <v>189</v>
      </c>
      <c r="Q10" s="44" t="s">
        <v>190</v>
      </c>
      <c r="R10" s="2"/>
      <c r="S10" s="38" t="s">
        <v>228</v>
      </c>
      <c r="T10" s="44" t="s">
        <v>253</v>
      </c>
    </row>
    <row r="11" spans="2:20" s="19" customFormat="1" ht="15" customHeight="1" x14ac:dyDescent="0.3">
      <c r="B11" s="38" t="s">
        <v>225</v>
      </c>
      <c r="C11" s="38"/>
      <c r="D11" s="38" t="str">
        <f>IF(J11&gt;0,"FLO_EMIS","*")</f>
        <v>FLO_EMIS</v>
      </c>
      <c r="E11" s="66">
        <f t="shared" si="2"/>
        <v>2018</v>
      </c>
      <c r="F11" s="38" t="str">
        <f t="shared" si="1"/>
        <v>TRABGSL</v>
      </c>
      <c r="G11" s="38" t="str">
        <f t="shared" si="3"/>
        <v>TM*</v>
      </c>
      <c r="H11" s="38" t="str">
        <f>P$11</f>
        <v>TRABGSL</v>
      </c>
      <c r="I11" s="38" t="str">
        <f t="shared" si="4"/>
        <v>TRACH4N</v>
      </c>
      <c r="J11" s="47">
        <f>J20</f>
        <v>2.1974364924018611E-2</v>
      </c>
      <c r="K11" s="2"/>
      <c r="L11" s="38" t="s">
        <v>239</v>
      </c>
      <c r="M11" s="38"/>
      <c r="N11" s="38" t="s">
        <v>294</v>
      </c>
      <c r="O11" s="2"/>
      <c r="P11" s="38" t="s">
        <v>282</v>
      </c>
      <c r="Q11" s="44" t="s">
        <v>283</v>
      </c>
      <c r="R11" s="2"/>
      <c r="S11" s="38" t="s">
        <v>247</v>
      </c>
      <c r="T11" s="44" t="s">
        <v>254</v>
      </c>
    </row>
    <row r="12" spans="2:20" s="19" customFormat="1" ht="15" customHeight="1" x14ac:dyDescent="0.3">
      <c r="B12" s="38" t="s">
        <v>225</v>
      </c>
      <c r="C12" s="38"/>
      <c r="D12" s="38" t="str">
        <f>IF(J12&gt;0,"FLO_EMIS","*")</f>
        <v>FLO_EMIS</v>
      </c>
      <c r="E12" s="66">
        <f t="shared" si="2"/>
        <v>2018</v>
      </c>
      <c r="F12" s="38" t="str">
        <f t="shared" ref="F12" si="5">H12</f>
        <v>TRABGSLM</v>
      </c>
      <c r="G12" s="38" t="str">
        <f t="shared" si="3"/>
        <v>TM*</v>
      </c>
      <c r="H12" s="38" t="str">
        <f>P$12</f>
        <v>TRABGSLM</v>
      </c>
      <c r="I12" s="38" t="str">
        <f t="shared" si="4"/>
        <v>TRACH4N</v>
      </c>
      <c r="J12" s="47">
        <f>J11</f>
        <v>2.1974364924018611E-2</v>
      </c>
      <c r="K12" s="2"/>
      <c r="L12" s="38" t="s">
        <v>239</v>
      </c>
      <c r="M12" s="38"/>
      <c r="N12" s="38" t="s">
        <v>294</v>
      </c>
      <c r="O12" s="2"/>
      <c r="P12" s="38" t="s">
        <v>317</v>
      </c>
      <c r="Q12" s="44" t="s">
        <v>318</v>
      </c>
      <c r="R12" s="2"/>
      <c r="S12" s="38" t="s">
        <v>231</v>
      </c>
      <c r="T12" s="44" t="s">
        <v>255</v>
      </c>
    </row>
    <row r="13" spans="2:20" s="19" customFormat="1" ht="15" customHeight="1" x14ac:dyDescent="0.3">
      <c r="B13" s="38" t="s">
        <v>225</v>
      </c>
      <c r="C13" s="38"/>
      <c r="D13" s="38" t="str">
        <f>IF(J13&gt;0,"FLO_EMIS","*")</f>
        <v>*</v>
      </c>
      <c r="E13" s="66">
        <f t="shared" si="2"/>
        <v>2018</v>
      </c>
      <c r="F13" s="38" t="str">
        <f t="shared" si="1"/>
        <v>TRABJF</v>
      </c>
      <c r="G13" s="38" t="str">
        <f>G11</f>
        <v>TM*</v>
      </c>
      <c r="H13" s="38" t="str">
        <f>P$13</f>
        <v>TRABJF</v>
      </c>
      <c r="I13" s="38" t="str">
        <f>I11</f>
        <v>TRACH4N</v>
      </c>
      <c r="J13" s="47">
        <v>0</v>
      </c>
      <c r="K13" s="2"/>
      <c r="L13" s="38" t="s">
        <v>239</v>
      </c>
      <c r="M13" s="38"/>
      <c r="N13" s="38" t="s">
        <v>245</v>
      </c>
      <c r="O13" s="2"/>
      <c r="P13" s="38" t="s">
        <v>284</v>
      </c>
      <c r="Q13" s="44" t="s">
        <v>285</v>
      </c>
      <c r="R13" s="2"/>
      <c r="S13" s="38" t="s">
        <v>246</v>
      </c>
      <c r="T13" s="44" t="s">
        <v>275</v>
      </c>
    </row>
    <row r="14" spans="2:20" s="19" customFormat="1" ht="15" customHeight="1" x14ac:dyDescent="0.3">
      <c r="B14" s="38" t="s">
        <v>225</v>
      </c>
      <c r="C14" s="38"/>
      <c r="D14" s="38" t="str">
        <f>IF(J14&gt;0,"FLO_EMIS","*")</f>
        <v>*</v>
      </c>
      <c r="E14" s="66">
        <f t="shared" si="2"/>
        <v>2018</v>
      </c>
      <c r="F14" s="38" t="str">
        <f t="shared" si="1"/>
        <v>TRADME</v>
      </c>
      <c r="G14" s="38" t="str">
        <f t="shared" si="3"/>
        <v>TM*</v>
      </c>
      <c r="H14" s="38" t="str">
        <f>P$14</f>
        <v>TRADME</v>
      </c>
      <c r="I14" s="38" t="str">
        <f t="shared" si="4"/>
        <v>TRACH4N</v>
      </c>
      <c r="J14" s="47">
        <v>0</v>
      </c>
      <c r="K14" s="2"/>
      <c r="L14" s="38" t="s">
        <v>239</v>
      </c>
      <c r="M14" s="38"/>
      <c r="N14" s="38" t="s">
        <v>245</v>
      </c>
      <c r="O14" s="2"/>
      <c r="P14" s="38" t="s">
        <v>286</v>
      </c>
      <c r="Q14" s="44" t="s">
        <v>287</v>
      </c>
      <c r="R14" s="2"/>
      <c r="S14" s="38" t="s">
        <v>233</v>
      </c>
      <c r="T14" s="44" t="s">
        <v>257</v>
      </c>
    </row>
    <row r="15" spans="2:20" s="19" customFormat="1" ht="15" customHeight="1" x14ac:dyDescent="0.3">
      <c r="B15" s="38" t="s">
        <v>225</v>
      </c>
      <c r="C15" s="38"/>
      <c r="D15" s="38" t="str">
        <f t="shared" si="0"/>
        <v>*</v>
      </c>
      <c r="E15" s="66">
        <f t="shared" si="2"/>
        <v>2018</v>
      </c>
      <c r="F15" s="38" t="str">
        <f t="shared" si="1"/>
        <v>TRADST</v>
      </c>
      <c r="G15" s="38" t="str">
        <f t="shared" si="3"/>
        <v>TM*</v>
      </c>
      <c r="H15" s="38" t="str">
        <f>P$15</f>
        <v>TRADST</v>
      </c>
      <c r="I15" s="38" t="str">
        <f t="shared" si="4"/>
        <v>TRACH4N</v>
      </c>
      <c r="J15" s="47">
        <v>0</v>
      </c>
      <c r="K15" s="2"/>
      <c r="L15" s="38" t="s">
        <v>239</v>
      </c>
      <c r="M15" s="38"/>
      <c r="N15" s="38" t="s">
        <v>245</v>
      </c>
      <c r="O15" s="2"/>
      <c r="P15" s="38" t="s">
        <v>191</v>
      </c>
      <c r="Q15" s="44" t="s">
        <v>192</v>
      </c>
      <c r="R15" s="2"/>
      <c r="S15" s="38" t="s">
        <v>232</v>
      </c>
      <c r="T15" s="44" t="s">
        <v>258</v>
      </c>
    </row>
    <row r="16" spans="2:20" s="19" customFormat="1" ht="15" customHeight="1" x14ac:dyDescent="0.3">
      <c r="B16" s="38" t="s">
        <v>225</v>
      </c>
      <c r="C16" s="38"/>
      <c r="D16" s="38" t="str">
        <f t="shared" si="0"/>
        <v>*</v>
      </c>
      <c r="E16" s="66">
        <f t="shared" si="2"/>
        <v>2018</v>
      </c>
      <c r="F16" s="38" t="str">
        <f t="shared" si="1"/>
        <v>TRAELC</v>
      </c>
      <c r="G16" s="38" t="str">
        <f t="shared" si="3"/>
        <v>TM*</v>
      </c>
      <c r="H16" s="38" t="str">
        <f>P$16</f>
        <v>TRAELC</v>
      </c>
      <c r="I16" s="38" t="str">
        <f t="shared" si="4"/>
        <v>TRACH4N</v>
      </c>
      <c r="J16" s="47">
        <v>0</v>
      </c>
      <c r="K16" s="2"/>
      <c r="L16" s="38" t="s">
        <v>239</v>
      </c>
      <c r="M16" s="38"/>
      <c r="N16" s="38" t="s">
        <v>245</v>
      </c>
      <c r="O16" s="2"/>
      <c r="P16" s="38" t="s">
        <v>193</v>
      </c>
      <c r="Q16" s="44" t="s">
        <v>194</v>
      </c>
      <c r="R16" s="2"/>
      <c r="S16" s="38" t="s">
        <v>240</v>
      </c>
      <c r="T16" s="44" t="s">
        <v>259</v>
      </c>
    </row>
    <row r="17" spans="2:20" s="19" customFormat="1" ht="15" customHeight="1" x14ac:dyDescent="0.3">
      <c r="B17" s="38" t="s">
        <v>225</v>
      </c>
      <c r="C17" s="38"/>
      <c r="D17" s="38" t="str">
        <f t="shared" si="0"/>
        <v>FLO_EMIS</v>
      </c>
      <c r="E17" s="66">
        <f t="shared" si="2"/>
        <v>2018</v>
      </c>
      <c r="F17" s="38" t="str">
        <f t="shared" si="1"/>
        <v>TRAETH</v>
      </c>
      <c r="G17" s="38" t="str">
        <f t="shared" si="3"/>
        <v>TM*</v>
      </c>
      <c r="H17" s="38" t="str">
        <f>P$17</f>
        <v>TRAETH</v>
      </c>
      <c r="I17" s="38" t="str">
        <f t="shared" si="4"/>
        <v>TRACH4N</v>
      </c>
      <c r="J17" s="47">
        <v>1.8664991954028539E-2</v>
      </c>
      <c r="K17" s="2"/>
      <c r="L17" s="38" t="s">
        <v>239</v>
      </c>
      <c r="M17" s="38" t="s">
        <v>293</v>
      </c>
      <c r="N17" s="38" t="s">
        <v>241</v>
      </c>
      <c r="O17" s="2"/>
      <c r="P17" s="38" t="s">
        <v>195</v>
      </c>
      <c r="Q17" s="44" t="s">
        <v>196</v>
      </c>
      <c r="R17" s="2"/>
      <c r="S17" s="38" t="s">
        <v>230</v>
      </c>
      <c r="T17" s="44" t="s">
        <v>300</v>
      </c>
    </row>
    <row r="18" spans="2:20" s="19" customFormat="1" ht="15" customHeight="1" x14ac:dyDescent="0.3">
      <c r="B18" s="38" t="s">
        <v>225</v>
      </c>
      <c r="C18" s="38"/>
      <c r="D18" s="38" t="str">
        <f t="shared" si="0"/>
        <v>FLO_EMIS</v>
      </c>
      <c r="E18" s="66">
        <f t="shared" si="2"/>
        <v>2018</v>
      </c>
      <c r="F18" s="38" t="str">
        <f t="shared" si="1"/>
        <v>TRAETHM</v>
      </c>
      <c r="G18" s="38" t="str">
        <f t="shared" si="3"/>
        <v>TM*</v>
      </c>
      <c r="H18" s="38" t="str">
        <f>P$18</f>
        <v>TRAETHM</v>
      </c>
      <c r="I18" s="38" t="str">
        <f t="shared" si="4"/>
        <v>TRACH4N</v>
      </c>
      <c r="J18" s="47">
        <v>1.8664991954028539E-2</v>
      </c>
      <c r="K18" s="2"/>
      <c r="L18" s="38" t="s">
        <v>239</v>
      </c>
      <c r="M18" s="38" t="s">
        <v>293</v>
      </c>
      <c r="N18" s="38" t="s">
        <v>241</v>
      </c>
      <c r="O18" s="2"/>
      <c r="P18" s="38" t="s">
        <v>197</v>
      </c>
      <c r="Q18" s="44" t="s">
        <v>198</v>
      </c>
      <c r="R18" s="2"/>
      <c r="S18" s="2"/>
      <c r="T18" s="2"/>
    </row>
    <row r="19" spans="2:20" s="19" customFormat="1" ht="15" customHeight="1" x14ac:dyDescent="0.3">
      <c r="B19" s="38" t="s">
        <v>225</v>
      </c>
      <c r="C19" s="38"/>
      <c r="D19" s="38" t="str">
        <f>IF(J19&gt;0,"FLO_EMIS","*")</f>
        <v>*</v>
      </c>
      <c r="E19" s="66">
        <f t="shared" si="2"/>
        <v>2018</v>
      </c>
      <c r="F19" s="38" t="str">
        <f t="shared" si="1"/>
        <v>TRAFTD</v>
      </c>
      <c r="G19" s="38" t="str">
        <f t="shared" si="3"/>
        <v>TM*</v>
      </c>
      <c r="H19" s="38" t="str">
        <f>P$19</f>
        <v>TRAFTD</v>
      </c>
      <c r="I19" s="38" t="str">
        <f t="shared" si="4"/>
        <v>TRACH4N</v>
      </c>
      <c r="J19" s="47">
        <v>0</v>
      </c>
      <c r="K19" s="2"/>
      <c r="L19" s="38" t="s">
        <v>239</v>
      </c>
      <c r="M19" s="38"/>
      <c r="N19" s="38" t="s">
        <v>245</v>
      </c>
      <c r="O19" s="2"/>
      <c r="P19" s="38" t="s">
        <v>276</v>
      </c>
      <c r="Q19" s="44" t="s">
        <v>277</v>
      </c>
      <c r="R19" s="2"/>
      <c r="S19" s="2"/>
      <c r="T19" s="2"/>
    </row>
    <row r="20" spans="2:20" s="19" customFormat="1" ht="15" customHeight="1" x14ac:dyDescent="0.3">
      <c r="B20" s="38" t="s">
        <v>225</v>
      </c>
      <c r="C20" s="38"/>
      <c r="D20" s="38" t="str">
        <f t="shared" si="0"/>
        <v>FLO_EMIS</v>
      </c>
      <c r="E20" s="66">
        <f t="shared" si="2"/>
        <v>2018</v>
      </c>
      <c r="F20" s="38" t="str">
        <f t="shared" si="1"/>
        <v>TRAGSL</v>
      </c>
      <c r="G20" s="38" t="str">
        <f t="shared" si="3"/>
        <v>TM*</v>
      </c>
      <c r="H20" s="38" t="str">
        <f>P$20</f>
        <v>TRAGSL</v>
      </c>
      <c r="I20" s="38" t="str">
        <f t="shared" si="4"/>
        <v>TRACH4N</v>
      </c>
      <c r="J20" s="47">
        <v>2.1974364924018611E-2</v>
      </c>
      <c r="K20" s="2"/>
      <c r="L20" s="38" t="s">
        <v>239</v>
      </c>
      <c r="M20" s="38" t="s">
        <v>293</v>
      </c>
      <c r="N20" s="38" t="s">
        <v>296</v>
      </c>
      <c r="O20" s="2"/>
      <c r="P20" s="38" t="s">
        <v>199</v>
      </c>
      <c r="Q20" s="44" t="s">
        <v>200</v>
      </c>
      <c r="R20" s="2"/>
      <c r="S20" s="2"/>
      <c r="T20" s="2"/>
    </row>
    <row r="21" spans="2:20" s="19" customFormat="1" ht="15" customHeight="1" x14ac:dyDescent="0.3">
      <c r="B21" s="38" t="s">
        <v>225</v>
      </c>
      <c r="C21" s="38"/>
      <c r="D21" s="38" t="str">
        <f t="shared" si="0"/>
        <v>*</v>
      </c>
      <c r="E21" s="66">
        <f t="shared" si="2"/>
        <v>2018</v>
      </c>
      <c r="F21" s="38" t="str">
        <f t="shared" si="1"/>
        <v>TRAH2G</v>
      </c>
      <c r="G21" s="38" t="str">
        <f t="shared" si="3"/>
        <v>TM*</v>
      </c>
      <c r="H21" s="38" t="str">
        <f>P$21</f>
        <v>TRAH2G</v>
      </c>
      <c r="I21" s="38" t="str">
        <f t="shared" si="4"/>
        <v>TRACH4N</v>
      </c>
      <c r="J21" s="47">
        <v>0</v>
      </c>
      <c r="K21" s="2"/>
      <c r="L21" s="38" t="s">
        <v>239</v>
      </c>
      <c r="M21" s="38"/>
      <c r="N21" s="38" t="s">
        <v>245</v>
      </c>
      <c r="O21" s="2"/>
      <c r="P21" s="38" t="s">
        <v>201</v>
      </c>
      <c r="Q21" s="44" t="s">
        <v>202</v>
      </c>
      <c r="R21" s="2"/>
      <c r="S21" s="2"/>
      <c r="T21" s="2"/>
    </row>
    <row r="22" spans="2:20" s="19" customFormat="1" ht="15" customHeight="1" x14ac:dyDescent="0.3">
      <c r="B22" s="38" t="s">
        <v>225</v>
      </c>
      <c r="C22" s="38"/>
      <c r="D22" s="38" t="str">
        <f t="shared" si="0"/>
        <v>*</v>
      </c>
      <c r="E22" s="66">
        <f t="shared" si="2"/>
        <v>2018</v>
      </c>
      <c r="F22" s="38" t="str">
        <f t="shared" si="1"/>
        <v>TRAHFO</v>
      </c>
      <c r="G22" s="38" t="str">
        <f t="shared" si="3"/>
        <v>TM*</v>
      </c>
      <c r="H22" s="38" t="str">
        <f>P$22</f>
        <v>TRAHFO</v>
      </c>
      <c r="I22" s="38" t="str">
        <f t="shared" si="4"/>
        <v>TRACH4N</v>
      </c>
      <c r="J22" s="47">
        <v>0</v>
      </c>
      <c r="K22" s="2"/>
      <c r="L22" s="38" t="s">
        <v>239</v>
      </c>
      <c r="M22" s="38"/>
      <c r="N22" s="38" t="s">
        <v>245</v>
      </c>
      <c r="O22" s="2"/>
      <c r="P22" s="38" t="s">
        <v>203</v>
      </c>
      <c r="Q22" s="44" t="s">
        <v>204</v>
      </c>
      <c r="R22" s="2"/>
      <c r="S22" s="2"/>
      <c r="T22" s="2"/>
    </row>
    <row r="23" spans="2:20" s="19" customFormat="1" ht="15" customHeight="1" x14ac:dyDescent="0.3">
      <c r="B23" s="38" t="s">
        <v>225</v>
      </c>
      <c r="C23" s="38"/>
      <c r="D23" s="38" t="str">
        <f t="shared" si="0"/>
        <v>*</v>
      </c>
      <c r="E23" s="66">
        <f t="shared" si="2"/>
        <v>2018</v>
      </c>
      <c r="F23" s="38" t="str">
        <f t="shared" si="1"/>
        <v>TRAHUM</v>
      </c>
      <c r="G23" s="38" t="str">
        <f t="shared" si="3"/>
        <v>TM*</v>
      </c>
      <c r="H23" s="38" t="str">
        <f>P$23</f>
        <v>TRAHUM</v>
      </c>
      <c r="I23" s="38" t="str">
        <f t="shared" si="4"/>
        <v>TRACH4N</v>
      </c>
      <c r="J23" s="47">
        <v>0</v>
      </c>
      <c r="K23" s="2"/>
      <c r="L23" s="38" t="s">
        <v>239</v>
      </c>
      <c r="M23" s="38"/>
      <c r="N23" s="38" t="s">
        <v>245</v>
      </c>
      <c r="O23" s="2"/>
      <c r="P23" s="38" t="s">
        <v>205</v>
      </c>
      <c r="Q23" s="44" t="s">
        <v>206</v>
      </c>
      <c r="R23" s="2"/>
      <c r="S23" s="2"/>
      <c r="T23" s="2"/>
    </row>
    <row r="24" spans="2:20" s="19" customFormat="1" ht="15" customHeight="1" x14ac:dyDescent="0.3">
      <c r="B24" s="38" t="s">
        <v>225</v>
      </c>
      <c r="C24" s="38"/>
      <c r="D24" s="38" t="str">
        <f t="shared" si="0"/>
        <v>*</v>
      </c>
      <c r="E24" s="66">
        <f t="shared" si="2"/>
        <v>2018</v>
      </c>
      <c r="F24" s="38" t="str">
        <f t="shared" si="1"/>
        <v>TRAKER</v>
      </c>
      <c r="G24" s="38" t="str">
        <f t="shared" si="3"/>
        <v>TM*</v>
      </c>
      <c r="H24" s="38" t="str">
        <f>P$24</f>
        <v>TRAKER</v>
      </c>
      <c r="I24" s="38" t="str">
        <f t="shared" si="4"/>
        <v>TRACH4N</v>
      </c>
      <c r="J24" s="47">
        <v>0</v>
      </c>
      <c r="K24" s="2"/>
      <c r="L24" s="38" t="s">
        <v>239</v>
      </c>
      <c r="M24" s="38"/>
      <c r="N24" s="38" t="s">
        <v>245</v>
      </c>
      <c r="O24" s="2"/>
      <c r="P24" s="38" t="s">
        <v>207</v>
      </c>
      <c r="Q24" s="44" t="s">
        <v>208</v>
      </c>
      <c r="R24" s="2"/>
      <c r="S24" s="2"/>
      <c r="T24" s="2"/>
    </row>
    <row r="25" spans="2:20" s="19" customFormat="1" ht="15" customHeight="1" x14ac:dyDescent="0.3">
      <c r="B25" s="38" t="s">
        <v>225</v>
      </c>
      <c r="C25" s="38"/>
      <c r="D25" s="38" t="str">
        <f t="shared" si="0"/>
        <v>*</v>
      </c>
      <c r="E25" s="66">
        <f t="shared" si="2"/>
        <v>2018</v>
      </c>
      <c r="F25" s="38" t="str">
        <f t="shared" si="1"/>
        <v>TRALFO</v>
      </c>
      <c r="G25" s="38" t="str">
        <f t="shared" si="3"/>
        <v>TM*</v>
      </c>
      <c r="H25" s="38" t="str">
        <f>P$25</f>
        <v>TRALFO</v>
      </c>
      <c r="I25" s="38" t="str">
        <f t="shared" si="4"/>
        <v>TRACH4N</v>
      </c>
      <c r="J25" s="47">
        <v>0</v>
      </c>
      <c r="K25" s="2"/>
      <c r="L25" s="38" t="s">
        <v>239</v>
      </c>
      <c r="M25" s="38"/>
      <c r="N25" s="38" t="s">
        <v>245</v>
      </c>
      <c r="O25" s="2"/>
      <c r="P25" s="38" t="s">
        <v>209</v>
      </c>
      <c r="Q25" s="44" t="s">
        <v>210</v>
      </c>
      <c r="R25" s="2"/>
      <c r="S25" s="2"/>
      <c r="T25" s="2"/>
    </row>
    <row r="26" spans="2:20" s="19" customFormat="1" ht="15" customHeight="1" x14ac:dyDescent="0.3">
      <c r="B26" s="38" t="s">
        <v>225</v>
      </c>
      <c r="C26" s="38"/>
      <c r="D26" s="38" t="str">
        <f t="shared" si="0"/>
        <v>*</v>
      </c>
      <c r="E26" s="66">
        <f t="shared" si="2"/>
        <v>2018</v>
      </c>
      <c r="F26" s="38" t="str">
        <f t="shared" si="1"/>
        <v>TRALPG</v>
      </c>
      <c r="G26" s="38" t="str">
        <f t="shared" si="3"/>
        <v>TM*</v>
      </c>
      <c r="H26" s="38" t="str">
        <f>P$26</f>
        <v>TRALPG</v>
      </c>
      <c r="I26" s="38" t="str">
        <f t="shared" si="4"/>
        <v>TRACH4N</v>
      </c>
      <c r="J26" s="47">
        <v>0</v>
      </c>
      <c r="K26" s="2"/>
      <c r="L26" s="38" t="s">
        <v>239</v>
      </c>
      <c r="M26" s="38"/>
      <c r="N26" s="38" t="s">
        <v>245</v>
      </c>
      <c r="O26" s="2"/>
      <c r="P26" s="38" t="s">
        <v>211</v>
      </c>
      <c r="Q26" s="44" t="s">
        <v>212</v>
      </c>
      <c r="R26" s="2"/>
      <c r="S26" s="2"/>
      <c r="T26" s="2"/>
    </row>
    <row r="27" spans="2:20" s="19" customFormat="1" ht="15" customHeight="1" x14ac:dyDescent="0.3">
      <c r="B27" s="38" t="s">
        <v>225</v>
      </c>
      <c r="C27" s="38"/>
      <c r="D27" s="38" t="str">
        <f t="shared" si="0"/>
        <v>*</v>
      </c>
      <c r="E27" s="66">
        <f t="shared" si="2"/>
        <v>2018</v>
      </c>
      <c r="F27" s="38" t="str">
        <f t="shared" si="1"/>
        <v>TRAMTH</v>
      </c>
      <c r="G27" s="38" t="str">
        <f t="shared" si="3"/>
        <v>TM*</v>
      </c>
      <c r="H27" s="38" t="str">
        <f>P$27</f>
        <v>TRAMTH</v>
      </c>
      <c r="I27" s="38" t="str">
        <f t="shared" si="4"/>
        <v>TRACH4N</v>
      </c>
      <c r="J27" s="47">
        <v>0</v>
      </c>
      <c r="K27" s="2"/>
      <c r="L27" s="38" t="s">
        <v>239</v>
      </c>
      <c r="M27" s="38"/>
      <c r="N27" s="38" t="s">
        <v>245</v>
      </c>
      <c r="O27" s="2"/>
      <c r="P27" s="38" t="s">
        <v>315</v>
      </c>
      <c r="Q27" s="44" t="s">
        <v>268</v>
      </c>
      <c r="R27" s="2"/>
      <c r="S27" s="2"/>
      <c r="T27" s="2"/>
    </row>
    <row r="28" spans="2:20" s="19" customFormat="1" ht="15" customHeight="1" x14ac:dyDescent="0.3">
      <c r="B28" s="38" t="s">
        <v>225</v>
      </c>
      <c r="C28" s="38"/>
      <c r="D28" s="38" t="str">
        <f t="shared" si="0"/>
        <v>*</v>
      </c>
      <c r="E28" s="66">
        <f t="shared" si="2"/>
        <v>2018</v>
      </c>
      <c r="F28" s="38" t="str">
        <f t="shared" si="1"/>
        <v>TRAMTHM</v>
      </c>
      <c r="G28" s="38" t="str">
        <f t="shared" si="3"/>
        <v>TM*</v>
      </c>
      <c r="H28" s="38" t="str">
        <f>P$28</f>
        <v>TRAMTHM</v>
      </c>
      <c r="I28" s="38" t="str">
        <f t="shared" si="4"/>
        <v>TRACH4N</v>
      </c>
      <c r="J28" s="47">
        <v>0</v>
      </c>
      <c r="K28" s="2"/>
      <c r="L28" s="38" t="s">
        <v>239</v>
      </c>
      <c r="M28" s="38"/>
      <c r="N28" s="38" t="s">
        <v>245</v>
      </c>
      <c r="O28" s="2"/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>IF(J29&gt;0,"FLO_EMIS","*")</f>
        <v>*</v>
      </c>
      <c r="E29" s="66">
        <f t="shared" si="2"/>
        <v>2018</v>
      </c>
      <c r="F29" s="38" t="str">
        <f t="shared" si="1"/>
        <v>TRANGL</v>
      </c>
      <c r="G29" s="38" t="str">
        <f t="shared" si="3"/>
        <v>TM*</v>
      </c>
      <c r="H29" s="38" t="str">
        <f>P$29</f>
        <v>TRANGL</v>
      </c>
      <c r="I29" s="38" t="str">
        <f t="shared" si="4"/>
        <v>TRACH4N</v>
      </c>
      <c r="J29" s="47">
        <v>0</v>
      </c>
      <c r="K29"/>
      <c r="L29" s="38" t="s">
        <v>239</v>
      </c>
      <c r="M29" s="38"/>
      <c r="N29" s="38" t="s">
        <v>245</v>
      </c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*</v>
      </c>
      <c r="E30" s="66">
        <f t="shared" si="2"/>
        <v>2018</v>
      </c>
      <c r="F30" s="39" t="str">
        <f t="shared" si="1"/>
        <v>TRANGS</v>
      </c>
      <c r="G30" s="39" t="str">
        <f t="shared" si="3"/>
        <v>TM*</v>
      </c>
      <c r="H30" s="39" t="str">
        <f>P$30</f>
        <v>TRANGS</v>
      </c>
      <c r="I30" s="39" t="str">
        <f t="shared" si="4"/>
        <v>TRACH4N</v>
      </c>
      <c r="J30" s="48">
        <v>0</v>
      </c>
      <c r="K30"/>
      <c r="L30" s="39" t="s">
        <v>239</v>
      </c>
      <c r="M30" s="39"/>
      <c r="N30" s="39" t="s">
        <v>245</v>
      </c>
      <c r="O30"/>
      <c r="P30" s="39" t="s">
        <v>213</v>
      </c>
      <c r="Q30" s="46" t="s">
        <v>214</v>
      </c>
      <c r="R30"/>
      <c r="S30"/>
      <c r="T30"/>
    </row>
    <row r="31" spans="2:20" x14ac:dyDescent="0.3">
      <c r="B31" s="38" t="s">
        <v>225</v>
      </c>
      <c r="C31" s="38"/>
      <c r="D31" s="38" t="str">
        <f t="shared" ref="D31:D64" si="6">IF(J31&gt;0,"FLO_EMIS","*")</f>
        <v>*</v>
      </c>
      <c r="E31" s="66">
        <f t="shared" si="2"/>
        <v>2018</v>
      </c>
      <c r="F31" s="38" t="str">
        <f>H31</f>
        <v>TRABDL</v>
      </c>
      <c r="G31" s="38" t="str">
        <f>G$7</f>
        <v>TM*</v>
      </c>
      <c r="H31" s="38" t="str">
        <f>P$7</f>
        <v>TRABDL</v>
      </c>
      <c r="I31" s="38" t="s">
        <v>227</v>
      </c>
      <c r="J31" s="47">
        <v>0</v>
      </c>
      <c r="K31" s="2"/>
      <c r="L31" s="38" t="s">
        <v>239</v>
      </c>
      <c r="M31" s="38"/>
      <c r="N31" s="38" t="s">
        <v>245</v>
      </c>
    </row>
    <row r="32" spans="2:20" x14ac:dyDescent="0.3">
      <c r="B32" s="38" t="s">
        <v>225</v>
      </c>
      <c r="C32" s="38"/>
      <c r="D32" s="38" t="str">
        <f t="shared" si="6"/>
        <v>*</v>
      </c>
      <c r="E32" s="66">
        <f t="shared" si="2"/>
        <v>2018</v>
      </c>
      <c r="F32" s="38" t="str">
        <f t="shared" ref="F32:F54" si="7">H32</f>
        <v>TRABDLM</v>
      </c>
      <c r="G32" s="38" t="str">
        <f>G31</f>
        <v>TM*</v>
      </c>
      <c r="H32" s="38" t="str">
        <f>P$8</f>
        <v>TRABDLM</v>
      </c>
      <c r="I32" s="38" t="str">
        <f>I31</f>
        <v>TRACOXN</v>
      </c>
      <c r="J32" s="47">
        <v>0</v>
      </c>
      <c r="K32" s="2"/>
      <c r="L32" s="38" t="s">
        <v>239</v>
      </c>
      <c r="M32" s="38"/>
      <c r="N32" s="38" t="s">
        <v>245</v>
      </c>
      <c r="S32" s="21"/>
      <c r="T32" s="19"/>
    </row>
    <row r="33" spans="2:20" s="19" customFormat="1" ht="15" customHeight="1" x14ac:dyDescent="0.3">
      <c r="B33" s="38" t="s">
        <v>225</v>
      </c>
      <c r="C33" s="38"/>
      <c r="D33" s="38" t="str">
        <f t="shared" si="6"/>
        <v>*</v>
      </c>
      <c r="E33" s="66">
        <f t="shared" si="2"/>
        <v>2018</v>
      </c>
      <c r="F33" s="38" t="str">
        <f t="shared" si="7"/>
        <v>TRABGL</v>
      </c>
      <c r="G33" s="38" t="str">
        <f t="shared" ref="G33:G54" si="8">G32</f>
        <v>TM*</v>
      </c>
      <c r="H33" s="38" t="str">
        <f>P$9</f>
        <v>TRABGL</v>
      </c>
      <c r="I33" s="38" t="str">
        <f t="shared" ref="I33:I54" si="9">I32</f>
        <v>TRACOXN</v>
      </c>
      <c r="J33" s="47">
        <v>0</v>
      </c>
      <c r="K33" s="2"/>
      <c r="L33" s="38" t="s">
        <v>239</v>
      </c>
      <c r="M33" s="38"/>
      <c r="N33" s="38" t="s">
        <v>245</v>
      </c>
      <c r="P33" s="21"/>
      <c r="S33" s="21"/>
      <c r="T33" s="25"/>
    </row>
    <row r="34" spans="2:20" s="19" customFormat="1" ht="15" customHeight="1" x14ac:dyDescent="0.3">
      <c r="B34" s="38" t="s">
        <v>225</v>
      </c>
      <c r="C34" s="38"/>
      <c r="D34" s="38" t="str">
        <f t="shared" si="6"/>
        <v>*</v>
      </c>
      <c r="E34" s="66">
        <f t="shared" si="2"/>
        <v>2018</v>
      </c>
      <c r="F34" s="38" t="str">
        <f t="shared" si="7"/>
        <v>TRABGS</v>
      </c>
      <c r="G34" s="38" t="str">
        <f t="shared" si="8"/>
        <v>TM*</v>
      </c>
      <c r="H34" s="38" t="str">
        <f>P$10</f>
        <v>TRABGS</v>
      </c>
      <c r="I34" s="38" t="str">
        <f t="shared" si="9"/>
        <v>TRACOXN</v>
      </c>
      <c r="J34" s="47">
        <v>0</v>
      </c>
      <c r="K34" s="2"/>
      <c r="L34" s="38" t="s">
        <v>239</v>
      </c>
      <c r="M34" s="38"/>
      <c r="N34" s="38" t="s">
        <v>245</v>
      </c>
      <c r="P34" s="21"/>
      <c r="Q34" s="25"/>
      <c r="R34" s="25"/>
      <c r="S34" s="21"/>
      <c r="T34" s="25"/>
    </row>
    <row r="35" spans="2:20" s="19" customFormat="1" ht="15" customHeight="1" x14ac:dyDescent="0.3">
      <c r="B35" s="38" t="s">
        <v>225</v>
      </c>
      <c r="C35" s="38"/>
      <c r="D35" s="38" t="str">
        <f t="shared" si="6"/>
        <v>FLO_EMIS</v>
      </c>
      <c r="E35" s="66">
        <f t="shared" si="2"/>
        <v>2018</v>
      </c>
      <c r="F35" s="38" t="str">
        <f t="shared" si="7"/>
        <v>TRABGSL</v>
      </c>
      <c r="G35" s="38" t="str">
        <f t="shared" si="8"/>
        <v>TM*</v>
      </c>
      <c r="H35" s="38" t="str">
        <f>P$11</f>
        <v>TRABGSL</v>
      </c>
      <c r="I35" s="38" t="str">
        <f t="shared" si="9"/>
        <v>TRACOXN</v>
      </c>
      <c r="J35" s="47">
        <f>J44</f>
        <v>0.90145150422545584</v>
      </c>
      <c r="K35" s="2"/>
      <c r="L35" s="38" t="s">
        <v>239</v>
      </c>
      <c r="M35" s="38"/>
      <c r="N35" s="38" t="s">
        <v>294</v>
      </c>
      <c r="P35" s="21"/>
      <c r="Q35" s="25"/>
      <c r="R35" s="25"/>
      <c r="S35" s="21"/>
      <c r="T35" s="25"/>
    </row>
    <row r="36" spans="2:20" s="19" customFormat="1" ht="15" customHeight="1" x14ac:dyDescent="0.3">
      <c r="B36" s="38" t="s">
        <v>225</v>
      </c>
      <c r="C36" s="38"/>
      <c r="D36" s="38" t="str">
        <f t="shared" ref="D36" si="10">IF(J36&gt;0,"FLO_EMIS","*")</f>
        <v>FLO_EMIS</v>
      </c>
      <c r="E36" s="66">
        <f t="shared" si="2"/>
        <v>2018</v>
      </c>
      <c r="F36" s="38" t="str">
        <f t="shared" ref="F36" si="11">H36</f>
        <v>TRABGSLM</v>
      </c>
      <c r="G36" s="38" t="str">
        <f t="shared" si="8"/>
        <v>TM*</v>
      </c>
      <c r="H36" s="38" t="str">
        <f>P$12</f>
        <v>TRABGSLM</v>
      </c>
      <c r="I36" s="38" t="str">
        <f t="shared" si="9"/>
        <v>TRACOXN</v>
      </c>
      <c r="J36" s="47">
        <f>J35</f>
        <v>0.90145150422545584</v>
      </c>
      <c r="K36" s="2"/>
      <c r="L36" s="38" t="s">
        <v>239</v>
      </c>
      <c r="M36" s="38"/>
      <c r="N36" s="38" t="s">
        <v>294</v>
      </c>
      <c r="P36" s="21"/>
      <c r="Q36" s="25"/>
      <c r="R36" s="25"/>
      <c r="S36" s="21"/>
      <c r="T36" s="25"/>
    </row>
    <row r="37" spans="2:20" s="19" customFormat="1" ht="15" customHeight="1" x14ac:dyDescent="0.3">
      <c r="B37" s="38" t="s">
        <v>225</v>
      </c>
      <c r="C37" s="38"/>
      <c r="D37" s="38" t="str">
        <f t="shared" si="6"/>
        <v>*</v>
      </c>
      <c r="E37" s="66">
        <f t="shared" si="2"/>
        <v>2018</v>
      </c>
      <c r="F37" s="38" t="str">
        <f t="shared" si="7"/>
        <v>TRABJF</v>
      </c>
      <c r="G37" s="38" t="str">
        <f t="shared" si="8"/>
        <v>TM*</v>
      </c>
      <c r="H37" s="38" t="str">
        <f>P$13</f>
        <v>TRABJF</v>
      </c>
      <c r="I37" s="38" t="str">
        <f t="shared" si="9"/>
        <v>TRACOXN</v>
      </c>
      <c r="J37" s="47">
        <v>0</v>
      </c>
      <c r="K37" s="2"/>
      <c r="L37" s="38" t="s">
        <v>239</v>
      </c>
      <c r="M37" s="38"/>
      <c r="N37" s="38" t="s">
        <v>245</v>
      </c>
      <c r="P37" s="21"/>
      <c r="Q37" s="25"/>
      <c r="R37" s="25"/>
      <c r="S37" s="25"/>
      <c r="T37" s="25"/>
    </row>
    <row r="38" spans="2:20" s="19" customFormat="1" ht="15" customHeight="1" x14ac:dyDescent="0.3">
      <c r="B38" s="38" t="s">
        <v>225</v>
      </c>
      <c r="C38" s="38"/>
      <c r="D38" s="38" t="str">
        <f t="shared" si="6"/>
        <v>*</v>
      </c>
      <c r="E38" s="66">
        <f t="shared" si="2"/>
        <v>2018</v>
      </c>
      <c r="F38" s="38" t="str">
        <f t="shared" si="7"/>
        <v>TRADME</v>
      </c>
      <c r="G38" s="38" t="str">
        <f t="shared" si="8"/>
        <v>TM*</v>
      </c>
      <c r="H38" s="38" t="str">
        <f>P$14</f>
        <v>TRADME</v>
      </c>
      <c r="I38" s="38" t="str">
        <f t="shared" si="9"/>
        <v>TRACOXN</v>
      </c>
      <c r="J38" s="47">
        <v>0</v>
      </c>
      <c r="K38" s="2"/>
      <c r="L38" s="38" t="s">
        <v>239</v>
      </c>
      <c r="M38" s="38"/>
      <c r="N38" s="38" t="s">
        <v>245</v>
      </c>
      <c r="P38" s="21"/>
      <c r="Q38" s="25"/>
      <c r="R38" s="25"/>
      <c r="S38" s="21"/>
      <c r="T38" s="21"/>
    </row>
    <row r="39" spans="2:20" x14ac:dyDescent="0.3">
      <c r="B39" s="38" t="s">
        <v>225</v>
      </c>
      <c r="C39" s="38"/>
      <c r="D39" s="38" t="str">
        <f t="shared" si="6"/>
        <v>*</v>
      </c>
      <c r="E39" s="66">
        <f t="shared" si="2"/>
        <v>2018</v>
      </c>
      <c r="F39" s="38" t="str">
        <f t="shared" si="7"/>
        <v>TRADST</v>
      </c>
      <c r="G39" s="38" t="str">
        <f t="shared" si="8"/>
        <v>TM*</v>
      </c>
      <c r="H39" s="38" t="str">
        <f>P$15</f>
        <v>TRADST</v>
      </c>
      <c r="I39" s="38" t="str">
        <f t="shared" si="9"/>
        <v>TRACOXN</v>
      </c>
      <c r="J39" s="47">
        <v>0</v>
      </c>
      <c r="K39" s="2"/>
      <c r="L39" s="38" t="s">
        <v>239</v>
      </c>
      <c r="M39" s="38"/>
      <c r="N39" s="38" t="s">
        <v>245</v>
      </c>
      <c r="P39" s="21"/>
      <c r="Q39" s="21"/>
      <c r="R39" s="21"/>
    </row>
    <row r="40" spans="2:20" x14ac:dyDescent="0.3">
      <c r="B40" s="38" t="s">
        <v>225</v>
      </c>
      <c r="C40" s="38"/>
      <c r="D40" s="38" t="str">
        <f t="shared" si="6"/>
        <v>*</v>
      </c>
      <c r="E40" s="66">
        <f t="shared" si="2"/>
        <v>2018</v>
      </c>
      <c r="F40" s="38" t="str">
        <f t="shared" si="7"/>
        <v>TRAELC</v>
      </c>
      <c r="G40" s="38" t="str">
        <f t="shared" si="8"/>
        <v>TM*</v>
      </c>
      <c r="H40" s="38" t="str">
        <f>P$16</f>
        <v>TRAELC</v>
      </c>
      <c r="I40" s="38" t="str">
        <f t="shared" si="9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6"/>
        <v>FLO_EMIS</v>
      </c>
      <c r="E41" s="66">
        <f t="shared" si="2"/>
        <v>2018</v>
      </c>
      <c r="F41" s="38" t="str">
        <f t="shared" si="7"/>
        <v>TRAETH</v>
      </c>
      <c r="G41" s="38" t="str">
        <f t="shared" si="8"/>
        <v>TM*</v>
      </c>
      <c r="H41" s="38" t="str">
        <f>P$17</f>
        <v>TRAETH</v>
      </c>
      <c r="I41" s="38" t="str">
        <f t="shared" si="9"/>
        <v>TRACOXN</v>
      </c>
      <c r="J41" s="47">
        <v>3.6655454767824378E-2</v>
      </c>
      <c r="K41" s="2"/>
      <c r="L41" s="38" t="s">
        <v>239</v>
      </c>
      <c r="M41" s="38" t="s">
        <v>293</v>
      </c>
      <c r="N41" s="38" t="s">
        <v>241</v>
      </c>
    </row>
    <row r="42" spans="2:20" x14ac:dyDescent="0.3">
      <c r="B42" s="38" t="s">
        <v>225</v>
      </c>
      <c r="C42" s="38"/>
      <c r="D42" s="38" t="str">
        <f t="shared" si="6"/>
        <v>FLO_EMIS</v>
      </c>
      <c r="E42" s="66">
        <f t="shared" si="2"/>
        <v>2018</v>
      </c>
      <c r="F42" s="38" t="str">
        <f t="shared" si="7"/>
        <v>TRAETHM</v>
      </c>
      <c r="G42" s="38" t="str">
        <f t="shared" si="8"/>
        <v>TM*</v>
      </c>
      <c r="H42" s="38" t="str">
        <f>P$18</f>
        <v>TRAETHM</v>
      </c>
      <c r="I42" s="38" t="str">
        <f t="shared" si="9"/>
        <v>TRACOXN</v>
      </c>
      <c r="J42" s="47">
        <v>3.6655454767824378E-2</v>
      </c>
      <c r="K42" s="2"/>
      <c r="L42" s="38" t="s">
        <v>239</v>
      </c>
      <c r="M42" s="38" t="s">
        <v>293</v>
      </c>
      <c r="N42" s="38" t="s">
        <v>241</v>
      </c>
    </row>
    <row r="43" spans="2:20" x14ac:dyDescent="0.3">
      <c r="B43" s="38" t="s">
        <v>225</v>
      </c>
      <c r="C43" s="38"/>
      <c r="D43" s="38" t="str">
        <f t="shared" si="6"/>
        <v>*</v>
      </c>
      <c r="E43" s="66">
        <f t="shared" si="2"/>
        <v>2018</v>
      </c>
      <c r="F43" s="38" t="str">
        <f t="shared" si="7"/>
        <v>TRAFTD</v>
      </c>
      <c r="G43" s="38" t="str">
        <f t="shared" si="8"/>
        <v>TM*</v>
      </c>
      <c r="H43" s="38" t="str">
        <f>P$19</f>
        <v>TRAFTD</v>
      </c>
      <c r="I43" s="38" t="str">
        <f t="shared" si="9"/>
        <v>TRACOXN</v>
      </c>
      <c r="J43" s="47">
        <v>0</v>
      </c>
      <c r="K43" s="2"/>
      <c r="L43" s="38" t="s">
        <v>239</v>
      </c>
      <c r="M43" s="38"/>
      <c r="N43" s="38" t="s">
        <v>245</v>
      </c>
    </row>
    <row r="44" spans="2:20" x14ac:dyDescent="0.3">
      <c r="B44" s="38" t="s">
        <v>225</v>
      </c>
      <c r="C44" s="38"/>
      <c r="D44" s="38" t="str">
        <f t="shared" si="6"/>
        <v>FLO_EMIS</v>
      </c>
      <c r="E44" s="66">
        <f t="shared" si="2"/>
        <v>2018</v>
      </c>
      <c r="F44" s="38" t="str">
        <f t="shared" si="7"/>
        <v>TRAGSL</v>
      </c>
      <c r="G44" s="38" t="str">
        <f t="shared" si="8"/>
        <v>TM*</v>
      </c>
      <c r="H44" s="38" t="str">
        <f>P$20</f>
        <v>TRAGSL</v>
      </c>
      <c r="I44" s="38" t="str">
        <f t="shared" si="9"/>
        <v>TRACOXN</v>
      </c>
      <c r="J44" s="47">
        <v>0.90145150422545584</v>
      </c>
      <c r="K44" s="2"/>
      <c r="L44" s="38" t="s">
        <v>239</v>
      </c>
      <c r="M44" s="38" t="s">
        <v>293</v>
      </c>
      <c r="N44" s="38" t="s">
        <v>296</v>
      </c>
    </row>
    <row r="45" spans="2:20" x14ac:dyDescent="0.3">
      <c r="B45" s="38" t="s">
        <v>225</v>
      </c>
      <c r="C45" s="38"/>
      <c r="D45" s="38" t="str">
        <f t="shared" si="6"/>
        <v>*</v>
      </c>
      <c r="E45" s="66">
        <f t="shared" si="2"/>
        <v>2018</v>
      </c>
      <c r="F45" s="38" t="str">
        <f t="shared" si="7"/>
        <v>TRAH2G</v>
      </c>
      <c r="G45" s="38" t="str">
        <f t="shared" si="8"/>
        <v>TM*</v>
      </c>
      <c r="H45" s="38" t="str">
        <f>P$21</f>
        <v>TRAH2G</v>
      </c>
      <c r="I45" s="38" t="str">
        <f t="shared" si="9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6"/>
        <v>*</v>
      </c>
      <c r="E46" s="66">
        <f t="shared" si="2"/>
        <v>2018</v>
      </c>
      <c r="F46" s="38" t="str">
        <f t="shared" si="7"/>
        <v>TRAHFO</v>
      </c>
      <c r="G46" s="38" t="str">
        <f t="shared" si="8"/>
        <v>TM*</v>
      </c>
      <c r="H46" s="38" t="str">
        <f>P$22</f>
        <v>TRAHFO</v>
      </c>
      <c r="I46" s="38" t="str">
        <f t="shared" si="9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6"/>
        <v>*</v>
      </c>
      <c r="E47" s="66">
        <f t="shared" si="2"/>
        <v>2018</v>
      </c>
      <c r="F47" s="38" t="str">
        <f t="shared" si="7"/>
        <v>TRAHUM</v>
      </c>
      <c r="G47" s="38" t="str">
        <f t="shared" si="8"/>
        <v>TM*</v>
      </c>
      <c r="H47" s="38" t="str">
        <f>P$23</f>
        <v>TRAHUM</v>
      </c>
      <c r="I47" s="38" t="str">
        <f t="shared" si="9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6"/>
        <v>*</v>
      </c>
      <c r="E48" s="66">
        <f t="shared" si="2"/>
        <v>2018</v>
      </c>
      <c r="F48" s="38" t="str">
        <f t="shared" si="7"/>
        <v>TRAKER</v>
      </c>
      <c r="G48" s="38" t="str">
        <f t="shared" si="8"/>
        <v>TM*</v>
      </c>
      <c r="H48" s="38" t="str">
        <f>P$24</f>
        <v>TRAKER</v>
      </c>
      <c r="I48" s="38" t="str">
        <f t="shared" si="9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6"/>
        <v>*</v>
      </c>
      <c r="E49" s="66">
        <f t="shared" si="2"/>
        <v>2018</v>
      </c>
      <c r="F49" s="38" t="str">
        <f t="shared" si="7"/>
        <v>TRALFO</v>
      </c>
      <c r="G49" s="38" t="str">
        <f t="shared" si="8"/>
        <v>TM*</v>
      </c>
      <c r="H49" s="38" t="str">
        <f>P$25</f>
        <v>TRALFO</v>
      </c>
      <c r="I49" s="38" t="str">
        <f t="shared" si="9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6"/>
        <v>*</v>
      </c>
      <c r="E50" s="66">
        <f t="shared" si="2"/>
        <v>2018</v>
      </c>
      <c r="F50" s="38" t="str">
        <f t="shared" si="7"/>
        <v>TRALPG</v>
      </c>
      <c r="G50" s="38" t="str">
        <f t="shared" si="8"/>
        <v>TM*</v>
      </c>
      <c r="H50" s="38" t="str">
        <f>P$26</f>
        <v>TRALPG</v>
      </c>
      <c r="I50" s="38" t="str">
        <f t="shared" si="9"/>
        <v>TRACOXN</v>
      </c>
      <c r="J50" s="47">
        <v>0</v>
      </c>
      <c r="K50" s="2"/>
      <c r="L50" s="38" t="s">
        <v>239</v>
      </c>
      <c r="M50" s="38"/>
      <c r="N50" s="38" t="s">
        <v>245</v>
      </c>
    </row>
    <row r="51" spans="2:20" x14ac:dyDescent="0.3">
      <c r="B51" s="38" t="s">
        <v>225</v>
      </c>
      <c r="C51" s="38"/>
      <c r="D51" s="38" t="str">
        <f t="shared" si="6"/>
        <v>*</v>
      </c>
      <c r="E51" s="66">
        <f t="shared" si="2"/>
        <v>2018</v>
      </c>
      <c r="F51" s="38" t="str">
        <f t="shared" si="7"/>
        <v>TRAMTH</v>
      </c>
      <c r="G51" s="38" t="str">
        <f t="shared" si="8"/>
        <v>TM*</v>
      </c>
      <c r="H51" s="38" t="str">
        <f>P$27</f>
        <v>TRAMTH</v>
      </c>
      <c r="I51" s="38" t="str">
        <f t="shared" si="9"/>
        <v>TRACOXN</v>
      </c>
      <c r="J51" s="47">
        <v>0</v>
      </c>
      <c r="K51" s="2"/>
      <c r="L51" s="38" t="s">
        <v>239</v>
      </c>
      <c r="M51" s="38"/>
      <c r="N51" s="38" t="s">
        <v>245</v>
      </c>
      <c r="S51" s="19"/>
      <c r="T51" s="19"/>
    </row>
    <row r="52" spans="2:20" s="19" customFormat="1" ht="15" customHeight="1" x14ac:dyDescent="0.3">
      <c r="B52" s="38" t="s">
        <v>225</v>
      </c>
      <c r="C52" s="38"/>
      <c r="D52" s="38" t="str">
        <f t="shared" si="6"/>
        <v>*</v>
      </c>
      <c r="E52" s="66">
        <f t="shared" si="2"/>
        <v>2018</v>
      </c>
      <c r="F52" s="38" t="str">
        <f t="shared" si="7"/>
        <v>TRAMTHM</v>
      </c>
      <c r="G52" s="38" t="str">
        <f t="shared" si="8"/>
        <v>TM*</v>
      </c>
      <c r="H52" s="38" t="str">
        <f>P$28</f>
        <v>TRAMTHM</v>
      </c>
      <c r="I52" s="38" t="str">
        <f t="shared" si="9"/>
        <v>TRACOXN</v>
      </c>
      <c r="J52" s="47">
        <v>0</v>
      </c>
      <c r="K52" s="2"/>
      <c r="L52" s="38" t="s">
        <v>239</v>
      </c>
      <c r="M52" s="38"/>
      <c r="N52" s="38" t="s">
        <v>245</v>
      </c>
      <c r="P52" s="21"/>
    </row>
    <row r="53" spans="2:20" s="19" customFormat="1" ht="15" customHeight="1" x14ac:dyDescent="0.3">
      <c r="B53" s="38" t="s">
        <v>225</v>
      </c>
      <c r="C53" s="38"/>
      <c r="D53" s="38" t="str">
        <f t="shared" si="6"/>
        <v>*</v>
      </c>
      <c r="E53" s="66">
        <f t="shared" si="2"/>
        <v>2018</v>
      </c>
      <c r="F53" s="38" t="str">
        <f t="shared" si="7"/>
        <v>TRANGL</v>
      </c>
      <c r="G53" s="38" t="str">
        <f t="shared" si="8"/>
        <v>TM*</v>
      </c>
      <c r="H53" s="38" t="str">
        <f>P$29</f>
        <v>TRANGL</v>
      </c>
      <c r="I53" s="38" t="str">
        <f t="shared" si="9"/>
        <v>TRACOXN</v>
      </c>
      <c r="J53" s="47">
        <v>0</v>
      </c>
      <c r="K53"/>
      <c r="L53" s="38" t="s">
        <v>239</v>
      </c>
      <c r="M53" s="38"/>
      <c r="N53" s="38" t="s">
        <v>245</v>
      </c>
      <c r="P53" s="21"/>
      <c r="S53" s="20"/>
      <c r="T53" s="20"/>
    </row>
    <row r="54" spans="2:20" x14ac:dyDescent="0.3">
      <c r="B54" s="39" t="s">
        <v>225</v>
      </c>
      <c r="C54" s="39"/>
      <c r="D54" s="39" t="str">
        <f t="shared" si="6"/>
        <v>*</v>
      </c>
      <c r="E54" s="66">
        <f t="shared" si="2"/>
        <v>2018</v>
      </c>
      <c r="F54" s="39" t="str">
        <f t="shared" si="7"/>
        <v>TRANGS</v>
      </c>
      <c r="G54" s="39" t="str">
        <f t="shared" si="8"/>
        <v>TM*</v>
      </c>
      <c r="H54" s="39" t="str">
        <f>P$30</f>
        <v>TRANGS</v>
      </c>
      <c r="I54" s="39" t="str">
        <f t="shared" si="9"/>
        <v>TRACOXN</v>
      </c>
      <c r="J54" s="48">
        <v>0</v>
      </c>
      <c r="K54"/>
      <c r="L54" s="39" t="s">
        <v>239</v>
      </c>
      <c r="M54" s="39"/>
      <c r="N54" s="39" t="s">
        <v>245</v>
      </c>
    </row>
    <row r="55" spans="2:20" x14ac:dyDescent="0.3">
      <c r="B55" s="38" t="s">
        <v>225</v>
      </c>
      <c r="C55" s="38"/>
      <c r="D55" s="38" t="str">
        <f t="shared" si="6"/>
        <v>*</v>
      </c>
      <c r="E55" s="66">
        <f t="shared" si="2"/>
        <v>2018</v>
      </c>
      <c r="F55" s="38" t="str">
        <f>H55</f>
        <v>TRABDL</v>
      </c>
      <c r="G55" s="38" t="str">
        <f>G$7</f>
        <v>TM*</v>
      </c>
      <c r="H55" s="38" t="str">
        <f>P$7</f>
        <v>TRABDL</v>
      </c>
      <c r="I55" s="38" t="s">
        <v>249</v>
      </c>
      <c r="J55" s="47">
        <v>0</v>
      </c>
      <c r="K55" s="2"/>
      <c r="L55" s="38" t="s">
        <v>239</v>
      </c>
      <c r="M55" s="38"/>
      <c r="N55" s="38" t="s">
        <v>245</v>
      </c>
    </row>
    <row r="56" spans="2:20" x14ac:dyDescent="0.3">
      <c r="B56" s="38" t="s">
        <v>225</v>
      </c>
      <c r="C56" s="38"/>
      <c r="D56" s="38" t="str">
        <f t="shared" si="6"/>
        <v>*</v>
      </c>
      <c r="E56" s="66">
        <f t="shared" si="2"/>
        <v>2018</v>
      </c>
      <c r="F56" s="38" t="str">
        <f t="shared" ref="F56:F78" si="12">H56</f>
        <v>TRABDLM</v>
      </c>
      <c r="G56" s="38" t="str">
        <f>G55</f>
        <v>TM*</v>
      </c>
      <c r="H56" s="38" t="str">
        <f>P$8</f>
        <v>TRABDLM</v>
      </c>
      <c r="I56" s="38" t="str">
        <f>I55</f>
        <v>TRACXFN</v>
      </c>
      <c r="J56" s="47">
        <v>0</v>
      </c>
      <c r="K56" s="2"/>
      <c r="L56" s="38" t="s">
        <v>239</v>
      </c>
      <c r="M56" s="38"/>
      <c r="N56" s="38" t="s">
        <v>245</v>
      </c>
    </row>
    <row r="57" spans="2:20" x14ac:dyDescent="0.3">
      <c r="B57" s="38" t="s">
        <v>225</v>
      </c>
      <c r="C57" s="38"/>
      <c r="D57" s="38" t="str">
        <f t="shared" si="6"/>
        <v>*</v>
      </c>
      <c r="E57" s="66">
        <f t="shared" si="2"/>
        <v>2018</v>
      </c>
      <c r="F57" s="38" t="str">
        <f t="shared" si="12"/>
        <v>TRABGL</v>
      </c>
      <c r="G57" s="38" t="str">
        <f t="shared" ref="G57:G78" si="13">G56</f>
        <v>TM*</v>
      </c>
      <c r="H57" s="38" t="str">
        <f>P$9</f>
        <v>TRABGL</v>
      </c>
      <c r="I57" s="38" t="str">
        <f t="shared" ref="I57:I78" si="14">I56</f>
        <v>TRACXFN</v>
      </c>
      <c r="J57" s="47">
        <v>0</v>
      </c>
      <c r="K57" s="2"/>
      <c r="L57" s="38" t="s">
        <v>239</v>
      </c>
      <c r="M57" s="38"/>
      <c r="N57" s="38" t="s">
        <v>245</v>
      </c>
      <c r="S57" s="21"/>
      <c r="T57" s="19"/>
    </row>
    <row r="58" spans="2:20" s="19" customFormat="1" ht="15" customHeight="1" x14ac:dyDescent="0.3">
      <c r="B58" s="38" t="s">
        <v>225</v>
      </c>
      <c r="C58" s="38"/>
      <c r="D58" s="38" t="str">
        <f t="shared" si="6"/>
        <v>*</v>
      </c>
      <c r="E58" s="66">
        <f t="shared" si="2"/>
        <v>2018</v>
      </c>
      <c r="F58" s="38" t="str">
        <f t="shared" si="12"/>
        <v>TRABGS</v>
      </c>
      <c r="G58" s="38" t="str">
        <f t="shared" si="13"/>
        <v>TM*</v>
      </c>
      <c r="H58" s="38" t="str">
        <f>P$10</f>
        <v>TRABGS</v>
      </c>
      <c r="I58" s="38" t="str">
        <f t="shared" si="14"/>
        <v>TRACXFN</v>
      </c>
      <c r="J58" s="47">
        <v>0</v>
      </c>
      <c r="K58" s="2"/>
      <c r="L58" s="38" t="s">
        <v>239</v>
      </c>
      <c r="M58" s="38"/>
      <c r="N58" s="38" t="s">
        <v>245</v>
      </c>
      <c r="P58" s="21"/>
      <c r="S58" s="21"/>
      <c r="T58" s="25"/>
    </row>
    <row r="59" spans="2:20" s="19" customFormat="1" ht="15" customHeight="1" x14ac:dyDescent="0.3">
      <c r="B59" s="38" t="s">
        <v>225</v>
      </c>
      <c r="C59" s="38"/>
      <c r="D59" s="38" t="str">
        <f t="shared" si="6"/>
        <v>FLO_EMIS</v>
      </c>
      <c r="E59" s="66">
        <f t="shared" si="2"/>
        <v>2018</v>
      </c>
      <c r="F59" s="38" t="str">
        <f t="shared" si="12"/>
        <v>TRABGSL</v>
      </c>
      <c r="G59" s="38" t="str">
        <f t="shared" si="13"/>
        <v>TM*</v>
      </c>
      <c r="H59" s="38" t="str">
        <f>P$11</f>
        <v>TRABGSL</v>
      </c>
      <c r="I59" s="38" t="str">
        <f t="shared" si="14"/>
        <v>TRACXFN</v>
      </c>
      <c r="J59" s="47">
        <f>J68</f>
        <v>22.96580396622813</v>
      </c>
      <c r="K59" s="2"/>
      <c r="L59" s="38" t="s">
        <v>239</v>
      </c>
      <c r="M59" s="38"/>
      <c r="N59" s="38" t="s">
        <v>294</v>
      </c>
      <c r="P59" s="21"/>
      <c r="Q59" s="25"/>
      <c r="R59" s="25"/>
      <c r="S59" s="21"/>
      <c r="T59" s="25"/>
    </row>
    <row r="60" spans="2:20" s="19" customFormat="1" ht="15" customHeight="1" x14ac:dyDescent="0.3">
      <c r="B60" s="38" t="s">
        <v>225</v>
      </c>
      <c r="C60" s="38"/>
      <c r="D60" s="38" t="str">
        <f t="shared" ref="D60" si="15">IF(J60&gt;0,"FLO_EMIS","*")</f>
        <v>FLO_EMIS</v>
      </c>
      <c r="E60" s="66">
        <f t="shared" si="2"/>
        <v>2018</v>
      </c>
      <c r="F60" s="38" t="str">
        <f t="shared" ref="F60" si="16">H60</f>
        <v>TRABGSLM</v>
      </c>
      <c r="G60" s="38" t="str">
        <f t="shared" si="13"/>
        <v>TM*</v>
      </c>
      <c r="H60" s="38" t="str">
        <f>P$12</f>
        <v>TRABGSLM</v>
      </c>
      <c r="I60" s="38" t="str">
        <f t="shared" si="14"/>
        <v>TRACXFN</v>
      </c>
      <c r="J60" s="47">
        <f>J59</f>
        <v>22.96580396622813</v>
      </c>
      <c r="K60" s="2"/>
      <c r="L60" s="38" t="s">
        <v>239</v>
      </c>
      <c r="M60" s="38"/>
      <c r="N60" s="38" t="s">
        <v>294</v>
      </c>
      <c r="P60" s="21"/>
      <c r="Q60" s="25"/>
      <c r="R60" s="25"/>
      <c r="S60" s="21"/>
      <c r="T60" s="25"/>
    </row>
    <row r="61" spans="2:20" s="19" customFormat="1" ht="15" customHeight="1" x14ac:dyDescent="0.3">
      <c r="B61" s="38" t="s">
        <v>225</v>
      </c>
      <c r="C61" s="38"/>
      <c r="D61" s="38" t="str">
        <f t="shared" si="6"/>
        <v>*</v>
      </c>
      <c r="E61" s="66">
        <f t="shared" si="2"/>
        <v>2018</v>
      </c>
      <c r="F61" s="38" t="str">
        <f t="shared" si="12"/>
        <v>TRABJF</v>
      </c>
      <c r="G61" s="38" t="str">
        <f t="shared" si="13"/>
        <v>TM*</v>
      </c>
      <c r="H61" s="38" t="str">
        <f>P$13</f>
        <v>TRABJF</v>
      </c>
      <c r="I61" s="38" t="str">
        <f t="shared" si="14"/>
        <v>TRACXFN</v>
      </c>
      <c r="J61" s="47">
        <v>0</v>
      </c>
      <c r="K61" s="2"/>
      <c r="L61" s="38" t="s">
        <v>239</v>
      </c>
      <c r="M61" s="38"/>
      <c r="N61" s="38" t="s">
        <v>245</v>
      </c>
      <c r="P61" s="21"/>
      <c r="Q61" s="25"/>
      <c r="R61" s="25"/>
      <c r="S61" s="21"/>
      <c r="T61" s="25"/>
    </row>
    <row r="62" spans="2:20" s="19" customFormat="1" ht="15" customHeight="1" x14ac:dyDescent="0.3">
      <c r="B62" s="38" t="s">
        <v>225</v>
      </c>
      <c r="C62" s="38"/>
      <c r="D62" s="38" t="str">
        <f t="shared" si="6"/>
        <v>*</v>
      </c>
      <c r="E62" s="66">
        <f t="shared" si="2"/>
        <v>2018</v>
      </c>
      <c r="F62" s="38" t="str">
        <f t="shared" si="12"/>
        <v>TRADME</v>
      </c>
      <c r="G62" s="38" t="str">
        <f t="shared" si="13"/>
        <v>TM*</v>
      </c>
      <c r="H62" s="38" t="str">
        <f>P$14</f>
        <v>TRADME</v>
      </c>
      <c r="I62" s="38" t="str">
        <f t="shared" si="14"/>
        <v>TRACXFN</v>
      </c>
      <c r="J62" s="47">
        <v>0</v>
      </c>
      <c r="K62" s="2"/>
      <c r="L62" s="38" t="s">
        <v>239</v>
      </c>
      <c r="M62" s="38"/>
      <c r="N62" s="38" t="s">
        <v>245</v>
      </c>
      <c r="P62" s="21"/>
      <c r="Q62" s="25"/>
      <c r="R62" s="25"/>
      <c r="S62" s="25"/>
      <c r="T62" s="25"/>
    </row>
    <row r="63" spans="2:20" s="19" customFormat="1" ht="15" customHeight="1" x14ac:dyDescent="0.3">
      <c r="B63" s="38" t="s">
        <v>225</v>
      </c>
      <c r="C63" s="38"/>
      <c r="D63" s="38" t="str">
        <f t="shared" si="6"/>
        <v>*</v>
      </c>
      <c r="E63" s="66">
        <f t="shared" si="2"/>
        <v>2018</v>
      </c>
      <c r="F63" s="38" t="str">
        <f t="shared" si="12"/>
        <v>TRADST</v>
      </c>
      <c r="G63" s="38" t="str">
        <f t="shared" si="13"/>
        <v>TM*</v>
      </c>
      <c r="H63" s="38" t="str">
        <f>P$15</f>
        <v>TRADST</v>
      </c>
      <c r="I63" s="38" t="str">
        <f t="shared" si="14"/>
        <v>TRACXFN</v>
      </c>
      <c r="J63" s="47">
        <v>0</v>
      </c>
      <c r="K63" s="2"/>
      <c r="L63" s="38" t="s">
        <v>239</v>
      </c>
      <c r="M63" s="38"/>
      <c r="N63" s="38" t="s">
        <v>245</v>
      </c>
      <c r="P63" s="21"/>
      <c r="Q63" s="25"/>
      <c r="R63" s="25"/>
      <c r="S63" s="21"/>
      <c r="T63" s="21"/>
    </row>
    <row r="64" spans="2:20" x14ac:dyDescent="0.3">
      <c r="B64" s="38" t="s">
        <v>225</v>
      </c>
      <c r="C64" s="38"/>
      <c r="D64" s="38" t="str">
        <f t="shared" si="6"/>
        <v>*</v>
      </c>
      <c r="E64" s="66">
        <f t="shared" si="2"/>
        <v>2018</v>
      </c>
      <c r="F64" s="38" t="str">
        <f t="shared" si="12"/>
        <v>TRAELC</v>
      </c>
      <c r="G64" s="38" t="str">
        <f t="shared" si="13"/>
        <v>TM*</v>
      </c>
      <c r="H64" s="38" t="str">
        <f>P$16</f>
        <v>TRAELC</v>
      </c>
      <c r="I64" s="38" t="str">
        <f t="shared" si="14"/>
        <v>TRACXFN</v>
      </c>
      <c r="J64" s="47">
        <v>0</v>
      </c>
      <c r="K64" s="2"/>
      <c r="L64" s="38" t="s">
        <v>239</v>
      </c>
      <c r="M64" s="38"/>
      <c r="N64" s="38" t="s">
        <v>245</v>
      </c>
      <c r="P64" s="21"/>
      <c r="Q64" s="21"/>
      <c r="R64" s="21"/>
    </row>
    <row r="65" spans="2:20" x14ac:dyDescent="0.3">
      <c r="B65" s="38" t="s">
        <v>225</v>
      </c>
      <c r="C65" s="38"/>
      <c r="D65" s="38" t="str">
        <f t="shared" ref="D65:D97" si="17">IF(J65&gt;0,"FLO_EMIS","*")</f>
        <v>FLO_EMIS</v>
      </c>
      <c r="E65" s="66">
        <f t="shared" si="2"/>
        <v>2018</v>
      </c>
      <c r="F65" s="38" t="str">
        <f t="shared" si="12"/>
        <v>TRAETH</v>
      </c>
      <c r="G65" s="38" t="str">
        <f t="shared" si="13"/>
        <v>TM*</v>
      </c>
      <c r="H65" s="38" t="str">
        <f>P$17</f>
        <v>TRAETH</v>
      </c>
      <c r="I65" s="38" t="str">
        <f t="shared" si="14"/>
        <v>TRACXFN</v>
      </c>
      <c r="J65" s="47">
        <v>35.300120143313009</v>
      </c>
      <c r="K65" s="2"/>
      <c r="L65" s="38" t="s">
        <v>239</v>
      </c>
      <c r="M65" s="38" t="s">
        <v>293</v>
      </c>
      <c r="N65" s="38" t="s">
        <v>241</v>
      </c>
    </row>
    <row r="66" spans="2:20" x14ac:dyDescent="0.3">
      <c r="B66" s="38" t="s">
        <v>225</v>
      </c>
      <c r="C66" s="38"/>
      <c r="D66" s="38" t="str">
        <f t="shared" si="17"/>
        <v>FLO_EMIS</v>
      </c>
      <c r="E66" s="66">
        <f t="shared" si="2"/>
        <v>2018</v>
      </c>
      <c r="F66" s="38" t="str">
        <f t="shared" si="12"/>
        <v>TRAETHM</v>
      </c>
      <c r="G66" s="38" t="str">
        <f t="shared" si="13"/>
        <v>TM*</v>
      </c>
      <c r="H66" s="38" t="str">
        <f>P$18</f>
        <v>TRAETHM</v>
      </c>
      <c r="I66" s="38" t="str">
        <f t="shared" si="14"/>
        <v>TRACXFN</v>
      </c>
      <c r="J66" s="47">
        <v>35.300120143313009</v>
      </c>
      <c r="K66" s="2"/>
      <c r="L66" s="38" t="s">
        <v>239</v>
      </c>
      <c r="M66" s="38" t="s">
        <v>293</v>
      </c>
      <c r="N66" s="38" t="s">
        <v>241</v>
      </c>
    </row>
    <row r="67" spans="2:20" x14ac:dyDescent="0.3">
      <c r="B67" s="38" t="s">
        <v>225</v>
      </c>
      <c r="C67" s="38"/>
      <c r="D67" s="38" t="str">
        <f t="shared" si="17"/>
        <v>*</v>
      </c>
      <c r="E67" s="66">
        <f t="shared" si="2"/>
        <v>2018</v>
      </c>
      <c r="F67" s="38" t="str">
        <f t="shared" si="12"/>
        <v>TRAFTD</v>
      </c>
      <c r="G67" s="38" t="str">
        <f t="shared" si="13"/>
        <v>TM*</v>
      </c>
      <c r="H67" s="38" t="str">
        <f>P$19</f>
        <v>TRAFTD</v>
      </c>
      <c r="I67" s="38" t="str">
        <f t="shared" si="14"/>
        <v>TRACXFN</v>
      </c>
      <c r="J67" s="47">
        <v>0</v>
      </c>
      <c r="K67" s="2"/>
      <c r="L67" s="38" t="s">
        <v>239</v>
      </c>
      <c r="M67" s="38"/>
      <c r="N67" s="38" t="s">
        <v>245</v>
      </c>
    </row>
    <row r="68" spans="2:20" x14ac:dyDescent="0.3">
      <c r="B68" s="38" t="s">
        <v>225</v>
      </c>
      <c r="C68" s="38"/>
      <c r="D68" s="38" t="str">
        <f t="shared" si="17"/>
        <v>FLO_EMIS</v>
      </c>
      <c r="E68" s="66">
        <f t="shared" si="2"/>
        <v>2018</v>
      </c>
      <c r="F68" s="38" t="str">
        <f t="shared" si="12"/>
        <v>TRAGSL</v>
      </c>
      <c r="G68" s="38" t="str">
        <f t="shared" si="13"/>
        <v>TM*</v>
      </c>
      <c r="H68" s="38" t="str">
        <f>P$20</f>
        <v>TRAGSL</v>
      </c>
      <c r="I68" s="38" t="str">
        <f t="shared" si="14"/>
        <v>TRACXFN</v>
      </c>
      <c r="J68" s="47">
        <v>22.96580396622813</v>
      </c>
      <c r="K68" s="2"/>
      <c r="L68" s="38" t="s">
        <v>239</v>
      </c>
      <c r="M68" s="38" t="s">
        <v>293</v>
      </c>
      <c r="N68" s="38" t="s">
        <v>296</v>
      </c>
    </row>
    <row r="69" spans="2:20" x14ac:dyDescent="0.3">
      <c r="B69" s="38" t="s">
        <v>225</v>
      </c>
      <c r="C69" s="38"/>
      <c r="D69" s="38" t="str">
        <f t="shared" si="17"/>
        <v>*</v>
      </c>
      <c r="E69" s="66">
        <f t="shared" si="2"/>
        <v>2018</v>
      </c>
      <c r="F69" s="38" t="str">
        <f t="shared" si="12"/>
        <v>TRAH2G</v>
      </c>
      <c r="G69" s="38" t="str">
        <f t="shared" si="13"/>
        <v>TM*</v>
      </c>
      <c r="H69" s="38" t="str">
        <f>P$21</f>
        <v>TRAH2G</v>
      </c>
      <c r="I69" s="38" t="str">
        <f t="shared" si="14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20" x14ac:dyDescent="0.3">
      <c r="B70" s="38" t="s">
        <v>225</v>
      </c>
      <c r="C70" s="38"/>
      <c r="D70" s="38" t="str">
        <f t="shared" si="17"/>
        <v>*</v>
      </c>
      <c r="E70" s="66">
        <f t="shared" si="2"/>
        <v>2018</v>
      </c>
      <c r="F70" s="38" t="str">
        <f t="shared" si="12"/>
        <v>TRAHFO</v>
      </c>
      <c r="G70" s="38" t="str">
        <f t="shared" si="13"/>
        <v>TM*</v>
      </c>
      <c r="H70" s="38" t="str">
        <f>P$22</f>
        <v>TRAHFO</v>
      </c>
      <c r="I70" s="38" t="str">
        <f t="shared" si="14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20" x14ac:dyDescent="0.3">
      <c r="B71" s="38" t="s">
        <v>225</v>
      </c>
      <c r="C71" s="38"/>
      <c r="D71" s="38" t="str">
        <f t="shared" si="17"/>
        <v>*</v>
      </c>
      <c r="E71" s="66">
        <f t="shared" si="2"/>
        <v>2018</v>
      </c>
      <c r="F71" s="38" t="str">
        <f t="shared" si="12"/>
        <v>TRAHUM</v>
      </c>
      <c r="G71" s="38" t="str">
        <f t="shared" si="13"/>
        <v>TM*</v>
      </c>
      <c r="H71" s="38" t="str">
        <f>P$23</f>
        <v>TRAHUM</v>
      </c>
      <c r="I71" s="38" t="str">
        <f t="shared" si="14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20" x14ac:dyDescent="0.3">
      <c r="B72" s="38" t="s">
        <v>225</v>
      </c>
      <c r="C72" s="38"/>
      <c r="D72" s="38" t="str">
        <f t="shared" si="17"/>
        <v>*</v>
      </c>
      <c r="E72" s="66">
        <f t="shared" si="2"/>
        <v>2018</v>
      </c>
      <c r="F72" s="38" t="str">
        <f t="shared" si="12"/>
        <v>TRAKER</v>
      </c>
      <c r="G72" s="38" t="str">
        <f t="shared" si="13"/>
        <v>TM*</v>
      </c>
      <c r="H72" s="38" t="str">
        <f>P$24</f>
        <v>TRAKER</v>
      </c>
      <c r="I72" s="38" t="str">
        <f t="shared" si="14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20" x14ac:dyDescent="0.3">
      <c r="B73" s="38" t="s">
        <v>225</v>
      </c>
      <c r="C73" s="38"/>
      <c r="D73" s="38" t="str">
        <f t="shared" si="17"/>
        <v>*</v>
      </c>
      <c r="E73" s="66">
        <f t="shared" ref="E73:E136" si="18">$E$7</f>
        <v>2018</v>
      </c>
      <c r="F73" s="38" t="str">
        <f t="shared" si="12"/>
        <v>TRALFO</v>
      </c>
      <c r="G73" s="38" t="str">
        <f t="shared" si="13"/>
        <v>TM*</v>
      </c>
      <c r="H73" s="38" t="str">
        <f>P$25</f>
        <v>TRALFO</v>
      </c>
      <c r="I73" s="38" t="str">
        <f t="shared" si="14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20" x14ac:dyDescent="0.3">
      <c r="B74" s="38" t="s">
        <v>225</v>
      </c>
      <c r="C74" s="38"/>
      <c r="D74" s="38" t="str">
        <f t="shared" si="17"/>
        <v>*</v>
      </c>
      <c r="E74" s="66">
        <f t="shared" si="18"/>
        <v>2018</v>
      </c>
      <c r="F74" s="38" t="str">
        <f t="shared" si="12"/>
        <v>TRALPG</v>
      </c>
      <c r="G74" s="38" t="str">
        <f t="shared" si="13"/>
        <v>TM*</v>
      </c>
      <c r="H74" s="38" t="str">
        <f>P$26</f>
        <v>TRALPG</v>
      </c>
      <c r="I74" s="38" t="str">
        <f t="shared" si="14"/>
        <v>TRACXFN</v>
      </c>
      <c r="J74" s="47">
        <v>0</v>
      </c>
      <c r="K74" s="2"/>
      <c r="L74" s="38" t="s">
        <v>239</v>
      </c>
      <c r="M74" s="38"/>
      <c r="N74" s="38" t="s">
        <v>245</v>
      </c>
    </row>
    <row r="75" spans="2:20" x14ac:dyDescent="0.3">
      <c r="B75" s="38" t="s">
        <v>225</v>
      </c>
      <c r="C75" s="38"/>
      <c r="D75" s="38" t="str">
        <f t="shared" si="17"/>
        <v>*</v>
      </c>
      <c r="E75" s="66">
        <f t="shared" si="18"/>
        <v>2018</v>
      </c>
      <c r="F75" s="38" t="str">
        <f t="shared" si="12"/>
        <v>TRAMTH</v>
      </c>
      <c r="G75" s="38" t="str">
        <f t="shared" si="13"/>
        <v>TM*</v>
      </c>
      <c r="H75" s="38" t="str">
        <f>P$27</f>
        <v>TRAMTH</v>
      </c>
      <c r="I75" s="38" t="str">
        <f t="shared" si="14"/>
        <v>TRACXFN</v>
      </c>
      <c r="J75" s="47">
        <v>0</v>
      </c>
      <c r="K75" s="2"/>
      <c r="L75" s="38" t="s">
        <v>239</v>
      </c>
      <c r="M75" s="38"/>
      <c r="N75" s="38" t="s">
        <v>245</v>
      </c>
      <c r="S75" s="19"/>
      <c r="T75" s="19"/>
    </row>
    <row r="76" spans="2:20" s="19" customFormat="1" ht="15" customHeight="1" x14ac:dyDescent="0.3">
      <c r="B76" s="38" t="s">
        <v>225</v>
      </c>
      <c r="C76" s="38"/>
      <c r="D76" s="38" t="str">
        <f t="shared" si="17"/>
        <v>*</v>
      </c>
      <c r="E76" s="66">
        <f t="shared" si="18"/>
        <v>2018</v>
      </c>
      <c r="F76" s="38" t="str">
        <f t="shared" si="12"/>
        <v>TRAMTHM</v>
      </c>
      <c r="G76" s="38" t="str">
        <f t="shared" si="13"/>
        <v>TM*</v>
      </c>
      <c r="H76" s="38" t="str">
        <f>P$28</f>
        <v>TRAMTHM</v>
      </c>
      <c r="I76" s="38" t="str">
        <f t="shared" si="14"/>
        <v>TRACXFN</v>
      </c>
      <c r="J76" s="47">
        <v>0</v>
      </c>
      <c r="K76" s="2"/>
      <c r="L76" s="38" t="s">
        <v>239</v>
      </c>
      <c r="M76" s="38"/>
      <c r="N76" s="38" t="s">
        <v>245</v>
      </c>
      <c r="P76" s="21"/>
    </row>
    <row r="77" spans="2:20" s="19" customFormat="1" ht="15" customHeight="1" x14ac:dyDescent="0.3">
      <c r="B77" s="38" t="s">
        <v>225</v>
      </c>
      <c r="C77" s="38"/>
      <c r="D77" s="38" t="str">
        <f t="shared" si="17"/>
        <v>*</v>
      </c>
      <c r="E77" s="66">
        <f t="shared" si="18"/>
        <v>2018</v>
      </c>
      <c r="F77" s="38" t="str">
        <f t="shared" si="12"/>
        <v>TRANGL</v>
      </c>
      <c r="G77" s="38" t="str">
        <f t="shared" si="13"/>
        <v>TM*</v>
      </c>
      <c r="H77" s="38" t="str">
        <f>P$29</f>
        <v>TRANGL</v>
      </c>
      <c r="I77" s="38" t="str">
        <f t="shared" si="14"/>
        <v>TRACXFN</v>
      </c>
      <c r="J77" s="47">
        <v>0</v>
      </c>
      <c r="K77"/>
      <c r="L77" s="38" t="s">
        <v>239</v>
      </c>
      <c r="M77" s="38"/>
      <c r="N77" s="38" t="s">
        <v>245</v>
      </c>
      <c r="P77" s="21"/>
      <c r="S77" s="20"/>
      <c r="T77" s="20"/>
    </row>
    <row r="78" spans="2:20" x14ac:dyDescent="0.3">
      <c r="B78" s="39" t="s">
        <v>225</v>
      </c>
      <c r="C78" s="39"/>
      <c r="D78" s="39" t="str">
        <f t="shared" si="17"/>
        <v>*</v>
      </c>
      <c r="E78" s="66">
        <f t="shared" si="18"/>
        <v>2018</v>
      </c>
      <c r="F78" s="39" t="str">
        <f t="shared" si="12"/>
        <v>TRANGS</v>
      </c>
      <c r="G78" s="39" t="str">
        <f t="shared" si="13"/>
        <v>TM*</v>
      </c>
      <c r="H78" s="39" t="str">
        <f>P$30</f>
        <v>TRANGS</v>
      </c>
      <c r="I78" s="39" t="str">
        <f t="shared" si="14"/>
        <v>TRACXFN</v>
      </c>
      <c r="J78" s="48">
        <v>0</v>
      </c>
      <c r="K78"/>
      <c r="L78" s="39" t="s">
        <v>239</v>
      </c>
      <c r="M78" s="39"/>
      <c r="N78" s="39" t="s">
        <v>245</v>
      </c>
    </row>
    <row r="79" spans="2:20" x14ac:dyDescent="0.3">
      <c r="B79" s="38" t="s">
        <v>225</v>
      </c>
      <c r="C79" s="38"/>
      <c r="D79" s="38" t="str">
        <f t="shared" si="17"/>
        <v>*</v>
      </c>
      <c r="E79" s="66">
        <f t="shared" si="18"/>
        <v>2018</v>
      </c>
      <c r="F79" s="38" t="str">
        <f>H79</f>
        <v>TRABDL</v>
      </c>
      <c r="G79" s="38" t="str">
        <f>G$7</f>
        <v>TM*</v>
      </c>
      <c r="H79" s="38" t="str">
        <f>P$7</f>
        <v>TRABDL</v>
      </c>
      <c r="I79" s="38" t="s">
        <v>228</v>
      </c>
      <c r="J79" s="47">
        <v>0</v>
      </c>
      <c r="K79" s="2"/>
      <c r="L79" s="38" t="s">
        <v>239</v>
      </c>
      <c r="M79" s="38"/>
      <c r="N79" s="38" t="s">
        <v>245</v>
      </c>
    </row>
    <row r="80" spans="2:20" x14ac:dyDescent="0.3">
      <c r="B80" s="38" t="s">
        <v>225</v>
      </c>
      <c r="C80" s="38"/>
      <c r="D80" s="38" t="str">
        <f t="shared" si="17"/>
        <v>*</v>
      </c>
      <c r="E80" s="66">
        <f t="shared" si="18"/>
        <v>2018</v>
      </c>
      <c r="F80" s="38" t="str">
        <f t="shared" ref="F80:F102" si="19">H80</f>
        <v>TRABDLM</v>
      </c>
      <c r="G80" s="38" t="str">
        <f>G79</f>
        <v>TM*</v>
      </c>
      <c r="H80" s="38" t="str">
        <f>P$8</f>
        <v>TRABDLM</v>
      </c>
      <c r="I80" s="38" t="str">
        <f>I79</f>
        <v>TRAN2ON</v>
      </c>
      <c r="J80" s="47">
        <v>0</v>
      </c>
      <c r="K80" s="2"/>
      <c r="L80" s="38" t="s">
        <v>239</v>
      </c>
      <c r="M80" s="38"/>
      <c r="N80" s="38" t="s">
        <v>245</v>
      </c>
      <c r="S80" s="21"/>
      <c r="T80" s="19"/>
    </row>
    <row r="81" spans="2:20" s="19" customFormat="1" ht="15" customHeight="1" x14ac:dyDescent="0.3">
      <c r="B81" s="38" t="s">
        <v>225</v>
      </c>
      <c r="C81" s="38"/>
      <c r="D81" s="38" t="str">
        <f t="shared" si="17"/>
        <v>*</v>
      </c>
      <c r="E81" s="66">
        <f t="shared" si="18"/>
        <v>2018</v>
      </c>
      <c r="F81" s="38" t="str">
        <f t="shared" si="19"/>
        <v>TRABGL</v>
      </c>
      <c r="G81" s="38" t="str">
        <f t="shared" ref="G81:G102" si="20">G80</f>
        <v>TM*</v>
      </c>
      <c r="H81" s="38" t="str">
        <f>P$9</f>
        <v>TRABGL</v>
      </c>
      <c r="I81" s="38" t="str">
        <f t="shared" ref="I81:I102" si="21">I80</f>
        <v>TRAN2ON</v>
      </c>
      <c r="J81" s="47">
        <v>0</v>
      </c>
      <c r="K81" s="2"/>
      <c r="L81" s="38" t="s">
        <v>239</v>
      </c>
      <c r="M81" s="38"/>
      <c r="N81" s="38" t="s">
        <v>245</v>
      </c>
      <c r="P81" s="21"/>
      <c r="S81" s="21"/>
      <c r="T81" s="25"/>
    </row>
    <row r="82" spans="2:20" s="19" customFormat="1" ht="15" customHeight="1" x14ac:dyDescent="0.3">
      <c r="B82" s="38" t="s">
        <v>225</v>
      </c>
      <c r="C82" s="38"/>
      <c r="D82" s="38" t="str">
        <f t="shared" si="17"/>
        <v>*</v>
      </c>
      <c r="E82" s="66">
        <f t="shared" si="18"/>
        <v>2018</v>
      </c>
      <c r="F82" s="38" t="str">
        <f t="shared" si="19"/>
        <v>TRABGS</v>
      </c>
      <c r="G82" s="38" t="str">
        <f t="shared" si="20"/>
        <v>TM*</v>
      </c>
      <c r="H82" s="38" t="str">
        <f>P$10</f>
        <v>TRABGS</v>
      </c>
      <c r="I82" s="38" t="str">
        <f t="shared" si="21"/>
        <v>TRAN2ON</v>
      </c>
      <c r="J82" s="47">
        <v>0</v>
      </c>
      <c r="K82" s="2"/>
      <c r="L82" s="38" t="s">
        <v>239</v>
      </c>
      <c r="M82" s="38"/>
      <c r="N82" s="38" t="s">
        <v>245</v>
      </c>
      <c r="P82" s="21"/>
      <c r="Q82" s="25"/>
      <c r="R82" s="25"/>
      <c r="S82" s="21"/>
      <c r="T82" s="25"/>
    </row>
    <row r="83" spans="2:20" s="19" customFormat="1" ht="15" customHeight="1" x14ac:dyDescent="0.3">
      <c r="B83" s="38" t="s">
        <v>225</v>
      </c>
      <c r="C83" s="38"/>
      <c r="D83" s="38" t="str">
        <f t="shared" si="17"/>
        <v>FLO_EMIS</v>
      </c>
      <c r="E83" s="66">
        <f t="shared" si="18"/>
        <v>2018</v>
      </c>
      <c r="F83" s="38" t="str">
        <f t="shared" si="19"/>
        <v>TRABGSL</v>
      </c>
      <c r="G83" s="38" t="str">
        <f t="shared" si="20"/>
        <v>TM*</v>
      </c>
      <c r="H83" s="38" t="str">
        <f>P$11</f>
        <v>TRABGSL</v>
      </c>
      <c r="I83" s="38" t="str">
        <f t="shared" si="21"/>
        <v>TRAN2ON</v>
      </c>
      <c r="J83" s="47">
        <f>J92</f>
        <v>1.2023577452389539E-3</v>
      </c>
      <c r="K83" s="2"/>
      <c r="L83" s="38" t="s">
        <v>239</v>
      </c>
      <c r="M83" s="38"/>
      <c r="N83" s="38" t="s">
        <v>294</v>
      </c>
      <c r="P83" s="21"/>
      <c r="Q83" s="25"/>
      <c r="R83" s="25"/>
      <c r="S83" s="21"/>
      <c r="T83" s="25"/>
    </row>
    <row r="84" spans="2:20" s="19" customFormat="1" ht="15" customHeight="1" x14ac:dyDescent="0.3">
      <c r="B84" s="38" t="s">
        <v>225</v>
      </c>
      <c r="C84" s="38"/>
      <c r="D84" s="38" t="str">
        <f t="shared" ref="D84" si="22">IF(J84&gt;0,"FLO_EMIS","*")</f>
        <v>FLO_EMIS</v>
      </c>
      <c r="E84" s="66">
        <f t="shared" si="18"/>
        <v>2018</v>
      </c>
      <c r="F84" s="38" t="str">
        <f t="shared" ref="F84" si="23">H84</f>
        <v>TRABGSLM</v>
      </c>
      <c r="G84" s="38" t="str">
        <f t="shared" si="20"/>
        <v>TM*</v>
      </c>
      <c r="H84" s="38" t="str">
        <f>P$12</f>
        <v>TRABGSLM</v>
      </c>
      <c r="I84" s="38" t="str">
        <f t="shared" si="21"/>
        <v>TRAN2ON</v>
      </c>
      <c r="J84" s="47">
        <f>J83</f>
        <v>1.2023577452389539E-3</v>
      </c>
      <c r="K84" s="2"/>
      <c r="L84" s="38" t="s">
        <v>239</v>
      </c>
      <c r="M84" s="38"/>
      <c r="N84" s="38" t="s">
        <v>294</v>
      </c>
      <c r="P84" s="21"/>
      <c r="Q84" s="25"/>
      <c r="R84" s="25"/>
      <c r="S84" s="21"/>
      <c r="T84" s="25"/>
    </row>
    <row r="85" spans="2:20" s="19" customFormat="1" ht="15" customHeight="1" x14ac:dyDescent="0.3">
      <c r="B85" s="38" t="s">
        <v>225</v>
      </c>
      <c r="C85" s="38"/>
      <c r="D85" s="38" t="str">
        <f t="shared" si="17"/>
        <v>*</v>
      </c>
      <c r="E85" s="66">
        <f t="shared" si="18"/>
        <v>2018</v>
      </c>
      <c r="F85" s="38" t="str">
        <f t="shared" si="19"/>
        <v>TRABJF</v>
      </c>
      <c r="G85" s="38" t="str">
        <f t="shared" si="20"/>
        <v>TM*</v>
      </c>
      <c r="H85" s="38" t="str">
        <f>P$13</f>
        <v>TRABJF</v>
      </c>
      <c r="I85" s="38" t="str">
        <f t="shared" si="21"/>
        <v>TRAN2ON</v>
      </c>
      <c r="J85" s="47">
        <v>0</v>
      </c>
      <c r="K85" s="2"/>
      <c r="L85" s="38" t="s">
        <v>239</v>
      </c>
      <c r="M85" s="38"/>
      <c r="N85" s="38" t="s">
        <v>245</v>
      </c>
      <c r="P85" s="21"/>
      <c r="Q85" s="25"/>
      <c r="R85" s="25"/>
      <c r="S85" s="25"/>
      <c r="T85" s="25"/>
    </row>
    <row r="86" spans="2:20" s="19" customFormat="1" ht="15" customHeight="1" x14ac:dyDescent="0.3">
      <c r="B86" s="38" t="s">
        <v>225</v>
      </c>
      <c r="C86" s="38"/>
      <c r="D86" s="38" t="str">
        <f t="shared" si="17"/>
        <v>*</v>
      </c>
      <c r="E86" s="66">
        <f t="shared" si="18"/>
        <v>2018</v>
      </c>
      <c r="F86" s="38" t="str">
        <f t="shared" si="19"/>
        <v>TRADME</v>
      </c>
      <c r="G86" s="38" t="str">
        <f t="shared" si="20"/>
        <v>TM*</v>
      </c>
      <c r="H86" s="38" t="str">
        <f>P$14</f>
        <v>TRADME</v>
      </c>
      <c r="I86" s="38" t="str">
        <f t="shared" si="21"/>
        <v>TRAN2ON</v>
      </c>
      <c r="J86" s="47">
        <v>0</v>
      </c>
      <c r="K86" s="2"/>
      <c r="L86" s="38" t="s">
        <v>239</v>
      </c>
      <c r="M86" s="38"/>
      <c r="N86" s="38" t="s">
        <v>245</v>
      </c>
      <c r="P86" s="21"/>
      <c r="Q86" s="25"/>
      <c r="R86" s="25"/>
      <c r="S86" s="21"/>
      <c r="T86" s="21"/>
    </row>
    <row r="87" spans="2:20" x14ac:dyDescent="0.3">
      <c r="B87" s="38" t="s">
        <v>225</v>
      </c>
      <c r="C87" s="38"/>
      <c r="D87" s="38" t="str">
        <f t="shared" si="17"/>
        <v>*</v>
      </c>
      <c r="E87" s="66">
        <f t="shared" si="18"/>
        <v>2018</v>
      </c>
      <c r="F87" s="38" t="str">
        <f t="shared" si="19"/>
        <v>TRADST</v>
      </c>
      <c r="G87" s="38" t="str">
        <f t="shared" si="20"/>
        <v>TM*</v>
      </c>
      <c r="H87" s="38" t="str">
        <f>P$15</f>
        <v>TRADST</v>
      </c>
      <c r="I87" s="38" t="str">
        <f t="shared" si="21"/>
        <v>TRAN2ON</v>
      </c>
      <c r="J87" s="47">
        <v>0</v>
      </c>
      <c r="K87" s="2"/>
      <c r="L87" s="38" t="s">
        <v>239</v>
      </c>
      <c r="M87" s="38"/>
      <c r="N87" s="38" t="s">
        <v>245</v>
      </c>
      <c r="P87" s="21"/>
      <c r="Q87" s="21"/>
      <c r="R87" s="21"/>
    </row>
    <row r="88" spans="2:20" x14ac:dyDescent="0.3">
      <c r="B88" s="38" t="s">
        <v>225</v>
      </c>
      <c r="C88" s="38"/>
      <c r="D88" s="38" t="str">
        <f t="shared" si="17"/>
        <v>*</v>
      </c>
      <c r="E88" s="66">
        <f t="shared" si="18"/>
        <v>2018</v>
      </c>
      <c r="F88" s="38" t="str">
        <f t="shared" si="19"/>
        <v>TRAELC</v>
      </c>
      <c r="G88" s="38" t="str">
        <f t="shared" si="20"/>
        <v>TM*</v>
      </c>
      <c r="H88" s="38" t="str">
        <f>P$16</f>
        <v>TRAELC</v>
      </c>
      <c r="I88" s="38" t="str">
        <f t="shared" si="21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7"/>
        <v>FLO_EMIS</v>
      </c>
      <c r="E89" s="66">
        <f t="shared" si="18"/>
        <v>2018</v>
      </c>
      <c r="F89" s="38" t="str">
        <f t="shared" si="19"/>
        <v>TRAETH</v>
      </c>
      <c r="G89" s="38" t="str">
        <f t="shared" si="20"/>
        <v>TM*</v>
      </c>
      <c r="H89" s="38" t="str">
        <f>P$17</f>
        <v>TRAETH</v>
      </c>
      <c r="I89" s="38" t="str">
        <f t="shared" si="21"/>
        <v>TRAN2ON</v>
      </c>
      <c r="J89" s="47">
        <v>3.2916978080825524E-3</v>
      </c>
      <c r="K89" s="2"/>
      <c r="L89" s="38" t="s">
        <v>239</v>
      </c>
      <c r="M89" s="38" t="s">
        <v>293</v>
      </c>
      <c r="N89" s="38" t="s">
        <v>241</v>
      </c>
    </row>
    <row r="90" spans="2:20" x14ac:dyDescent="0.3">
      <c r="B90" s="38" t="s">
        <v>225</v>
      </c>
      <c r="C90" s="38"/>
      <c r="D90" s="38" t="str">
        <f t="shared" si="17"/>
        <v>FLO_EMIS</v>
      </c>
      <c r="E90" s="66">
        <f t="shared" si="18"/>
        <v>2018</v>
      </c>
      <c r="F90" s="38" t="str">
        <f t="shared" si="19"/>
        <v>TRAETHM</v>
      </c>
      <c r="G90" s="38" t="str">
        <f t="shared" si="20"/>
        <v>TM*</v>
      </c>
      <c r="H90" s="38" t="str">
        <f>P$18</f>
        <v>TRAETHM</v>
      </c>
      <c r="I90" s="38" t="str">
        <f t="shared" si="21"/>
        <v>TRAN2ON</v>
      </c>
      <c r="J90" s="47">
        <v>3.2916978080825524E-3</v>
      </c>
      <c r="K90" s="2"/>
      <c r="L90" s="38" t="s">
        <v>239</v>
      </c>
      <c r="M90" s="38" t="s">
        <v>293</v>
      </c>
      <c r="N90" s="38" t="s">
        <v>241</v>
      </c>
    </row>
    <row r="91" spans="2:20" x14ac:dyDescent="0.3">
      <c r="B91" s="38" t="s">
        <v>225</v>
      </c>
      <c r="C91" s="38"/>
      <c r="D91" s="38" t="str">
        <f t="shared" si="17"/>
        <v>*</v>
      </c>
      <c r="E91" s="66">
        <f t="shared" si="18"/>
        <v>2018</v>
      </c>
      <c r="F91" s="38" t="str">
        <f t="shared" si="19"/>
        <v>TRAFTD</v>
      </c>
      <c r="G91" s="38" t="str">
        <f t="shared" si="20"/>
        <v>TM*</v>
      </c>
      <c r="H91" s="38" t="str">
        <f>P$19</f>
        <v>TRAFTD</v>
      </c>
      <c r="I91" s="38" t="str">
        <f t="shared" si="21"/>
        <v>TRAN2ON</v>
      </c>
      <c r="J91" s="47">
        <v>0</v>
      </c>
      <c r="K91" s="2"/>
      <c r="L91" s="38" t="s">
        <v>239</v>
      </c>
      <c r="M91" s="38"/>
      <c r="N91" s="38" t="s">
        <v>245</v>
      </c>
    </row>
    <row r="92" spans="2:20" x14ac:dyDescent="0.3">
      <c r="B92" s="38" t="s">
        <v>225</v>
      </c>
      <c r="C92" s="38"/>
      <c r="D92" s="38" t="str">
        <f t="shared" si="17"/>
        <v>FLO_EMIS</v>
      </c>
      <c r="E92" s="66">
        <f t="shared" si="18"/>
        <v>2018</v>
      </c>
      <c r="F92" s="38" t="str">
        <f t="shared" si="19"/>
        <v>TRAGSL</v>
      </c>
      <c r="G92" s="38" t="str">
        <f t="shared" si="20"/>
        <v>TM*</v>
      </c>
      <c r="H92" s="38" t="str">
        <f>P$20</f>
        <v>TRAGSL</v>
      </c>
      <c r="I92" s="38" t="str">
        <f t="shared" si="21"/>
        <v>TRAN2ON</v>
      </c>
      <c r="J92" s="47">
        <v>1.2023577452389539E-3</v>
      </c>
      <c r="K92" s="2"/>
      <c r="L92" s="38" t="s">
        <v>239</v>
      </c>
      <c r="M92" s="38" t="s">
        <v>293</v>
      </c>
      <c r="N92" s="38" t="s">
        <v>296</v>
      </c>
    </row>
    <row r="93" spans="2:20" x14ac:dyDescent="0.3">
      <c r="B93" s="38" t="s">
        <v>225</v>
      </c>
      <c r="C93" s="38"/>
      <c r="D93" s="38" t="str">
        <f t="shared" si="17"/>
        <v>*</v>
      </c>
      <c r="E93" s="66">
        <f t="shared" si="18"/>
        <v>2018</v>
      </c>
      <c r="F93" s="38" t="str">
        <f t="shared" si="19"/>
        <v>TRAH2G</v>
      </c>
      <c r="G93" s="38" t="str">
        <f t="shared" si="20"/>
        <v>TM*</v>
      </c>
      <c r="H93" s="38" t="str">
        <f>P$21</f>
        <v>TRAH2G</v>
      </c>
      <c r="I93" s="38" t="str">
        <f t="shared" si="21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7"/>
        <v>*</v>
      </c>
      <c r="E94" s="66">
        <f t="shared" si="18"/>
        <v>2018</v>
      </c>
      <c r="F94" s="38" t="str">
        <f t="shared" si="19"/>
        <v>TRAHFO</v>
      </c>
      <c r="G94" s="38" t="str">
        <f t="shared" si="20"/>
        <v>TM*</v>
      </c>
      <c r="H94" s="38" t="str">
        <f>P$22</f>
        <v>TRAHFO</v>
      </c>
      <c r="I94" s="38" t="str">
        <f t="shared" si="21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7"/>
        <v>*</v>
      </c>
      <c r="E95" s="66">
        <f t="shared" si="18"/>
        <v>2018</v>
      </c>
      <c r="F95" s="38" t="str">
        <f t="shared" si="19"/>
        <v>TRAHUM</v>
      </c>
      <c r="G95" s="38" t="str">
        <f t="shared" si="20"/>
        <v>TM*</v>
      </c>
      <c r="H95" s="38" t="str">
        <f>P$23</f>
        <v>TRAHUM</v>
      </c>
      <c r="I95" s="38" t="str">
        <f t="shared" si="21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7"/>
        <v>*</v>
      </c>
      <c r="E96" s="66">
        <f t="shared" si="18"/>
        <v>2018</v>
      </c>
      <c r="F96" s="38" t="str">
        <f t="shared" si="19"/>
        <v>TRAKER</v>
      </c>
      <c r="G96" s="38" t="str">
        <f t="shared" si="20"/>
        <v>TM*</v>
      </c>
      <c r="H96" s="38" t="str">
        <f>P$24</f>
        <v>TRAKER</v>
      </c>
      <c r="I96" s="38" t="str">
        <f t="shared" si="21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7"/>
        <v>*</v>
      </c>
      <c r="E97" s="66">
        <f t="shared" si="18"/>
        <v>2018</v>
      </c>
      <c r="F97" s="38" t="str">
        <f t="shared" si="19"/>
        <v>TRALFO</v>
      </c>
      <c r="G97" s="38" t="str">
        <f t="shared" si="20"/>
        <v>TM*</v>
      </c>
      <c r="H97" s="38" t="str">
        <f>P$25</f>
        <v>TRALFO</v>
      </c>
      <c r="I97" s="38" t="str">
        <f t="shared" si="21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ref="D98:D130" si="24">IF(J98&gt;0,"FLO_EMIS","*")</f>
        <v>*</v>
      </c>
      <c r="E98" s="66">
        <f t="shared" si="18"/>
        <v>2018</v>
      </c>
      <c r="F98" s="38" t="str">
        <f t="shared" si="19"/>
        <v>TRALPG</v>
      </c>
      <c r="G98" s="38" t="str">
        <f t="shared" si="20"/>
        <v>TM*</v>
      </c>
      <c r="H98" s="38" t="str">
        <f>P$26</f>
        <v>TRALPG</v>
      </c>
      <c r="I98" s="38" t="str">
        <f t="shared" si="21"/>
        <v>TRAN2ON</v>
      </c>
      <c r="J98" s="47">
        <v>0</v>
      </c>
      <c r="K98" s="2"/>
      <c r="L98" s="38" t="s">
        <v>239</v>
      </c>
      <c r="M98" s="38"/>
      <c r="N98" s="38" t="s">
        <v>245</v>
      </c>
    </row>
    <row r="99" spans="2:20" x14ac:dyDescent="0.3">
      <c r="B99" s="38" t="s">
        <v>225</v>
      </c>
      <c r="C99" s="38"/>
      <c r="D99" s="38" t="str">
        <f t="shared" si="24"/>
        <v>*</v>
      </c>
      <c r="E99" s="66">
        <f t="shared" si="18"/>
        <v>2018</v>
      </c>
      <c r="F99" s="38" t="str">
        <f t="shared" si="19"/>
        <v>TRAMTH</v>
      </c>
      <c r="G99" s="38" t="str">
        <f t="shared" si="20"/>
        <v>TM*</v>
      </c>
      <c r="H99" s="38" t="str">
        <f>P$27</f>
        <v>TRAMTH</v>
      </c>
      <c r="I99" s="38" t="str">
        <f t="shared" si="21"/>
        <v>TRAN2ON</v>
      </c>
      <c r="J99" s="47">
        <v>0</v>
      </c>
      <c r="K99" s="2"/>
      <c r="L99" s="38" t="s">
        <v>239</v>
      </c>
      <c r="M99" s="38"/>
      <c r="N99" s="38" t="s">
        <v>245</v>
      </c>
      <c r="S99" s="19"/>
      <c r="T99" s="19"/>
    </row>
    <row r="100" spans="2:20" s="19" customFormat="1" ht="15" customHeight="1" x14ac:dyDescent="0.3">
      <c r="B100" s="38" t="s">
        <v>225</v>
      </c>
      <c r="C100" s="38"/>
      <c r="D100" s="38" t="str">
        <f t="shared" si="24"/>
        <v>*</v>
      </c>
      <c r="E100" s="66">
        <f t="shared" si="18"/>
        <v>2018</v>
      </c>
      <c r="F100" s="38" t="str">
        <f t="shared" si="19"/>
        <v>TRAMTHM</v>
      </c>
      <c r="G100" s="38" t="str">
        <f t="shared" si="20"/>
        <v>TM*</v>
      </c>
      <c r="H100" s="38" t="str">
        <f>P$28</f>
        <v>TRAMTHM</v>
      </c>
      <c r="I100" s="38" t="str">
        <f t="shared" si="21"/>
        <v>TRAN2ON</v>
      </c>
      <c r="J100" s="47">
        <v>0</v>
      </c>
      <c r="K100" s="2"/>
      <c r="L100" s="38" t="s">
        <v>239</v>
      </c>
      <c r="M100" s="38"/>
      <c r="N100" s="38" t="s">
        <v>245</v>
      </c>
      <c r="P100" s="21"/>
    </row>
    <row r="101" spans="2:20" s="19" customFormat="1" ht="15" customHeight="1" x14ac:dyDescent="0.3">
      <c r="B101" s="38" t="s">
        <v>225</v>
      </c>
      <c r="C101" s="38"/>
      <c r="D101" s="38" t="str">
        <f t="shared" si="24"/>
        <v>*</v>
      </c>
      <c r="E101" s="66">
        <f t="shared" si="18"/>
        <v>2018</v>
      </c>
      <c r="F101" s="38" t="str">
        <f t="shared" si="19"/>
        <v>TRANGL</v>
      </c>
      <c r="G101" s="38" t="str">
        <f t="shared" si="20"/>
        <v>TM*</v>
      </c>
      <c r="H101" s="38" t="str">
        <f>P$29</f>
        <v>TRANGL</v>
      </c>
      <c r="I101" s="38" t="str">
        <f t="shared" si="21"/>
        <v>TRAN2ON</v>
      </c>
      <c r="J101" s="47">
        <v>0</v>
      </c>
      <c r="K101"/>
      <c r="L101" s="38" t="s">
        <v>239</v>
      </c>
      <c r="M101" s="38"/>
      <c r="N101" s="38" t="s">
        <v>245</v>
      </c>
      <c r="P101" s="21"/>
      <c r="S101" s="20"/>
      <c r="T101" s="20"/>
    </row>
    <row r="102" spans="2:20" x14ac:dyDescent="0.3">
      <c r="B102" s="39" t="s">
        <v>225</v>
      </c>
      <c r="C102" s="39"/>
      <c r="D102" s="39" t="str">
        <f t="shared" si="24"/>
        <v>*</v>
      </c>
      <c r="E102" s="66">
        <f t="shared" si="18"/>
        <v>2018</v>
      </c>
      <c r="F102" s="39" t="str">
        <f t="shared" si="19"/>
        <v>TRANGS</v>
      </c>
      <c r="G102" s="39" t="str">
        <f t="shared" si="20"/>
        <v>TM*</v>
      </c>
      <c r="H102" s="39" t="str">
        <f>P$30</f>
        <v>TRANGS</v>
      </c>
      <c r="I102" s="39" t="str">
        <f t="shared" si="21"/>
        <v>TRAN2ON</v>
      </c>
      <c r="J102" s="48">
        <v>0</v>
      </c>
      <c r="K102"/>
      <c r="L102" s="39" t="s">
        <v>239</v>
      </c>
      <c r="M102" s="39"/>
      <c r="N102" s="39" t="s">
        <v>245</v>
      </c>
    </row>
    <row r="103" spans="2:20" x14ac:dyDescent="0.3">
      <c r="B103" s="38" t="s">
        <v>225</v>
      </c>
      <c r="C103" s="38"/>
      <c r="D103" s="38" t="str">
        <f t="shared" si="24"/>
        <v>*</v>
      </c>
      <c r="E103" s="66">
        <f t="shared" si="18"/>
        <v>2018</v>
      </c>
      <c r="F103" s="38" t="str">
        <f>H103</f>
        <v>TRABDL</v>
      </c>
      <c r="G103" s="38" t="str">
        <f>G$7</f>
        <v>TM*</v>
      </c>
      <c r="H103" s="38" t="str">
        <f>P$7</f>
        <v>TRABDL</v>
      </c>
      <c r="I103" s="38" t="s">
        <v>247</v>
      </c>
      <c r="J103" s="47">
        <v>0</v>
      </c>
      <c r="K103" s="2"/>
      <c r="L103" s="38" t="s">
        <v>239</v>
      </c>
      <c r="M103" s="38"/>
      <c r="N103" s="38" t="s">
        <v>245</v>
      </c>
    </row>
    <row r="104" spans="2:20" x14ac:dyDescent="0.3">
      <c r="B104" s="38" t="s">
        <v>225</v>
      </c>
      <c r="C104" s="38"/>
      <c r="D104" s="38" t="str">
        <f t="shared" si="24"/>
        <v>*</v>
      </c>
      <c r="E104" s="66">
        <f t="shared" si="18"/>
        <v>2018</v>
      </c>
      <c r="F104" s="38" t="str">
        <f t="shared" ref="F104:F126" si="25">H104</f>
        <v>TRABDLM</v>
      </c>
      <c r="G104" s="38" t="str">
        <f>G103</f>
        <v>TM*</v>
      </c>
      <c r="H104" s="38" t="str">
        <f>P$8</f>
        <v>TRABDLM</v>
      </c>
      <c r="I104" s="38" t="str">
        <f>I103</f>
        <v>TRANH3N</v>
      </c>
      <c r="J104" s="47">
        <v>0</v>
      </c>
      <c r="K104" s="2"/>
      <c r="L104" s="38" t="s">
        <v>239</v>
      </c>
      <c r="M104" s="38"/>
      <c r="N104" s="38" t="s">
        <v>245</v>
      </c>
      <c r="S104" s="21"/>
      <c r="T104" s="19"/>
    </row>
    <row r="105" spans="2:20" s="19" customFormat="1" ht="15" customHeight="1" x14ac:dyDescent="0.3">
      <c r="B105" s="38" t="s">
        <v>225</v>
      </c>
      <c r="C105" s="38"/>
      <c r="D105" s="38" t="str">
        <f t="shared" si="24"/>
        <v>*</v>
      </c>
      <c r="E105" s="66">
        <f t="shared" si="18"/>
        <v>2018</v>
      </c>
      <c r="F105" s="38" t="str">
        <f t="shared" si="25"/>
        <v>TRABGL</v>
      </c>
      <c r="G105" s="38" t="str">
        <f t="shared" ref="G105:G126" si="26">G104</f>
        <v>TM*</v>
      </c>
      <c r="H105" s="38" t="str">
        <f>P$9</f>
        <v>TRABGL</v>
      </c>
      <c r="I105" s="38" t="str">
        <f t="shared" ref="I105:I126" si="27">I104</f>
        <v>TRANH3N</v>
      </c>
      <c r="J105" s="47">
        <v>0</v>
      </c>
      <c r="K105" s="2"/>
      <c r="L105" s="38" t="s">
        <v>239</v>
      </c>
      <c r="M105" s="38"/>
      <c r="N105" s="38" t="s">
        <v>245</v>
      </c>
      <c r="P105" s="21"/>
      <c r="S105" s="21"/>
      <c r="T105" s="25"/>
    </row>
    <row r="106" spans="2:20" s="19" customFormat="1" ht="15" customHeight="1" x14ac:dyDescent="0.3">
      <c r="B106" s="38" t="s">
        <v>225</v>
      </c>
      <c r="C106" s="38"/>
      <c r="D106" s="38" t="str">
        <f t="shared" si="24"/>
        <v>*</v>
      </c>
      <c r="E106" s="66">
        <f t="shared" si="18"/>
        <v>2018</v>
      </c>
      <c r="F106" s="38" t="str">
        <f t="shared" si="25"/>
        <v>TRABGS</v>
      </c>
      <c r="G106" s="38" t="str">
        <f t="shared" si="26"/>
        <v>TM*</v>
      </c>
      <c r="H106" s="38" t="str">
        <f>P$10</f>
        <v>TRABGS</v>
      </c>
      <c r="I106" s="38" t="str">
        <f t="shared" si="27"/>
        <v>TRANH3N</v>
      </c>
      <c r="J106" s="47">
        <v>0</v>
      </c>
      <c r="K106" s="2"/>
      <c r="L106" s="38" t="s">
        <v>239</v>
      </c>
      <c r="M106" s="38"/>
      <c r="N106" s="38" t="s">
        <v>245</v>
      </c>
      <c r="P106" s="21"/>
      <c r="Q106" s="25"/>
      <c r="R106" s="25"/>
      <c r="S106" s="21"/>
      <c r="T106" s="25"/>
    </row>
    <row r="107" spans="2:20" s="19" customFormat="1" ht="15" customHeight="1" x14ac:dyDescent="0.3">
      <c r="B107" s="38" t="s">
        <v>225</v>
      </c>
      <c r="C107" s="38"/>
      <c r="D107" s="38" t="str">
        <f t="shared" si="24"/>
        <v>FLO_EMIS</v>
      </c>
      <c r="E107" s="66">
        <f t="shared" si="18"/>
        <v>2018</v>
      </c>
      <c r="F107" s="38" t="str">
        <f t="shared" si="25"/>
        <v>TRABGSL</v>
      </c>
      <c r="G107" s="38" t="str">
        <f t="shared" si="26"/>
        <v>TM*</v>
      </c>
      <c r="H107" s="38" t="str">
        <f>P$11</f>
        <v>TRABGSL</v>
      </c>
      <c r="I107" s="38" t="str">
        <f t="shared" si="27"/>
        <v>TRANH3N</v>
      </c>
      <c r="J107" s="47">
        <f>J116</f>
        <v>1.2023577452389539E-3</v>
      </c>
      <c r="K107" s="2"/>
      <c r="L107" s="38" t="s">
        <v>239</v>
      </c>
      <c r="M107" s="38"/>
      <c r="N107" s="38" t="s">
        <v>294</v>
      </c>
      <c r="P107" s="21"/>
      <c r="Q107" s="25"/>
      <c r="R107" s="25"/>
      <c r="S107" s="21"/>
      <c r="T107" s="25"/>
    </row>
    <row r="108" spans="2:20" s="19" customFormat="1" ht="15" customHeight="1" x14ac:dyDescent="0.3">
      <c r="B108" s="38" t="s">
        <v>225</v>
      </c>
      <c r="C108" s="38"/>
      <c r="D108" s="38" t="str">
        <f t="shared" ref="D108" si="28">IF(J108&gt;0,"FLO_EMIS","*")</f>
        <v>FLO_EMIS</v>
      </c>
      <c r="E108" s="66">
        <f t="shared" si="18"/>
        <v>2018</v>
      </c>
      <c r="F108" s="38" t="str">
        <f t="shared" ref="F108" si="29">H108</f>
        <v>TRABGSLM</v>
      </c>
      <c r="G108" s="38" t="str">
        <f t="shared" si="26"/>
        <v>TM*</v>
      </c>
      <c r="H108" s="38" t="str">
        <f>P$12</f>
        <v>TRABGSLM</v>
      </c>
      <c r="I108" s="38" t="str">
        <f t="shared" si="27"/>
        <v>TRANH3N</v>
      </c>
      <c r="J108" s="47">
        <f>J107</f>
        <v>1.2023577452389539E-3</v>
      </c>
      <c r="K108" s="2"/>
      <c r="L108" s="38" t="s">
        <v>239</v>
      </c>
      <c r="M108" s="38"/>
      <c r="N108" s="38" t="s">
        <v>294</v>
      </c>
      <c r="P108" s="21"/>
      <c r="Q108" s="25"/>
      <c r="R108" s="25"/>
      <c r="S108" s="21"/>
      <c r="T108" s="25"/>
    </row>
    <row r="109" spans="2:20" s="19" customFormat="1" ht="15" customHeight="1" x14ac:dyDescent="0.3">
      <c r="B109" s="38" t="s">
        <v>225</v>
      </c>
      <c r="C109" s="38"/>
      <c r="D109" s="38" t="str">
        <f t="shared" si="24"/>
        <v>*</v>
      </c>
      <c r="E109" s="66">
        <f t="shared" si="18"/>
        <v>2018</v>
      </c>
      <c r="F109" s="38" t="str">
        <f t="shared" si="25"/>
        <v>TRABJF</v>
      </c>
      <c r="G109" s="38" t="str">
        <f t="shared" si="26"/>
        <v>TM*</v>
      </c>
      <c r="H109" s="38" t="str">
        <f>P$13</f>
        <v>TRABJF</v>
      </c>
      <c r="I109" s="38" t="str">
        <f t="shared" si="27"/>
        <v>TRANH3N</v>
      </c>
      <c r="J109" s="47">
        <v>0</v>
      </c>
      <c r="K109" s="2"/>
      <c r="L109" s="38" t="s">
        <v>239</v>
      </c>
      <c r="M109" s="38"/>
      <c r="N109" s="38" t="s">
        <v>245</v>
      </c>
      <c r="P109" s="21"/>
      <c r="Q109" s="25"/>
      <c r="R109" s="25"/>
      <c r="S109" s="25"/>
      <c r="T109" s="25"/>
    </row>
    <row r="110" spans="2:20" s="19" customFormat="1" ht="15" customHeight="1" x14ac:dyDescent="0.3">
      <c r="B110" s="38" t="s">
        <v>225</v>
      </c>
      <c r="C110" s="38"/>
      <c r="D110" s="38" t="str">
        <f t="shared" si="24"/>
        <v>*</v>
      </c>
      <c r="E110" s="66">
        <f t="shared" si="18"/>
        <v>2018</v>
      </c>
      <c r="F110" s="38" t="str">
        <f t="shared" si="25"/>
        <v>TRADME</v>
      </c>
      <c r="G110" s="38" t="str">
        <f t="shared" si="26"/>
        <v>TM*</v>
      </c>
      <c r="H110" s="38" t="str">
        <f>P$14</f>
        <v>TRADME</v>
      </c>
      <c r="I110" s="38" t="str">
        <f t="shared" si="27"/>
        <v>TRANH3N</v>
      </c>
      <c r="J110" s="47">
        <v>0</v>
      </c>
      <c r="K110" s="2"/>
      <c r="L110" s="38" t="s">
        <v>239</v>
      </c>
      <c r="M110" s="38"/>
      <c r="N110" s="38" t="s">
        <v>245</v>
      </c>
      <c r="P110" s="21"/>
      <c r="Q110" s="25"/>
      <c r="R110" s="25"/>
      <c r="S110" s="21"/>
      <c r="T110" s="21"/>
    </row>
    <row r="111" spans="2:20" x14ac:dyDescent="0.3">
      <c r="B111" s="38" t="s">
        <v>225</v>
      </c>
      <c r="C111" s="38"/>
      <c r="D111" s="38" t="str">
        <f t="shared" si="24"/>
        <v>*</v>
      </c>
      <c r="E111" s="66">
        <f t="shared" si="18"/>
        <v>2018</v>
      </c>
      <c r="F111" s="38" t="str">
        <f t="shared" si="25"/>
        <v>TRADST</v>
      </c>
      <c r="G111" s="38" t="str">
        <f t="shared" si="26"/>
        <v>TM*</v>
      </c>
      <c r="H111" s="38" t="str">
        <f>P$15</f>
        <v>TRADST</v>
      </c>
      <c r="I111" s="38" t="str">
        <f t="shared" si="27"/>
        <v>TRANH3N</v>
      </c>
      <c r="J111" s="47">
        <v>0</v>
      </c>
      <c r="K111" s="2"/>
      <c r="L111" s="38" t="s">
        <v>239</v>
      </c>
      <c r="M111" s="38"/>
      <c r="N111" s="38" t="s">
        <v>245</v>
      </c>
      <c r="P111" s="21"/>
      <c r="Q111" s="21"/>
      <c r="R111" s="21"/>
    </row>
    <row r="112" spans="2:20" x14ac:dyDescent="0.3">
      <c r="B112" s="38" t="s">
        <v>225</v>
      </c>
      <c r="C112" s="38"/>
      <c r="D112" s="38" t="str">
        <f t="shared" si="24"/>
        <v>*</v>
      </c>
      <c r="E112" s="66">
        <f t="shared" si="18"/>
        <v>2018</v>
      </c>
      <c r="F112" s="38" t="str">
        <f t="shared" si="25"/>
        <v>TRAELC</v>
      </c>
      <c r="G112" s="38" t="str">
        <f t="shared" si="26"/>
        <v>TM*</v>
      </c>
      <c r="H112" s="38" t="str">
        <f>P$16</f>
        <v>TRAELC</v>
      </c>
      <c r="I112" s="38" t="str">
        <f t="shared" si="27"/>
        <v>TRANH3N</v>
      </c>
      <c r="J112" s="47">
        <v>0</v>
      </c>
      <c r="K112" s="2"/>
      <c r="L112" s="38" t="s">
        <v>239</v>
      </c>
      <c r="M112" s="38"/>
      <c r="N112" s="38" t="s">
        <v>245</v>
      </c>
    </row>
    <row r="113" spans="2:20" x14ac:dyDescent="0.3">
      <c r="B113" s="38" t="s">
        <v>225</v>
      </c>
      <c r="C113" s="38"/>
      <c r="D113" s="38" t="str">
        <f t="shared" si="24"/>
        <v>FLO_EMIS</v>
      </c>
      <c r="E113" s="66">
        <f t="shared" si="18"/>
        <v>2018</v>
      </c>
      <c r="F113" s="38" t="str">
        <f t="shared" si="25"/>
        <v>TRAETH</v>
      </c>
      <c r="G113" s="38" t="str">
        <f t="shared" si="26"/>
        <v>TM*</v>
      </c>
      <c r="H113" s="38" t="str">
        <f>P$17</f>
        <v>TRAETH</v>
      </c>
      <c r="I113" s="38" t="str">
        <f t="shared" si="27"/>
        <v>TRANH3N</v>
      </c>
      <c r="J113" s="47">
        <v>1.702679826408709E-3</v>
      </c>
      <c r="K113" s="2"/>
      <c r="L113" s="38" t="s">
        <v>239</v>
      </c>
      <c r="M113" s="38" t="s">
        <v>293</v>
      </c>
      <c r="N113" s="38" t="s">
        <v>241</v>
      </c>
    </row>
    <row r="114" spans="2:20" x14ac:dyDescent="0.3">
      <c r="B114" s="38" t="s">
        <v>225</v>
      </c>
      <c r="C114" s="38"/>
      <c r="D114" s="38" t="str">
        <f t="shared" si="24"/>
        <v>FLO_EMIS</v>
      </c>
      <c r="E114" s="66">
        <f t="shared" si="18"/>
        <v>2018</v>
      </c>
      <c r="F114" s="38" t="str">
        <f t="shared" si="25"/>
        <v>TRAETHM</v>
      </c>
      <c r="G114" s="38" t="str">
        <f t="shared" si="26"/>
        <v>TM*</v>
      </c>
      <c r="H114" s="38" t="str">
        <f>P$18</f>
        <v>TRAETHM</v>
      </c>
      <c r="I114" s="38" t="str">
        <f t="shared" si="27"/>
        <v>TRANH3N</v>
      </c>
      <c r="J114" s="47">
        <v>1.702679826408709E-3</v>
      </c>
      <c r="K114" s="2"/>
      <c r="L114" s="38" t="s">
        <v>239</v>
      </c>
      <c r="M114" s="38" t="s">
        <v>293</v>
      </c>
      <c r="N114" s="38" t="s">
        <v>241</v>
      </c>
    </row>
    <row r="115" spans="2:20" x14ac:dyDescent="0.3">
      <c r="B115" s="38" t="s">
        <v>225</v>
      </c>
      <c r="C115" s="38"/>
      <c r="D115" s="38" t="str">
        <f t="shared" si="24"/>
        <v>*</v>
      </c>
      <c r="E115" s="66">
        <f t="shared" si="18"/>
        <v>2018</v>
      </c>
      <c r="F115" s="38" t="str">
        <f t="shared" si="25"/>
        <v>TRAFTD</v>
      </c>
      <c r="G115" s="38" t="str">
        <f t="shared" si="26"/>
        <v>TM*</v>
      </c>
      <c r="H115" s="38" t="str">
        <f>P$19</f>
        <v>TRAFTD</v>
      </c>
      <c r="I115" s="38" t="str">
        <f t="shared" si="27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20" x14ac:dyDescent="0.3">
      <c r="B116" s="38" t="s">
        <v>225</v>
      </c>
      <c r="C116" s="38"/>
      <c r="D116" s="38" t="str">
        <f t="shared" si="24"/>
        <v>FLO_EMIS</v>
      </c>
      <c r="E116" s="66">
        <f t="shared" si="18"/>
        <v>2018</v>
      </c>
      <c r="F116" s="38" t="str">
        <f t="shared" si="25"/>
        <v>TRAGSL</v>
      </c>
      <c r="G116" s="38" t="str">
        <f t="shared" si="26"/>
        <v>TM*</v>
      </c>
      <c r="H116" s="38" t="str">
        <f>P$20</f>
        <v>TRAGSL</v>
      </c>
      <c r="I116" s="38" t="str">
        <f t="shared" si="27"/>
        <v>TRANH3N</v>
      </c>
      <c r="J116" s="47">
        <v>1.2023577452389539E-3</v>
      </c>
      <c r="K116" s="2"/>
      <c r="L116" s="38" t="s">
        <v>239</v>
      </c>
      <c r="M116" s="38" t="s">
        <v>293</v>
      </c>
      <c r="N116" s="38" t="s">
        <v>296</v>
      </c>
    </row>
    <row r="117" spans="2:20" x14ac:dyDescent="0.3">
      <c r="B117" s="38" t="s">
        <v>225</v>
      </c>
      <c r="C117" s="38"/>
      <c r="D117" s="38" t="str">
        <f t="shared" si="24"/>
        <v>*</v>
      </c>
      <c r="E117" s="66">
        <f t="shared" si="18"/>
        <v>2018</v>
      </c>
      <c r="F117" s="38" t="str">
        <f t="shared" si="25"/>
        <v>TRAH2G</v>
      </c>
      <c r="G117" s="38" t="str">
        <f t="shared" si="26"/>
        <v>TM*</v>
      </c>
      <c r="H117" s="38" t="str">
        <f>P$21</f>
        <v>TRAH2G</v>
      </c>
      <c r="I117" s="38" t="str">
        <f t="shared" si="27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20" x14ac:dyDescent="0.3">
      <c r="B118" s="38" t="s">
        <v>225</v>
      </c>
      <c r="C118" s="38"/>
      <c r="D118" s="38" t="str">
        <f t="shared" si="24"/>
        <v>*</v>
      </c>
      <c r="E118" s="66">
        <f t="shared" si="18"/>
        <v>2018</v>
      </c>
      <c r="F118" s="38" t="str">
        <f t="shared" si="25"/>
        <v>TRAHFO</v>
      </c>
      <c r="G118" s="38" t="str">
        <f t="shared" si="26"/>
        <v>TM*</v>
      </c>
      <c r="H118" s="38" t="str">
        <f>P$22</f>
        <v>TRAHFO</v>
      </c>
      <c r="I118" s="38" t="str">
        <f t="shared" si="27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20" x14ac:dyDescent="0.3">
      <c r="B119" s="38" t="s">
        <v>225</v>
      </c>
      <c r="C119" s="38"/>
      <c r="D119" s="38" t="str">
        <f t="shared" si="24"/>
        <v>*</v>
      </c>
      <c r="E119" s="66">
        <f t="shared" si="18"/>
        <v>2018</v>
      </c>
      <c r="F119" s="38" t="str">
        <f t="shared" si="25"/>
        <v>TRAHUM</v>
      </c>
      <c r="G119" s="38" t="str">
        <f t="shared" si="26"/>
        <v>TM*</v>
      </c>
      <c r="H119" s="38" t="str">
        <f>P$23</f>
        <v>TRAHUM</v>
      </c>
      <c r="I119" s="38" t="str">
        <f t="shared" si="27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20" x14ac:dyDescent="0.3">
      <c r="B120" s="38" t="s">
        <v>225</v>
      </c>
      <c r="C120" s="38"/>
      <c r="D120" s="38" t="str">
        <f t="shared" si="24"/>
        <v>*</v>
      </c>
      <c r="E120" s="66">
        <f t="shared" si="18"/>
        <v>2018</v>
      </c>
      <c r="F120" s="38" t="str">
        <f t="shared" si="25"/>
        <v>TRAKER</v>
      </c>
      <c r="G120" s="38" t="str">
        <f t="shared" si="26"/>
        <v>TM*</v>
      </c>
      <c r="H120" s="38" t="str">
        <f>P$24</f>
        <v>TRAKER</v>
      </c>
      <c r="I120" s="38" t="str">
        <f t="shared" si="27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20" x14ac:dyDescent="0.3">
      <c r="B121" s="38" t="s">
        <v>225</v>
      </c>
      <c r="C121" s="38"/>
      <c r="D121" s="38" t="str">
        <f t="shared" si="24"/>
        <v>*</v>
      </c>
      <c r="E121" s="66">
        <f t="shared" si="18"/>
        <v>2018</v>
      </c>
      <c r="F121" s="38" t="str">
        <f t="shared" si="25"/>
        <v>TRALFO</v>
      </c>
      <c r="G121" s="38" t="str">
        <f t="shared" si="26"/>
        <v>TM*</v>
      </c>
      <c r="H121" s="38" t="str">
        <f>P$25</f>
        <v>TRALFO</v>
      </c>
      <c r="I121" s="38" t="str">
        <f t="shared" si="27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20" x14ac:dyDescent="0.3">
      <c r="B122" s="38" t="s">
        <v>225</v>
      </c>
      <c r="C122" s="38"/>
      <c r="D122" s="38" t="str">
        <f t="shared" si="24"/>
        <v>*</v>
      </c>
      <c r="E122" s="66">
        <f t="shared" si="18"/>
        <v>2018</v>
      </c>
      <c r="F122" s="38" t="str">
        <f t="shared" si="25"/>
        <v>TRALPG</v>
      </c>
      <c r="G122" s="38" t="str">
        <f t="shared" si="26"/>
        <v>TM*</v>
      </c>
      <c r="H122" s="38" t="str">
        <f>P$26</f>
        <v>TRALPG</v>
      </c>
      <c r="I122" s="38" t="str">
        <f t="shared" si="27"/>
        <v>TRANH3N</v>
      </c>
      <c r="J122" s="47">
        <v>0</v>
      </c>
      <c r="K122" s="2"/>
      <c r="L122" s="38" t="s">
        <v>239</v>
      </c>
      <c r="M122" s="38"/>
      <c r="N122" s="38" t="s">
        <v>245</v>
      </c>
    </row>
    <row r="123" spans="2:20" x14ac:dyDescent="0.3">
      <c r="B123" s="38" t="s">
        <v>225</v>
      </c>
      <c r="C123" s="38"/>
      <c r="D123" s="38" t="str">
        <f t="shared" si="24"/>
        <v>*</v>
      </c>
      <c r="E123" s="66">
        <f t="shared" si="18"/>
        <v>2018</v>
      </c>
      <c r="F123" s="38" t="str">
        <f t="shared" si="25"/>
        <v>TRAMTH</v>
      </c>
      <c r="G123" s="38" t="str">
        <f t="shared" si="26"/>
        <v>TM*</v>
      </c>
      <c r="H123" s="38" t="str">
        <f>P$27</f>
        <v>TRAMTH</v>
      </c>
      <c r="I123" s="38" t="str">
        <f t="shared" si="27"/>
        <v>TRANH3N</v>
      </c>
      <c r="J123" s="47">
        <v>0</v>
      </c>
      <c r="K123" s="2"/>
      <c r="L123" s="38" t="s">
        <v>239</v>
      </c>
      <c r="M123" s="38"/>
      <c r="N123" s="38" t="s">
        <v>245</v>
      </c>
      <c r="S123" s="19"/>
      <c r="T123" s="19"/>
    </row>
    <row r="124" spans="2:20" s="19" customFormat="1" ht="15" customHeight="1" x14ac:dyDescent="0.3">
      <c r="B124" s="38" t="s">
        <v>225</v>
      </c>
      <c r="C124" s="38"/>
      <c r="D124" s="38" t="str">
        <f t="shared" si="24"/>
        <v>*</v>
      </c>
      <c r="E124" s="66">
        <f t="shared" si="18"/>
        <v>2018</v>
      </c>
      <c r="F124" s="38" t="str">
        <f t="shared" si="25"/>
        <v>TRAMTHM</v>
      </c>
      <c r="G124" s="38" t="str">
        <f t="shared" si="26"/>
        <v>TM*</v>
      </c>
      <c r="H124" s="38" t="str">
        <f>P$28</f>
        <v>TRAMTHM</v>
      </c>
      <c r="I124" s="38" t="str">
        <f t="shared" si="27"/>
        <v>TRANH3N</v>
      </c>
      <c r="J124" s="47">
        <v>0</v>
      </c>
      <c r="K124" s="2"/>
      <c r="L124" s="38" t="s">
        <v>239</v>
      </c>
      <c r="M124" s="38"/>
      <c r="N124" s="38" t="s">
        <v>245</v>
      </c>
      <c r="P124" s="21"/>
    </row>
    <row r="125" spans="2:20" s="19" customFormat="1" ht="15" customHeight="1" x14ac:dyDescent="0.3">
      <c r="B125" s="38" t="s">
        <v>225</v>
      </c>
      <c r="C125" s="38"/>
      <c r="D125" s="38" t="str">
        <f t="shared" si="24"/>
        <v>*</v>
      </c>
      <c r="E125" s="66">
        <f t="shared" si="18"/>
        <v>2018</v>
      </c>
      <c r="F125" s="38" t="str">
        <f t="shared" si="25"/>
        <v>TRANGL</v>
      </c>
      <c r="G125" s="38" t="str">
        <f t="shared" si="26"/>
        <v>TM*</v>
      </c>
      <c r="H125" s="38" t="str">
        <f>P$29</f>
        <v>TRANGL</v>
      </c>
      <c r="I125" s="38" t="str">
        <f t="shared" si="27"/>
        <v>TRANH3N</v>
      </c>
      <c r="J125" s="47">
        <v>0</v>
      </c>
      <c r="K125"/>
      <c r="L125" s="38" t="s">
        <v>239</v>
      </c>
      <c r="M125" s="38"/>
      <c r="N125" s="38" t="s">
        <v>245</v>
      </c>
      <c r="P125" s="21"/>
      <c r="S125" s="20"/>
      <c r="T125" s="20"/>
    </row>
    <row r="126" spans="2:20" x14ac:dyDescent="0.3">
      <c r="B126" s="39" t="s">
        <v>225</v>
      </c>
      <c r="C126" s="39"/>
      <c r="D126" s="39" t="str">
        <f t="shared" si="24"/>
        <v>*</v>
      </c>
      <c r="E126" s="66">
        <f t="shared" si="18"/>
        <v>2018</v>
      </c>
      <c r="F126" s="39" t="str">
        <f t="shared" si="25"/>
        <v>TRANGS</v>
      </c>
      <c r="G126" s="39" t="str">
        <f t="shared" si="26"/>
        <v>TM*</v>
      </c>
      <c r="H126" s="39" t="str">
        <f>P$30</f>
        <v>TRANGS</v>
      </c>
      <c r="I126" s="39" t="str">
        <f t="shared" si="27"/>
        <v>TRANH3N</v>
      </c>
      <c r="J126" s="48">
        <v>0</v>
      </c>
      <c r="K126"/>
      <c r="L126" s="39" t="s">
        <v>239</v>
      </c>
      <c r="M126" s="39"/>
      <c r="N126" s="39" t="s">
        <v>245</v>
      </c>
    </row>
    <row r="127" spans="2:20" x14ac:dyDescent="0.3">
      <c r="B127" s="38" t="s">
        <v>225</v>
      </c>
      <c r="C127" s="38"/>
      <c r="D127" s="38" t="str">
        <f t="shared" si="24"/>
        <v>*</v>
      </c>
      <c r="E127" s="66">
        <f t="shared" si="18"/>
        <v>2018</v>
      </c>
      <c r="F127" s="38" t="str">
        <f>H127</f>
        <v>TRABDL</v>
      </c>
      <c r="G127" s="38" t="str">
        <f>G$7</f>
        <v>TM*</v>
      </c>
      <c r="H127" s="38" t="str">
        <f>P$7</f>
        <v>TRABDL</v>
      </c>
      <c r="I127" s="38" t="s">
        <v>231</v>
      </c>
      <c r="J127" s="47">
        <v>0</v>
      </c>
      <c r="K127" s="2"/>
      <c r="L127" s="38" t="s">
        <v>239</v>
      </c>
      <c r="M127" s="38"/>
      <c r="N127" s="38" t="s">
        <v>245</v>
      </c>
    </row>
    <row r="128" spans="2:20" x14ac:dyDescent="0.3">
      <c r="B128" s="38" t="s">
        <v>225</v>
      </c>
      <c r="C128" s="38"/>
      <c r="D128" s="38" t="str">
        <f t="shared" si="24"/>
        <v>*</v>
      </c>
      <c r="E128" s="66">
        <f t="shared" si="18"/>
        <v>2018</v>
      </c>
      <c r="F128" s="38" t="str">
        <f t="shared" ref="F128:F174" si="30">H128</f>
        <v>TRABDLM</v>
      </c>
      <c r="G128" s="38" t="str">
        <f>G127</f>
        <v>TM*</v>
      </c>
      <c r="H128" s="38" t="str">
        <f>P$8</f>
        <v>TRABDLM</v>
      </c>
      <c r="I128" s="38" t="str">
        <f>I127</f>
        <v>TRANOXN</v>
      </c>
      <c r="J128" s="47">
        <v>0</v>
      </c>
      <c r="K128" s="2"/>
      <c r="L128" s="38" t="s">
        <v>239</v>
      </c>
      <c r="M128" s="38"/>
      <c r="N128" s="38" t="s">
        <v>245</v>
      </c>
      <c r="S128" s="21"/>
      <c r="T128" s="19"/>
    </row>
    <row r="129" spans="2:20" s="19" customFormat="1" ht="15" customHeight="1" x14ac:dyDescent="0.3">
      <c r="B129" s="38" t="s">
        <v>225</v>
      </c>
      <c r="C129" s="38"/>
      <c r="D129" s="38" t="str">
        <f t="shared" si="24"/>
        <v>*</v>
      </c>
      <c r="E129" s="66">
        <f t="shared" si="18"/>
        <v>2018</v>
      </c>
      <c r="F129" s="38" t="str">
        <f t="shared" si="30"/>
        <v>TRABGL</v>
      </c>
      <c r="G129" s="38" t="str">
        <f t="shared" ref="G129:G150" si="31">G128</f>
        <v>TM*</v>
      </c>
      <c r="H129" s="38" t="str">
        <f>P$9</f>
        <v>TRABGL</v>
      </c>
      <c r="I129" s="38" t="str">
        <f t="shared" ref="I129:I150" si="32">I128</f>
        <v>TRANOXN</v>
      </c>
      <c r="J129" s="47">
        <v>0</v>
      </c>
      <c r="K129" s="2"/>
      <c r="L129" s="38" t="s">
        <v>239</v>
      </c>
      <c r="M129" s="38"/>
      <c r="N129" s="38" t="s">
        <v>245</v>
      </c>
      <c r="P129" s="21"/>
      <c r="S129" s="21"/>
      <c r="T129" s="25"/>
    </row>
    <row r="130" spans="2:20" s="19" customFormat="1" ht="15" customHeight="1" x14ac:dyDescent="0.3">
      <c r="B130" s="38" t="s">
        <v>225</v>
      </c>
      <c r="C130" s="38"/>
      <c r="D130" s="38" t="str">
        <f t="shared" si="24"/>
        <v>*</v>
      </c>
      <c r="E130" s="66">
        <f t="shared" si="18"/>
        <v>2018</v>
      </c>
      <c r="F130" s="38" t="str">
        <f t="shared" si="30"/>
        <v>TRABGS</v>
      </c>
      <c r="G130" s="38" t="str">
        <f t="shared" si="31"/>
        <v>TM*</v>
      </c>
      <c r="H130" s="38" t="str">
        <f>P$10</f>
        <v>TRABGS</v>
      </c>
      <c r="I130" s="38" t="str">
        <f t="shared" si="32"/>
        <v>TRANOXN</v>
      </c>
      <c r="J130" s="47">
        <v>0</v>
      </c>
      <c r="K130" s="2"/>
      <c r="L130" s="38" t="s">
        <v>239</v>
      </c>
      <c r="M130" s="38"/>
      <c r="N130" s="38" t="s">
        <v>245</v>
      </c>
      <c r="P130" s="21"/>
      <c r="Q130" s="25"/>
      <c r="R130" s="25"/>
      <c r="S130" s="21"/>
      <c r="T130" s="25"/>
    </row>
    <row r="131" spans="2:20" s="19" customFormat="1" ht="15" customHeight="1" x14ac:dyDescent="0.3">
      <c r="B131" s="38" t="s">
        <v>225</v>
      </c>
      <c r="C131" s="38"/>
      <c r="D131" s="38" t="str">
        <f t="shared" ref="D131:D164" si="33">IF(J131&gt;0,"FLO_EMIS","*")</f>
        <v>FLO_EMIS</v>
      </c>
      <c r="E131" s="66">
        <f t="shared" si="18"/>
        <v>2018</v>
      </c>
      <c r="F131" s="38" t="str">
        <f t="shared" si="30"/>
        <v>TRABGSL</v>
      </c>
      <c r="G131" s="38" t="str">
        <f t="shared" si="31"/>
        <v>TM*</v>
      </c>
      <c r="H131" s="38" t="str">
        <f>P$11</f>
        <v>TRABGSL</v>
      </c>
      <c r="I131" s="38" t="str">
        <f t="shared" si="32"/>
        <v>TRANOXN</v>
      </c>
      <c r="J131" s="47">
        <f>J140</f>
        <v>4.4243276287824242E-2</v>
      </c>
      <c r="K131" s="2"/>
      <c r="L131" s="38" t="s">
        <v>239</v>
      </c>
      <c r="M131" s="38"/>
      <c r="N131" s="38" t="s">
        <v>294</v>
      </c>
      <c r="P131" s="21"/>
      <c r="Q131" s="25"/>
      <c r="R131" s="25"/>
      <c r="S131" s="21"/>
      <c r="T131" s="25"/>
    </row>
    <row r="132" spans="2:20" s="19" customFormat="1" ht="15" customHeight="1" x14ac:dyDescent="0.3">
      <c r="B132" s="38" t="s">
        <v>225</v>
      </c>
      <c r="C132" s="38"/>
      <c r="D132" s="38" t="str">
        <f t="shared" ref="D132" si="34">IF(J132&gt;0,"FLO_EMIS","*")</f>
        <v>FLO_EMIS</v>
      </c>
      <c r="E132" s="66">
        <f t="shared" si="18"/>
        <v>2018</v>
      </c>
      <c r="F132" s="38" t="str">
        <f t="shared" ref="F132" si="35">H132</f>
        <v>TRABGSLM</v>
      </c>
      <c r="G132" s="38" t="str">
        <f t="shared" si="31"/>
        <v>TM*</v>
      </c>
      <c r="H132" s="38" t="str">
        <f>P$12</f>
        <v>TRABGSLM</v>
      </c>
      <c r="I132" s="38" t="str">
        <f t="shared" si="32"/>
        <v>TRANOXN</v>
      </c>
      <c r="J132" s="47">
        <f>J131</f>
        <v>4.4243276287824242E-2</v>
      </c>
      <c r="K132" s="2"/>
      <c r="L132" s="38" t="s">
        <v>239</v>
      </c>
      <c r="M132" s="38"/>
      <c r="N132" s="38" t="s">
        <v>294</v>
      </c>
      <c r="P132" s="21"/>
      <c r="Q132" s="25"/>
      <c r="R132" s="25"/>
      <c r="S132" s="21"/>
      <c r="T132" s="25"/>
    </row>
    <row r="133" spans="2:20" s="19" customFormat="1" ht="15" customHeight="1" x14ac:dyDescent="0.3">
      <c r="B133" s="38" t="s">
        <v>225</v>
      </c>
      <c r="C133" s="38"/>
      <c r="D133" s="38" t="str">
        <f t="shared" si="33"/>
        <v>*</v>
      </c>
      <c r="E133" s="66">
        <f t="shared" si="18"/>
        <v>2018</v>
      </c>
      <c r="F133" s="38" t="str">
        <f t="shared" si="30"/>
        <v>TRABJF</v>
      </c>
      <c r="G133" s="38" t="str">
        <f t="shared" si="31"/>
        <v>TM*</v>
      </c>
      <c r="H133" s="38" t="str">
        <f>P$13</f>
        <v>TRABJF</v>
      </c>
      <c r="I133" s="38" t="str">
        <f t="shared" si="32"/>
        <v>TRANOXN</v>
      </c>
      <c r="J133" s="47">
        <v>0</v>
      </c>
      <c r="K133" s="2"/>
      <c r="L133" s="38" t="s">
        <v>239</v>
      </c>
      <c r="M133" s="38"/>
      <c r="N133" s="38" t="s">
        <v>245</v>
      </c>
      <c r="P133" s="21"/>
      <c r="Q133" s="25"/>
      <c r="R133" s="25"/>
      <c r="S133" s="25"/>
      <c r="T133" s="25"/>
    </row>
    <row r="134" spans="2:20" s="19" customFormat="1" ht="15" customHeight="1" x14ac:dyDescent="0.3">
      <c r="B134" s="38" t="s">
        <v>225</v>
      </c>
      <c r="C134" s="38"/>
      <c r="D134" s="38" t="str">
        <f t="shared" si="33"/>
        <v>*</v>
      </c>
      <c r="E134" s="66">
        <f t="shared" si="18"/>
        <v>2018</v>
      </c>
      <c r="F134" s="38" t="str">
        <f t="shared" si="30"/>
        <v>TRADME</v>
      </c>
      <c r="G134" s="38" t="str">
        <f t="shared" si="31"/>
        <v>TM*</v>
      </c>
      <c r="H134" s="38" t="str">
        <f>P$14</f>
        <v>TRADME</v>
      </c>
      <c r="I134" s="38" t="str">
        <f t="shared" si="32"/>
        <v>TRANOXN</v>
      </c>
      <c r="J134" s="47">
        <v>0</v>
      </c>
      <c r="K134" s="2"/>
      <c r="L134" s="38" t="s">
        <v>239</v>
      </c>
      <c r="M134" s="38"/>
      <c r="N134" s="38" t="s">
        <v>245</v>
      </c>
      <c r="P134" s="21"/>
      <c r="Q134" s="25"/>
      <c r="R134" s="25"/>
      <c r="S134" s="21"/>
      <c r="T134" s="21"/>
    </row>
    <row r="135" spans="2:20" x14ac:dyDescent="0.3">
      <c r="B135" s="38" t="s">
        <v>225</v>
      </c>
      <c r="C135" s="38"/>
      <c r="D135" s="38" t="str">
        <f t="shared" si="33"/>
        <v>*</v>
      </c>
      <c r="E135" s="66">
        <f t="shared" si="18"/>
        <v>2018</v>
      </c>
      <c r="F135" s="38" t="str">
        <f t="shared" si="30"/>
        <v>TRADST</v>
      </c>
      <c r="G135" s="38" t="str">
        <f t="shared" si="31"/>
        <v>TM*</v>
      </c>
      <c r="H135" s="38" t="str">
        <f>P$15</f>
        <v>TRADST</v>
      </c>
      <c r="I135" s="38" t="str">
        <f t="shared" si="32"/>
        <v>TRANOXN</v>
      </c>
      <c r="J135" s="47">
        <v>0</v>
      </c>
      <c r="K135" s="2"/>
      <c r="L135" s="38" t="s">
        <v>239</v>
      </c>
      <c r="M135" s="38"/>
      <c r="N135" s="38" t="s">
        <v>245</v>
      </c>
      <c r="P135" s="21"/>
      <c r="Q135" s="21"/>
      <c r="R135" s="21"/>
    </row>
    <row r="136" spans="2:20" x14ac:dyDescent="0.3">
      <c r="B136" s="38" t="s">
        <v>225</v>
      </c>
      <c r="C136" s="38"/>
      <c r="D136" s="38" t="str">
        <f t="shared" si="33"/>
        <v>*</v>
      </c>
      <c r="E136" s="66">
        <f t="shared" si="18"/>
        <v>2018</v>
      </c>
      <c r="F136" s="38" t="str">
        <f t="shared" si="30"/>
        <v>TRAELC</v>
      </c>
      <c r="G136" s="38" t="str">
        <f t="shared" si="31"/>
        <v>TM*</v>
      </c>
      <c r="H136" s="38" t="str">
        <f>P$16</f>
        <v>TRAELC</v>
      </c>
      <c r="I136" s="38" t="str">
        <f t="shared" si="32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33"/>
        <v>FLO_EMIS</v>
      </c>
      <c r="E137" s="66">
        <f t="shared" ref="E137:E200" si="36">$E$7</f>
        <v>2018</v>
      </c>
      <c r="F137" s="38" t="str">
        <f t="shared" si="30"/>
        <v>TRAETH</v>
      </c>
      <c r="G137" s="38" t="str">
        <f t="shared" si="31"/>
        <v>TM*</v>
      </c>
      <c r="H137" s="38" t="str">
        <f>P$17</f>
        <v>TRAETH</v>
      </c>
      <c r="I137" s="38" t="str">
        <f t="shared" si="32"/>
        <v>TRANOXN</v>
      </c>
      <c r="J137" s="47">
        <v>1.5901427628668599E-2</v>
      </c>
      <c r="K137" s="2"/>
      <c r="L137" s="38" t="s">
        <v>239</v>
      </c>
      <c r="M137" s="38" t="s">
        <v>293</v>
      </c>
      <c r="N137" s="38" t="s">
        <v>241</v>
      </c>
    </row>
    <row r="138" spans="2:20" x14ac:dyDescent="0.3">
      <c r="B138" s="38" t="s">
        <v>225</v>
      </c>
      <c r="C138" s="38"/>
      <c r="D138" s="38" t="str">
        <f t="shared" si="33"/>
        <v>FLO_EMIS</v>
      </c>
      <c r="E138" s="66">
        <f t="shared" si="36"/>
        <v>2018</v>
      </c>
      <c r="F138" s="38" t="str">
        <f t="shared" si="30"/>
        <v>TRAETHM</v>
      </c>
      <c r="G138" s="38" t="str">
        <f t="shared" si="31"/>
        <v>TM*</v>
      </c>
      <c r="H138" s="38" t="str">
        <f>P$18</f>
        <v>TRAETHM</v>
      </c>
      <c r="I138" s="38" t="str">
        <f t="shared" si="32"/>
        <v>TRANOXN</v>
      </c>
      <c r="J138" s="47">
        <v>1.5901427628668599E-2</v>
      </c>
      <c r="K138" s="2"/>
      <c r="L138" s="38" t="s">
        <v>239</v>
      </c>
      <c r="M138" s="38" t="s">
        <v>293</v>
      </c>
      <c r="N138" s="38" t="s">
        <v>241</v>
      </c>
    </row>
    <row r="139" spans="2:20" x14ac:dyDescent="0.3">
      <c r="B139" s="38" t="s">
        <v>225</v>
      </c>
      <c r="C139" s="38"/>
      <c r="D139" s="38" t="str">
        <f t="shared" si="33"/>
        <v>*</v>
      </c>
      <c r="E139" s="66">
        <f t="shared" si="36"/>
        <v>2018</v>
      </c>
      <c r="F139" s="38" t="str">
        <f t="shared" si="30"/>
        <v>TRAFTD</v>
      </c>
      <c r="G139" s="38" t="str">
        <f t="shared" si="31"/>
        <v>TM*</v>
      </c>
      <c r="H139" s="38" t="str">
        <f>P$19</f>
        <v>TRAFTD</v>
      </c>
      <c r="I139" s="38" t="str">
        <f t="shared" si="32"/>
        <v>TRANOXN</v>
      </c>
      <c r="J139" s="47">
        <v>0</v>
      </c>
      <c r="K139" s="2"/>
      <c r="L139" s="38" t="s">
        <v>239</v>
      </c>
      <c r="M139" s="38"/>
      <c r="N139" s="38" t="s">
        <v>245</v>
      </c>
    </row>
    <row r="140" spans="2:20" x14ac:dyDescent="0.3">
      <c r="B140" s="38" t="s">
        <v>225</v>
      </c>
      <c r="C140" s="38"/>
      <c r="D140" s="38" t="str">
        <f t="shared" si="33"/>
        <v>FLO_EMIS</v>
      </c>
      <c r="E140" s="66">
        <f t="shared" si="36"/>
        <v>2018</v>
      </c>
      <c r="F140" s="38" t="str">
        <f t="shared" si="30"/>
        <v>TRAGSL</v>
      </c>
      <c r="G140" s="38" t="str">
        <f t="shared" si="31"/>
        <v>TM*</v>
      </c>
      <c r="H140" s="38" t="str">
        <f>P$20</f>
        <v>TRAGSL</v>
      </c>
      <c r="I140" s="38" t="str">
        <f t="shared" si="32"/>
        <v>TRANOXN</v>
      </c>
      <c r="J140" s="47">
        <v>4.4243276287824242E-2</v>
      </c>
      <c r="K140" s="2"/>
      <c r="L140" s="38" t="s">
        <v>239</v>
      </c>
      <c r="M140" s="38" t="s">
        <v>293</v>
      </c>
      <c r="N140" s="38" t="s">
        <v>296</v>
      </c>
    </row>
    <row r="141" spans="2:20" x14ac:dyDescent="0.3">
      <c r="B141" s="38" t="s">
        <v>225</v>
      </c>
      <c r="C141" s="38"/>
      <c r="D141" s="38" t="str">
        <f t="shared" si="33"/>
        <v>*</v>
      </c>
      <c r="E141" s="66">
        <f t="shared" si="36"/>
        <v>2018</v>
      </c>
      <c r="F141" s="38" t="str">
        <f t="shared" si="30"/>
        <v>TRAH2G</v>
      </c>
      <c r="G141" s="38" t="str">
        <f t="shared" si="31"/>
        <v>TM*</v>
      </c>
      <c r="H141" s="38" t="str">
        <f>P$21</f>
        <v>TRAH2G</v>
      </c>
      <c r="I141" s="38" t="str">
        <f t="shared" si="32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33"/>
        <v>*</v>
      </c>
      <c r="E142" s="66">
        <f t="shared" si="36"/>
        <v>2018</v>
      </c>
      <c r="F142" s="38" t="str">
        <f t="shared" si="30"/>
        <v>TRAHFO</v>
      </c>
      <c r="G142" s="38" t="str">
        <f t="shared" si="31"/>
        <v>TM*</v>
      </c>
      <c r="H142" s="38" t="str">
        <f>P$22</f>
        <v>TRAHFO</v>
      </c>
      <c r="I142" s="38" t="str">
        <f t="shared" si="32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33"/>
        <v>*</v>
      </c>
      <c r="E143" s="66">
        <f t="shared" si="36"/>
        <v>2018</v>
      </c>
      <c r="F143" s="38" t="str">
        <f t="shared" si="30"/>
        <v>TRAHUM</v>
      </c>
      <c r="G143" s="38" t="str">
        <f t="shared" si="31"/>
        <v>TM*</v>
      </c>
      <c r="H143" s="38" t="str">
        <f>P$23</f>
        <v>TRAHUM</v>
      </c>
      <c r="I143" s="38" t="str">
        <f t="shared" si="32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33"/>
        <v>*</v>
      </c>
      <c r="E144" s="66">
        <f t="shared" si="36"/>
        <v>2018</v>
      </c>
      <c r="F144" s="38" t="str">
        <f t="shared" si="30"/>
        <v>TRAKER</v>
      </c>
      <c r="G144" s="38" t="str">
        <f t="shared" si="31"/>
        <v>TM*</v>
      </c>
      <c r="H144" s="38" t="str">
        <f>P$24</f>
        <v>TRAKER</v>
      </c>
      <c r="I144" s="38" t="str">
        <f t="shared" si="32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33"/>
        <v>*</v>
      </c>
      <c r="E145" s="66">
        <f t="shared" si="36"/>
        <v>2018</v>
      </c>
      <c r="F145" s="38" t="str">
        <f t="shared" si="30"/>
        <v>TRALFO</v>
      </c>
      <c r="G145" s="38" t="str">
        <f t="shared" si="31"/>
        <v>TM*</v>
      </c>
      <c r="H145" s="38" t="str">
        <f>P$25</f>
        <v>TRALFO</v>
      </c>
      <c r="I145" s="38" t="str">
        <f t="shared" si="32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33"/>
        <v>*</v>
      </c>
      <c r="E146" s="66">
        <f t="shared" si="36"/>
        <v>2018</v>
      </c>
      <c r="F146" s="38" t="str">
        <f t="shared" si="30"/>
        <v>TRALPG</v>
      </c>
      <c r="G146" s="38" t="str">
        <f t="shared" si="31"/>
        <v>TM*</v>
      </c>
      <c r="H146" s="38" t="str">
        <f>P$26</f>
        <v>TRALPG</v>
      </c>
      <c r="I146" s="38" t="str">
        <f t="shared" si="32"/>
        <v>TRANOXN</v>
      </c>
      <c r="J146" s="47">
        <v>0</v>
      </c>
      <c r="K146" s="2"/>
      <c r="L146" s="38" t="s">
        <v>239</v>
      </c>
      <c r="M146" s="38"/>
      <c r="N146" s="38" t="s">
        <v>245</v>
      </c>
    </row>
    <row r="147" spans="2:20" x14ac:dyDescent="0.3">
      <c r="B147" s="38" t="s">
        <v>225</v>
      </c>
      <c r="C147" s="38"/>
      <c r="D147" s="38" t="str">
        <f t="shared" si="33"/>
        <v>*</v>
      </c>
      <c r="E147" s="66">
        <f t="shared" si="36"/>
        <v>2018</v>
      </c>
      <c r="F147" s="38" t="str">
        <f t="shared" si="30"/>
        <v>TRAMTH</v>
      </c>
      <c r="G147" s="38" t="str">
        <f t="shared" si="31"/>
        <v>TM*</v>
      </c>
      <c r="H147" s="38" t="str">
        <f>P$27</f>
        <v>TRAMTH</v>
      </c>
      <c r="I147" s="38" t="str">
        <f t="shared" si="32"/>
        <v>TRANOXN</v>
      </c>
      <c r="J147" s="47">
        <v>0</v>
      </c>
      <c r="K147" s="2"/>
      <c r="L147" s="38" t="s">
        <v>239</v>
      </c>
      <c r="M147" s="38"/>
      <c r="N147" s="38" t="s">
        <v>245</v>
      </c>
      <c r="S147" s="19"/>
      <c r="T147" s="19"/>
    </row>
    <row r="148" spans="2:20" s="19" customFormat="1" ht="15" customHeight="1" x14ac:dyDescent="0.3">
      <c r="B148" s="38" t="s">
        <v>225</v>
      </c>
      <c r="C148" s="38"/>
      <c r="D148" s="38" t="str">
        <f t="shared" si="33"/>
        <v>*</v>
      </c>
      <c r="E148" s="66">
        <f t="shared" si="36"/>
        <v>2018</v>
      </c>
      <c r="F148" s="38" t="str">
        <f t="shared" si="30"/>
        <v>TRAMTHM</v>
      </c>
      <c r="G148" s="38" t="str">
        <f t="shared" si="31"/>
        <v>TM*</v>
      </c>
      <c r="H148" s="38" t="str">
        <f>P$28</f>
        <v>TRAMTHM</v>
      </c>
      <c r="I148" s="38" t="str">
        <f t="shared" si="32"/>
        <v>TRANOXN</v>
      </c>
      <c r="J148" s="47">
        <v>0</v>
      </c>
      <c r="K148" s="2"/>
      <c r="L148" s="38" t="s">
        <v>239</v>
      </c>
      <c r="M148" s="38"/>
      <c r="N148" s="38" t="s">
        <v>245</v>
      </c>
      <c r="P148" s="21"/>
    </row>
    <row r="149" spans="2:20" s="19" customFormat="1" ht="15" customHeight="1" x14ac:dyDescent="0.3">
      <c r="B149" s="38" t="s">
        <v>225</v>
      </c>
      <c r="C149" s="38"/>
      <c r="D149" s="38" t="str">
        <f t="shared" si="33"/>
        <v>*</v>
      </c>
      <c r="E149" s="66">
        <f t="shared" si="36"/>
        <v>2018</v>
      </c>
      <c r="F149" s="38" t="str">
        <f t="shared" si="30"/>
        <v>TRANGL</v>
      </c>
      <c r="G149" s="38" t="str">
        <f t="shared" si="31"/>
        <v>TM*</v>
      </c>
      <c r="H149" s="38" t="str">
        <f>P$29</f>
        <v>TRANGL</v>
      </c>
      <c r="I149" s="38" t="str">
        <f t="shared" si="32"/>
        <v>TRANOXN</v>
      </c>
      <c r="J149" s="47">
        <v>0</v>
      </c>
      <c r="K149"/>
      <c r="L149" s="38" t="s">
        <v>239</v>
      </c>
      <c r="M149" s="38"/>
      <c r="N149" s="38" t="s">
        <v>245</v>
      </c>
      <c r="P149" s="21"/>
      <c r="S149" s="20"/>
      <c r="T149" s="20"/>
    </row>
    <row r="150" spans="2:20" x14ac:dyDescent="0.3">
      <c r="B150" s="39" t="s">
        <v>225</v>
      </c>
      <c r="C150" s="39"/>
      <c r="D150" s="39" t="str">
        <f t="shared" si="33"/>
        <v>*</v>
      </c>
      <c r="E150" s="66">
        <f t="shared" si="36"/>
        <v>2018</v>
      </c>
      <c r="F150" s="39" t="str">
        <f t="shared" si="30"/>
        <v>TRANGS</v>
      </c>
      <c r="G150" s="39" t="str">
        <f t="shared" si="31"/>
        <v>TM*</v>
      </c>
      <c r="H150" s="39" t="str">
        <f>P$30</f>
        <v>TRANGS</v>
      </c>
      <c r="I150" s="39" t="str">
        <f t="shared" si="32"/>
        <v>TRANOXN</v>
      </c>
      <c r="J150" s="48">
        <v>0</v>
      </c>
      <c r="K150"/>
      <c r="L150" s="39" t="s">
        <v>239</v>
      </c>
      <c r="M150" s="39"/>
      <c r="N150" s="39" t="s">
        <v>245</v>
      </c>
    </row>
    <row r="151" spans="2:20" x14ac:dyDescent="0.3">
      <c r="B151" s="38" t="s">
        <v>225</v>
      </c>
      <c r="C151" s="38"/>
      <c r="D151" s="38" t="str">
        <f t="shared" si="33"/>
        <v>*</v>
      </c>
      <c r="E151" s="66">
        <f t="shared" si="36"/>
        <v>2018</v>
      </c>
      <c r="F151" s="38" t="str">
        <f>H151</f>
        <v>TRABDL</v>
      </c>
      <c r="G151" s="38" t="str">
        <f>G$7</f>
        <v>TM*</v>
      </c>
      <c r="H151" s="38" t="str">
        <f>P$7</f>
        <v>TRABDL</v>
      </c>
      <c r="I151" s="38" t="s">
        <v>246</v>
      </c>
      <c r="J151" s="47">
        <v>0</v>
      </c>
      <c r="K151" s="2"/>
      <c r="L151" s="38" t="s">
        <v>239</v>
      </c>
      <c r="M151" s="38"/>
      <c r="N151" s="38" t="s">
        <v>245</v>
      </c>
      <c r="O151" s="24"/>
    </row>
    <row r="152" spans="2:20" x14ac:dyDescent="0.3">
      <c r="B152" s="38" t="s">
        <v>225</v>
      </c>
      <c r="C152" s="38"/>
      <c r="D152" s="38" t="str">
        <f t="shared" si="33"/>
        <v>*</v>
      </c>
      <c r="E152" s="66">
        <f t="shared" si="36"/>
        <v>2018</v>
      </c>
      <c r="F152" s="38" t="str">
        <f t="shared" si="30"/>
        <v>TRABDLM</v>
      </c>
      <c r="G152" s="38" t="str">
        <f>G151</f>
        <v>TM*</v>
      </c>
      <c r="H152" s="38" t="str">
        <f>P$8</f>
        <v>TRABDLM</v>
      </c>
      <c r="I152" s="38" t="str">
        <f>I151</f>
        <v>TRAPMN</v>
      </c>
      <c r="J152" s="47">
        <v>0</v>
      </c>
      <c r="K152" s="2"/>
      <c r="L152" s="38" t="s">
        <v>239</v>
      </c>
      <c r="M152" s="38"/>
      <c r="N152" s="38" t="s">
        <v>245</v>
      </c>
      <c r="O152" s="24"/>
      <c r="S152" s="21"/>
      <c r="T152" s="19"/>
    </row>
    <row r="153" spans="2:20" s="19" customFormat="1" ht="15" customHeight="1" x14ac:dyDescent="0.3">
      <c r="B153" s="38" t="s">
        <v>225</v>
      </c>
      <c r="C153" s="38"/>
      <c r="D153" s="38" t="str">
        <f t="shared" si="33"/>
        <v>*</v>
      </c>
      <c r="E153" s="66">
        <f t="shared" si="36"/>
        <v>2018</v>
      </c>
      <c r="F153" s="38" t="str">
        <f t="shared" si="30"/>
        <v>TRABGL</v>
      </c>
      <c r="G153" s="38" t="str">
        <f t="shared" ref="G153:G174" si="37">G152</f>
        <v>TM*</v>
      </c>
      <c r="H153" s="38" t="str">
        <f>P$9</f>
        <v>TRABGL</v>
      </c>
      <c r="I153" s="38" t="str">
        <f t="shared" ref="I153:I174" si="38">I152</f>
        <v>TRAPMN</v>
      </c>
      <c r="J153" s="47">
        <v>0</v>
      </c>
      <c r="K153" s="2"/>
      <c r="L153" s="38" t="s">
        <v>239</v>
      </c>
      <c r="M153" s="38"/>
      <c r="N153" s="38" t="s">
        <v>245</v>
      </c>
      <c r="P153" s="21"/>
      <c r="S153" s="21"/>
      <c r="T153" s="25"/>
    </row>
    <row r="154" spans="2:20" s="19" customFormat="1" ht="15" customHeight="1" x14ac:dyDescent="0.3">
      <c r="B154" s="38" t="s">
        <v>225</v>
      </c>
      <c r="C154" s="38"/>
      <c r="D154" s="38" t="str">
        <f t="shared" si="33"/>
        <v>*</v>
      </c>
      <c r="E154" s="66">
        <f t="shared" si="36"/>
        <v>2018</v>
      </c>
      <c r="F154" s="38" t="str">
        <f t="shared" si="30"/>
        <v>TRABGS</v>
      </c>
      <c r="G154" s="38" t="str">
        <f t="shared" si="37"/>
        <v>TM*</v>
      </c>
      <c r="H154" s="38" t="str">
        <f>P$10</f>
        <v>TRABGS</v>
      </c>
      <c r="I154" s="38" t="str">
        <f t="shared" si="38"/>
        <v>TRAPMN</v>
      </c>
      <c r="J154" s="47">
        <v>0</v>
      </c>
      <c r="K154" s="2"/>
      <c r="L154" s="38" t="s">
        <v>239</v>
      </c>
      <c r="M154" s="38"/>
      <c r="N154" s="38" t="s">
        <v>245</v>
      </c>
      <c r="P154" s="21"/>
      <c r="Q154" s="25"/>
      <c r="R154" s="25"/>
      <c r="S154" s="21"/>
      <c r="T154" s="25"/>
    </row>
    <row r="155" spans="2:20" s="19" customFormat="1" ht="15" customHeight="1" x14ac:dyDescent="0.3">
      <c r="B155" s="38" t="s">
        <v>225</v>
      </c>
      <c r="C155" s="38"/>
      <c r="D155" s="38" t="str">
        <f t="shared" si="33"/>
        <v>FLO_EMIS</v>
      </c>
      <c r="E155" s="66">
        <f t="shared" si="36"/>
        <v>2018</v>
      </c>
      <c r="F155" s="38" t="str">
        <f t="shared" si="30"/>
        <v>TRABGSL</v>
      </c>
      <c r="G155" s="38" t="str">
        <f t="shared" si="37"/>
        <v>TM*</v>
      </c>
      <c r="H155" s="38" t="str">
        <f>P$11</f>
        <v>TRABGSL</v>
      </c>
      <c r="I155" s="38" t="str">
        <f t="shared" si="38"/>
        <v>TRAPMN</v>
      </c>
      <c r="J155" s="47">
        <f>J164</f>
        <v>8.1760322792841025E-3</v>
      </c>
      <c r="K155" s="2"/>
      <c r="L155" s="38" t="s">
        <v>239</v>
      </c>
      <c r="M155" s="38"/>
      <c r="N155" s="38" t="s">
        <v>294</v>
      </c>
      <c r="P155" s="21"/>
      <c r="Q155" s="25"/>
      <c r="R155" s="25"/>
      <c r="S155" s="21"/>
      <c r="T155" s="25"/>
    </row>
    <row r="156" spans="2:20" s="19" customFormat="1" ht="15" customHeight="1" x14ac:dyDescent="0.3">
      <c r="B156" s="38" t="s">
        <v>225</v>
      </c>
      <c r="C156" s="38"/>
      <c r="D156" s="38" t="str">
        <f t="shared" ref="D156" si="39">IF(J156&gt;0,"FLO_EMIS","*")</f>
        <v>FLO_EMIS</v>
      </c>
      <c r="E156" s="66">
        <f t="shared" si="36"/>
        <v>2018</v>
      </c>
      <c r="F156" s="38" t="str">
        <f t="shared" ref="F156" si="40">H156</f>
        <v>TRABGSLM</v>
      </c>
      <c r="G156" s="38" t="str">
        <f t="shared" si="37"/>
        <v>TM*</v>
      </c>
      <c r="H156" s="38" t="str">
        <f>P$12</f>
        <v>TRABGSLM</v>
      </c>
      <c r="I156" s="38" t="str">
        <f t="shared" si="38"/>
        <v>TRAPMN</v>
      </c>
      <c r="J156" s="47">
        <f>J155</f>
        <v>8.1760322792841025E-3</v>
      </c>
      <c r="K156" s="2"/>
      <c r="L156" s="38" t="s">
        <v>239</v>
      </c>
      <c r="M156" s="38"/>
      <c r="N156" s="38" t="s">
        <v>294</v>
      </c>
      <c r="P156" s="21"/>
      <c r="Q156" s="25"/>
      <c r="R156" s="25"/>
      <c r="S156" s="21"/>
      <c r="T156" s="25"/>
    </row>
    <row r="157" spans="2:20" s="19" customFormat="1" ht="15" customHeight="1" x14ac:dyDescent="0.3">
      <c r="B157" s="38" t="s">
        <v>225</v>
      </c>
      <c r="C157" s="38"/>
      <c r="D157" s="38" t="str">
        <f t="shared" si="33"/>
        <v>*</v>
      </c>
      <c r="E157" s="66">
        <f t="shared" si="36"/>
        <v>2018</v>
      </c>
      <c r="F157" s="38" t="str">
        <f t="shared" si="30"/>
        <v>TRABJF</v>
      </c>
      <c r="G157" s="38" t="str">
        <f t="shared" si="37"/>
        <v>TM*</v>
      </c>
      <c r="H157" s="38" t="str">
        <f>P$13</f>
        <v>TRABJF</v>
      </c>
      <c r="I157" s="38" t="str">
        <f t="shared" si="38"/>
        <v>TRAPMN</v>
      </c>
      <c r="J157" s="47">
        <v>0</v>
      </c>
      <c r="K157" s="2"/>
      <c r="L157" s="38" t="s">
        <v>239</v>
      </c>
      <c r="M157" s="38"/>
      <c r="N157" s="38" t="s">
        <v>245</v>
      </c>
      <c r="P157" s="21"/>
      <c r="Q157" s="25"/>
      <c r="R157" s="25"/>
      <c r="S157" s="25"/>
      <c r="T157" s="25"/>
    </row>
    <row r="158" spans="2:20" s="19" customFormat="1" ht="15" customHeight="1" x14ac:dyDescent="0.3">
      <c r="B158" s="38" t="s">
        <v>225</v>
      </c>
      <c r="C158" s="38"/>
      <c r="D158" s="38" t="str">
        <f t="shared" si="33"/>
        <v>*</v>
      </c>
      <c r="E158" s="66">
        <f t="shared" si="36"/>
        <v>2018</v>
      </c>
      <c r="F158" s="38" t="str">
        <f t="shared" si="30"/>
        <v>TRADME</v>
      </c>
      <c r="G158" s="38" t="str">
        <f t="shared" si="37"/>
        <v>TM*</v>
      </c>
      <c r="H158" s="38" t="str">
        <f>P$14</f>
        <v>TRADME</v>
      </c>
      <c r="I158" s="38" t="str">
        <f t="shared" si="38"/>
        <v>TRAPMN</v>
      </c>
      <c r="J158" s="47">
        <v>0</v>
      </c>
      <c r="K158" s="2"/>
      <c r="L158" s="38" t="s">
        <v>239</v>
      </c>
      <c r="M158" s="38"/>
      <c r="N158" s="38" t="s">
        <v>245</v>
      </c>
      <c r="P158" s="21"/>
      <c r="Q158" s="25"/>
      <c r="R158" s="25"/>
      <c r="S158" s="21"/>
      <c r="T158" s="21"/>
    </row>
    <row r="159" spans="2:20" x14ac:dyDescent="0.3">
      <c r="B159" s="38" t="s">
        <v>225</v>
      </c>
      <c r="C159" s="38"/>
      <c r="D159" s="38" t="str">
        <f t="shared" si="33"/>
        <v>*</v>
      </c>
      <c r="E159" s="66">
        <f t="shared" si="36"/>
        <v>2018</v>
      </c>
      <c r="F159" s="38" t="str">
        <f t="shared" si="30"/>
        <v>TRADST</v>
      </c>
      <c r="G159" s="38" t="str">
        <f t="shared" si="37"/>
        <v>TM*</v>
      </c>
      <c r="H159" s="38" t="str">
        <f>P$15</f>
        <v>TRADST</v>
      </c>
      <c r="I159" s="38" t="str">
        <f t="shared" si="38"/>
        <v>TRAPMN</v>
      </c>
      <c r="J159" s="47">
        <v>0</v>
      </c>
      <c r="K159" s="2"/>
      <c r="L159" s="38" t="s">
        <v>239</v>
      </c>
      <c r="M159" s="38"/>
      <c r="N159" s="38" t="s">
        <v>245</v>
      </c>
      <c r="P159" s="21"/>
      <c r="Q159" s="21"/>
      <c r="R159" s="21"/>
    </row>
    <row r="160" spans="2:20" x14ac:dyDescent="0.3">
      <c r="B160" s="38" t="s">
        <v>225</v>
      </c>
      <c r="C160" s="38"/>
      <c r="D160" s="38" t="str">
        <f t="shared" si="33"/>
        <v>*</v>
      </c>
      <c r="E160" s="66">
        <f t="shared" si="36"/>
        <v>2018</v>
      </c>
      <c r="F160" s="38" t="str">
        <f t="shared" si="30"/>
        <v>TRAELC</v>
      </c>
      <c r="G160" s="38" t="str">
        <f t="shared" si="37"/>
        <v>TM*</v>
      </c>
      <c r="H160" s="38" t="str">
        <f>P$16</f>
        <v>TRAELC</v>
      </c>
      <c r="I160" s="38" t="str">
        <f t="shared" si="38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24"/>
    </row>
    <row r="161" spans="2:20" x14ac:dyDescent="0.3">
      <c r="B161" s="38" t="s">
        <v>225</v>
      </c>
      <c r="C161" s="38"/>
      <c r="D161" s="38" t="str">
        <f t="shared" si="33"/>
        <v>FLO_EMIS</v>
      </c>
      <c r="E161" s="66">
        <f t="shared" si="36"/>
        <v>2018</v>
      </c>
      <c r="F161" s="38" t="str">
        <f t="shared" si="30"/>
        <v>TRAETH</v>
      </c>
      <c r="G161" s="38" t="str">
        <f t="shared" si="37"/>
        <v>TM*</v>
      </c>
      <c r="H161" s="38" t="str">
        <f>P$17</f>
        <v>TRAETH</v>
      </c>
      <c r="I161" s="38" t="str">
        <f t="shared" si="38"/>
        <v>TRAPMN</v>
      </c>
      <c r="J161" s="47">
        <v>7.8323268294645029E-3</v>
      </c>
      <c r="K161" s="2"/>
      <c r="L161" s="38" t="s">
        <v>239</v>
      </c>
      <c r="M161" s="38" t="s">
        <v>293</v>
      </c>
      <c r="N161" s="38" t="s">
        <v>241</v>
      </c>
      <c r="O161" s="24"/>
    </row>
    <row r="162" spans="2:20" x14ac:dyDescent="0.3">
      <c r="B162" s="38" t="s">
        <v>225</v>
      </c>
      <c r="C162" s="38"/>
      <c r="D162" s="38" t="str">
        <f t="shared" si="33"/>
        <v>FLO_EMIS</v>
      </c>
      <c r="E162" s="66">
        <f t="shared" si="36"/>
        <v>2018</v>
      </c>
      <c r="F162" s="38" t="str">
        <f t="shared" si="30"/>
        <v>TRAETHM</v>
      </c>
      <c r="G162" s="38" t="str">
        <f t="shared" si="37"/>
        <v>TM*</v>
      </c>
      <c r="H162" s="38" t="str">
        <f>P$18</f>
        <v>TRAETHM</v>
      </c>
      <c r="I162" s="38" t="str">
        <f t="shared" si="38"/>
        <v>TRAPMN</v>
      </c>
      <c r="J162" s="47">
        <v>7.8323268294645029E-3</v>
      </c>
      <c r="K162" s="2"/>
      <c r="L162" s="38" t="s">
        <v>239</v>
      </c>
      <c r="M162" s="38" t="s">
        <v>293</v>
      </c>
      <c r="N162" s="38" t="s">
        <v>241</v>
      </c>
      <c r="O162" s="24"/>
    </row>
    <row r="163" spans="2:20" x14ac:dyDescent="0.3">
      <c r="B163" s="38" t="s">
        <v>225</v>
      </c>
      <c r="C163" s="38"/>
      <c r="D163" s="38" t="str">
        <f t="shared" si="33"/>
        <v>*</v>
      </c>
      <c r="E163" s="66">
        <f t="shared" si="36"/>
        <v>2018</v>
      </c>
      <c r="F163" s="38" t="str">
        <f t="shared" si="30"/>
        <v>TRAFTD</v>
      </c>
      <c r="G163" s="38" t="str">
        <f t="shared" si="37"/>
        <v>TM*</v>
      </c>
      <c r="H163" s="38" t="str">
        <f>P$19</f>
        <v>TRAFTD</v>
      </c>
      <c r="I163" s="38" t="str">
        <f t="shared" si="38"/>
        <v>TRAPMN</v>
      </c>
      <c r="J163" s="47">
        <v>0</v>
      </c>
      <c r="K163" s="2"/>
      <c r="L163" s="38" t="s">
        <v>239</v>
      </c>
      <c r="M163" s="38"/>
      <c r="N163" s="38" t="s">
        <v>245</v>
      </c>
      <c r="O163" s="24"/>
    </row>
    <row r="164" spans="2:20" x14ac:dyDescent="0.3">
      <c r="B164" s="38" t="s">
        <v>225</v>
      </c>
      <c r="C164" s="38"/>
      <c r="D164" s="38" t="str">
        <f t="shared" si="33"/>
        <v>FLO_EMIS</v>
      </c>
      <c r="E164" s="66">
        <f t="shared" si="36"/>
        <v>2018</v>
      </c>
      <c r="F164" s="38" t="str">
        <f t="shared" si="30"/>
        <v>TRAGSL</v>
      </c>
      <c r="G164" s="38" t="str">
        <f t="shared" si="37"/>
        <v>TM*</v>
      </c>
      <c r="H164" s="38" t="str">
        <f>P$20</f>
        <v>TRAGSL</v>
      </c>
      <c r="I164" s="38" t="str">
        <f t="shared" si="38"/>
        <v>TRAPMN</v>
      </c>
      <c r="J164" s="47">
        <v>8.1760322792841025E-3</v>
      </c>
      <c r="K164" s="2"/>
      <c r="L164" s="38" t="s">
        <v>239</v>
      </c>
      <c r="M164" s="38" t="s">
        <v>293</v>
      </c>
      <c r="N164" s="38" t="s">
        <v>296</v>
      </c>
      <c r="O164" s="24"/>
    </row>
    <row r="165" spans="2:20" x14ac:dyDescent="0.3">
      <c r="B165" s="38" t="s">
        <v>225</v>
      </c>
      <c r="C165" s="38"/>
      <c r="D165" s="38" t="str">
        <f t="shared" ref="D165:D197" si="41">IF(J165&gt;0,"FLO_EMIS","*")</f>
        <v>*</v>
      </c>
      <c r="E165" s="66">
        <f t="shared" si="36"/>
        <v>2018</v>
      </c>
      <c r="F165" s="38" t="str">
        <f t="shared" si="30"/>
        <v>TRAH2G</v>
      </c>
      <c r="G165" s="38" t="str">
        <f t="shared" si="37"/>
        <v>TM*</v>
      </c>
      <c r="H165" s="38" t="str">
        <f>P$21</f>
        <v>TRAH2G</v>
      </c>
      <c r="I165" s="38" t="str">
        <f t="shared" si="38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24"/>
    </row>
    <row r="166" spans="2:20" x14ac:dyDescent="0.3">
      <c r="B166" s="38" t="s">
        <v>225</v>
      </c>
      <c r="C166" s="38"/>
      <c r="D166" s="38" t="str">
        <f t="shared" si="41"/>
        <v>*</v>
      </c>
      <c r="E166" s="66">
        <f t="shared" si="36"/>
        <v>2018</v>
      </c>
      <c r="F166" s="38" t="str">
        <f t="shared" si="30"/>
        <v>TRAHFO</v>
      </c>
      <c r="G166" s="38" t="str">
        <f t="shared" si="37"/>
        <v>TM*</v>
      </c>
      <c r="H166" s="38" t="str">
        <f>P$22</f>
        <v>TRAHFO</v>
      </c>
      <c r="I166" s="38" t="str">
        <f t="shared" si="38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24"/>
    </row>
    <row r="167" spans="2:20" x14ac:dyDescent="0.3">
      <c r="B167" s="38" t="s">
        <v>225</v>
      </c>
      <c r="C167" s="38"/>
      <c r="D167" s="38" t="str">
        <f t="shared" si="41"/>
        <v>*</v>
      </c>
      <c r="E167" s="66">
        <f t="shared" si="36"/>
        <v>2018</v>
      </c>
      <c r="F167" s="38" t="str">
        <f t="shared" si="30"/>
        <v>TRAHUM</v>
      </c>
      <c r="G167" s="38" t="str">
        <f t="shared" si="37"/>
        <v>TM*</v>
      </c>
      <c r="H167" s="38" t="str">
        <f>P$23</f>
        <v>TRAHUM</v>
      </c>
      <c r="I167" s="38" t="str">
        <f t="shared" si="38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24"/>
    </row>
    <row r="168" spans="2:20" x14ac:dyDescent="0.3">
      <c r="B168" s="38" t="s">
        <v>225</v>
      </c>
      <c r="C168" s="38"/>
      <c r="D168" s="38" t="str">
        <f t="shared" si="41"/>
        <v>*</v>
      </c>
      <c r="E168" s="66">
        <f t="shared" si="36"/>
        <v>2018</v>
      </c>
      <c r="F168" s="38" t="str">
        <f t="shared" si="30"/>
        <v>TRAKER</v>
      </c>
      <c r="G168" s="38" t="str">
        <f t="shared" si="37"/>
        <v>TM*</v>
      </c>
      <c r="H168" s="38" t="str">
        <f>P$24</f>
        <v>TRAKER</v>
      </c>
      <c r="I168" s="38" t="str">
        <f t="shared" si="38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24"/>
    </row>
    <row r="169" spans="2:20" x14ac:dyDescent="0.3">
      <c r="B169" s="38" t="s">
        <v>225</v>
      </c>
      <c r="C169" s="38"/>
      <c r="D169" s="38" t="str">
        <f t="shared" si="41"/>
        <v>*</v>
      </c>
      <c r="E169" s="66">
        <f t="shared" si="36"/>
        <v>2018</v>
      </c>
      <c r="F169" s="38" t="str">
        <f t="shared" si="30"/>
        <v>TRALFO</v>
      </c>
      <c r="G169" s="38" t="str">
        <f t="shared" si="37"/>
        <v>TM*</v>
      </c>
      <c r="H169" s="38" t="str">
        <f>P$25</f>
        <v>TRALFO</v>
      </c>
      <c r="I169" s="38" t="str">
        <f t="shared" si="38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24"/>
    </row>
    <row r="170" spans="2:20" x14ac:dyDescent="0.3">
      <c r="B170" s="38" t="s">
        <v>225</v>
      </c>
      <c r="C170" s="38"/>
      <c r="D170" s="38" t="str">
        <f t="shared" si="41"/>
        <v>*</v>
      </c>
      <c r="E170" s="66">
        <f t="shared" si="36"/>
        <v>2018</v>
      </c>
      <c r="F170" s="38" t="str">
        <f t="shared" si="30"/>
        <v>TRALPG</v>
      </c>
      <c r="G170" s="38" t="str">
        <f t="shared" si="37"/>
        <v>TM*</v>
      </c>
      <c r="H170" s="38" t="str">
        <f>P$26</f>
        <v>TRALPG</v>
      </c>
      <c r="I170" s="38" t="str">
        <f t="shared" si="38"/>
        <v>TRAPMN</v>
      </c>
      <c r="J170" s="47">
        <v>0</v>
      </c>
      <c r="K170" s="2"/>
      <c r="L170" s="38" t="s">
        <v>239</v>
      </c>
      <c r="M170" s="38"/>
      <c r="N170" s="38" t="s">
        <v>245</v>
      </c>
      <c r="O170" s="24"/>
    </row>
    <row r="171" spans="2:20" x14ac:dyDescent="0.3">
      <c r="B171" s="38" t="s">
        <v>225</v>
      </c>
      <c r="C171" s="38"/>
      <c r="D171" s="38" t="str">
        <f t="shared" si="41"/>
        <v>*</v>
      </c>
      <c r="E171" s="66">
        <f t="shared" si="36"/>
        <v>2018</v>
      </c>
      <c r="F171" s="38" t="str">
        <f t="shared" si="30"/>
        <v>TRAMTH</v>
      </c>
      <c r="G171" s="38" t="str">
        <f t="shared" si="37"/>
        <v>TM*</v>
      </c>
      <c r="H171" s="38" t="str">
        <f>P$27</f>
        <v>TRAMTH</v>
      </c>
      <c r="I171" s="38" t="str">
        <f t="shared" si="38"/>
        <v>TRAPMN</v>
      </c>
      <c r="J171" s="47">
        <v>0</v>
      </c>
      <c r="K171" s="2"/>
      <c r="L171" s="38" t="s">
        <v>239</v>
      </c>
      <c r="M171" s="38"/>
      <c r="N171" s="38" t="s">
        <v>245</v>
      </c>
      <c r="O171" s="24"/>
      <c r="S171" s="19"/>
      <c r="T171" s="19"/>
    </row>
    <row r="172" spans="2:20" s="19" customFormat="1" ht="15" customHeight="1" x14ac:dyDescent="0.3">
      <c r="B172" s="38" t="s">
        <v>225</v>
      </c>
      <c r="C172" s="38"/>
      <c r="D172" s="38" t="str">
        <f t="shared" si="41"/>
        <v>*</v>
      </c>
      <c r="E172" s="66">
        <f t="shared" si="36"/>
        <v>2018</v>
      </c>
      <c r="F172" s="38" t="str">
        <f t="shared" si="30"/>
        <v>TRAMTHM</v>
      </c>
      <c r="G172" s="38" t="str">
        <f t="shared" si="37"/>
        <v>TM*</v>
      </c>
      <c r="H172" s="38" t="str">
        <f>P$28</f>
        <v>TRAMTHM</v>
      </c>
      <c r="I172" s="38" t="str">
        <f t="shared" si="38"/>
        <v>TRAPMN</v>
      </c>
      <c r="J172" s="47">
        <v>0</v>
      </c>
      <c r="K172" s="2"/>
      <c r="L172" s="38" t="s">
        <v>239</v>
      </c>
      <c r="M172" s="38"/>
      <c r="N172" s="38" t="s">
        <v>245</v>
      </c>
      <c r="P172" s="21"/>
    </row>
    <row r="173" spans="2:20" s="19" customFormat="1" ht="15" customHeight="1" x14ac:dyDescent="0.3">
      <c r="B173" s="38" t="s">
        <v>225</v>
      </c>
      <c r="C173" s="38"/>
      <c r="D173" s="38" t="str">
        <f t="shared" si="41"/>
        <v>*</v>
      </c>
      <c r="E173" s="66">
        <f t="shared" si="36"/>
        <v>2018</v>
      </c>
      <c r="F173" s="38" t="str">
        <f t="shared" si="30"/>
        <v>TRANGL</v>
      </c>
      <c r="G173" s="38" t="str">
        <f t="shared" si="37"/>
        <v>TM*</v>
      </c>
      <c r="H173" s="38" t="str">
        <f>P$29</f>
        <v>TRANGL</v>
      </c>
      <c r="I173" s="38" t="str">
        <f t="shared" si="38"/>
        <v>TRAPMN</v>
      </c>
      <c r="J173" s="47">
        <v>0</v>
      </c>
      <c r="K173"/>
      <c r="L173" s="38" t="s">
        <v>239</v>
      </c>
      <c r="M173" s="38"/>
      <c r="N173" s="38" t="s">
        <v>245</v>
      </c>
      <c r="P173" s="21"/>
      <c r="S173" s="20"/>
      <c r="T173" s="20"/>
    </row>
    <row r="174" spans="2:20" x14ac:dyDescent="0.3">
      <c r="B174" s="39" t="s">
        <v>225</v>
      </c>
      <c r="C174" s="39"/>
      <c r="D174" s="39" t="str">
        <f t="shared" si="41"/>
        <v>*</v>
      </c>
      <c r="E174" s="66">
        <f t="shared" si="36"/>
        <v>2018</v>
      </c>
      <c r="F174" s="39" t="str">
        <f t="shared" si="30"/>
        <v>TRANGS</v>
      </c>
      <c r="G174" s="39" t="str">
        <f t="shared" si="37"/>
        <v>TM*</v>
      </c>
      <c r="H174" s="39" t="str">
        <f>P$30</f>
        <v>TRANGS</v>
      </c>
      <c r="I174" s="39" t="str">
        <f t="shared" si="38"/>
        <v>TRAPMN</v>
      </c>
      <c r="J174" s="48">
        <v>0</v>
      </c>
      <c r="K174"/>
      <c r="L174" s="39" t="s">
        <v>239</v>
      </c>
      <c r="M174" s="39"/>
      <c r="N174" s="39" t="s">
        <v>245</v>
      </c>
      <c r="O174" s="24"/>
    </row>
    <row r="175" spans="2:20" x14ac:dyDescent="0.3">
      <c r="B175" s="38" t="s">
        <v>225</v>
      </c>
      <c r="C175" s="38"/>
      <c r="D175" s="38" t="str">
        <f t="shared" si="41"/>
        <v>*</v>
      </c>
      <c r="E175" s="66">
        <f t="shared" si="36"/>
        <v>2018</v>
      </c>
      <c r="F175" s="38" t="str">
        <f>H175</f>
        <v>TRABDL</v>
      </c>
      <c r="G175" s="38" t="str">
        <f>G$7</f>
        <v>TM*</v>
      </c>
      <c r="H175" s="38" t="str">
        <f>P$7</f>
        <v>TRABDL</v>
      </c>
      <c r="I175" s="38" t="s">
        <v>240</v>
      </c>
      <c r="J175" s="47">
        <v>0</v>
      </c>
      <c r="K175" s="2"/>
      <c r="L175" s="38" t="s">
        <v>239</v>
      </c>
      <c r="M175" s="38"/>
      <c r="N175" s="38" t="s">
        <v>245</v>
      </c>
      <c r="S175" s="21"/>
      <c r="T175" s="19"/>
    </row>
    <row r="176" spans="2:20" s="19" customFormat="1" ht="15" customHeight="1" x14ac:dyDescent="0.3">
      <c r="B176" s="38" t="s">
        <v>225</v>
      </c>
      <c r="C176" s="38"/>
      <c r="D176" s="38" t="str">
        <f t="shared" si="41"/>
        <v>*</v>
      </c>
      <c r="E176" s="66">
        <f t="shared" si="36"/>
        <v>2018</v>
      </c>
      <c r="F176" s="38" t="str">
        <f t="shared" ref="F176:F198" si="42">H176</f>
        <v>TRABDLM</v>
      </c>
      <c r="G176" s="38" t="str">
        <f>G175</f>
        <v>TM*</v>
      </c>
      <c r="H176" s="38" t="str">
        <f>P$8</f>
        <v>TRABDLM</v>
      </c>
      <c r="I176" s="38" t="str">
        <f>I175</f>
        <v>TRASO2N</v>
      </c>
      <c r="J176" s="47">
        <v>0</v>
      </c>
      <c r="K176" s="2"/>
      <c r="L176" s="38" t="s">
        <v>239</v>
      </c>
      <c r="M176" s="38"/>
      <c r="N176" s="38" t="s">
        <v>245</v>
      </c>
      <c r="P176" s="21"/>
      <c r="S176" s="21"/>
      <c r="T176" s="25"/>
    </row>
    <row r="177" spans="2:20" s="19" customFormat="1" ht="15" customHeight="1" x14ac:dyDescent="0.3">
      <c r="B177" s="38" t="s">
        <v>225</v>
      </c>
      <c r="C177" s="38"/>
      <c r="D177" s="38" t="str">
        <f t="shared" si="41"/>
        <v>*</v>
      </c>
      <c r="E177" s="66">
        <f t="shared" si="36"/>
        <v>2018</v>
      </c>
      <c r="F177" s="38" t="str">
        <f t="shared" si="42"/>
        <v>TRABGL</v>
      </c>
      <c r="G177" s="38" t="str">
        <f t="shared" ref="G177:G198" si="43">G176</f>
        <v>TM*</v>
      </c>
      <c r="H177" s="38" t="str">
        <f>P$9</f>
        <v>TRABGL</v>
      </c>
      <c r="I177" s="38" t="str">
        <f t="shared" ref="I177:I198" si="44">I176</f>
        <v>TRASO2N</v>
      </c>
      <c r="J177" s="47">
        <v>0</v>
      </c>
      <c r="K177" s="2"/>
      <c r="L177" s="38" t="s">
        <v>239</v>
      </c>
      <c r="M177" s="38"/>
      <c r="N177" s="38" t="s">
        <v>245</v>
      </c>
      <c r="P177" s="21"/>
      <c r="Q177" s="25"/>
      <c r="R177" s="25"/>
      <c r="S177" s="21"/>
      <c r="T177" s="25"/>
    </row>
    <row r="178" spans="2:20" s="19" customFormat="1" ht="15" customHeight="1" x14ac:dyDescent="0.3">
      <c r="B178" s="38" t="s">
        <v>225</v>
      </c>
      <c r="C178" s="38"/>
      <c r="D178" s="38" t="str">
        <f t="shared" si="41"/>
        <v>*</v>
      </c>
      <c r="E178" s="66">
        <f t="shared" si="36"/>
        <v>2018</v>
      </c>
      <c r="F178" s="38" t="str">
        <f t="shared" si="42"/>
        <v>TRABGS</v>
      </c>
      <c r="G178" s="38" t="str">
        <f t="shared" si="43"/>
        <v>TM*</v>
      </c>
      <c r="H178" s="38" t="str">
        <f>P$10</f>
        <v>TRABGS</v>
      </c>
      <c r="I178" s="38" t="str">
        <f t="shared" si="44"/>
        <v>TRASO2N</v>
      </c>
      <c r="J178" s="47">
        <v>0</v>
      </c>
      <c r="K178" s="2"/>
      <c r="L178" s="38" t="s">
        <v>239</v>
      </c>
      <c r="M178" s="38"/>
      <c r="N178" s="38" t="s">
        <v>245</v>
      </c>
      <c r="P178" s="21"/>
      <c r="Q178" s="25"/>
      <c r="R178" s="25"/>
      <c r="S178" s="21"/>
      <c r="T178" s="25"/>
    </row>
    <row r="179" spans="2:20" s="19" customFormat="1" ht="15" customHeight="1" x14ac:dyDescent="0.3">
      <c r="B179" s="38" t="s">
        <v>225</v>
      </c>
      <c r="C179" s="38"/>
      <c r="D179" s="38" t="str">
        <f t="shared" si="41"/>
        <v>FLO_EMIS</v>
      </c>
      <c r="E179" s="66">
        <f t="shared" si="36"/>
        <v>2018</v>
      </c>
      <c r="F179" s="38" t="str">
        <f t="shared" si="42"/>
        <v>TRABGSL</v>
      </c>
      <c r="G179" s="38" t="str">
        <f t="shared" si="43"/>
        <v>TM*</v>
      </c>
      <c r="H179" s="38" t="str">
        <f>P$11</f>
        <v>TRABGSL</v>
      </c>
      <c r="I179" s="38" t="str">
        <f t="shared" si="44"/>
        <v>TRASO2N</v>
      </c>
      <c r="J179" s="47">
        <f>J188</f>
        <v>1.8234847745818346E-4</v>
      </c>
      <c r="K179" s="2"/>
      <c r="L179" s="38" t="s">
        <v>239</v>
      </c>
      <c r="M179" s="38"/>
      <c r="N179" s="38" t="s">
        <v>294</v>
      </c>
      <c r="P179" s="21"/>
      <c r="Q179" s="25"/>
      <c r="R179" s="25"/>
      <c r="S179" s="25"/>
      <c r="T179" s="25"/>
    </row>
    <row r="180" spans="2:20" s="19" customFormat="1" ht="15" customHeight="1" x14ac:dyDescent="0.3">
      <c r="B180" s="38" t="s">
        <v>225</v>
      </c>
      <c r="C180" s="38"/>
      <c r="D180" s="38" t="str">
        <f t="shared" ref="D180" si="45">IF(J180&gt;0,"FLO_EMIS","*")</f>
        <v>FLO_EMIS</v>
      </c>
      <c r="E180" s="66">
        <f t="shared" si="36"/>
        <v>2018</v>
      </c>
      <c r="F180" s="38" t="str">
        <f t="shared" ref="F180" si="46">H180</f>
        <v>TRABGSLM</v>
      </c>
      <c r="G180" s="38" t="str">
        <f t="shared" si="43"/>
        <v>TM*</v>
      </c>
      <c r="H180" s="38" t="str">
        <f>P$12</f>
        <v>TRABGSLM</v>
      </c>
      <c r="I180" s="38" t="str">
        <f t="shared" si="44"/>
        <v>TRASO2N</v>
      </c>
      <c r="J180" s="47">
        <f>J179</f>
        <v>1.8234847745818346E-4</v>
      </c>
      <c r="K180" s="2"/>
      <c r="L180" s="38" t="s">
        <v>239</v>
      </c>
      <c r="M180" s="38"/>
      <c r="N180" s="38" t="s">
        <v>294</v>
      </c>
      <c r="P180" s="21"/>
      <c r="Q180" s="25"/>
      <c r="R180" s="25"/>
      <c r="S180" s="25"/>
      <c r="T180" s="25"/>
    </row>
    <row r="181" spans="2:20" s="19" customFormat="1" ht="15" customHeight="1" x14ac:dyDescent="0.3">
      <c r="B181" s="38" t="s">
        <v>225</v>
      </c>
      <c r="C181" s="38"/>
      <c r="D181" s="38" t="str">
        <f t="shared" si="41"/>
        <v>*</v>
      </c>
      <c r="E181" s="66">
        <f t="shared" si="36"/>
        <v>2018</v>
      </c>
      <c r="F181" s="38" t="str">
        <f t="shared" si="42"/>
        <v>TRABJF</v>
      </c>
      <c r="G181" s="38" t="str">
        <f t="shared" si="43"/>
        <v>TM*</v>
      </c>
      <c r="H181" s="38" t="str">
        <f>P$13</f>
        <v>TRABJF</v>
      </c>
      <c r="I181" s="38" t="str">
        <f t="shared" si="44"/>
        <v>TRASO2N</v>
      </c>
      <c r="J181" s="47">
        <v>0</v>
      </c>
      <c r="K181" s="2"/>
      <c r="L181" s="38" t="s">
        <v>239</v>
      </c>
      <c r="M181" s="38"/>
      <c r="N181" s="38" t="s">
        <v>245</v>
      </c>
      <c r="P181" s="21"/>
      <c r="Q181" s="25"/>
      <c r="R181" s="25"/>
      <c r="S181" s="21"/>
      <c r="T181" s="21"/>
    </row>
    <row r="182" spans="2:20" x14ac:dyDescent="0.3">
      <c r="B182" s="38" t="s">
        <v>225</v>
      </c>
      <c r="C182" s="38"/>
      <c r="D182" s="38" t="str">
        <f t="shared" si="41"/>
        <v>*</v>
      </c>
      <c r="E182" s="66">
        <f t="shared" si="36"/>
        <v>2018</v>
      </c>
      <c r="F182" s="38" t="str">
        <f t="shared" si="42"/>
        <v>TRADME</v>
      </c>
      <c r="G182" s="38" t="str">
        <f t="shared" si="43"/>
        <v>TM*</v>
      </c>
      <c r="H182" s="38" t="str">
        <f>P$14</f>
        <v>TRADME</v>
      </c>
      <c r="I182" s="38" t="str">
        <f t="shared" si="44"/>
        <v>TRASO2N</v>
      </c>
      <c r="J182" s="47">
        <v>0</v>
      </c>
      <c r="K182" s="2"/>
      <c r="L182" s="38" t="s">
        <v>239</v>
      </c>
      <c r="M182" s="38"/>
      <c r="N182" s="38" t="s">
        <v>245</v>
      </c>
      <c r="P182" s="21"/>
      <c r="Q182" s="21"/>
      <c r="R182" s="21"/>
    </row>
    <row r="183" spans="2:20" x14ac:dyDescent="0.3">
      <c r="B183" s="38" t="s">
        <v>225</v>
      </c>
      <c r="C183" s="38"/>
      <c r="D183" s="38" t="str">
        <f t="shared" si="41"/>
        <v>*</v>
      </c>
      <c r="E183" s="66">
        <f t="shared" si="36"/>
        <v>2018</v>
      </c>
      <c r="F183" s="38" t="str">
        <f t="shared" si="42"/>
        <v>TRADST</v>
      </c>
      <c r="G183" s="38" t="str">
        <f t="shared" si="43"/>
        <v>TM*</v>
      </c>
      <c r="H183" s="38" t="str">
        <f>P$15</f>
        <v>TRADST</v>
      </c>
      <c r="I183" s="38" t="str">
        <f t="shared" si="44"/>
        <v>TRASO2N</v>
      </c>
      <c r="J183" s="47">
        <v>0</v>
      </c>
      <c r="K183" s="2"/>
      <c r="L183" s="38" t="s">
        <v>239</v>
      </c>
      <c r="M183" s="38"/>
      <c r="N183" s="38" t="s">
        <v>245</v>
      </c>
    </row>
    <row r="184" spans="2:20" x14ac:dyDescent="0.3">
      <c r="B184" s="38" t="s">
        <v>225</v>
      </c>
      <c r="C184" s="38"/>
      <c r="D184" s="38" t="str">
        <f t="shared" si="41"/>
        <v>*</v>
      </c>
      <c r="E184" s="66">
        <f t="shared" si="36"/>
        <v>2018</v>
      </c>
      <c r="F184" s="38" t="str">
        <f t="shared" si="42"/>
        <v>TRAELC</v>
      </c>
      <c r="G184" s="38" t="str">
        <f t="shared" si="43"/>
        <v>TM*</v>
      </c>
      <c r="H184" s="38" t="str">
        <f>P$16</f>
        <v>TRAELC</v>
      </c>
      <c r="I184" s="38" t="str">
        <f t="shared" si="44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41"/>
        <v>FLO_EMIS</v>
      </c>
      <c r="E185" s="66">
        <f t="shared" si="36"/>
        <v>2018</v>
      </c>
      <c r="F185" s="38" t="str">
        <f t="shared" si="42"/>
        <v>TRAETH</v>
      </c>
      <c r="G185" s="38" t="str">
        <f t="shared" si="43"/>
        <v>TM*</v>
      </c>
      <c r="H185" s="38" t="str">
        <f>P$17</f>
        <v>TRAETH</v>
      </c>
      <c r="I185" s="38" t="str">
        <f t="shared" si="44"/>
        <v>TRASO2N</v>
      </c>
      <c r="J185" s="47">
        <v>2.8028293963269411E-4</v>
      </c>
      <c r="K185" s="2"/>
      <c r="L185" s="38" t="s">
        <v>239</v>
      </c>
      <c r="M185" s="38" t="s">
        <v>293</v>
      </c>
      <c r="N185" s="38" t="s">
        <v>241</v>
      </c>
    </row>
    <row r="186" spans="2:20" x14ac:dyDescent="0.3">
      <c r="B186" s="38" t="s">
        <v>225</v>
      </c>
      <c r="C186" s="38"/>
      <c r="D186" s="38" t="str">
        <f t="shared" si="41"/>
        <v>FLO_EMIS</v>
      </c>
      <c r="E186" s="66">
        <f t="shared" si="36"/>
        <v>2018</v>
      </c>
      <c r="F186" s="38" t="str">
        <f t="shared" si="42"/>
        <v>TRAETHM</v>
      </c>
      <c r="G186" s="38" t="str">
        <f t="shared" si="43"/>
        <v>TM*</v>
      </c>
      <c r="H186" s="38" t="str">
        <f>P$18</f>
        <v>TRAETHM</v>
      </c>
      <c r="I186" s="38" t="str">
        <f t="shared" si="44"/>
        <v>TRASO2N</v>
      </c>
      <c r="J186" s="47">
        <v>2.8028293963269411E-4</v>
      </c>
      <c r="K186" s="2"/>
      <c r="L186" s="38" t="s">
        <v>239</v>
      </c>
      <c r="M186" s="38" t="s">
        <v>293</v>
      </c>
      <c r="N186" s="38" t="s">
        <v>241</v>
      </c>
    </row>
    <row r="187" spans="2:20" x14ac:dyDescent="0.3">
      <c r="B187" s="38" t="s">
        <v>225</v>
      </c>
      <c r="C187" s="38"/>
      <c r="D187" s="38" t="str">
        <f t="shared" si="41"/>
        <v>*</v>
      </c>
      <c r="E187" s="66">
        <f t="shared" si="36"/>
        <v>2018</v>
      </c>
      <c r="F187" s="38" t="str">
        <f t="shared" si="42"/>
        <v>TRAFTD</v>
      </c>
      <c r="G187" s="38" t="str">
        <f t="shared" si="43"/>
        <v>TM*</v>
      </c>
      <c r="H187" s="38" t="str">
        <f>P$19</f>
        <v>TRAFTD</v>
      </c>
      <c r="I187" s="38" t="str">
        <f t="shared" si="44"/>
        <v>TRASO2N</v>
      </c>
      <c r="J187" s="47">
        <v>0</v>
      </c>
      <c r="K187" s="2"/>
      <c r="L187" s="38" t="s">
        <v>239</v>
      </c>
      <c r="M187" s="38"/>
      <c r="N187" s="38" t="s">
        <v>245</v>
      </c>
    </row>
    <row r="188" spans="2:20" x14ac:dyDescent="0.3">
      <c r="B188" s="38" t="s">
        <v>225</v>
      </c>
      <c r="C188" s="38"/>
      <c r="D188" s="38" t="str">
        <f t="shared" si="41"/>
        <v>FLO_EMIS</v>
      </c>
      <c r="E188" s="66">
        <f t="shared" si="36"/>
        <v>2018</v>
      </c>
      <c r="F188" s="38" t="str">
        <f t="shared" si="42"/>
        <v>TRAGSL</v>
      </c>
      <c r="G188" s="38" t="str">
        <f t="shared" si="43"/>
        <v>TM*</v>
      </c>
      <c r="H188" s="38" t="str">
        <f>P$20</f>
        <v>TRAGSL</v>
      </c>
      <c r="I188" s="38" t="str">
        <f t="shared" si="44"/>
        <v>TRASO2N</v>
      </c>
      <c r="J188" s="47">
        <v>1.8234847745818346E-4</v>
      </c>
      <c r="K188" s="2"/>
      <c r="L188" s="38" t="s">
        <v>239</v>
      </c>
      <c r="M188" s="38" t="s">
        <v>293</v>
      </c>
      <c r="N188" s="38" t="s">
        <v>296</v>
      </c>
    </row>
    <row r="189" spans="2:20" x14ac:dyDescent="0.3">
      <c r="B189" s="38" t="s">
        <v>225</v>
      </c>
      <c r="C189" s="38"/>
      <c r="D189" s="38" t="str">
        <f t="shared" si="41"/>
        <v>*</v>
      </c>
      <c r="E189" s="66">
        <f t="shared" si="36"/>
        <v>2018</v>
      </c>
      <c r="F189" s="38" t="str">
        <f t="shared" si="42"/>
        <v>TRAH2G</v>
      </c>
      <c r="G189" s="38" t="str">
        <f t="shared" si="43"/>
        <v>TM*</v>
      </c>
      <c r="H189" s="38" t="str">
        <f>P$21</f>
        <v>TRAH2G</v>
      </c>
      <c r="I189" s="38" t="str">
        <f t="shared" si="44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41"/>
        <v>*</v>
      </c>
      <c r="E190" s="66">
        <f t="shared" si="36"/>
        <v>2018</v>
      </c>
      <c r="F190" s="38" t="str">
        <f t="shared" si="42"/>
        <v>TRAHFO</v>
      </c>
      <c r="G190" s="38" t="str">
        <f t="shared" si="43"/>
        <v>TM*</v>
      </c>
      <c r="H190" s="38" t="str">
        <f>P$22</f>
        <v>TRAHFO</v>
      </c>
      <c r="I190" s="38" t="str">
        <f t="shared" si="44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41"/>
        <v>*</v>
      </c>
      <c r="E191" s="66">
        <f t="shared" si="36"/>
        <v>2018</v>
      </c>
      <c r="F191" s="38" t="str">
        <f t="shared" si="42"/>
        <v>TRAHUM</v>
      </c>
      <c r="G191" s="38" t="str">
        <f t="shared" si="43"/>
        <v>TM*</v>
      </c>
      <c r="H191" s="38" t="str">
        <f>P$23</f>
        <v>TRAHUM</v>
      </c>
      <c r="I191" s="38" t="str">
        <f t="shared" si="44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41"/>
        <v>*</v>
      </c>
      <c r="E192" s="66">
        <f t="shared" si="36"/>
        <v>2018</v>
      </c>
      <c r="F192" s="38" t="str">
        <f t="shared" si="42"/>
        <v>TRAKER</v>
      </c>
      <c r="G192" s="38" t="str">
        <f t="shared" si="43"/>
        <v>TM*</v>
      </c>
      <c r="H192" s="38" t="str">
        <f>P$24</f>
        <v>TRAKER</v>
      </c>
      <c r="I192" s="38" t="str">
        <f t="shared" si="44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41"/>
        <v>*</v>
      </c>
      <c r="E193" s="66">
        <f t="shared" si="36"/>
        <v>2018</v>
      </c>
      <c r="F193" s="38" t="str">
        <f t="shared" si="42"/>
        <v>TRALFO</v>
      </c>
      <c r="G193" s="38" t="str">
        <f t="shared" si="43"/>
        <v>TM*</v>
      </c>
      <c r="H193" s="38" t="str">
        <f>P$25</f>
        <v>TRALFO</v>
      </c>
      <c r="I193" s="38" t="str">
        <f t="shared" si="44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41"/>
        <v>*</v>
      </c>
      <c r="E194" s="66">
        <f t="shared" si="36"/>
        <v>2018</v>
      </c>
      <c r="F194" s="38" t="str">
        <f t="shared" si="42"/>
        <v>TRALPG</v>
      </c>
      <c r="G194" s="38" t="str">
        <f t="shared" si="43"/>
        <v>TM*</v>
      </c>
      <c r="H194" s="38" t="str">
        <f>P$26</f>
        <v>TRALPG</v>
      </c>
      <c r="I194" s="38" t="str">
        <f t="shared" si="44"/>
        <v>TRASO2N</v>
      </c>
      <c r="J194" s="47">
        <v>0</v>
      </c>
      <c r="K194" s="2"/>
      <c r="L194" s="38" t="s">
        <v>239</v>
      </c>
      <c r="M194" s="38"/>
      <c r="N194" s="38" t="s">
        <v>245</v>
      </c>
    </row>
    <row r="195" spans="2:20" x14ac:dyDescent="0.3">
      <c r="B195" s="38" t="s">
        <v>225</v>
      </c>
      <c r="C195" s="38"/>
      <c r="D195" s="38" t="str">
        <f t="shared" si="41"/>
        <v>*</v>
      </c>
      <c r="E195" s="66">
        <f t="shared" si="36"/>
        <v>2018</v>
      </c>
      <c r="F195" s="38" t="str">
        <f t="shared" si="42"/>
        <v>TRAMTH</v>
      </c>
      <c r="G195" s="38" t="str">
        <f t="shared" si="43"/>
        <v>TM*</v>
      </c>
      <c r="H195" s="38" t="str">
        <f>P$27</f>
        <v>TRAMTH</v>
      </c>
      <c r="I195" s="38" t="str">
        <f t="shared" si="44"/>
        <v>TRASO2N</v>
      </c>
      <c r="J195" s="47">
        <v>0</v>
      </c>
      <c r="K195" s="2"/>
      <c r="L195" s="38" t="s">
        <v>239</v>
      </c>
      <c r="M195" s="38"/>
      <c r="N195" s="38" t="s">
        <v>245</v>
      </c>
      <c r="S195" s="19"/>
      <c r="T195" s="19"/>
    </row>
    <row r="196" spans="2:20" s="19" customFormat="1" ht="15" customHeight="1" x14ac:dyDescent="0.3">
      <c r="B196" s="38" t="s">
        <v>225</v>
      </c>
      <c r="C196" s="38"/>
      <c r="D196" s="38" t="str">
        <f t="shared" si="41"/>
        <v>*</v>
      </c>
      <c r="E196" s="66">
        <f t="shared" si="36"/>
        <v>2018</v>
      </c>
      <c r="F196" s="38" t="str">
        <f t="shared" si="42"/>
        <v>TRAMTHM</v>
      </c>
      <c r="G196" s="38" t="str">
        <f t="shared" si="43"/>
        <v>TM*</v>
      </c>
      <c r="H196" s="38" t="str">
        <f>P$28</f>
        <v>TRAMTHM</v>
      </c>
      <c r="I196" s="38" t="str">
        <f t="shared" si="44"/>
        <v>TRASO2N</v>
      </c>
      <c r="J196" s="47">
        <v>0</v>
      </c>
      <c r="K196" s="2"/>
      <c r="L196" s="38" t="s">
        <v>239</v>
      </c>
      <c r="M196" s="38"/>
      <c r="N196" s="38" t="s">
        <v>245</v>
      </c>
      <c r="P196" s="21"/>
    </row>
    <row r="197" spans="2:20" s="19" customFormat="1" ht="15" customHeight="1" x14ac:dyDescent="0.3">
      <c r="B197" s="38" t="s">
        <v>225</v>
      </c>
      <c r="C197" s="38"/>
      <c r="D197" s="38" t="str">
        <f t="shared" si="41"/>
        <v>*</v>
      </c>
      <c r="E197" s="66">
        <f t="shared" si="36"/>
        <v>2018</v>
      </c>
      <c r="F197" s="38" t="str">
        <f t="shared" si="42"/>
        <v>TRANGL</v>
      </c>
      <c r="G197" s="38" t="str">
        <f t="shared" si="43"/>
        <v>TM*</v>
      </c>
      <c r="H197" s="38" t="str">
        <f>P$29</f>
        <v>TRANGL</v>
      </c>
      <c r="I197" s="38" t="str">
        <f t="shared" si="44"/>
        <v>TRASO2N</v>
      </c>
      <c r="J197" s="47">
        <v>0</v>
      </c>
      <c r="K197"/>
      <c r="L197" s="38" t="s">
        <v>239</v>
      </c>
      <c r="M197" s="38"/>
      <c r="N197" s="38" t="s">
        <v>245</v>
      </c>
      <c r="P197" s="21"/>
      <c r="S197" s="20"/>
      <c r="T197" s="20"/>
    </row>
    <row r="198" spans="2:20" x14ac:dyDescent="0.3">
      <c r="B198" s="39" t="s">
        <v>225</v>
      </c>
      <c r="C198" s="39"/>
      <c r="D198" s="39" t="str">
        <f t="shared" ref="D198:D222" si="47">IF(J198&gt;0,"FLO_EMIS","*")</f>
        <v>*</v>
      </c>
      <c r="E198" s="66">
        <f t="shared" si="36"/>
        <v>2018</v>
      </c>
      <c r="F198" s="39" t="str">
        <f t="shared" si="42"/>
        <v>TRANGS</v>
      </c>
      <c r="G198" s="39" t="str">
        <f t="shared" si="43"/>
        <v>TM*</v>
      </c>
      <c r="H198" s="39" t="str">
        <f>P$30</f>
        <v>TRANGS</v>
      </c>
      <c r="I198" s="39" t="str">
        <f t="shared" si="44"/>
        <v>TRASO2N</v>
      </c>
      <c r="J198" s="48">
        <v>0</v>
      </c>
      <c r="K198"/>
      <c r="L198" s="39" t="s">
        <v>239</v>
      </c>
      <c r="M198" s="39"/>
      <c r="N198" s="39" t="s">
        <v>245</v>
      </c>
    </row>
    <row r="199" spans="2:20" x14ac:dyDescent="0.3">
      <c r="B199" s="38" t="s">
        <v>225</v>
      </c>
      <c r="C199" s="38"/>
      <c r="D199" s="38" t="str">
        <f t="shared" si="47"/>
        <v>*</v>
      </c>
      <c r="E199" s="66">
        <f t="shared" si="36"/>
        <v>2018</v>
      </c>
      <c r="F199" s="38" t="str">
        <f>H199</f>
        <v>TRABDL</v>
      </c>
      <c r="G199" s="38" t="str">
        <f>G$7</f>
        <v>TM*</v>
      </c>
      <c r="H199" s="38" t="str">
        <f>P$7</f>
        <v>TRABDL</v>
      </c>
      <c r="I199" s="38" t="s">
        <v>230</v>
      </c>
      <c r="J199" s="47">
        <v>0</v>
      </c>
      <c r="K199" s="2"/>
      <c r="L199" s="38" t="s">
        <v>239</v>
      </c>
      <c r="M199" s="38"/>
      <c r="N199" s="38" t="s">
        <v>245</v>
      </c>
    </row>
    <row r="200" spans="2:20" x14ac:dyDescent="0.3">
      <c r="B200" s="38" t="s">
        <v>225</v>
      </c>
      <c r="C200" s="38"/>
      <c r="D200" s="38" t="str">
        <f t="shared" si="47"/>
        <v>*</v>
      </c>
      <c r="E200" s="66">
        <f t="shared" si="36"/>
        <v>2018</v>
      </c>
      <c r="F200" s="38" t="str">
        <f t="shared" ref="F200:F222" si="48">H200</f>
        <v>TRABDLM</v>
      </c>
      <c r="G200" s="38" t="str">
        <f>G199</f>
        <v>TM*</v>
      </c>
      <c r="H200" s="38" t="str">
        <f>P$8</f>
        <v>TRABDLM</v>
      </c>
      <c r="I200" s="38" t="str">
        <f>I199</f>
        <v>TRAVOCN</v>
      </c>
      <c r="J200" s="47">
        <v>0</v>
      </c>
      <c r="K200" s="2"/>
      <c r="L200" s="38" t="s">
        <v>239</v>
      </c>
      <c r="M200" s="38"/>
      <c r="N200" s="38" t="s">
        <v>245</v>
      </c>
      <c r="S200" s="21"/>
      <c r="T200" s="19"/>
    </row>
    <row r="201" spans="2:20" s="19" customFormat="1" ht="15" customHeight="1" x14ac:dyDescent="0.3">
      <c r="B201" s="38" t="s">
        <v>225</v>
      </c>
      <c r="C201" s="38"/>
      <c r="D201" s="38" t="str">
        <f t="shared" si="47"/>
        <v>*</v>
      </c>
      <c r="E201" s="66">
        <f t="shared" ref="E201:E222" si="49">$E$7</f>
        <v>2018</v>
      </c>
      <c r="F201" s="38" t="str">
        <f t="shared" si="48"/>
        <v>TRABGL</v>
      </c>
      <c r="G201" s="38" t="str">
        <f t="shared" ref="G201:G222" si="50">G200</f>
        <v>TM*</v>
      </c>
      <c r="H201" s="38" t="str">
        <f>P$9</f>
        <v>TRABGL</v>
      </c>
      <c r="I201" s="38" t="str">
        <f t="shared" ref="I201:I222" si="51">I200</f>
        <v>TRAVOCN</v>
      </c>
      <c r="J201" s="47">
        <v>0</v>
      </c>
      <c r="K201" s="2"/>
      <c r="L201" s="38" t="s">
        <v>239</v>
      </c>
      <c r="M201" s="38"/>
      <c r="N201" s="38" t="s">
        <v>245</v>
      </c>
      <c r="P201" s="21"/>
      <c r="S201" s="21"/>
      <c r="T201" s="25"/>
    </row>
    <row r="202" spans="2:20" s="19" customFormat="1" ht="15" customHeight="1" x14ac:dyDescent="0.3">
      <c r="B202" s="38" t="s">
        <v>225</v>
      </c>
      <c r="C202" s="38"/>
      <c r="D202" s="38" t="str">
        <f t="shared" si="47"/>
        <v>*</v>
      </c>
      <c r="E202" s="66">
        <f t="shared" si="49"/>
        <v>2018</v>
      </c>
      <c r="F202" s="38" t="str">
        <f t="shared" si="48"/>
        <v>TRABGS</v>
      </c>
      <c r="G202" s="38" t="str">
        <f t="shared" si="50"/>
        <v>TM*</v>
      </c>
      <c r="H202" s="38" t="str">
        <f>P$10</f>
        <v>TRABGS</v>
      </c>
      <c r="I202" s="38" t="str">
        <f t="shared" si="51"/>
        <v>TRAVOCN</v>
      </c>
      <c r="J202" s="47">
        <v>0</v>
      </c>
      <c r="K202" s="2"/>
      <c r="L202" s="38" t="s">
        <v>239</v>
      </c>
      <c r="M202" s="38"/>
      <c r="N202" s="38" t="s">
        <v>245</v>
      </c>
      <c r="P202" s="21"/>
      <c r="Q202" s="25"/>
      <c r="R202" s="25"/>
      <c r="S202" s="21"/>
      <c r="T202" s="25"/>
    </row>
    <row r="203" spans="2:20" s="19" customFormat="1" ht="15" customHeight="1" x14ac:dyDescent="0.3">
      <c r="B203" s="38" t="s">
        <v>225</v>
      </c>
      <c r="C203" s="38"/>
      <c r="D203" s="38" t="str">
        <f t="shared" si="47"/>
        <v>FLO_EMIS</v>
      </c>
      <c r="E203" s="66">
        <f t="shared" si="49"/>
        <v>2018</v>
      </c>
      <c r="F203" s="38" t="str">
        <f t="shared" si="48"/>
        <v>TRABGSL</v>
      </c>
      <c r="G203" s="38" t="str">
        <f t="shared" si="50"/>
        <v>TM*</v>
      </c>
      <c r="H203" s="38" t="str">
        <f>P$11</f>
        <v>TRABGSL</v>
      </c>
      <c r="I203" s="38" t="str">
        <f t="shared" si="51"/>
        <v>TRAVOCN</v>
      </c>
      <c r="J203" s="47">
        <f>J212</f>
        <v>0.50896139977364607</v>
      </c>
      <c r="K203" s="2"/>
      <c r="L203" s="38" t="s">
        <v>239</v>
      </c>
      <c r="M203" s="38"/>
      <c r="N203" s="38" t="s">
        <v>294</v>
      </c>
      <c r="P203" s="21"/>
      <c r="Q203" s="25"/>
      <c r="R203" s="25"/>
      <c r="S203" s="21"/>
      <c r="T203" s="25"/>
    </row>
    <row r="204" spans="2:20" s="19" customFormat="1" ht="15" customHeight="1" x14ac:dyDescent="0.3">
      <c r="B204" s="38" t="s">
        <v>225</v>
      </c>
      <c r="C204" s="38"/>
      <c r="D204" s="38" t="str">
        <f t="shared" ref="D204" si="52">IF(J204&gt;0,"FLO_EMIS","*")</f>
        <v>FLO_EMIS</v>
      </c>
      <c r="E204" s="66">
        <f t="shared" si="49"/>
        <v>2018</v>
      </c>
      <c r="F204" s="38" t="str">
        <f t="shared" ref="F204" si="53">H204</f>
        <v>TRABGSLM</v>
      </c>
      <c r="G204" s="38" t="str">
        <f t="shared" si="50"/>
        <v>TM*</v>
      </c>
      <c r="H204" s="38" t="str">
        <f>P$12</f>
        <v>TRABGSLM</v>
      </c>
      <c r="I204" s="38" t="str">
        <f t="shared" si="51"/>
        <v>TRAVOCN</v>
      </c>
      <c r="J204" s="47">
        <f>J203</f>
        <v>0.50896139977364607</v>
      </c>
      <c r="K204" s="2"/>
      <c r="L204" s="38" t="s">
        <v>239</v>
      </c>
      <c r="M204" s="38"/>
      <c r="N204" s="38" t="s">
        <v>294</v>
      </c>
      <c r="P204" s="21"/>
      <c r="Q204" s="25"/>
      <c r="R204" s="25"/>
      <c r="S204" s="21"/>
      <c r="T204" s="25"/>
    </row>
    <row r="205" spans="2:20" s="19" customFormat="1" ht="15" customHeight="1" x14ac:dyDescent="0.3">
      <c r="B205" s="38" t="s">
        <v>225</v>
      </c>
      <c r="C205" s="38"/>
      <c r="D205" s="38" t="str">
        <f t="shared" si="47"/>
        <v>*</v>
      </c>
      <c r="E205" s="66">
        <f t="shared" si="49"/>
        <v>2018</v>
      </c>
      <c r="F205" s="38" t="str">
        <f t="shared" si="48"/>
        <v>TRABJF</v>
      </c>
      <c r="G205" s="38" t="str">
        <f t="shared" si="50"/>
        <v>TM*</v>
      </c>
      <c r="H205" s="38" t="str">
        <f>P$13</f>
        <v>TRABJF</v>
      </c>
      <c r="I205" s="38" t="str">
        <f t="shared" si="51"/>
        <v>TRAVOCN</v>
      </c>
      <c r="J205" s="47">
        <v>0</v>
      </c>
      <c r="K205" s="2"/>
      <c r="L205" s="38" t="s">
        <v>239</v>
      </c>
      <c r="M205" s="38"/>
      <c r="N205" s="38" t="s">
        <v>245</v>
      </c>
      <c r="P205" s="21"/>
      <c r="Q205" s="25"/>
      <c r="R205" s="25"/>
      <c r="S205" s="25"/>
      <c r="T205" s="25"/>
    </row>
    <row r="206" spans="2:20" s="19" customFormat="1" ht="15" customHeight="1" x14ac:dyDescent="0.3">
      <c r="B206" s="38" t="s">
        <v>225</v>
      </c>
      <c r="C206" s="38"/>
      <c r="D206" s="38" t="str">
        <f t="shared" si="47"/>
        <v>*</v>
      </c>
      <c r="E206" s="66">
        <f t="shared" si="49"/>
        <v>2018</v>
      </c>
      <c r="F206" s="38" t="str">
        <f t="shared" si="48"/>
        <v>TRADME</v>
      </c>
      <c r="G206" s="38" t="str">
        <f t="shared" si="50"/>
        <v>TM*</v>
      </c>
      <c r="H206" s="38" t="str">
        <f>P$14</f>
        <v>TRADME</v>
      </c>
      <c r="I206" s="38" t="str">
        <f t="shared" si="51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21"/>
      <c r="Q206" s="25"/>
      <c r="R206" s="25"/>
      <c r="S206" s="21"/>
      <c r="T206" s="21"/>
    </row>
    <row r="207" spans="2:20" x14ac:dyDescent="0.3">
      <c r="B207" s="38" t="s">
        <v>225</v>
      </c>
      <c r="C207" s="38"/>
      <c r="D207" s="38" t="str">
        <f t="shared" si="47"/>
        <v>*</v>
      </c>
      <c r="E207" s="66">
        <f t="shared" si="49"/>
        <v>2018</v>
      </c>
      <c r="F207" s="38" t="str">
        <f t="shared" si="48"/>
        <v>TRADST</v>
      </c>
      <c r="G207" s="38" t="str">
        <f t="shared" si="50"/>
        <v>TM*</v>
      </c>
      <c r="H207" s="38" t="str">
        <f>P$15</f>
        <v>TRADST</v>
      </c>
      <c r="I207" s="38" t="str">
        <f t="shared" si="51"/>
        <v>TRAVOCN</v>
      </c>
      <c r="J207" s="47">
        <v>0</v>
      </c>
      <c r="K207" s="2"/>
      <c r="L207" s="38" t="s">
        <v>239</v>
      </c>
      <c r="M207" s="38"/>
      <c r="N207" s="38" t="s">
        <v>245</v>
      </c>
      <c r="P207" s="21"/>
      <c r="Q207" s="21"/>
      <c r="R207" s="21"/>
    </row>
    <row r="208" spans="2:20" x14ac:dyDescent="0.3">
      <c r="B208" s="38" t="s">
        <v>225</v>
      </c>
      <c r="C208" s="38"/>
      <c r="D208" s="38" t="str">
        <f t="shared" si="47"/>
        <v>*</v>
      </c>
      <c r="E208" s="66">
        <f t="shared" si="49"/>
        <v>2018</v>
      </c>
      <c r="F208" s="38" t="str">
        <f t="shared" si="48"/>
        <v>TRAELC</v>
      </c>
      <c r="G208" s="38" t="str">
        <f t="shared" si="50"/>
        <v>TM*</v>
      </c>
      <c r="H208" s="38" t="str">
        <f>P$16</f>
        <v>TRAELC</v>
      </c>
      <c r="I208" s="38" t="str">
        <f t="shared" si="51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20" x14ac:dyDescent="0.3">
      <c r="B209" s="38" t="s">
        <v>225</v>
      </c>
      <c r="C209" s="38"/>
      <c r="D209" s="38" t="str">
        <f t="shared" si="47"/>
        <v>FLO_EMIS</v>
      </c>
      <c r="E209" s="66">
        <f t="shared" si="49"/>
        <v>2018</v>
      </c>
      <c r="F209" s="38" t="str">
        <f t="shared" si="48"/>
        <v>TRAETH</v>
      </c>
      <c r="G209" s="38" t="str">
        <f t="shared" si="50"/>
        <v>TM*</v>
      </c>
      <c r="H209" s="38" t="str">
        <f>P$17</f>
        <v>TRAETH</v>
      </c>
      <c r="I209" s="38" t="str">
        <f t="shared" si="51"/>
        <v>TRAVOCN</v>
      </c>
      <c r="J209" s="47">
        <v>0.66320492258358532</v>
      </c>
      <c r="K209" s="2"/>
      <c r="L209" s="38" t="s">
        <v>239</v>
      </c>
      <c r="M209" s="38" t="s">
        <v>293</v>
      </c>
      <c r="N209" s="38" t="s">
        <v>241</v>
      </c>
    </row>
    <row r="210" spans="2:20" x14ac:dyDescent="0.3">
      <c r="B210" s="38" t="s">
        <v>225</v>
      </c>
      <c r="C210" s="38"/>
      <c r="D210" s="38" t="str">
        <f t="shared" si="47"/>
        <v>FLO_EMIS</v>
      </c>
      <c r="E210" s="66">
        <f t="shared" si="49"/>
        <v>2018</v>
      </c>
      <c r="F210" s="38" t="str">
        <f t="shared" si="48"/>
        <v>TRAETHM</v>
      </c>
      <c r="G210" s="38" t="str">
        <f t="shared" si="50"/>
        <v>TM*</v>
      </c>
      <c r="H210" s="38" t="str">
        <f>P$18</f>
        <v>TRAETHM</v>
      </c>
      <c r="I210" s="38" t="str">
        <f t="shared" si="51"/>
        <v>TRAVOCN</v>
      </c>
      <c r="J210" s="47">
        <v>0.66320492258358532</v>
      </c>
      <c r="K210" s="2"/>
      <c r="L210" s="38" t="s">
        <v>239</v>
      </c>
      <c r="M210" s="38" t="s">
        <v>293</v>
      </c>
      <c r="N210" s="38" t="s">
        <v>241</v>
      </c>
    </row>
    <row r="211" spans="2:20" x14ac:dyDescent="0.3">
      <c r="B211" s="38" t="s">
        <v>225</v>
      </c>
      <c r="C211" s="38"/>
      <c r="D211" s="38" t="str">
        <f t="shared" si="47"/>
        <v>*</v>
      </c>
      <c r="E211" s="66">
        <f t="shared" si="49"/>
        <v>2018</v>
      </c>
      <c r="F211" s="38" t="str">
        <f t="shared" si="48"/>
        <v>TRAFTD</v>
      </c>
      <c r="G211" s="38" t="str">
        <f t="shared" si="50"/>
        <v>TM*</v>
      </c>
      <c r="H211" s="38" t="str">
        <f>P$19</f>
        <v>TRAFTD</v>
      </c>
      <c r="I211" s="38" t="str">
        <f t="shared" si="51"/>
        <v>TRAVOCN</v>
      </c>
      <c r="J211" s="47">
        <v>0</v>
      </c>
      <c r="K211" s="2"/>
      <c r="L211" s="38" t="s">
        <v>239</v>
      </c>
      <c r="M211" s="38"/>
      <c r="N211" s="38" t="s">
        <v>245</v>
      </c>
    </row>
    <row r="212" spans="2:20" x14ac:dyDescent="0.3">
      <c r="B212" s="38" t="s">
        <v>225</v>
      </c>
      <c r="C212" s="38"/>
      <c r="D212" s="38" t="str">
        <f t="shared" si="47"/>
        <v>FLO_EMIS</v>
      </c>
      <c r="E212" s="66">
        <f t="shared" si="49"/>
        <v>2018</v>
      </c>
      <c r="F212" s="38" t="str">
        <f t="shared" si="48"/>
        <v>TRAGSL</v>
      </c>
      <c r="G212" s="38" t="str">
        <f t="shared" si="50"/>
        <v>TM*</v>
      </c>
      <c r="H212" s="38" t="str">
        <f>P$20</f>
        <v>TRAGSL</v>
      </c>
      <c r="I212" s="38" t="str">
        <f t="shared" si="51"/>
        <v>TRAVOCN</v>
      </c>
      <c r="J212" s="47">
        <v>0.50896139977364607</v>
      </c>
      <c r="K212" s="2"/>
      <c r="L212" s="38" t="s">
        <v>239</v>
      </c>
      <c r="M212" s="38" t="s">
        <v>293</v>
      </c>
      <c r="N212" s="38" t="s">
        <v>296</v>
      </c>
    </row>
    <row r="213" spans="2:20" x14ac:dyDescent="0.3">
      <c r="B213" s="38" t="s">
        <v>225</v>
      </c>
      <c r="C213" s="38"/>
      <c r="D213" s="38" t="str">
        <f t="shared" si="47"/>
        <v>*</v>
      </c>
      <c r="E213" s="66">
        <f t="shared" si="49"/>
        <v>2018</v>
      </c>
      <c r="F213" s="38" t="str">
        <f t="shared" si="48"/>
        <v>TRAH2G</v>
      </c>
      <c r="G213" s="38" t="str">
        <f t="shared" si="50"/>
        <v>TM*</v>
      </c>
      <c r="H213" s="38" t="str">
        <f>P$21</f>
        <v>TRAH2G</v>
      </c>
      <c r="I213" s="38" t="str">
        <f t="shared" si="51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20" x14ac:dyDescent="0.3">
      <c r="B214" s="38" t="s">
        <v>225</v>
      </c>
      <c r="C214" s="38"/>
      <c r="D214" s="38" t="str">
        <f t="shared" si="47"/>
        <v>*</v>
      </c>
      <c r="E214" s="66">
        <f t="shared" si="49"/>
        <v>2018</v>
      </c>
      <c r="F214" s="38" t="str">
        <f t="shared" si="48"/>
        <v>TRAHFO</v>
      </c>
      <c r="G214" s="38" t="str">
        <f t="shared" si="50"/>
        <v>TM*</v>
      </c>
      <c r="H214" s="38" t="str">
        <f>P$22</f>
        <v>TRAHFO</v>
      </c>
      <c r="I214" s="38" t="str">
        <f t="shared" si="51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20" x14ac:dyDescent="0.3">
      <c r="B215" s="38" t="s">
        <v>225</v>
      </c>
      <c r="C215" s="38"/>
      <c r="D215" s="38" t="str">
        <f t="shared" si="47"/>
        <v>*</v>
      </c>
      <c r="E215" s="66">
        <f t="shared" si="49"/>
        <v>2018</v>
      </c>
      <c r="F215" s="38" t="str">
        <f t="shared" si="48"/>
        <v>TRAHUM</v>
      </c>
      <c r="G215" s="38" t="str">
        <f t="shared" si="50"/>
        <v>TM*</v>
      </c>
      <c r="H215" s="38" t="str">
        <f>P$23</f>
        <v>TRAHUM</v>
      </c>
      <c r="I215" s="38" t="str">
        <f t="shared" si="51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20" x14ac:dyDescent="0.3">
      <c r="B216" s="38" t="s">
        <v>225</v>
      </c>
      <c r="C216" s="38"/>
      <c r="D216" s="38" t="str">
        <f t="shared" si="47"/>
        <v>*</v>
      </c>
      <c r="E216" s="66">
        <f t="shared" si="49"/>
        <v>2018</v>
      </c>
      <c r="F216" s="38" t="str">
        <f t="shared" si="48"/>
        <v>TRAKER</v>
      </c>
      <c r="G216" s="38" t="str">
        <f t="shared" si="50"/>
        <v>TM*</v>
      </c>
      <c r="H216" s="38" t="str">
        <f>P$24</f>
        <v>TRAKER</v>
      </c>
      <c r="I216" s="38" t="str">
        <f t="shared" si="51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20" x14ac:dyDescent="0.3">
      <c r="B217" s="38" t="s">
        <v>225</v>
      </c>
      <c r="C217" s="38"/>
      <c r="D217" s="38" t="str">
        <f t="shared" si="47"/>
        <v>*</v>
      </c>
      <c r="E217" s="66">
        <f t="shared" si="49"/>
        <v>2018</v>
      </c>
      <c r="F217" s="38" t="str">
        <f t="shared" si="48"/>
        <v>TRALFO</v>
      </c>
      <c r="G217" s="38" t="str">
        <f t="shared" si="50"/>
        <v>TM*</v>
      </c>
      <c r="H217" s="38" t="str">
        <f>P$25</f>
        <v>TRALFO</v>
      </c>
      <c r="I217" s="38" t="str">
        <f t="shared" si="51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20" x14ac:dyDescent="0.3">
      <c r="B218" s="38" t="s">
        <v>225</v>
      </c>
      <c r="C218" s="38"/>
      <c r="D218" s="38" t="str">
        <f t="shared" si="47"/>
        <v>*</v>
      </c>
      <c r="E218" s="66">
        <f t="shared" si="49"/>
        <v>2018</v>
      </c>
      <c r="F218" s="38" t="str">
        <f t="shared" si="48"/>
        <v>TRALPG</v>
      </c>
      <c r="G218" s="38" t="str">
        <f t="shared" si="50"/>
        <v>TM*</v>
      </c>
      <c r="H218" s="38" t="str">
        <f>P$26</f>
        <v>TRALPG</v>
      </c>
      <c r="I218" s="38" t="str">
        <f t="shared" si="51"/>
        <v>TRAVOCN</v>
      </c>
      <c r="J218" s="47">
        <v>0</v>
      </c>
      <c r="K218" s="2"/>
      <c r="L218" s="38" t="s">
        <v>239</v>
      </c>
      <c r="M218" s="38"/>
      <c r="N218" s="38" t="s">
        <v>245</v>
      </c>
    </row>
    <row r="219" spans="2:20" x14ac:dyDescent="0.3">
      <c r="B219" s="38" t="s">
        <v>225</v>
      </c>
      <c r="C219" s="38"/>
      <c r="D219" s="38" t="str">
        <f t="shared" si="47"/>
        <v>*</v>
      </c>
      <c r="E219" s="66">
        <f t="shared" si="49"/>
        <v>2018</v>
      </c>
      <c r="F219" s="38" t="str">
        <f t="shared" si="48"/>
        <v>TRAMTH</v>
      </c>
      <c r="G219" s="38" t="str">
        <f t="shared" si="50"/>
        <v>TM*</v>
      </c>
      <c r="H219" s="38" t="str">
        <f>P$27</f>
        <v>TRAMTH</v>
      </c>
      <c r="I219" s="38" t="str">
        <f t="shared" si="51"/>
        <v>TRAVOCN</v>
      </c>
      <c r="J219" s="47">
        <v>0</v>
      </c>
      <c r="K219" s="2"/>
      <c r="L219" s="38" t="s">
        <v>239</v>
      </c>
      <c r="M219" s="38"/>
      <c r="N219" s="38" t="s">
        <v>245</v>
      </c>
      <c r="S219" s="19"/>
      <c r="T219" s="19"/>
    </row>
    <row r="220" spans="2:20" s="19" customFormat="1" ht="15" customHeight="1" x14ac:dyDescent="0.3">
      <c r="B220" s="38" t="s">
        <v>225</v>
      </c>
      <c r="C220" s="38"/>
      <c r="D220" s="38" t="str">
        <f t="shared" si="47"/>
        <v>*</v>
      </c>
      <c r="E220" s="66">
        <f t="shared" si="49"/>
        <v>2018</v>
      </c>
      <c r="F220" s="38" t="str">
        <f t="shared" si="48"/>
        <v>TRAMTHM</v>
      </c>
      <c r="G220" s="38" t="str">
        <f t="shared" si="50"/>
        <v>TM*</v>
      </c>
      <c r="H220" s="38" t="str">
        <f>P$28</f>
        <v>TRAMTHM</v>
      </c>
      <c r="I220" s="38" t="str">
        <f t="shared" si="51"/>
        <v>TRAVOCN</v>
      </c>
      <c r="J220" s="47">
        <v>0</v>
      </c>
      <c r="K220" s="2"/>
      <c r="L220" s="38" t="s">
        <v>239</v>
      </c>
      <c r="M220" s="38"/>
      <c r="N220" s="38" t="s">
        <v>245</v>
      </c>
      <c r="P220" s="21"/>
    </row>
    <row r="221" spans="2:20" s="19" customFormat="1" ht="15" customHeight="1" x14ac:dyDescent="0.3">
      <c r="B221" s="38" t="s">
        <v>225</v>
      </c>
      <c r="C221" s="38"/>
      <c r="D221" s="38" t="str">
        <f t="shared" si="47"/>
        <v>*</v>
      </c>
      <c r="E221" s="66">
        <f t="shared" si="49"/>
        <v>2018</v>
      </c>
      <c r="F221" s="38" t="str">
        <f t="shared" si="48"/>
        <v>TRANGL</v>
      </c>
      <c r="G221" s="38" t="str">
        <f t="shared" si="50"/>
        <v>TM*</v>
      </c>
      <c r="H221" s="38" t="str">
        <f>P$29</f>
        <v>TRANGL</v>
      </c>
      <c r="I221" s="38" t="str">
        <f t="shared" si="51"/>
        <v>TRAVOCN</v>
      </c>
      <c r="J221" s="47">
        <v>0</v>
      </c>
      <c r="K221"/>
      <c r="L221" s="38" t="s">
        <v>239</v>
      </c>
      <c r="M221" s="38"/>
      <c r="N221" s="38" t="s">
        <v>245</v>
      </c>
      <c r="P221" s="21"/>
      <c r="S221" s="20"/>
      <c r="T221" s="20"/>
    </row>
    <row r="222" spans="2:20" x14ac:dyDescent="0.3">
      <c r="B222" s="39" t="s">
        <v>225</v>
      </c>
      <c r="C222" s="39"/>
      <c r="D222" s="39" t="str">
        <f t="shared" si="47"/>
        <v>*</v>
      </c>
      <c r="E222" s="66">
        <f t="shared" si="49"/>
        <v>2018</v>
      </c>
      <c r="F222" s="39" t="str">
        <f t="shared" si="48"/>
        <v>TRANGS</v>
      </c>
      <c r="G222" s="39" t="str">
        <f t="shared" si="50"/>
        <v>TM*</v>
      </c>
      <c r="H222" s="39" t="str">
        <f>P$30</f>
        <v>TRANGS</v>
      </c>
      <c r="I222" s="39" t="str">
        <f t="shared" si="51"/>
        <v>TRAVOCN</v>
      </c>
      <c r="J222" s="48">
        <v>0</v>
      </c>
      <c r="K222"/>
      <c r="L222" s="39" t="s">
        <v>239</v>
      </c>
      <c r="M222" s="39"/>
      <c r="N222" s="39" t="s">
        <v>245</v>
      </c>
    </row>
    <row r="223" spans="2:20" x14ac:dyDescent="0.3">
      <c r="S223" s="19"/>
      <c r="T223" s="19"/>
    </row>
    <row r="224" spans="2:20" s="19" customFormat="1" x14ac:dyDescent="0.3">
      <c r="E224" s="71"/>
      <c r="L224" s="27"/>
    </row>
    <row r="225" spans="2:20" s="19" customFormat="1" ht="19.8" x14ac:dyDescent="0.3">
      <c r="B225" s="50" t="s">
        <v>305</v>
      </c>
      <c r="C225" s="50"/>
      <c r="D225" s="50"/>
      <c r="E225" s="69"/>
      <c r="F225" s="2"/>
      <c r="G225" s="2"/>
      <c r="H225" s="2"/>
      <c r="I225" s="2"/>
      <c r="J225" s="2"/>
      <c r="K225" s="2"/>
      <c r="L225" s="41"/>
      <c r="M225" s="2"/>
      <c r="N225" s="2"/>
      <c r="O225" s="2"/>
      <c r="P225" s="2"/>
      <c r="Q225" s="2"/>
      <c r="R225" s="2"/>
      <c r="S225" s="2"/>
      <c r="T225" s="2"/>
    </row>
    <row r="226" spans="2:20" s="19" customFormat="1" ht="21" customHeight="1" x14ac:dyDescent="0.3">
      <c r="B226" s="40" t="s">
        <v>215</v>
      </c>
      <c r="C226"/>
      <c r="D226"/>
      <c r="E226" s="64"/>
      <c r="F226"/>
      <c r="G226"/>
      <c r="H226"/>
      <c r="I226"/>
      <c r="J226"/>
      <c r="K226" s="2"/>
      <c r="L226" s="41"/>
      <c r="M226" s="2"/>
      <c r="N226" s="2"/>
      <c r="O226" s="2"/>
      <c r="P226" s="2"/>
      <c r="Q226" s="2"/>
      <c r="R226" s="2"/>
      <c r="S226" s="2"/>
      <c r="T226" s="2"/>
    </row>
    <row r="227" spans="2:20" s="19" customFormat="1" ht="15" customHeight="1" x14ac:dyDescent="0.3">
      <c r="B227" s="35" t="s">
        <v>216</v>
      </c>
      <c r="C227" s="35" t="s">
        <v>217</v>
      </c>
      <c r="D227" s="35" t="s">
        <v>218</v>
      </c>
      <c r="E227" s="6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K227" s="2"/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R227" s="2"/>
      <c r="S227" s="35" t="s">
        <v>303</v>
      </c>
      <c r="T227" s="35" t="s">
        <v>302</v>
      </c>
    </row>
    <row r="228" spans="2:20" s="19" customFormat="1" ht="15" customHeight="1" x14ac:dyDescent="0.3">
      <c r="B228" s="38" t="s">
        <v>225</v>
      </c>
      <c r="C228" s="38"/>
      <c r="D228" s="38" t="str">
        <f>IF(J228&gt;0,"FLO_EMIS","*")</f>
        <v>*</v>
      </c>
      <c r="E228" s="66">
        <v>2025</v>
      </c>
      <c r="F228" s="38" t="str">
        <f>H228</f>
        <v>TRABDL</v>
      </c>
      <c r="G228" s="38" t="s">
        <v>343</v>
      </c>
      <c r="H228" s="38" t="str">
        <f>P$7</f>
        <v>TRABDL</v>
      </c>
      <c r="I228" s="38" t="s">
        <v>226</v>
      </c>
      <c r="J228" s="47">
        <v>0</v>
      </c>
      <c r="K228" s="2"/>
      <c r="L228" s="38" t="s">
        <v>239</v>
      </c>
      <c r="M228" s="38"/>
      <c r="N228" s="38" t="s">
        <v>245</v>
      </c>
      <c r="O228" s="2"/>
      <c r="P228" s="38" t="s">
        <v>185</v>
      </c>
      <c r="Q228" s="44" t="s">
        <v>186</v>
      </c>
      <c r="R228" s="2"/>
      <c r="S228" s="38" t="s">
        <v>226</v>
      </c>
      <c r="T228" s="44" t="s">
        <v>250</v>
      </c>
    </row>
    <row r="229" spans="2:20" s="19" customFormat="1" ht="15" customHeight="1" x14ac:dyDescent="0.3">
      <c r="B229" s="38" t="s">
        <v>225</v>
      </c>
      <c r="C229" s="38"/>
      <c r="D229" s="38" t="str">
        <f t="shared" ref="D229" si="54">IF(J229&gt;0,"FLO_EMIS","*")</f>
        <v>*</v>
      </c>
      <c r="E229" s="66">
        <f>E228</f>
        <v>2025</v>
      </c>
      <c r="F229" s="38" t="str">
        <f t="shared" ref="F229:F251" si="55">H229</f>
        <v>TRABDLM</v>
      </c>
      <c r="G229" s="38" t="str">
        <f>G228</f>
        <v>TM*01*</v>
      </c>
      <c r="H229" s="38" t="str">
        <f>P$8</f>
        <v>TRABDLM</v>
      </c>
      <c r="I229" s="38" t="str">
        <f>I228</f>
        <v>TRACH4N</v>
      </c>
      <c r="J229" s="47">
        <v>0</v>
      </c>
      <c r="K229" s="2"/>
      <c r="L229" s="38" t="s">
        <v>239</v>
      </c>
      <c r="M229" s="38"/>
      <c r="N229" s="38" t="s">
        <v>245</v>
      </c>
      <c r="O229" s="2"/>
      <c r="P229" s="38" t="s">
        <v>187</v>
      </c>
      <c r="Q229" s="44" t="s">
        <v>188</v>
      </c>
      <c r="R229" s="2"/>
      <c r="S229" s="38" t="s">
        <v>227</v>
      </c>
      <c r="T229" s="44" t="s">
        <v>251</v>
      </c>
    </row>
    <row r="230" spans="2:20" s="19" customFormat="1" ht="15" customHeight="1" x14ac:dyDescent="0.3">
      <c r="B230" s="38" t="s">
        <v>225</v>
      </c>
      <c r="C230" s="38"/>
      <c r="D230" s="38" t="str">
        <f>IF(J230&gt;0,"FLO_EMIS","*")</f>
        <v>*</v>
      </c>
      <c r="E230" s="66">
        <f t="shared" ref="E230:E251" si="56">E229</f>
        <v>2025</v>
      </c>
      <c r="F230" s="38" t="str">
        <f t="shared" si="55"/>
        <v>TRABGL</v>
      </c>
      <c r="G230" s="38" t="str">
        <f t="shared" ref="G230:G251" si="57">G229</f>
        <v>TM*01*</v>
      </c>
      <c r="H230" s="38" t="str">
        <f>P$9</f>
        <v>TRABGL</v>
      </c>
      <c r="I230" s="38" t="str">
        <f t="shared" ref="I230:I251" si="58">I229</f>
        <v>TRACH4N</v>
      </c>
      <c r="J230" s="47">
        <v>0</v>
      </c>
      <c r="K230" s="2"/>
      <c r="L230" s="38" t="s">
        <v>239</v>
      </c>
      <c r="M230" s="38"/>
      <c r="N230" s="38" t="s">
        <v>245</v>
      </c>
      <c r="O230" s="2"/>
      <c r="P230" s="38" t="s">
        <v>278</v>
      </c>
      <c r="Q230" s="44" t="s">
        <v>279</v>
      </c>
      <c r="R230" s="2"/>
      <c r="S230" s="38" t="s">
        <v>249</v>
      </c>
      <c r="T230" s="44" t="s">
        <v>252</v>
      </c>
    </row>
    <row r="231" spans="2:20" s="19" customFormat="1" ht="15" customHeight="1" x14ac:dyDescent="0.3">
      <c r="B231" s="38" t="s">
        <v>225</v>
      </c>
      <c r="C231" s="38"/>
      <c r="D231" s="38" t="str">
        <f t="shared" ref="D231" si="59">IF(J231&gt;0,"FLO_EMIS","*")</f>
        <v>*</v>
      </c>
      <c r="E231" s="66">
        <f t="shared" si="56"/>
        <v>2025</v>
      </c>
      <c r="F231" s="38" t="str">
        <f t="shared" si="55"/>
        <v>TRABGS</v>
      </c>
      <c r="G231" s="38" t="str">
        <f t="shared" si="57"/>
        <v>TM*01*</v>
      </c>
      <c r="H231" s="38" t="str">
        <f>P$10</f>
        <v>TRABGS</v>
      </c>
      <c r="I231" s="38" t="str">
        <f t="shared" si="58"/>
        <v>TRACH4N</v>
      </c>
      <c r="J231" s="47">
        <v>0</v>
      </c>
      <c r="K231" s="2"/>
      <c r="L231" s="38" t="s">
        <v>239</v>
      </c>
      <c r="M231" s="38"/>
      <c r="N231" s="38" t="s">
        <v>245</v>
      </c>
      <c r="O231" s="2"/>
      <c r="P231" s="38" t="s">
        <v>189</v>
      </c>
      <c r="Q231" s="44" t="s">
        <v>190</v>
      </c>
      <c r="R231" s="2"/>
      <c r="S231" s="38" t="s">
        <v>228</v>
      </c>
      <c r="T231" s="44" t="s">
        <v>253</v>
      </c>
    </row>
    <row r="232" spans="2:20" s="19" customFormat="1" ht="15" customHeight="1" x14ac:dyDescent="0.3">
      <c r="B232" s="38" t="s">
        <v>225</v>
      </c>
      <c r="C232" s="38"/>
      <c r="D232" s="38" t="str">
        <f>IF(J232&gt;0,"FLO_EMIS","*")</f>
        <v>FLO_EMIS</v>
      </c>
      <c r="E232" s="66">
        <f t="shared" si="56"/>
        <v>2025</v>
      </c>
      <c r="F232" s="38" t="str">
        <f t="shared" si="55"/>
        <v>TRABGSL</v>
      </c>
      <c r="G232" s="38" t="str">
        <f t="shared" si="57"/>
        <v>TM*01*</v>
      </c>
      <c r="H232" s="38" t="str">
        <f>P$11</f>
        <v>TRABGSL</v>
      </c>
      <c r="I232" s="38" t="str">
        <f t="shared" si="58"/>
        <v>TRACH4N</v>
      </c>
      <c r="J232" s="47">
        <f>J241</f>
        <v>1.0825854171994716E-2</v>
      </c>
      <c r="K232" s="2"/>
      <c r="L232" s="38" t="s">
        <v>239</v>
      </c>
      <c r="M232" s="38"/>
      <c r="N232" s="38" t="s">
        <v>294</v>
      </c>
      <c r="O232" s="2"/>
      <c r="P232" s="38" t="s">
        <v>282</v>
      </c>
      <c r="Q232" s="44" t="s">
        <v>283</v>
      </c>
      <c r="R232" s="2"/>
      <c r="S232" s="38" t="s">
        <v>247</v>
      </c>
      <c r="T232" s="44" t="s">
        <v>254</v>
      </c>
    </row>
    <row r="233" spans="2:20" s="19" customFormat="1" ht="15" customHeight="1" x14ac:dyDescent="0.3">
      <c r="B233" s="38" t="s">
        <v>225</v>
      </c>
      <c r="C233" s="38"/>
      <c r="D233" s="38" t="str">
        <f>IF(J233&gt;0,"FLO_EMIS","*")</f>
        <v>FLO_EMIS</v>
      </c>
      <c r="E233" s="66">
        <f t="shared" si="56"/>
        <v>2025</v>
      </c>
      <c r="F233" s="38" t="str">
        <f t="shared" ref="F233" si="60">H233</f>
        <v>TRABGSLM</v>
      </c>
      <c r="G233" s="38" t="str">
        <f t="shared" si="57"/>
        <v>TM*01*</v>
      </c>
      <c r="H233" s="38" t="str">
        <f>P$12</f>
        <v>TRABGSLM</v>
      </c>
      <c r="I233" s="38" t="str">
        <f t="shared" si="58"/>
        <v>TRACH4N</v>
      </c>
      <c r="J233" s="47">
        <f>J232</f>
        <v>1.0825854171994716E-2</v>
      </c>
      <c r="K233" s="2"/>
      <c r="L233" s="38" t="s">
        <v>239</v>
      </c>
      <c r="M233" s="38"/>
      <c r="N233" s="38" t="s">
        <v>294</v>
      </c>
      <c r="O233" s="2"/>
      <c r="P233" s="38" t="s">
        <v>317</v>
      </c>
      <c r="Q233" s="44" t="s">
        <v>318</v>
      </c>
      <c r="R233" s="2"/>
      <c r="S233" s="38" t="s">
        <v>231</v>
      </c>
      <c r="T233" s="44" t="s">
        <v>255</v>
      </c>
    </row>
    <row r="234" spans="2:20" s="19" customFormat="1" ht="15" customHeight="1" x14ac:dyDescent="0.3">
      <c r="B234" s="38" t="s">
        <v>225</v>
      </c>
      <c r="C234" s="38"/>
      <c r="D234" s="38" t="str">
        <f>IF(J234&gt;0,"FLO_EMIS","*")</f>
        <v>*</v>
      </c>
      <c r="E234" s="66">
        <f t="shared" si="56"/>
        <v>2025</v>
      </c>
      <c r="F234" s="38" t="str">
        <f t="shared" si="55"/>
        <v>TRABJF</v>
      </c>
      <c r="G234" s="38" t="str">
        <f t="shared" si="57"/>
        <v>TM*01*</v>
      </c>
      <c r="H234" s="38" t="str">
        <f>P$13</f>
        <v>TRABJF</v>
      </c>
      <c r="I234" s="38" t="str">
        <f t="shared" si="58"/>
        <v>TRACH4N</v>
      </c>
      <c r="J234" s="47">
        <v>0</v>
      </c>
      <c r="K234" s="2"/>
      <c r="L234" s="38" t="s">
        <v>239</v>
      </c>
      <c r="M234" s="38"/>
      <c r="N234" s="38" t="s">
        <v>245</v>
      </c>
      <c r="O234" s="2"/>
      <c r="P234" s="38" t="s">
        <v>284</v>
      </c>
      <c r="Q234" s="44" t="s">
        <v>285</v>
      </c>
      <c r="R234" s="2"/>
      <c r="S234" s="38" t="s">
        <v>246</v>
      </c>
      <c r="T234" s="44" t="s">
        <v>257</v>
      </c>
    </row>
    <row r="235" spans="2:20" s="19" customFormat="1" ht="15" customHeight="1" x14ac:dyDescent="0.3">
      <c r="B235" s="38" t="s">
        <v>225</v>
      </c>
      <c r="C235" s="38"/>
      <c r="D235" s="38" t="str">
        <f>IF(J235&gt;0,"FLO_EMIS","*")</f>
        <v>*</v>
      </c>
      <c r="E235" s="66">
        <f t="shared" si="56"/>
        <v>2025</v>
      </c>
      <c r="F235" s="38" t="str">
        <f t="shared" si="55"/>
        <v>TRADME</v>
      </c>
      <c r="G235" s="38" t="str">
        <f t="shared" si="57"/>
        <v>TM*01*</v>
      </c>
      <c r="H235" s="38" t="str">
        <f>P$14</f>
        <v>TRADME</v>
      </c>
      <c r="I235" s="38" t="str">
        <f t="shared" si="58"/>
        <v>TRACH4N</v>
      </c>
      <c r="J235" s="47">
        <v>0</v>
      </c>
      <c r="K235" s="2"/>
      <c r="L235" s="38" t="s">
        <v>239</v>
      </c>
      <c r="M235" s="38"/>
      <c r="N235" s="38" t="s">
        <v>245</v>
      </c>
      <c r="O235" s="2"/>
      <c r="P235" s="38" t="s">
        <v>286</v>
      </c>
      <c r="Q235" s="44" t="s">
        <v>287</v>
      </c>
      <c r="R235" s="2"/>
      <c r="S235" s="38" t="s">
        <v>233</v>
      </c>
      <c r="T235" s="44" t="s">
        <v>258</v>
      </c>
    </row>
    <row r="236" spans="2:20" s="19" customFormat="1" ht="15" customHeight="1" x14ac:dyDescent="0.3">
      <c r="B236" s="38" t="s">
        <v>225</v>
      </c>
      <c r="C236" s="38"/>
      <c r="D236" s="38" t="str">
        <f t="shared" ref="D236:D239" si="61">IF(J236&gt;0,"FLO_EMIS","*")</f>
        <v>*</v>
      </c>
      <c r="E236" s="66">
        <f t="shared" si="56"/>
        <v>2025</v>
      </c>
      <c r="F236" s="38" t="str">
        <f t="shared" si="55"/>
        <v>TRADST</v>
      </c>
      <c r="G236" s="38" t="str">
        <f t="shared" si="57"/>
        <v>TM*01*</v>
      </c>
      <c r="H236" s="38" t="str">
        <f>P$15</f>
        <v>TRADST</v>
      </c>
      <c r="I236" s="38" t="str">
        <f t="shared" si="58"/>
        <v>TRACH4N</v>
      </c>
      <c r="J236" s="47">
        <v>0</v>
      </c>
      <c r="K236" s="2"/>
      <c r="L236" s="38" t="s">
        <v>239</v>
      </c>
      <c r="M236" s="38"/>
      <c r="N236" s="38" t="s">
        <v>245</v>
      </c>
      <c r="O236" s="2"/>
      <c r="P236" s="38" t="s">
        <v>191</v>
      </c>
      <c r="Q236" s="44" t="s">
        <v>192</v>
      </c>
      <c r="R236" s="2"/>
      <c r="S236" s="38" t="s">
        <v>232</v>
      </c>
      <c r="T236" s="44" t="s">
        <v>256</v>
      </c>
    </row>
    <row r="237" spans="2:20" s="19" customFormat="1" ht="15" customHeight="1" x14ac:dyDescent="0.3">
      <c r="B237" s="38" t="s">
        <v>225</v>
      </c>
      <c r="C237" s="38"/>
      <c r="D237" s="38" t="str">
        <f t="shared" si="61"/>
        <v>*</v>
      </c>
      <c r="E237" s="66">
        <f t="shared" si="56"/>
        <v>2025</v>
      </c>
      <c r="F237" s="38" t="str">
        <f t="shared" si="55"/>
        <v>TRAELC</v>
      </c>
      <c r="G237" s="38" t="str">
        <f t="shared" si="57"/>
        <v>TM*01*</v>
      </c>
      <c r="H237" s="38" t="str">
        <f>P$16</f>
        <v>TRAELC</v>
      </c>
      <c r="I237" s="38" t="str">
        <f t="shared" si="58"/>
        <v>TRACH4N</v>
      </c>
      <c r="J237" s="47">
        <v>0</v>
      </c>
      <c r="K237" s="2"/>
      <c r="L237" s="38" t="s">
        <v>239</v>
      </c>
      <c r="M237" s="38"/>
      <c r="N237" s="38" t="s">
        <v>245</v>
      </c>
      <c r="O237" s="2"/>
      <c r="P237" s="38" t="s">
        <v>193</v>
      </c>
      <c r="Q237" s="44" t="s">
        <v>194</v>
      </c>
      <c r="R237" s="2"/>
      <c r="S237" s="38" t="s">
        <v>240</v>
      </c>
      <c r="T237" s="44" t="s">
        <v>259</v>
      </c>
    </row>
    <row r="238" spans="2:20" s="19" customFormat="1" ht="15" customHeight="1" x14ac:dyDescent="0.3">
      <c r="B238" s="38" t="s">
        <v>225</v>
      </c>
      <c r="C238" s="38"/>
      <c r="D238" s="38" t="str">
        <f t="shared" si="61"/>
        <v>FLO_EMIS</v>
      </c>
      <c r="E238" s="66">
        <f t="shared" si="56"/>
        <v>2025</v>
      </c>
      <c r="F238" s="38" t="str">
        <f t="shared" si="55"/>
        <v>TRAETH</v>
      </c>
      <c r="G238" s="38" t="str">
        <f t="shared" si="57"/>
        <v>TM*01*</v>
      </c>
      <c r="H238" s="38" t="str">
        <f>P$17</f>
        <v>TRAETH</v>
      </c>
      <c r="I238" s="38" t="str">
        <f t="shared" si="58"/>
        <v>TRACH4N</v>
      </c>
      <c r="J238" s="47">
        <v>1.8636845794545914E-2</v>
      </c>
      <c r="K238" s="2"/>
      <c r="L238" s="38" t="s">
        <v>239</v>
      </c>
      <c r="M238" s="38" t="s">
        <v>293</v>
      </c>
      <c r="N238" s="38" t="s">
        <v>241</v>
      </c>
      <c r="O238" s="2"/>
      <c r="P238" s="38" t="s">
        <v>195</v>
      </c>
      <c r="Q238" s="44" t="s">
        <v>196</v>
      </c>
      <c r="R238" s="2"/>
      <c r="S238" s="38" t="s">
        <v>230</v>
      </c>
      <c r="T238" s="44" t="s">
        <v>300</v>
      </c>
    </row>
    <row r="239" spans="2:20" s="19" customFormat="1" ht="15" customHeight="1" x14ac:dyDescent="0.3">
      <c r="B239" s="38" t="s">
        <v>225</v>
      </c>
      <c r="C239" s="38"/>
      <c r="D239" s="38" t="str">
        <f t="shared" si="61"/>
        <v>FLO_EMIS</v>
      </c>
      <c r="E239" s="66">
        <f t="shared" si="56"/>
        <v>2025</v>
      </c>
      <c r="F239" s="38" t="str">
        <f t="shared" si="55"/>
        <v>TRAETHM</v>
      </c>
      <c r="G239" s="38" t="str">
        <f t="shared" si="57"/>
        <v>TM*01*</v>
      </c>
      <c r="H239" s="38" t="str">
        <f>P$18</f>
        <v>TRAETHM</v>
      </c>
      <c r="I239" s="38" t="str">
        <f t="shared" si="58"/>
        <v>TRACH4N</v>
      </c>
      <c r="J239" s="47">
        <v>1.8636845794545914E-2</v>
      </c>
      <c r="K239" s="2"/>
      <c r="L239" s="38" t="s">
        <v>239</v>
      </c>
      <c r="M239" s="38" t="s">
        <v>293</v>
      </c>
      <c r="N239" s="38" t="s">
        <v>241</v>
      </c>
      <c r="O239" s="2"/>
      <c r="P239" s="38" t="s">
        <v>197</v>
      </c>
      <c r="Q239" s="44" t="s">
        <v>198</v>
      </c>
      <c r="R239" s="2"/>
      <c r="S239" s="2"/>
      <c r="T239" s="2"/>
    </row>
    <row r="240" spans="2:20" s="19" customFormat="1" ht="15" customHeight="1" x14ac:dyDescent="0.3">
      <c r="B240" s="38" t="s">
        <v>225</v>
      </c>
      <c r="C240" s="38"/>
      <c r="D240" s="38" t="str">
        <f>IF(J240&gt;0,"FLO_EMIS","*")</f>
        <v>*</v>
      </c>
      <c r="E240" s="66">
        <f t="shared" si="56"/>
        <v>2025</v>
      </c>
      <c r="F240" s="38" t="str">
        <f t="shared" si="55"/>
        <v>TRAFTD</v>
      </c>
      <c r="G240" s="38" t="str">
        <f t="shared" si="57"/>
        <v>TM*01*</v>
      </c>
      <c r="H240" s="38" t="str">
        <f>P$19</f>
        <v>TRAFTD</v>
      </c>
      <c r="I240" s="38" t="str">
        <f t="shared" si="58"/>
        <v>TRACH4N</v>
      </c>
      <c r="J240" s="47">
        <v>0</v>
      </c>
      <c r="K240" s="2"/>
      <c r="L240" s="38" t="s">
        <v>239</v>
      </c>
      <c r="M240" s="38"/>
      <c r="N240" s="38" t="s">
        <v>245</v>
      </c>
      <c r="O240" s="2"/>
      <c r="P240" s="38" t="s">
        <v>276</v>
      </c>
      <c r="Q240" s="44" t="s">
        <v>277</v>
      </c>
      <c r="R240" s="2"/>
      <c r="S240" s="2"/>
      <c r="T240" s="2"/>
    </row>
    <row r="241" spans="2:20" s="19" customFormat="1" ht="15" customHeight="1" x14ac:dyDescent="0.3">
      <c r="B241" s="38" t="s">
        <v>225</v>
      </c>
      <c r="C241" s="38"/>
      <c r="D241" s="38" t="str">
        <f t="shared" ref="D241:D249" si="62">IF(J241&gt;0,"FLO_EMIS","*")</f>
        <v>FLO_EMIS</v>
      </c>
      <c r="E241" s="66">
        <f t="shared" si="56"/>
        <v>2025</v>
      </c>
      <c r="F241" s="38" t="str">
        <f t="shared" si="55"/>
        <v>TRAGSL</v>
      </c>
      <c r="G241" s="38" t="str">
        <f t="shared" si="57"/>
        <v>TM*01*</v>
      </c>
      <c r="H241" s="38" t="str">
        <f>P$20</f>
        <v>TRAGSL</v>
      </c>
      <c r="I241" s="38" t="str">
        <f t="shared" si="58"/>
        <v>TRACH4N</v>
      </c>
      <c r="J241" s="47">
        <v>1.0825854171994716E-2</v>
      </c>
      <c r="K241" s="2"/>
      <c r="L241" s="38" t="s">
        <v>239</v>
      </c>
      <c r="M241" s="38" t="s">
        <v>293</v>
      </c>
      <c r="N241" s="38" t="s">
        <v>242</v>
      </c>
      <c r="O241" s="2"/>
      <c r="P241" s="38" t="s">
        <v>199</v>
      </c>
      <c r="Q241" s="44" t="s">
        <v>200</v>
      </c>
      <c r="R241" s="2"/>
      <c r="S241" s="2"/>
      <c r="T241" s="2"/>
    </row>
    <row r="242" spans="2:20" s="19" customFormat="1" ht="15" customHeight="1" x14ac:dyDescent="0.3">
      <c r="B242" s="38" t="s">
        <v>225</v>
      </c>
      <c r="C242" s="38"/>
      <c r="D242" s="38" t="str">
        <f t="shared" si="62"/>
        <v>*</v>
      </c>
      <c r="E242" s="66">
        <f t="shared" si="56"/>
        <v>2025</v>
      </c>
      <c r="F242" s="38" t="str">
        <f t="shared" si="55"/>
        <v>TRAH2G</v>
      </c>
      <c r="G242" s="38" t="str">
        <f t="shared" si="57"/>
        <v>TM*01*</v>
      </c>
      <c r="H242" s="38" t="str">
        <f>P$21</f>
        <v>TRAH2G</v>
      </c>
      <c r="I242" s="38" t="str">
        <f t="shared" si="58"/>
        <v>TRACH4N</v>
      </c>
      <c r="J242" s="47">
        <v>0</v>
      </c>
      <c r="K242" s="2"/>
      <c r="L242" s="38" t="s">
        <v>239</v>
      </c>
      <c r="M242" s="38"/>
      <c r="N242" s="38" t="s">
        <v>245</v>
      </c>
      <c r="O242" s="2"/>
      <c r="P242" s="38" t="s">
        <v>201</v>
      </c>
      <c r="Q242" s="44" t="s">
        <v>202</v>
      </c>
      <c r="R242" s="2"/>
      <c r="S242" s="2"/>
      <c r="T242" s="2"/>
    </row>
    <row r="243" spans="2:20" s="19" customFormat="1" ht="15" customHeight="1" x14ac:dyDescent="0.3">
      <c r="B243" s="38" t="s">
        <v>225</v>
      </c>
      <c r="C243" s="38"/>
      <c r="D243" s="38" t="str">
        <f t="shared" si="62"/>
        <v>*</v>
      </c>
      <c r="E243" s="66">
        <f t="shared" si="56"/>
        <v>2025</v>
      </c>
      <c r="F243" s="38" t="str">
        <f t="shared" si="55"/>
        <v>TRAHFO</v>
      </c>
      <c r="G243" s="38" t="str">
        <f t="shared" si="57"/>
        <v>TM*01*</v>
      </c>
      <c r="H243" s="38" t="str">
        <f>P$22</f>
        <v>TRAHFO</v>
      </c>
      <c r="I243" s="38" t="str">
        <f t="shared" si="58"/>
        <v>TRACH4N</v>
      </c>
      <c r="J243" s="47">
        <v>0</v>
      </c>
      <c r="K243" s="2"/>
      <c r="L243" s="38" t="s">
        <v>239</v>
      </c>
      <c r="M243" s="38"/>
      <c r="N243" s="38" t="s">
        <v>245</v>
      </c>
      <c r="O243" s="2"/>
      <c r="P243" s="38" t="s">
        <v>203</v>
      </c>
      <c r="Q243" s="44" t="s">
        <v>204</v>
      </c>
      <c r="R243" s="2"/>
      <c r="S243" s="2"/>
      <c r="T243" s="2"/>
    </row>
    <row r="244" spans="2:20" s="19" customFormat="1" ht="15" customHeight="1" x14ac:dyDescent="0.3">
      <c r="B244" s="38" t="s">
        <v>225</v>
      </c>
      <c r="C244" s="38"/>
      <c r="D244" s="38" t="str">
        <f t="shared" si="62"/>
        <v>*</v>
      </c>
      <c r="E244" s="66">
        <f t="shared" si="56"/>
        <v>2025</v>
      </c>
      <c r="F244" s="38" t="str">
        <f t="shared" si="55"/>
        <v>TRAHUM</v>
      </c>
      <c r="G244" s="38" t="str">
        <f t="shared" si="57"/>
        <v>TM*01*</v>
      </c>
      <c r="H244" s="38" t="str">
        <f>P$23</f>
        <v>TRAHUM</v>
      </c>
      <c r="I244" s="38" t="str">
        <f t="shared" si="58"/>
        <v>TRACH4N</v>
      </c>
      <c r="J244" s="47">
        <v>0</v>
      </c>
      <c r="K244" s="2"/>
      <c r="L244" s="38" t="s">
        <v>239</v>
      </c>
      <c r="M244" s="38"/>
      <c r="N244" s="38" t="s">
        <v>245</v>
      </c>
      <c r="O244" s="2"/>
      <c r="P244" s="38" t="s">
        <v>205</v>
      </c>
      <c r="Q244" s="44" t="s">
        <v>206</v>
      </c>
      <c r="R244" s="2"/>
      <c r="S244" s="2"/>
      <c r="T244" s="2"/>
    </row>
    <row r="245" spans="2:20" s="19" customFormat="1" ht="15" customHeight="1" x14ac:dyDescent="0.3">
      <c r="B245" s="38" t="s">
        <v>225</v>
      </c>
      <c r="C245" s="38"/>
      <c r="D245" s="38" t="str">
        <f t="shared" si="62"/>
        <v>*</v>
      </c>
      <c r="E245" s="66">
        <f t="shared" si="56"/>
        <v>2025</v>
      </c>
      <c r="F245" s="38" t="str">
        <f t="shared" si="55"/>
        <v>TRAKER</v>
      </c>
      <c r="G245" s="38" t="str">
        <f t="shared" si="57"/>
        <v>TM*01*</v>
      </c>
      <c r="H245" s="38" t="str">
        <f>P$24</f>
        <v>TRAKER</v>
      </c>
      <c r="I245" s="38" t="str">
        <f t="shared" si="58"/>
        <v>TRACH4N</v>
      </c>
      <c r="J245" s="47">
        <v>0</v>
      </c>
      <c r="K245" s="2"/>
      <c r="L245" s="38" t="s">
        <v>239</v>
      </c>
      <c r="M245" s="38"/>
      <c r="N245" s="38" t="s">
        <v>245</v>
      </c>
      <c r="O245" s="2"/>
      <c r="P245" s="38" t="s">
        <v>207</v>
      </c>
      <c r="Q245" s="44" t="s">
        <v>208</v>
      </c>
      <c r="R245" s="2"/>
      <c r="S245" s="2"/>
      <c r="T245" s="2"/>
    </row>
    <row r="246" spans="2:20" s="19" customFormat="1" ht="15" customHeight="1" x14ac:dyDescent="0.3">
      <c r="B246" s="38" t="s">
        <v>225</v>
      </c>
      <c r="C246" s="38"/>
      <c r="D246" s="38" t="str">
        <f t="shared" si="62"/>
        <v>*</v>
      </c>
      <c r="E246" s="66">
        <f t="shared" si="56"/>
        <v>2025</v>
      </c>
      <c r="F246" s="38" t="str">
        <f t="shared" si="55"/>
        <v>TRALFO</v>
      </c>
      <c r="G246" s="38" t="str">
        <f t="shared" si="57"/>
        <v>TM*01*</v>
      </c>
      <c r="H246" s="38" t="str">
        <f>P$25</f>
        <v>TRALFO</v>
      </c>
      <c r="I246" s="38" t="str">
        <f t="shared" si="58"/>
        <v>TRACH4N</v>
      </c>
      <c r="J246" s="47">
        <v>0</v>
      </c>
      <c r="K246" s="2"/>
      <c r="L246" s="38" t="s">
        <v>239</v>
      </c>
      <c r="M246" s="38"/>
      <c r="N246" s="38" t="s">
        <v>245</v>
      </c>
      <c r="O246" s="2"/>
      <c r="P246" s="38" t="s">
        <v>209</v>
      </c>
      <c r="Q246" s="44" t="s">
        <v>210</v>
      </c>
      <c r="R246" s="2"/>
      <c r="S246" s="2"/>
      <c r="T246" s="2"/>
    </row>
    <row r="247" spans="2:20" s="19" customFormat="1" ht="15" customHeight="1" x14ac:dyDescent="0.3">
      <c r="B247" s="38" t="s">
        <v>225</v>
      </c>
      <c r="C247" s="38"/>
      <c r="D247" s="38" t="str">
        <f t="shared" si="62"/>
        <v>*</v>
      </c>
      <c r="E247" s="66">
        <f t="shared" si="56"/>
        <v>2025</v>
      </c>
      <c r="F247" s="38" t="str">
        <f t="shared" si="55"/>
        <v>TRALPG</v>
      </c>
      <c r="G247" s="38" t="str">
        <f t="shared" si="57"/>
        <v>TM*01*</v>
      </c>
      <c r="H247" s="38" t="str">
        <f>P$26</f>
        <v>TRALPG</v>
      </c>
      <c r="I247" s="38" t="str">
        <f t="shared" si="58"/>
        <v>TRACH4N</v>
      </c>
      <c r="J247" s="47">
        <v>0</v>
      </c>
      <c r="K247" s="2"/>
      <c r="L247" s="38" t="s">
        <v>239</v>
      </c>
      <c r="M247" s="38"/>
      <c r="N247" s="38" t="s">
        <v>245</v>
      </c>
      <c r="O247" s="2"/>
      <c r="P247" s="38" t="s">
        <v>211</v>
      </c>
      <c r="Q247" s="44" t="s">
        <v>212</v>
      </c>
      <c r="R247" s="2"/>
      <c r="S247" s="2"/>
      <c r="T247" s="2"/>
    </row>
    <row r="248" spans="2:20" s="19" customFormat="1" ht="15" customHeight="1" x14ac:dyDescent="0.3">
      <c r="B248" s="38" t="s">
        <v>225</v>
      </c>
      <c r="C248" s="38"/>
      <c r="D248" s="38" t="str">
        <f t="shared" si="62"/>
        <v>*</v>
      </c>
      <c r="E248" s="66">
        <f t="shared" si="56"/>
        <v>2025</v>
      </c>
      <c r="F248" s="38" t="str">
        <f t="shared" si="55"/>
        <v>TRAMTH</v>
      </c>
      <c r="G248" s="38" t="str">
        <f t="shared" si="57"/>
        <v>TM*01*</v>
      </c>
      <c r="H248" s="38" t="str">
        <f>P$27</f>
        <v>TRAMTH</v>
      </c>
      <c r="I248" s="38" t="str">
        <f t="shared" si="58"/>
        <v>TRACH4N</v>
      </c>
      <c r="J248" s="47">
        <v>0</v>
      </c>
      <c r="K248" s="2"/>
      <c r="L248" s="38" t="s">
        <v>239</v>
      </c>
      <c r="M248" s="38"/>
      <c r="N248" s="38" t="s">
        <v>245</v>
      </c>
      <c r="O248" s="2"/>
      <c r="P248" s="38" t="s">
        <v>315</v>
      </c>
      <c r="Q248" s="44" t="s">
        <v>268</v>
      </c>
      <c r="R248" s="2"/>
      <c r="S248" s="2"/>
      <c r="T248" s="2"/>
    </row>
    <row r="249" spans="2:20" x14ac:dyDescent="0.3">
      <c r="B249" s="38" t="s">
        <v>225</v>
      </c>
      <c r="C249" s="38"/>
      <c r="D249" s="38" t="str">
        <f t="shared" si="62"/>
        <v>*</v>
      </c>
      <c r="E249" s="66">
        <f t="shared" si="56"/>
        <v>2025</v>
      </c>
      <c r="F249" s="38" t="str">
        <f t="shared" si="55"/>
        <v>TRAMTHM</v>
      </c>
      <c r="G249" s="38" t="str">
        <f t="shared" si="57"/>
        <v>TM*01*</v>
      </c>
      <c r="H249" s="38" t="str">
        <f>P$28</f>
        <v>TRAMTHM</v>
      </c>
      <c r="I249" s="38" t="str">
        <f t="shared" si="58"/>
        <v>TRACH4N</v>
      </c>
      <c r="J249" s="47">
        <v>0</v>
      </c>
      <c r="K249" s="2"/>
      <c r="L249" s="38" t="s">
        <v>239</v>
      </c>
      <c r="M249" s="38"/>
      <c r="N249" s="38" t="s">
        <v>245</v>
      </c>
      <c r="O249" s="2"/>
      <c r="P249" s="38" t="s">
        <v>316</v>
      </c>
      <c r="Q249" s="44" t="s">
        <v>267</v>
      </c>
      <c r="R249"/>
      <c r="S249"/>
      <c r="T249"/>
    </row>
    <row r="250" spans="2:20" x14ac:dyDescent="0.3">
      <c r="B250" s="38" t="s">
        <v>225</v>
      </c>
      <c r="C250" s="38"/>
      <c r="D250" s="38" t="str">
        <f>IF(J250&gt;0,"FLO_EMIS","*")</f>
        <v>*</v>
      </c>
      <c r="E250" s="66">
        <f t="shared" si="56"/>
        <v>2025</v>
      </c>
      <c r="F250" s="38" t="str">
        <f t="shared" si="55"/>
        <v>TRANGL</v>
      </c>
      <c r="G250" s="38" t="str">
        <f t="shared" si="57"/>
        <v>TM*01*</v>
      </c>
      <c r="H250" s="38" t="str">
        <f>P$29</f>
        <v>TRANGL</v>
      </c>
      <c r="I250" s="38" t="str">
        <f t="shared" si="58"/>
        <v>TRACH4N</v>
      </c>
      <c r="J250" s="47">
        <v>0</v>
      </c>
      <c r="K250"/>
      <c r="L250" s="38" t="s">
        <v>239</v>
      </c>
      <c r="M250" s="38"/>
      <c r="N250" s="38" t="s">
        <v>245</v>
      </c>
      <c r="O250"/>
      <c r="P250" s="38" t="s">
        <v>280</v>
      </c>
      <c r="Q250" s="45" t="s">
        <v>281</v>
      </c>
      <c r="R250"/>
      <c r="S250"/>
      <c r="T250"/>
    </row>
    <row r="251" spans="2:20" x14ac:dyDescent="0.3">
      <c r="B251" s="39" t="s">
        <v>225</v>
      </c>
      <c r="C251" s="39"/>
      <c r="D251" s="39" t="str">
        <f t="shared" ref="D251:D317" si="63">IF(J251&gt;0,"FLO_EMIS","*")</f>
        <v>*</v>
      </c>
      <c r="E251" s="67">
        <f t="shared" si="56"/>
        <v>2025</v>
      </c>
      <c r="F251" s="39" t="str">
        <f t="shared" si="55"/>
        <v>TRANGS</v>
      </c>
      <c r="G251" s="39" t="str">
        <f t="shared" si="57"/>
        <v>TM*01*</v>
      </c>
      <c r="H251" s="39" t="str">
        <f>P$30</f>
        <v>TRANGS</v>
      </c>
      <c r="I251" s="39" t="str">
        <f t="shared" si="58"/>
        <v>TRACH4N</v>
      </c>
      <c r="J251" s="48">
        <v>0</v>
      </c>
      <c r="K251"/>
      <c r="L251" s="39" t="s">
        <v>239</v>
      </c>
      <c r="M251" s="39"/>
      <c r="N251" s="39" t="s">
        <v>245</v>
      </c>
      <c r="O251"/>
      <c r="P251" s="39" t="s">
        <v>213</v>
      </c>
      <c r="Q251" s="46" t="s">
        <v>214</v>
      </c>
      <c r="R251"/>
      <c r="S251"/>
      <c r="T251"/>
    </row>
    <row r="252" spans="2:20" x14ac:dyDescent="0.3">
      <c r="B252" s="38" t="s">
        <v>225</v>
      </c>
      <c r="C252" s="38"/>
      <c r="D252" s="38" t="str">
        <f t="shared" si="63"/>
        <v>*</v>
      </c>
      <c r="E252" s="66">
        <v>2025</v>
      </c>
      <c r="F252" s="38" t="str">
        <f>H252</f>
        <v>TRABDL</v>
      </c>
      <c r="G252" s="38" t="s">
        <v>343</v>
      </c>
      <c r="H252" s="38" t="str">
        <f>P$7</f>
        <v>TRABDL</v>
      </c>
      <c r="I252" s="38" t="s">
        <v>227</v>
      </c>
      <c r="J252" s="47">
        <v>0</v>
      </c>
      <c r="K252" s="2"/>
      <c r="L252" s="38" t="s">
        <v>239</v>
      </c>
      <c r="M252" s="38"/>
      <c r="N252" s="38" t="s">
        <v>245</v>
      </c>
    </row>
    <row r="253" spans="2:20" s="19" customFormat="1" ht="15" customHeight="1" x14ac:dyDescent="0.3">
      <c r="B253" s="38" t="s">
        <v>225</v>
      </c>
      <c r="C253" s="38"/>
      <c r="D253" s="38" t="str">
        <f t="shared" si="63"/>
        <v>*</v>
      </c>
      <c r="E253" s="66">
        <f>E252</f>
        <v>2025</v>
      </c>
      <c r="F253" s="38" t="str">
        <f t="shared" ref="F253:F275" si="64">H253</f>
        <v>TRABDLM</v>
      </c>
      <c r="G253" s="38" t="str">
        <f>G252</f>
        <v>TM*01*</v>
      </c>
      <c r="H253" s="38" t="str">
        <f>P$8</f>
        <v>TRABDLM</v>
      </c>
      <c r="I253" s="38" t="str">
        <f>I252</f>
        <v>TRACOXN</v>
      </c>
      <c r="J253" s="47">
        <v>0</v>
      </c>
      <c r="K253" s="2"/>
      <c r="L253" s="38" t="s">
        <v>239</v>
      </c>
      <c r="M253" s="38"/>
      <c r="N253" s="38" t="s">
        <v>245</v>
      </c>
      <c r="O253" s="20"/>
      <c r="P253" s="20"/>
      <c r="Q253" s="20"/>
      <c r="S253" s="21"/>
    </row>
    <row r="254" spans="2:20" s="19" customFormat="1" ht="15" customHeight="1" x14ac:dyDescent="0.3">
      <c r="B254" s="38" t="s">
        <v>225</v>
      </c>
      <c r="C254" s="38"/>
      <c r="D254" s="38" t="str">
        <f t="shared" si="63"/>
        <v>*</v>
      </c>
      <c r="E254" s="66">
        <f t="shared" ref="E254:E275" si="65">E253</f>
        <v>2025</v>
      </c>
      <c r="F254" s="38" t="str">
        <f t="shared" si="64"/>
        <v>TRABGL</v>
      </c>
      <c r="G254" s="38" t="str">
        <f t="shared" ref="G254:G275" si="66">G253</f>
        <v>TM*01*</v>
      </c>
      <c r="H254" s="38" t="str">
        <f>P$9</f>
        <v>TRABGL</v>
      </c>
      <c r="I254" s="38" t="str">
        <f t="shared" ref="I254:I275" si="67">I253</f>
        <v>TRACOXN</v>
      </c>
      <c r="J254" s="47">
        <v>0</v>
      </c>
      <c r="K254" s="2"/>
      <c r="L254" s="38" t="s">
        <v>239</v>
      </c>
      <c r="M254" s="38"/>
      <c r="N254" s="38" t="s">
        <v>245</v>
      </c>
      <c r="P254" s="21"/>
      <c r="R254" s="25"/>
      <c r="S254" s="21"/>
      <c r="T254" s="25"/>
    </row>
    <row r="255" spans="2:20" s="19" customFormat="1" ht="15" customHeight="1" x14ac:dyDescent="0.3">
      <c r="B255" s="38" t="s">
        <v>225</v>
      </c>
      <c r="C255" s="38"/>
      <c r="D255" s="38" t="str">
        <f t="shared" si="63"/>
        <v>*</v>
      </c>
      <c r="E255" s="66">
        <f t="shared" si="65"/>
        <v>2025</v>
      </c>
      <c r="F255" s="38" t="str">
        <f t="shared" si="64"/>
        <v>TRABGS</v>
      </c>
      <c r="G255" s="38" t="str">
        <f t="shared" si="66"/>
        <v>TM*01*</v>
      </c>
      <c r="H255" s="38" t="str">
        <f>P$10</f>
        <v>TRABGS</v>
      </c>
      <c r="I255" s="38" t="str">
        <f t="shared" si="67"/>
        <v>TRACOXN</v>
      </c>
      <c r="J255" s="47">
        <v>0</v>
      </c>
      <c r="K255" s="2"/>
      <c r="L255" s="38" t="s">
        <v>239</v>
      </c>
      <c r="M255" s="38"/>
      <c r="N255" s="38" t="s">
        <v>245</v>
      </c>
      <c r="P255" s="21"/>
      <c r="Q255" s="25"/>
      <c r="R255" s="25"/>
      <c r="S255" s="21"/>
      <c r="T255" s="25"/>
    </row>
    <row r="256" spans="2:20" s="19" customFormat="1" ht="15" customHeight="1" x14ac:dyDescent="0.3">
      <c r="B256" s="38" t="s">
        <v>225</v>
      </c>
      <c r="C256" s="38"/>
      <c r="D256" s="38" t="str">
        <f t="shared" si="63"/>
        <v>FLO_EMIS</v>
      </c>
      <c r="E256" s="66">
        <f t="shared" si="65"/>
        <v>2025</v>
      </c>
      <c r="F256" s="38" t="str">
        <f t="shared" si="64"/>
        <v>TRABGSL</v>
      </c>
      <c r="G256" s="38" t="str">
        <f t="shared" si="66"/>
        <v>TM*01*</v>
      </c>
      <c r="H256" s="38" t="str">
        <f>P$11</f>
        <v>TRABGSL</v>
      </c>
      <c r="I256" s="38" t="str">
        <f t="shared" si="67"/>
        <v>TRACOXN</v>
      </c>
      <c r="J256" s="47">
        <f>J265</f>
        <v>0.50458604712371125</v>
      </c>
      <c r="K256" s="2"/>
      <c r="L256" s="38" t="s">
        <v>239</v>
      </c>
      <c r="M256" s="38"/>
      <c r="N256" s="38" t="s">
        <v>294</v>
      </c>
      <c r="P256" s="21"/>
      <c r="Q256" s="25"/>
      <c r="R256" s="25"/>
      <c r="S256" s="21"/>
      <c r="T256" s="25"/>
    </row>
    <row r="257" spans="2:20" s="19" customFormat="1" ht="15" customHeight="1" x14ac:dyDescent="0.3">
      <c r="B257" s="38" t="s">
        <v>225</v>
      </c>
      <c r="C257" s="38"/>
      <c r="D257" s="38" t="str">
        <f t="shared" ref="D257" si="68">IF(J257&gt;0,"FLO_EMIS","*")</f>
        <v>FLO_EMIS</v>
      </c>
      <c r="E257" s="66">
        <f t="shared" si="65"/>
        <v>2025</v>
      </c>
      <c r="F257" s="38" t="str">
        <f t="shared" ref="F257" si="69">H257</f>
        <v>TRABGSLM</v>
      </c>
      <c r="G257" s="38" t="str">
        <f t="shared" si="66"/>
        <v>TM*01*</v>
      </c>
      <c r="H257" s="38" t="str">
        <f>P$12</f>
        <v>TRABGSLM</v>
      </c>
      <c r="I257" s="38" t="str">
        <f t="shared" si="67"/>
        <v>TRACOXN</v>
      </c>
      <c r="J257" s="47">
        <f>J256</f>
        <v>0.50458604712371125</v>
      </c>
      <c r="K257" s="2"/>
      <c r="L257" s="38" t="s">
        <v>239</v>
      </c>
      <c r="M257" s="38"/>
      <c r="N257" s="38" t="s">
        <v>294</v>
      </c>
      <c r="P257" s="21"/>
      <c r="Q257" s="25"/>
      <c r="R257" s="25"/>
      <c r="S257" s="21"/>
      <c r="T257" s="25"/>
    </row>
    <row r="258" spans="2:20" s="19" customFormat="1" ht="15" customHeight="1" x14ac:dyDescent="0.3">
      <c r="B258" s="38" t="s">
        <v>225</v>
      </c>
      <c r="C258" s="38"/>
      <c r="D258" s="38" t="str">
        <f t="shared" si="63"/>
        <v>*</v>
      </c>
      <c r="E258" s="66">
        <f t="shared" si="65"/>
        <v>2025</v>
      </c>
      <c r="F258" s="38" t="str">
        <f t="shared" si="64"/>
        <v>TRABJF</v>
      </c>
      <c r="G258" s="38" t="str">
        <f t="shared" si="66"/>
        <v>TM*01*</v>
      </c>
      <c r="H258" s="38" t="str">
        <f>P$13</f>
        <v>TRABJF</v>
      </c>
      <c r="I258" s="38" t="str">
        <f t="shared" si="67"/>
        <v>TRACOXN</v>
      </c>
      <c r="J258" s="47">
        <v>0</v>
      </c>
      <c r="K258" s="2"/>
      <c r="L258" s="38" t="s">
        <v>239</v>
      </c>
      <c r="M258" s="38"/>
      <c r="N258" s="38" t="s">
        <v>245</v>
      </c>
      <c r="P258" s="21"/>
      <c r="Q258" s="25"/>
      <c r="R258" s="25"/>
      <c r="S258" s="25"/>
      <c r="T258" s="25"/>
    </row>
    <row r="259" spans="2:20" x14ac:dyDescent="0.3">
      <c r="B259" s="38" t="s">
        <v>225</v>
      </c>
      <c r="C259" s="38"/>
      <c r="D259" s="38" t="str">
        <f t="shared" si="63"/>
        <v>*</v>
      </c>
      <c r="E259" s="66">
        <f t="shared" si="65"/>
        <v>2025</v>
      </c>
      <c r="F259" s="38" t="str">
        <f t="shared" si="64"/>
        <v>TRADME</v>
      </c>
      <c r="G259" s="38" t="str">
        <f t="shared" si="66"/>
        <v>TM*01*</v>
      </c>
      <c r="H259" s="38" t="str">
        <f>P$14</f>
        <v>TRADME</v>
      </c>
      <c r="I259" s="38" t="str">
        <f t="shared" si="67"/>
        <v>TRACOXN</v>
      </c>
      <c r="J259" s="47">
        <v>0</v>
      </c>
      <c r="K259" s="2"/>
      <c r="L259" s="38" t="s">
        <v>239</v>
      </c>
      <c r="M259" s="38"/>
      <c r="N259" s="38" t="s">
        <v>245</v>
      </c>
      <c r="O259" s="19"/>
      <c r="P259" s="21"/>
      <c r="Q259" s="25"/>
      <c r="R259" s="21"/>
      <c r="S259" s="21"/>
      <c r="T259" s="21"/>
    </row>
    <row r="260" spans="2:20" x14ac:dyDescent="0.3">
      <c r="B260" s="38" t="s">
        <v>225</v>
      </c>
      <c r="C260" s="38"/>
      <c r="D260" s="38" t="str">
        <f t="shared" si="63"/>
        <v>*</v>
      </c>
      <c r="E260" s="66">
        <f t="shared" si="65"/>
        <v>2025</v>
      </c>
      <c r="F260" s="38" t="str">
        <f t="shared" si="64"/>
        <v>TRADST</v>
      </c>
      <c r="G260" s="38" t="str">
        <f t="shared" si="66"/>
        <v>TM*01*</v>
      </c>
      <c r="H260" s="38" t="str">
        <f>P$15</f>
        <v>TRADST</v>
      </c>
      <c r="I260" s="38" t="str">
        <f t="shared" si="67"/>
        <v>TRACOXN</v>
      </c>
      <c r="J260" s="47">
        <v>0</v>
      </c>
      <c r="K260" s="2"/>
      <c r="L260" s="38" t="s">
        <v>239</v>
      </c>
      <c r="M260" s="38"/>
      <c r="N260" s="38" t="s">
        <v>245</v>
      </c>
      <c r="P260" s="21"/>
      <c r="Q260" s="21"/>
    </row>
    <row r="261" spans="2:20" x14ac:dyDescent="0.3">
      <c r="B261" s="38" t="s">
        <v>225</v>
      </c>
      <c r="C261" s="38"/>
      <c r="D261" s="38" t="str">
        <f t="shared" si="63"/>
        <v>*</v>
      </c>
      <c r="E261" s="66">
        <f t="shared" si="65"/>
        <v>2025</v>
      </c>
      <c r="F261" s="38" t="str">
        <f t="shared" si="64"/>
        <v>TRAELC</v>
      </c>
      <c r="G261" s="38" t="str">
        <f t="shared" si="66"/>
        <v>TM*01*</v>
      </c>
      <c r="H261" s="38" t="str">
        <f>P$16</f>
        <v>TRAELC</v>
      </c>
      <c r="I261" s="38" t="str">
        <f t="shared" si="67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63"/>
        <v>FLO_EMIS</v>
      </c>
      <c r="E262" s="66">
        <f t="shared" si="65"/>
        <v>2025</v>
      </c>
      <c r="F262" s="38" t="str">
        <f t="shared" si="64"/>
        <v>TRAETH</v>
      </c>
      <c r="G262" s="38" t="str">
        <f t="shared" si="66"/>
        <v>TM*01*</v>
      </c>
      <c r="H262" s="38" t="str">
        <f>P$17</f>
        <v>TRAETH</v>
      </c>
      <c r="I262" s="38" t="str">
        <f t="shared" si="67"/>
        <v>TRACOXN</v>
      </c>
      <c r="J262" s="47">
        <v>3.7059050469894737E-2</v>
      </c>
      <c r="K262" s="2"/>
      <c r="L262" s="38" t="s">
        <v>239</v>
      </c>
      <c r="M262" s="38" t="s">
        <v>293</v>
      </c>
      <c r="N262" s="38" t="s">
        <v>241</v>
      </c>
    </row>
    <row r="263" spans="2:20" x14ac:dyDescent="0.3">
      <c r="B263" s="38" t="s">
        <v>225</v>
      </c>
      <c r="C263" s="38"/>
      <c r="D263" s="38" t="str">
        <f t="shared" si="63"/>
        <v>FLO_EMIS</v>
      </c>
      <c r="E263" s="66">
        <f t="shared" si="65"/>
        <v>2025</v>
      </c>
      <c r="F263" s="38" t="str">
        <f t="shared" si="64"/>
        <v>TRAETHM</v>
      </c>
      <c r="G263" s="38" t="str">
        <f t="shared" si="66"/>
        <v>TM*01*</v>
      </c>
      <c r="H263" s="38" t="str">
        <f>P$18</f>
        <v>TRAETHM</v>
      </c>
      <c r="I263" s="38" t="str">
        <f t="shared" si="67"/>
        <v>TRACOXN</v>
      </c>
      <c r="J263" s="47">
        <v>3.7059050469894737E-2</v>
      </c>
      <c r="K263" s="2"/>
      <c r="L263" s="38" t="s">
        <v>239</v>
      </c>
      <c r="M263" s="38" t="s">
        <v>293</v>
      </c>
      <c r="N263" s="38" t="s">
        <v>241</v>
      </c>
    </row>
    <row r="264" spans="2:20" x14ac:dyDescent="0.3">
      <c r="B264" s="38" t="s">
        <v>225</v>
      </c>
      <c r="C264" s="38"/>
      <c r="D264" s="38" t="str">
        <f t="shared" si="63"/>
        <v>*</v>
      </c>
      <c r="E264" s="66">
        <f t="shared" si="65"/>
        <v>2025</v>
      </c>
      <c r="F264" s="38" t="str">
        <f t="shared" si="64"/>
        <v>TRAFTD</v>
      </c>
      <c r="G264" s="38" t="str">
        <f t="shared" si="66"/>
        <v>TM*01*</v>
      </c>
      <c r="H264" s="38" t="str">
        <f>P$19</f>
        <v>TRAFTD</v>
      </c>
      <c r="I264" s="38" t="str">
        <f t="shared" si="67"/>
        <v>TRACOXN</v>
      </c>
      <c r="J264" s="47">
        <v>0</v>
      </c>
      <c r="K264" s="2"/>
      <c r="L264" s="38" t="s">
        <v>239</v>
      </c>
      <c r="M264" s="38"/>
      <c r="N264" s="38" t="s">
        <v>245</v>
      </c>
    </row>
    <row r="265" spans="2:20" x14ac:dyDescent="0.3">
      <c r="B265" s="38" t="s">
        <v>225</v>
      </c>
      <c r="C265" s="38"/>
      <c r="D265" s="38" t="str">
        <f t="shared" si="63"/>
        <v>FLO_EMIS</v>
      </c>
      <c r="E265" s="66">
        <f t="shared" si="65"/>
        <v>2025</v>
      </c>
      <c r="F265" s="38" t="str">
        <f t="shared" si="64"/>
        <v>TRAGSL</v>
      </c>
      <c r="G265" s="38" t="str">
        <f t="shared" si="66"/>
        <v>TM*01*</v>
      </c>
      <c r="H265" s="38" t="str">
        <f>P$20</f>
        <v>TRAGSL</v>
      </c>
      <c r="I265" s="38" t="str">
        <f t="shared" si="67"/>
        <v>TRACOXN</v>
      </c>
      <c r="J265" s="47">
        <v>0.50458604712371125</v>
      </c>
      <c r="K265" s="2"/>
      <c r="L265" s="38" t="s">
        <v>239</v>
      </c>
      <c r="M265" s="38" t="s">
        <v>293</v>
      </c>
      <c r="N265" s="38" t="s">
        <v>242</v>
      </c>
    </row>
    <row r="266" spans="2:20" x14ac:dyDescent="0.3">
      <c r="B266" s="38" t="s">
        <v>225</v>
      </c>
      <c r="C266" s="38"/>
      <c r="D266" s="38" t="str">
        <f t="shared" si="63"/>
        <v>*</v>
      </c>
      <c r="E266" s="66">
        <f t="shared" si="65"/>
        <v>2025</v>
      </c>
      <c r="F266" s="38" t="str">
        <f t="shared" si="64"/>
        <v>TRAH2G</v>
      </c>
      <c r="G266" s="38" t="str">
        <f t="shared" si="66"/>
        <v>TM*01*</v>
      </c>
      <c r="H266" s="38" t="str">
        <f>P$21</f>
        <v>TRAH2G</v>
      </c>
      <c r="I266" s="38" t="str">
        <f t="shared" si="67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63"/>
        <v>*</v>
      </c>
      <c r="E267" s="66">
        <f t="shared" si="65"/>
        <v>2025</v>
      </c>
      <c r="F267" s="38" t="str">
        <f t="shared" si="64"/>
        <v>TRAHFO</v>
      </c>
      <c r="G267" s="38" t="str">
        <f t="shared" si="66"/>
        <v>TM*01*</v>
      </c>
      <c r="H267" s="38" t="str">
        <f>P$22</f>
        <v>TRAHFO</v>
      </c>
      <c r="I267" s="38" t="str">
        <f t="shared" si="67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63"/>
        <v>*</v>
      </c>
      <c r="E268" s="66">
        <f t="shared" si="65"/>
        <v>2025</v>
      </c>
      <c r="F268" s="38" t="str">
        <f t="shared" si="64"/>
        <v>TRAHUM</v>
      </c>
      <c r="G268" s="38" t="str">
        <f t="shared" si="66"/>
        <v>TM*01*</v>
      </c>
      <c r="H268" s="38" t="str">
        <f>P$23</f>
        <v>TRAHUM</v>
      </c>
      <c r="I268" s="38" t="str">
        <f t="shared" si="67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63"/>
        <v>*</v>
      </c>
      <c r="E269" s="66">
        <f t="shared" si="65"/>
        <v>2025</v>
      </c>
      <c r="F269" s="38" t="str">
        <f t="shared" si="64"/>
        <v>TRAKER</v>
      </c>
      <c r="G269" s="38" t="str">
        <f t="shared" si="66"/>
        <v>TM*01*</v>
      </c>
      <c r="H269" s="38" t="str">
        <f>P$24</f>
        <v>TRAKER</v>
      </c>
      <c r="I269" s="38" t="str">
        <f t="shared" si="67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63"/>
        <v>*</v>
      </c>
      <c r="E270" s="66">
        <f t="shared" si="65"/>
        <v>2025</v>
      </c>
      <c r="F270" s="38" t="str">
        <f t="shared" si="64"/>
        <v>TRALFO</v>
      </c>
      <c r="G270" s="38" t="str">
        <f t="shared" si="66"/>
        <v>TM*01*</v>
      </c>
      <c r="H270" s="38" t="str">
        <f>P$25</f>
        <v>TRALFO</v>
      </c>
      <c r="I270" s="38" t="str">
        <f t="shared" si="67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63"/>
        <v>*</v>
      </c>
      <c r="E271" s="66">
        <f t="shared" si="65"/>
        <v>2025</v>
      </c>
      <c r="F271" s="38" t="str">
        <f t="shared" si="64"/>
        <v>TRALPG</v>
      </c>
      <c r="G271" s="38" t="str">
        <f t="shared" si="66"/>
        <v>TM*01*</v>
      </c>
      <c r="H271" s="38" t="str">
        <f>P$26</f>
        <v>TRALPG</v>
      </c>
      <c r="I271" s="38" t="str">
        <f t="shared" si="67"/>
        <v>TRACOXN</v>
      </c>
      <c r="J271" s="47">
        <v>0</v>
      </c>
      <c r="K271" s="2"/>
      <c r="L271" s="38" t="s">
        <v>239</v>
      </c>
      <c r="M271" s="38"/>
      <c r="N271" s="38" t="s">
        <v>245</v>
      </c>
    </row>
    <row r="272" spans="2:20" s="19" customFormat="1" ht="15" customHeight="1" x14ac:dyDescent="0.3">
      <c r="B272" s="38" t="s">
        <v>225</v>
      </c>
      <c r="C272" s="38"/>
      <c r="D272" s="38" t="str">
        <f t="shared" si="63"/>
        <v>*</v>
      </c>
      <c r="E272" s="66">
        <f t="shared" si="65"/>
        <v>2025</v>
      </c>
      <c r="F272" s="38" t="str">
        <f t="shared" si="64"/>
        <v>TRAMTH</v>
      </c>
      <c r="G272" s="38" t="str">
        <f t="shared" si="66"/>
        <v>TM*01*</v>
      </c>
      <c r="H272" s="38" t="str">
        <f>P$27</f>
        <v>TRAMTH</v>
      </c>
      <c r="I272" s="38" t="str">
        <f t="shared" si="67"/>
        <v>TRACOXN</v>
      </c>
      <c r="J272" s="47">
        <v>0</v>
      </c>
      <c r="K272" s="2"/>
      <c r="L272" s="38" t="s">
        <v>239</v>
      </c>
      <c r="M272" s="38"/>
      <c r="N272" s="38" t="s">
        <v>245</v>
      </c>
      <c r="O272" s="20"/>
      <c r="P272" s="20"/>
      <c r="Q272" s="20"/>
    </row>
    <row r="273" spans="2:20" s="19" customFormat="1" ht="15" customHeight="1" x14ac:dyDescent="0.3">
      <c r="B273" s="38" t="s">
        <v>225</v>
      </c>
      <c r="C273" s="38"/>
      <c r="D273" s="38" t="str">
        <f t="shared" si="63"/>
        <v>*</v>
      </c>
      <c r="E273" s="66">
        <f t="shared" si="65"/>
        <v>2025</v>
      </c>
      <c r="F273" s="38" t="str">
        <f t="shared" si="64"/>
        <v>TRAMTHM</v>
      </c>
      <c r="G273" s="38" t="str">
        <f t="shared" si="66"/>
        <v>TM*01*</v>
      </c>
      <c r="H273" s="38" t="str">
        <f>P$28</f>
        <v>TRAMTHM</v>
      </c>
      <c r="I273" s="38" t="str">
        <f t="shared" si="67"/>
        <v>TRACOXN</v>
      </c>
      <c r="J273" s="47">
        <v>0</v>
      </c>
      <c r="K273" s="2"/>
      <c r="L273" s="38" t="s">
        <v>239</v>
      </c>
      <c r="M273" s="38"/>
      <c r="N273" s="38" t="s">
        <v>245</v>
      </c>
      <c r="P273" s="21"/>
    </row>
    <row r="274" spans="2:20" x14ac:dyDescent="0.3">
      <c r="B274" s="38" t="s">
        <v>225</v>
      </c>
      <c r="C274" s="38"/>
      <c r="D274" s="38" t="str">
        <f t="shared" si="63"/>
        <v>*</v>
      </c>
      <c r="E274" s="66">
        <f t="shared" si="65"/>
        <v>2025</v>
      </c>
      <c r="F274" s="38" t="str">
        <f t="shared" si="64"/>
        <v>TRANGL</v>
      </c>
      <c r="G274" s="38" t="str">
        <f t="shared" si="66"/>
        <v>TM*01*</v>
      </c>
      <c r="H274" s="38" t="str">
        <f>P$29</f>
        <v>TRANGL</v>
      </c>
      <c r="I274" s="38" t="str">
        <f t="shared" si="67"/>
        <v>TRACOXN</v>
      </c>
      <c r="J274" s="47">
        <v>0</v>
      </c>
      <c r="K274"/>
      <c r="L274" s="38" t="s">
        <v>239</v>
      </c>
      <c r="M274" s="38"/>
      <c r="N274" s="38" t="s">
        <v>245</v>
      </c>
      <c r="O274" s="19"/>
      <c r="P274" s="21"/>
      <c r="Q274" s="19"/>
    </row>
    <row r="275" spans="2:20" x14ac:dyDescent="0.3">
      <c r="B275" s="39" t="s">
        <v>225</v>
      </c>
      <c r="C275" s="39"/>
      <c r="D275" s="39" t="str">
        <f t="shared" si="63"/>
        <v>*</v>
      </c>
      <c r="E275" s="67">
        <f t="shared" si="65"/>
        <v>2025</v>
      </c>
      <c r="F275" s="39" t="str">
        <f t="shared" si="64"/>
        <v>TRANGS</v>
      </c>
      <c r="G275" s="39" t="str">
        <f t="shared" si="66"/>
        <v>TM*01*</v>
      </c>
      <c r="H275" s="39" t="str">
        <f>P$30</f>
        <v>TRANGS</v>
      </c>
      <c r="I275" s="39" t="str">
        <f t="shared" si="67"/>
        <v>TRACOXN</v>
      </c>
      <c r="J275" s="48">
        <v>0</v>
      </c>
      <c r="K275"/>
      <c r="L275" s="39" t="s">
        <v>239</v>
      </c>
      <c r="M275" s="39"/>
      <c r="N275" s="39" t="s">
        <v>245</v>
      </c>
    </row>
    <row r="276" spans="2:20" x14ac:dyDescent="0.3">
      <c r="B276" s="38" t="s">
        <v>225</v>
      </c>
      <c r="C276" s="38"/>
      <c r="D276" s="38" t="str">
        <f t="shared" si="63"/>
        <v>*</v>
      </c>
      <c r="E276" s="66">
        <v>2025</v>
      </c>
      <c r="F276" s="38" t="str">
        <f>H276</f>
        <v>TRABDL</v>
      </c>
      <c r="G276" s="38" t="s">
        <v>343</v>
      </c>
      <c r="H276" s="38" t="str">
        <f>P$7</f>
        <v>TRABDL</v>
      </c>
      <c r="I276" s="38" t="s">
        <v>249</v>
      </c>
      <c r="J276" s="47">
        <v>0</v>
      </c>
      <c r="K276" s="2"/>
      <c r="L276" s="38" t="s">
        <v>239</v>
      </c>
      <c r="M276" s="38"/>
      <c r="N276" s="38" t="s">
        <v>245</v>
      </c>
    </row>
    <row r="277" spans="2:20" x14ac:dyDescent="0.3">
      <c r="B277" s="38" t="s">
        <v>225</v>
      </c>
      <c r="C277" s="38"/>
      <c r="D277" s="38" t="str">
        <f t="shared" si="63"/>
        <v>*</v>
      </c>
      <c r="E277" s="66">
        <f>E276</f>
        <v>2025</v>
      </c>
      <c r="F277" s="38" t="str">
        <f t="shared" ref="F277:F299" si="70">H277</f>
        <v>TRABDLM</v>
      </c>
      <c r="G277" s="38" t="str">
        <f>G276</f>
        <v>TM*01*</v>
      </c>
      <c r="H277" s="38" t="str">
        <f>P$8</f>
        <v>TRABDLM</v>
      </c>
      <c r="I277" s="38" t="str">
        <f>I276</f>
        <v>TRACXFN</v>
      </c>
      <c r="J277" s="47">
        <v>0</v>
      </c>
      <c r="K277" s="2"/>
      <c r="L277" s="38" t="s">
        <v>239</v>
      </c>
      <c r="M277" s="38"/>
      <c r="N277" s="38" t="s">
        <v>245</v>
      </c>
    </row>
    <row r="278" spans="2:20" s="19" customFormat="1" ht="15" customHeight="1" x14ac:dyDescent="0.3">
      <c r="B278" s="38" t="s">
        <v>225</v>
      </c>
      <c r="C278" s="38"/>
      <c r="D278" s="38" t="str">
        <f t="shared" si="63"/>
        <v>*</v>
      </c>
      <c r="E278" s="66">
        <f t="shared" ref="E278:E299" si="71">E277</f>
        <v>2025</v>
      </c>
      <c r="F278" s="38" t="str">
        <f t="shared" si="70"/>
        <v>TRABGL</v>
      </c>
      <c r="G278" s="38" t="str">
        <f t="shared" ref="G278:G299" si="72">G277</f>
        <v>TM*01*</v>
      </c>
      <c r="H278" s="38" t="str">
        <f>P$9</f>
        <v>TRABGL</v>
      </c>
      <c r="I278" s="38" t="str">
        <f t="shared" ref="I278:I299" si="73">I277</f>
        <v>TRACXFN</v>
      </c>
      <c r="J278" s="47">
        <v>0</v>
      </c>
      <c r="K278" s="2"/>
      <c r="L278" s="38" t="s">
        <v>239</v>
      </c>
      <c r="M278" s="38"/>
      <c r="N278" s="38" t="s">
        <v>245</v>
      </c>
      <c r="O278" s="20"/>
      <c r="P278" s="20"/>
      <c r="Q278" s="20"/>
      <c r="S278" s="21"/>
    </row>
    <row r="279" spans="2:20" s="19" customFormat="1" ht="15" customHeight="1" x14ac:dyDescent="0.3">
      <c r="B279" s="38" t="s">
        <v>225</v>
      </c>
      <c r="C279" s="38"/>
      <c r="D279" s="38" t="str">
        <f t="shared" si="63"/>
        <v>*</v>
      </c>
      <c r="E279" s="66">
        <f t="shared" si="71"/>
        <v>2025</v>
      </c>
      <c r="F279" s="38" t="str">
        <f t="shared" si="70"/>
        <v>TRABGS</v>
      </c>
      <c r="G279" s="38" t="str">
        <f t="shared" si="72"/>
        <v>TM*01*</v>
      </c>
      <c r="H279" s="38" t="str">
        <f>P$10</f>
        <v>TRABGS</v>
      </c>
      <c r="I279" s="38" t="str">
        <f t="shared" si="73"/>
        <v>TRACXFN</v>
      </c>
      <c r="J279" s="47">
        <v>0</v>
      </c>
      <c r="K279" s="2"/>
      <c r="L279" s="38" t="s">
        <v>239</v>
      </c>
      <c r="M279" s="38"/>
      <c r="N279" s="38" t="s">
        <v>245</v>
      </c>
      <c r="P279" s="21"/>
      <c r="R279" s="25"/>
      <c r="S279" s="21"/>
      <c r="T279" s="25"/>
    </row>
    <row r="280" spans="2:20" s="19" customFormat="1" ht="15" customHeight="1" x14ac:dyDescent="0.3">
      <c r="B280" s="38" t="s">
        <v>225</v>
      </c>
      <c r="C280" s="38"/>
      <c r="D280" s="38" t="str">
        <f t="shared" si="63"/>
        <v>FLO_EMIS</v>
      </c>
      <c r="E280" s="66">
        <f t="shared" si="71"/>
        <v>2025</v>
      </c>
      <c r="F280" s="38" t="str">
        <f t="shared" si="70"/>
        <v>TRABGSL</v>
      </c>
      <c r="G280" s="38" t="str">
        <f t="shared" si="72"/>
        <v>TM*01*</v>
      </c>
      <c r="H280" s="38" t="str">
        <f>P$11</f>
        <v>TRABGSL</v>
      </c>
      <c r="I280" s="38" t="str">
        <f t="shared" si="73"/>
        <v>TRACXFN</v>
      </c>
      <c r="J280" s="47">
        <f>J289</f>
        <v>22.965803971567102</v>
      </c>
      <c r="K280" s="2"/>
      <c r="L280" s="38" t="s">
        <v>239</v>
      </c>
      <c r="M280" s="38"/>
      <c r="N280" s="38" t="s">
        <v>294</v>
      </c>
      <c r="P280" s="21"/>
      <c r="Q280" s="25"/>
      <c r="R280" s="25"/>
      <c r="S280" s="21"/>
      <c r="T280" s="25"/>
    </row>
    <row r="281" spans="2:20" s="19" customFormat="1" ht="15" customHeight="1" x14ac:dyDescent="0.3">
      <c r="B281" s="38" t="s">
        <v>225</v>
      </c>
      <c r="C281" s="38"/>
      <c r="D281" s="38" t="str">
        <f t="shared" ref="D281" si="74">IF(J281&gt;0,"FLO_EMIS","*")</f>
        <v>FLO_EMIS</v>
      </c>
      <c r="E281" s="66">
        <f t="shared" si="71"/>
        <v>2025</v>
      </c>
      <c r="F281" s="38" t="str">
        <f t="shared" ref="F281" si="75">H281</f>
        <v>TRABGSLM</v>
      </c>
      <c r="G281" s="38" t="str">
        <f t="shared" si="72"/>
        <v>TM*01*</v>
      </c>
      <c r="H281" s="38" t="str">
        <f>P$12</f>
        <v>TRABGSLM</v>
      </c>
      <c r="I281" s="38" t="str">
        <f t="shared" si="73"/>
        <v>TRACXFN</v>
      </c>
      <c r="J281" s="47">
        <f>J280</f>
        <v>22.965803971567102</v>
      </c>
      <c r="K281" s="2"/>
      <c r="L281" s="38" t="s">
        <v>239</v>
      </c>
      <c r="M281" s="38"/>
      <c r="N281" s="38" t="s">
        <v>294</v>
      </c>
      <c r="P281" s="21"/>
      <c r="Q281" s="25"/>
      <c r="R281" s="25"/>
      <c r="S281" s="21"/>
      <c r="T281" s="25"/>
    </row>
    <row r="282" spans="2:20" s="19" customFormat="1" ht="15" customHeight="1" x14ac:dyDescent="0.3">
      <c r="B282" s="38" t="s">
        <v>225</v>
      </c>
      <c r="C282" s="38"/>
      <c r="D282" s="38" t="str">
        <f t="shared" si="63"/>
        <v>*</v>
      </c>
      <c r="E282" s="66">
        <f t="shared" si="71"/>
        <v>2025</v>
      </c>
      <c r="F282" s="38" t="str">
        <f t="shared" si="70"/>
        <v>TRABJF</v>
      </c>
      <c r="G282" s="38" t="str">
        <f t="shared" si="72"/>
        <v>TM*01*</v>
      </c>
      <c r="H282" s="38" t="str">
        <f>P$13</f>
        <v>TRABJF</v>
      </c>
      <c r="I282" s="38" t="str">
        <f t="shared" si="73"/>
        <v>TRACXFN</v>
      </c>
      <c r="J282" s="47">
        <v>0</v>
      </c>
      <c r="K282" s="2"/>
      <c r="L282" s="38" t="s">
        <v>239</v>
      </c>
      <c r="M282" s="38"/>
      <c r="N282" s="38" t="s">
        <v>245</v>
      </c>
      <c r="P282" s="21"/>
      <c r="Q282" s="25"/>
      <c r="R282" s="25"/>
      <c r="S282" s="21"/>
      <c r="T282" s="25"/>
    </row>
    <row r="283" spans="2:20" s="19" customFormat="1" ht="15" customHeight="1" x14ac:dyDescent="0.3">
      <c r="B283" s="38" t="s">
        <v>225</v>
      </c>
      <c r="C283" s="38"/>
      <c r="D283" s="38" t="str">
        <f t="shared" si="63"/>
        <v>*</v>
      </c>
      <c r="E283" s="66">
        <f t="shared" si="71"/>
        <v>2025</v>
      </c>
      <c r="F283" s="38" t="str">
        <f t="shared" si="70"/>
        <v>TRADME</v>
      </c>
      <c r="G283" s="38" t="str">
        <f t="shared" si="72"/>
        <v>TM*01*</v>
      </c>
      <c r="H283" s="38" t="str">
        <f>P$14</f>
        <v>TRADME</v>
      </c>
      <c r="I283" s="38" t="str">
        <f t="shared" si="73"/>
        <v>TRACXFN</v>
      </c>
      <c r="J283" s="47">
        <v>0</v>
      </c>
      <c r="K283" s="2"/>
      <c r="L283" s="38" t="s">
        <v>239</v>
      </c>
      <c r="M283" s="38"/>
      <c r="N283" s="38" t="s">
        <v>245</v>
      </c>
      <c r="P283" s="21"/>
      <c r="Q283" s="25"/>
      <c r="R283" s="25"/>
      <c r="S283" s="25"/>
      <c r="T283" s="25"/>
    </row>
    <row r="284" spans="2:20" x14ac:dyDescent="0.3">
      <c r="B284" s="38" t="s">
        <v>225</v>
      </c>
      <c r="C284" s="38"/>
      <c r="D284" s="38" t="str">
        <f t="shared" si="63"/>
        <v>*</v>
      </c>
      <c r="E284" s="66">
        <f t="shared" si="71"/>
        <v>2025</v>
      </c>
      <c r="F284" s="38" t="str">
        <f t="shared" si="70"/>
        <v>TRADST</v>
      </c>
      <c r="G284" s="38" t="str">
        <f t="shared" si="72"/>
        <v>TM*01*</v>
      </c>
      <c r="H284" s="38" t="str">
        <f>P$15</f>
        <v>TRADST</v>
      </c>
      <c r="I284" s="38" t="str">
        <f t="shared" si="73"/>
        <v>TRACXFN</v>
      </c>
      <c r="J284" s="47">
        <v>0</v>
      </c>
      <c r="K284" s="2"/>
      <c r="L284" s="38" t="s">
        <v>239</v>
      </c>
      <c r="M284" s="38"/>
      <c r="N284" s="38" t="s">
        <v>245</v>
      </c>
      <c r="O284" s="19"/>
      <c r="P284" s="21"/>
      <c r="Q284" s="25"/>
      <c r="R284" s="21"/>
      <c r="S284" s="21"/>
      <c r="T284" s="21"/>
    </row>
    <row r="285" spans="2:20" x14ac:dyDescent="0.3">
      <c r="B285" s="38" t="s">
        <v>225</v>
      </c>
      <c r="C285" s="38"/>
      <c r="D285" s="38" t="str">
        <f t="shared" si="63"/>
        <v>*</v>
      </c>
      <c r="E285" s="66">
        <f t="shared" si="71"/>
        <v>2025</v>
      </c>
      <c r="F285" s="38" t="str">
        <f t="shared" si="70"/>
        <v>TRAELC</v>
      </c>
      <c r="G285" s="38" t="str">
        <f t="shared" si="72"/>
        <v>TM*01*</v>
      </c>
      <c r="H285" s="38" t="str">
        <f>P$16</f>
        <v>TRAELC</v>
      </c>
      <c r="I285" s="38" t="str">
        <f t="shared" si="73"/>
        <v>TRACXFN</v>
      </c>
      <c r="J285" s="47">
        <v>0</v>
      </c>
      <c r="K285" s="2"/>
      <c r="L285" s="38" t="s">
        <v>239</v>
      </c>
      <c r="M285" s="38"/>
      <c r="N285" s="38" t="s">
        <v>245</v>
      </c>
      <c r="P285" s="21"/>
      <c r="Q285" s="21"/>
    </row>
    <row r="286" spans="2:20" x14ac:dyDescent="0.3">
      <c r="B286" s="38" t="s">
        <v>225</v>
      </c>
      <c r="C286" s="38"/>
      <c r="D286" s="38" t="str">
        <f t="shared" si="63"/>
        <v>FLO_EMIS</v>
      </c>
      <c r="E286" s="66">
        <f t="shared" si="71"/>
        <v>2025</v>
      </c>
      <c r="F286" s="38" t="str">
        <f t="shared" si="70"/>
        <v>TRAETH</v>
      </c>
      <c r="G286" s="38" t="str">
        <f t="shared" si="72"/>
        <v>TM*01*</v>
      </c>
      <c r="H286" s="38" t="str">
        <f>P$17</f>
        <v>TRAETH</v>
      </c>
      <c r="I286" s="38" t="str">
        <f t="shared" si="73"/>
        <v>TRACXFN</v>
      </c>
      <c r="J286" s="47">
        <v>35.300120145510427</v>
      </c>
      <c r="K286" s="2"/>
      <c r="L286" s="38" t="s">
        <v>239</v>
      </c>
      <c r="M286" s="38" t="s">
        <v>293</v>
      </c>
      <c r="N286" s="38" t="s">
        <v>241</v>
      </c>
    </row>
    <row r="287" spans="2:20" x14ac:dyDescent="0.3">
      <c r="B287" s="38" t="s">
        <v>225</v>
      </c>
      <c r="C287" s="38"/>
      <c r="D287" s="38" t="str">
        <f t="shared" si="63"/>
        <v>FLO_EMIS</v>
      </c>
      <c r="E287" s="66">
        <f t="shared" si="71"/>
        <v>2025</v>
      </c>
      <c r="F287" s="38" t="str">
        <f t="shared" si="70"/>
        <v>TRAETHM</v>
      </c>
      <c r="G287" s="38" t="str">
        <f t="shared" si="72"/>
        <v>TM*01*</v>
      </c>
      <c r="H287" s="38" t="str">
        <f>P$18</f>
        <v>TRAETHM</v>
      </c>
      <c r="I287" s="38" t="str">
        <f t="shared" si="73"/>
        <v>TRACXFN</v>
      </c>
      <c r="J287" s="47">
        <v>35.300120145510427</v>
      </c>
      <c r="K287" s="2"/>
      <c r="L287" s="38" t="s">
        <v>239</v>
      </c>
      <c r="M287" s="38" t="s">
        <v>293</v>
      </c>
      <c r="N287" s="38" t="s">
        <v>241</v>
      </c>
    </row>
    <row r="288" spans="2:20" x14ac:dyDescent="0.3">
      <c r="B288" s="38" t="s">
        <v>225</v>
      </c>
      <c r="C288" s="38"/>
      <c r="D288" s="38" t="str">
        <f t="shared" si="63"/>
        <v>*</v>
      </c>
      <c r="E288" s="66">
        <f t="shared" si="71"/>
        <v>2025</v>
      </c>
      <c r="F288" s="38" t="str">
        <f t="shared" si="70"/>
        <v>TRAFTD</v>
      </c>
      <c r="G288" s="38" t="str">
        <f t="shared" si="72"/>
        <v>TM*01*</v>
      </c>
      <c r="H288" s="38" t="str">
        <f>P$19</f>
        <v>TRAFTD</v>
      </c>
      <c r="I288" s="38" t="str">
        <f t="shared" si="73"/>
        <v>TRACXFN</v>
      </c>
      <c r="J288" s="47">
        <v>0</v>
      </c>
      <c r="K288" s="2"/>
      <c r="L288" s="38" t="s">
        <v>239</v>
      </c>
      <c r="M288" s="38"/>
      <c r="N288" s="38" t="s">
        <v>245</v>
      </c>
    </row>
    <row r="289" spans="2:20" x14ac:dyDescent="0.3">
      <c r="B289" s="38" t="s">
        <v>225</v>
      </c>
      <c r="C289" s="38"/>
      <c r="D289" s="38" t="str">
        <f t="shared" si="63"/>
        <v>FLO_EMIS</v>
      </c>
      <c r="E289" s="66">
        <f t="shared" si="71"/>
        <v>2025</v>
      </c>
      <c r="F289" s="38" t="str">
        <f t="shared" si="70"/>
        <v>TRAGSL</v>
      </c>
      <c r="G289" s="38" t="str">
        <f t="shared" si="72"/>
        <v>TM*01*</v>
      </c>
      <c r="H289" s="38" t="str">
        <f>P$20</f>
        <v>TRAGSL</v>
      </c>
      <c r="I289" s="38" t="str">
        <f t="shared" si="73"/>
        <v>TRACXFN</v>
      </c>
      <c r="J289" s="47">
        <v>22.965803971567102</v>
      </c>
      <c r="K289" s="2"/>
      <c r="L289" s="38" t="s">
        <v>239</v>
      </c>
      <c r="M289" s="38" t="s">
        <v>293</v>
      </c>
      <c r="N289" s="38" t="s">
        <v>242</v>
      </c>
    </row>
    <row r="290" spans="2:20" x14ac:dyDescent="0.3">
      <c r="B290" s="38" t="s">
        <v>225</v>
      </c>
      <c r="C290" s="38"/>
      <c r="D290" s="38" t="str">
        <f t="shared" si="63"/>
        <v>*</v>
      </c>
      <c r="E290" s="66">
        <f t="shared" si="71"/>
        <v>2025</v>
      </c>
      <c r="F290" s="38" t="str">
        <f t="shared" si="70"/>
        <v>TRAH2G</v>
      </c>
      <c r="G290" s="38" t="str">
        <f t="shared" si="72"/>
        <v>TM*01*</v>
      </c>
      <c r="H290" s="38" t="str">
        <f>P$21</f>
        <v>TRAH2G</v>
      </c>
      <c r="I290" s="38" t="str">
        <f t="shared" si="73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63"/>
        <v>*</v>
      </c>
      <c r="E291" s="66">
        <f t="shared" si="71"/>
        <v>2025</v>
      </c>
      <c r="F291" s="38" t="str">
        <f t="shared" si="70"/>
        <v>TRAHFO</v>
      </c>
      <c r="G291" s="38" t="str">
        <f t="shared" si="72"/>
        <v>TM*01*</v>
      </c>
      <c r="H291" s="38" t="str">
        <f>P$22</f>
        <v>TRAHFO</v>
      </c>
      <c r="I291" s="38" t="str">
        <f t="shared" si="73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63"/>
        <v>*</v>
      </c>
      <c r="E292" s="66">
        <f t="shared" si="71"/>
        <v>2025</v>
      </c>
      <c r="F292" s="38" t="str">
        <f t="shared" si="70"/>
        <v>TRAHUM</v>
      </c>
      <c r="G292" s="38" t="str">
        <f t="shared" si="72"/>
        <v>TM*01*</v>
      </c>
      <c r="H292" s="38" t="str">
        <f>P$23</f>
        <v>TRAHUM</v>
      </c>
      <c r="I292" s="38" t="str">
        <f t="shared" si="73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63"/>
        <v>*</v>
      </c>
      <c r="E293" s="66">
        <f t="shared" si="71"/>
        <v>2025</v>
      </c>
      <c r="F293" s="38" t="str">
        <f t="shared" si="70"/>
        <v>TRAKER</v>
      </c>
      <c r="G293" s="38" t="str">
        <f t="shared" si="72"/>
        <v>TM*01*</v>
      </c>
      <c r="H293" s="38" t="str">
        <f>P$24</f>
        <v>TRAKER</v>
      </c>
      <c r="I293" s="38" t="str">
        <f t="shared" si="73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63"/>
        <v>*</v>
      </c>
      <c r="E294" s="66">
        <f t="shared" si="71"/>
        <v>2025</v>
      </c>
      <c r="F294" s="38" t="str">
        <f t="shared" si="70"/>
        <v>TRALFO</v>
      </c>
      <c r="G294" s="38" t="str">
        <f t="shared" si="72"/>
        <v>TM*01*</v>
      </c>
      <c r="H294" s="38" t="str">
        <f>P$25</f>
        <v>TRALFO</v>
      </c>
      <c r="I294" s="38" t="str">
        <f t="shared" si="73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si="63"/>
        <v>*</v>
      </c>
      <c r="E295" s="66">
        <f t="shared" si="71"/>
        <v>2025</v>
      </c>
      <c r="F295" s="38" t="str">
        <f t="shared" si="70"/>
        <v>TRALPG</v>
      </c>
      <c r="G295" s="38" t="str">
        <f t="shared" si="72"/>
        <v>TM*01*</v>
      </c>
      <c r="H295" s="38" t="str">
        <f>P$26</f>
        <v>TRALPG</v>
      </c>
      <c r="I295" s="38" t="str">
        <f t="shared" si="73"/>
        <v>TRACXFN</v>
      </c>
      <c r="J295" s="47">
        <v>0</v>
      </c>
      <c r="K295" s="2"/>
      <c r="L295" s="38" t="s">
        <v>239</v>
      </c>
      <c r="M295" s="38"/>
      <c r="N295" s="38" t="s">
        <v>245</v>
      </c>
    </row>
    <row r="296" spans="2:20" s="19" customFormat="1" ht="15" customHeight="1" x14ac:dyDescent="0.3">
      <c r="B296" s="38" t="s">
        <v>225</v>
      </c>
      <c r="C296" s="38"/>
      <c r="D296" s="38" t="str">
        <f t="shared" si="63"/>
        <v>*</v>
      </c>
      <c r="E296" s="66">
        <f t="shared" si="71"/>
        <v>2025</v>
      </c>
      <c r="F296" s="38" t="str">
        <f t="shared" si="70"/>
        <v>TRAMTH</v>
      </c>
      <c r="G296" s="38" t="str">
        <f t="shared" si="72"/>
        <v>TM*01*</v>
      </c>
      <c r="H296" s="38" t="str">
        <f>P$27</f>
        <v>TRAMTH</v>
      </c>
      <c r="I296" s="38" t="str">
        <f t="shared" si="73"/>
        <v>TRACXFN</v>
      </c>
      <c r="J296" s="47">
        <v>0</v>
      </c>
      <c r="K296" s="2"/>
      <c r="L296" s="38" t="s">
        <v>239</v>
      </c>
      <c r="M296" s="38"/>
      <c r="N296" s="38" t="s">
        <v>245</v>
      </c>
      <c r="O296" s="20"/>
      <c r="P296" s="20"/>
      <c r="Q296" s="20"/>
    </row>
    <row r="297" spans="2:20" s="19" customFormat="1" ht="15" customHeight="1" x14ac:dyDescent="0.3">
      <c r="B297" s="38" t="s">
        <v>225</v>
      </c>
      <c r="C297" s="38"/>
      <c r="D297" s="38" t="str">
        <f t="shared" si="63"/>
        <v>*</v>
      </c>
      <c r="E297" s="66">
        <f t="shared" si="71"/>
        <v>2025</v>
      </c>
      <c r="F297" s="38" t="str">
        <f t="shared" si="70"/>
        <v>TRAMTHM</v>
      </c>
      <c r="G297" s="38" t="str">
        <f t="shared" si="72"/>
        <v>TM*01*</v>
      </c>
      <c r="H297" s="38" t="str">
        <f>P$28</f>
        <v>TRAMTHM</v>
      </c>
      <c r="I297" s="38" t="str">
        <f t="shared" si="73"/>
        <v>TRACXFN</v>
      </c>
      <c r="J297" s="47">
        <v>0</v>
      </c>
      <c r="K297" s="2"/>
      <c r="L297" s="38" t="s">
        <v>239</v>
      </c>
      <c r="M297" s="38"/>
      <c r="N297" s="38" t="s">
        <v>245</v>
      </c>
      <c r="P297" s="21"/>
    </row>
    <row r="298" spans="2:20" x14ac:dyDescent="0.3">
      <c r="B298" s="38" t="s">
        <v>225</v>
      </c>
      <c r="C298" s="38"/>
      <c r="D298" s="38" t="str">
        <f t="shared" si="63"/>
        <v>*</v>
      </c>
      <c r="E298" s="66">
        <f t="shared" si="71"/>
        <v>2025</v>
      </c>
      <c r="F298" s="38" t="str">
        <f t="shared" si="70"/>
        <v>TRANGL</v>
      </c>
      <c r="G298" s="38" t="str">
        <f t="shared" si="72"/>
        <v>TM*01*</v>
      </c>
      <c r="H298" s="38" t="str">
        <f>P$29</f>
        <v>TRANGL</v>
      </c>
      <c r="I298" s="38" t="str">
        <f t="shared" si="73"/>
        <v>TRACXFN</v>
      </c>
      <c r="J298" s="47">
        <v>0</v>
      </c>
      <c r="K298"/>
      <c r="L298" s="38" t="s">
        <v>239</v>
      </c>
      <c r="M298" s="38"/>
      <c r="N298" s="38" t="s">
        <v>245</v>
      </c>
      <c r="O298" s="19"/>
      <c r="P298" s="21"/>
      <c r="Q298" s="19"/>
    </row>
    <row r="299" spans="2:20" x14ac:dyDescent="0.3">
      <c r="B299" s="39" t="s">
        <v>225</v>
      </c>
      <c r="C299" s="39"/>
      <c r="D299" s="39" t="str">
        <f t="shared" si="63"/>
        <v>*</v>
      </c>
      <c r="E299" s="67">
        <f t="shared" si="71"/>
        <v>2025</v>
      </c>
      <c r="F299" s="39" t="str">
        <f t="shared" si="70"/>
        <v>TRANGS</v>
      </c>
      <c r="G299" s="39" t="str">
        <f t="shared" si="72"/>
        <v>TM*01*</v>
      </c>
      <c r="H299" s="39" t="str">
        <f>P$30</f>
        <v>TRANGS</v>
      </c>
      <c r="I299" s="39" t="str">
        <f t="shared" si="73"/>
        <v>TRACXFN</v>
      </c>
      <c r="J299" s="48">
        <v>0</v>
      </c>
      <c r="K299"/>
      <c r="L299" s="39" t="s">
        <v>239</v>
      </c>
      <c r="M299" s="39"/>
      <c r="N299" s="39" t="s">
        <v>245</v>
      </c>
    </row>
    <row r="300" spans="2:20" x14ac:dyDescent="0.3">
      <c r="B300" s="38" t="s">
        <v>225</v>
      </c>
      <c r="C300" s="38"/>
      <c r="D300" s="38" t="str">
        <f t="shared" si="63"/>
        <v>*</v>
      </c>
      <c r="E300" s="66">
        <v>2025</v>
      </c>
      <c r="F300" s="38" t="str">
        <f>H300</f>
        <v>TRABDL</v>
      </c>
      <c r="G300" s="38" t="s">
        <v>343</v>
      </c>
      <c r="H300" s="38" t="str">
        <f>P$7</f>
        <v>TRABDL</v>
      </c>
      <c r="I300" s="38" t="s">
        <v>228</v>
      </c>
      <c r="J300" s="47">
        <v>0</v>
      </c>
      <c r="K300" s="2"/>
      <c r="L300" s="38" t="s">
        <v>239</v>
      </c>
      <c r="M300" s="38"/>
      <c r="N300" s="38" t="s">
        <v>245</v>
      </c>
    </row>
    <row r="301" spans="2:20" s="19" customFormat="1" ht="15" customHeight="1" x14ac:dyDescent="0.3">
      <c r="B301" s="38" t="s">
        <v>225</v>
      </c>
      <c r="C301" s="38"/>
      <c r="D301" s="38" t="str">
        <f t="shared" si="63"/>
        <v>*</v>
      </c>
      <c r="E301" s="66">
        <f>E300</f>
        <v>2025</v>
      </c>
      <c r="F301" s="38" t="str">
        <f t="shared" ref="F301:F323" si="76">H301</f>
        <v>TRABDLM</v>
      </c>
      <c r="G301" s="38" t="str">
        <f>G300</f>
        <v>TM*01*</v>
      </c>
      <c r="H301" s="38" t="str">
        <f>P$8</f>
        <v>TRABDLM</v>
      </c>
      <c r="I301" s="38" t="str">
        <f>I300</f>
        <v>TRAN2ON</v>
      </c>
      <c r="J301" s="47">
        <v>0</v>
      </c>
      <c r="K301" s="2"/>
      <c r="L301" s="38" t="s">
        <v>239</v>
      </c>
      <c r="M301" s="38"/>
      <c r="N301" s="38" t="s">
        <v>245</v>
      </c>
      <c r="O301" s="20"/>
      <c r="P301" s="20"/>
      <c r="Q301" s="20"/>
      <c r="S301" s="21"/>
    </row>
    <row r="302" spans="2:20" s="19" customFormat="1" ht="15" customHeight="1" x14ac:dyDescent="0.3">
      <c r="B302" s="38" t="s">
        <v>225</v>
      </c>
      <c r="C302" s="38"/>
      <c r="D302" s="38" t="str">
        <f t="shared" si="63"/>
        <v>*</v>
      </c>
      <c r="E302" s="66">
        <f t="shared" ref="E302:E323" si="77">E301</f>
        <v>2025</v>
      </c>
      <c r="F302" s="38" t="str">
        <f t="shared" si="76"/>
        <v>TRABGL</v>
      </c>
      <c r="G302" s="38" t="str">
        <f t="shared" ref="G302:G323" si="78">G301</f>
        <v>TM*01*</v>
      </c>
      <c r="H302" s="38" t="str">
        <f>P$9</f>
        <v>TRABGL</v>
      </c>
      <c r="I302" s="38" t="str">
        <f t="shared" ref="I302:I323" si="79">I301</f>
        <v>TRAN2ON</v>
      </c>
      <c r="J302" s="47">
        <v>0</v>
      </c>
      <c r="K302" s="2"/>
      <c r="L302" s="38" t="s">
        <v>239</v>
      </c>
      <c r="M302" s="38"/>
      <c r="N302" s="38" t="s">
        <v>245</v>
      </c>
      <c r="P302" s="21"/>
      <c r="R302" s="25"/>
      <c r="S302" s="21"/>
      <c r="T302" s="25"/>
    </row>
    <row r="303" spans="2:20" s="19" customFormat="1" ht="15" customHeight="1" x14ac:dyDescent="0.3">
      <c r="B303" s="38" t="s">
        <v>225</v>
      </c>
      <c r="C303" s="38"/>
      <c r="D303" s="38" t="str">
        <f t="shared" si="63"/>
        <v>*</v>
      </c>
      <c r="E303" s="66">
        <f t="shared" si="77"/>
        <v>2025</v>
      </c>
      <c r="F303" s="38" t="str">
        <f t="shared" si="76"/>
        <v>TRABGS</v>
      </c>
      <c r="G303" s="38" t="str">
        <f t="shared" si="78"/>
        <v>TM*01*</v>
      </c>
      <c r="H303" s="38" t="str">
        <f>P$10</f>
        <v>TRABGS</v>
      </c>
      <c r="I303" s="38" t="str">
        <f t="shared" si="79"/>
        <v>TRAN2ON</v>
      </c>
      <c r="J303" s="47">
        <v>0</v>
      </c>
      <c r="K303" s="2"/>
      <c r="L303" s="38" t="s">
        <v>239</v>
      </c>
      <c r="M303" s="38"/>
      <c r="N303" s="38" t="s">
        <v>245</v>
      </c>
      <c r="P303" s="21"/>
      <c r="Q303" s="25"/>
      <c r="R303" s="25"/>
      <c r="S303" s="21"/>
      <c r="T303" s="25"/>
    </row>
    <row r="304" spans="2:20" s="19" customFormat="1" ht="15" customHeight="1" x14ac:dyDescent="0.3">
      <c r="B304" s="38" t="s">
        <v>225</v>
      </c>
      <c r="C304" s="38"/>
      <c r="D304" s="38" t="str">
        <f t="shared" si="63"/>
        <v>FLO_EMIS</v>
      </c>
      <c r="E304" s="66">
        <f t="shared" si="77"/>
        <v>2025</v>
      </c>
      <c r="F304" s="38" t="str">
        <f t="shared" si="76"/>
        <v>TRABGSL</v>
      </c>
      <c r="G304" s="38" t="str">
        <f t="shared" si="78"/>
        <v>TM*01*</v>
      </c>
      <c r="H304" s="38" t="str">
        <f>P$11</f>
        <v>TRABGSL</v>
      </c>
      <c r="I304" s="38" t="str">
        <f t="shared" si="79"/>
        <v>TRAN2ON</v>
      </c>
      <c r="J304" s="47">
        <f>J313</f>
        <v>1.2804095748182517E-3</v>
      </c>
      <c r="K304" s="2"/>
      <c r="L304" s="38" t="s">
        <v>239</v>
      </c>
      <c r="M304" s="38"/>
      <c r="N304" s="38" t="s">
        <v>294</v>
      </c>
      <c r="P304" s="21"/>
      <c r="Q304" s="25"/>
      <c r="R304" s="25"/>
      <c r="S304" s="21"/>
      <c r="T304" s="25"/>
    </row>
    <row r="305" spans="2:20" s="19" customFormat="1" ht="15" customHeight="1" x14ac:dyDescent="0.3">
      <c r="B305" s="38" t="s">
        <v>225</v>
      </c>
      <c r="C305" s="38"/>
      <c r="D305" s="38" t="str">
        <f t="shared" ref="D305" si="80">IF(J305&gt;0,"FLO_EMIS","*")</f>
        <v>FLO_EMIS</v>
      </c>
      <c r="E305" s="66">
        <f t="shared" si="77"/>
        <v>2025</v>
      </c>
      <c r="F305" s="38" t="str">
        <f t="shared" ref="F305" si="81">H305</f>
        <v>TRABGSLM</v>
      </c>
      <c r="G305" s="38" t="str">
        <f t="shared" si="78"/>
        <v>TM*01*</v>
      </c>
      <c r="H305" s="38" t="str">
        <f>P$12</f>
        <v>TRABGSLM</v>
      </c>
      <c r="I305" s="38" t="str">
        <f t="shared" si="79"/>
        <v>TRAN2ON</v>
      </c>
      <c r="J305" s="47">
        <f>J304</f>
        <v>1.2804095748182517E-3</v>
      </c>
      <c r="K305" s="2"/>
      <c r="L305" s="38" t="s">
        <v>239</v>
      </c>
      <c r="M305" s="38"/>
      <c r="N305" s="38" t="s">
        <v>294</v>
      </c>
      <c r="P305" s="21"/>
      <c r="Q305" s="25"/>
      <c r="R305" s="25"/>
      <c r="S305" s="21"/>
      <c r="T305" s="25"/>
    </row>
    <row r="306" spans="2:20" s="19" customFormat="1" ht="15" customHeight="1" x14ac:dyDescent="0.3">
      <c r="B306" s="38" t="s">
        <v>225</v>
      </c>
      <c r="C306" s="38"/>
      <c r="D306" s="38" t="str">
        <f t="shared" si="63"/>
        <v>*</v>
      </c>
      <c r="E306" s="66">
        <f t="shared" si="77"/>
        <v>2025</v>
      </c>
      <c r="F306" s="38" t="str">
        <f t="shared" si="76"/>
        <v>TRABJF</v>
      </c>
      <c r="G306" s="38" t="str">
        <f t="shared" si="78"/>
        <v>TM*01*</v>
      </c>
      <c r="H306" s="38" t="str">
        <f>P$13</f>
        <v>TRABJF</v>
      </c>
      <c r="I306" s="38" t="str">
        <f t="shared" si="79"/>
        <v>TRAN2ON</v>
      </c>
      <c r="J306" s="47">
        <v>0</v>
      </c>
      <c r="K306" s="2"/>
      <c r="L306" s="38" t="s">
        <v>239</v>
      </c>
      <c r="M306" s="38"/>
      <c r="N306" s="38" t="s">
        <v>245</v>
      </c>
      <c r="P306" s="21"/>
      <c r="Q306" s="25"/>
      <c r="R306" s="25"/>
      <c r="S306" s="25"/>
      <c r="T306" s="25"/>
    </row>
    <row r="307" spans="2:20" x14ac:dyDescent="0.3">
      <c r="B307" s="38" t="s">
        <v>225</v>
      </c>
      <c r="C307" s="38"/>
      <c r="D307" s="38" t="str">
        <f t="shared" si="63"/>
        <v>*</v>
      </c>
      <c r="E307" s="66">
        <f t="shared" si="77"/>
        <v>2025</v>
      </c>
      <c r="F307" s="38" t="str">
        <f t="shared" si="76"/>
        <v>TRADME</v>
      </c>
      <c r="G307" s="38" t="str">
        <f t="shared" si="78"/>
        <v>TM*01*</v>
      </c>
      <c r="H307" s="38" t="str">
        <f>P$14</f>
        <v>TRADME</v>
      </c>
      <c r="I307" s="38" t="str">
        <f t="shared" si="79"/>
        <v>TRAN2ON</v>
      </c>
      <c r="J307" s="47">
        <v>0</v>
      </c>
      <c r="K307" s="2"/>
      <c r="L307" s="38" t="s">
        <v>239</v>
      </c>
      <c r="M307" s="38"/>
      <c r="N307" s="38" t="s">
        <v>245</v>
      </c>
      <c r="O307" s="19"/>
      <c r="P307" s="21"/>
      <c r="Q307" s="25"/>
      <c r="R307" s="21"/>
      <c r="S307" s="21"/>
      <c r="T307" s="21"/>
    </row>
    <row r="308" spans="2:20" x14ac:dyDescent="0.3">
      <c r="B308" s="38" t="s">
        <v>225</v>
      </c>
      <c r="C308" s="38"/>
      <c r="D308" s="38" t="str">
        <f t="shared" si="63"/>
        <v>*</v>
      </c>
      <c r="E308" s="66">
        <f t="shared" si="77"/>
        <v>2025</v>
      </c>
      <c r="F308" s="38" t="str">
        <f t="shared" si="76"/>
        <v>TRADST</v>
      </c>
      <c r="G308" s="38" t="str">
        <f t="shared" si="78"/>
        <v>TM*01*</v>
      </c>
      <c r="H308" s="38" t="str">
        <f>P$15</f>
        <v>TRADST</v>
      </c>
      <c r="I308" s="38" t="str">
        <f t="shared" si="79"/>
        <v>TRAN2ON</v>
      </c>
      <c r="J308" s="47">
        <v>0</v>
      </c>
      <c r="K308" s="2"/>
      <c r="L308" s="38" t="s">
        <v>239</v>
      </c>
      <c r="M308" s="38"/>
      <c r="N308" s="38" t="s">
        <v>245</v>
      </c>
      <c r="P308" s="21"/>
      <c r="Q308" s="21"/>
    </row>
    <row r="309" spans="2:20" x14ac:dyDescent="0.3">
      <c r="B309" s="38" t="s">
        <v>225</v>
      </c>
      <c r="C309" s="38"/>
      <c r="D309" s="38" t="str">
        <f t="shared" si="63"/>
        <v>*</v>
      </c>
      <c r="E309" s="66">
        <f t="shared" si="77"/>
        <v>2025</v>
      </c>
      <c r="F309" s="38" t="str">
        <f t="shared" si="76"/>
        <v>TRAELC</v>
      </c>
      <c r="G309" s="38" t="str">
        <f t="shared" si="78"/>
        <v>TM*01*</v>
      </c>
      <c r="H309" s="38" t="str">
        <f>P$16</f>
        <v>TRAELC</v>
      </c>
      <c r="I309" s="38" t="str">
        <f t="shared" si="79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63"/>
        <v>FLO_EMIS</v>
      </c>
      <c r="E310" s="66">
        <f t="shared" si="77"/>
        <v>2025</v>
      </c>
      <c r="F310" s="38" t="str">
        <f t="shared" si="76"/>
        <v>TRAETH</v>
      </c>
      <c r="G310" s="38" t="str">
        <f t="shared" si="78"/>
        <v>TM*01*</v>
      </c>
      <c r="H310" s="38" t="str">
        <f>P$17</f>
        <v>TRAETH</v>
      </c>
      <c r="I310" s="38" t="str">
        <f t="shared" si="79"/>
        <v>TRAN2ON</v>
      </c>
      <c r="J310" s="47">
        <v>3.2966958738359152E-3</v>
      </c>
      <c r="K310" s="2"/>
      <c r="L310" s="38" t="s">
        <v>239</v>
      </c>
      <c r="M310" s="38" t="s">
        <v>293</v>
      </c>
      <c r="N310" s="38" t="s">
        <v>241</v>
      </c>
    </row>
    <row r="311" spans="2:20" x14ac:dyDescent="0.3">
      <c r="B311" s="38" t="s">
        <v>225</v>
      </c>
      <c r="C311" s="38"/>
      <c r="D311" s="38" t="str">
        <f t="shared" si="63"/>
        <v>FLO_EMIS</v>
      </c>
      <c r="E311" s="66">
        <f t="shared" si="77"/>
        <v>2025</v>
      </c>
      <c r="F311" s="38" t="str">
        <f t="shared" si="76"/>
        <v>TRAETHM</v>
      </c>
      <c r="G311" s="38" t="str">
        <f t="shared" si="78"/>
        <v>TM*01*</v>
      </c>
      <c r="H311" s="38" t="str">
        <f>P$18</f>
        <v>TRAETHM</v>
      </c>
      <c r="I311" s="38" t="str">
        <f t="shared" si="79"/>
        <v>TRAN2ON</v>
      </c>
      <c r="J311" s="47">
        <v>3.2966958738359152E-3</v>
      </c>
      <c r="K311" s="2"/>
      <c r="L311" s="38" t="s">
        <v>239</v>
      </c>
      <c r="M311" s="38" t="s">
        <v>293</v>
      </c>
      <c r="N311" s="38" t="s">
        <v>241</v>
      </c>
    </row>
    <row r="312" spans="2:20" x14ac:dyDescent="0.3">
      <c r="B312" s="38" t="s">
        <v>225</v>
      </c>
      <c r="C312" s="38"/>
      <c r="D312" s="38" t="str">
        <f t="shared" si="63"/>
        <v>*</v>
      </c>
      <c r="E312" s="66">
        <f t="shared" si="77"/>
        <v>2025</v>
      </c>
      <c r="F312" s="38" t="str">
        <f t="shared" si="76"/>
        <v>TRAFTD</v>
      </c>
      <c r="G312" s="38" t="str">
        <f t="shared" si="78"/>
        <v>TM*01*</v>
      </c>
      <c r="H312" s="38" t="str">
        <f>P$19</f>
        <v>TRAFTD</v>
      </c>
      <c r="I312" s="38" t="str">
        <f t="shared" si="79"/>
        <v>TRAN2ON</v>
      </c>
      <c r="J312" s="47">
        <v>0</v>
      </c>
      <c r="K312" s="2"/>
      <c r="L312" s="38" t="s">
        <v>239</v>
      </c>
      <c r="M312" s="38"/>
      <c r="N312" s="38" t="s">
        <v>245</v>
      </c>
    </row>
    <row r="313" spans="2:20" x14ac:dyDescent="0.3">
      <c r="B313" s="38" t="s">
        <v>225</v>
      </c>
      <c r="C313" s="38"/>
      <c r="D313" s="38" t="str">
        <f t="shared" si="63"/>
        <v>FLO_EMIS</v>
      </c>
      <c r="E313" s="66">
        <f t="shared" si="77"/>
        <v>2025</v>
      </c>
      <c r="F313" s="38" t="str">
        <f t="shared" si="76"/>
        <v>TRAGSL</v>
      </c>
      <c r="G313" s="38" t="str">
        <f t="shared" si="78"/>
        <v>TM*01*</v>
      </c>
      <c r="H313" s="38" t="str">
        <f>P$20</f>
        <v>TRAGSL</v>
      </c>
      <c r="I313" s="38" t="str">
        <f t="shared" si="79"/>
        <v>TRAN2ON</v>
      </c>
      <c r="J313" s="47">
        <v>1.2804095748182517E-3</v>
      </c>
      <c r="K313" s="2"/>
      <c r="L313" s="38" t="s">
        <v>239</v>
      </c>
      <c r="M313" s="38" t="s">
        <v>293</v>
      </c>
      <c r="N313" s="38" t="s">
        <v>242</v>
      </c>
    </row>
    <row r="314" spans="2:20" x14ac:dyDescent="0.3">
      <c r="B314" s="38" t="s">
        <v>225</v>
      </c>
      <c r="C314" s="38"/>
      <c r="D314" s="38" t="str">
        <f t="shared" si="63"/>
        <v>*</v>
      </c>
      <c r="E314" s="66">
        <f t="shared" si="77"/>
        <v>2025</v>
      </c>
      <c r="F314" s="38" t="str">
        <f t="shared" si="76"/>
        <v>TRAH2G</v>
      </c>
      <c r="G314" s="38" t="str">
        <f t="shared" si="78"/>
        <v>TM*01*</v>
      </c>
      <c r="H314" s="38" t="str">
        <f>P$21</f>
        <v>TRAH2G</v>
      </c>
      <c r="I314" s="38" t="str">
        <f t="shared" si="79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63"/>
        <v>*</v>
      </c>
      <c r="E315" s="66">
        <f t="shared" si="77"/>
        <v>2025</v>
      </c>
      <c r="F315" s="38" t="str">
        <f t="shared" si="76"/>
        <v>TRAHFO</v>
      </c>
      <c r="G315" s="38" t="str">
        <f t="shared" si="78"/>
        <v>TM*01*</v>
      </c>
      <c r="H315" s="38" t="str">
        <f>P$22</f>
        <v>TRAHFO</v>
      </c>
      <c r="I315" s="38" t="str">
        <f t="shared" si="79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63"/>
        <v>*</v>
      </c>
      <c r="E316" s="66">
        <f t="shared" si="77"/>
        <v>2025</v>
      </c>
      <c r="F316" s="38" t="str">
        <f t="shared" si="76"/>
        <v>TRAHUM</v>
      </c>
      <c r="G316" s="38" t="str">
        <f t="shared" si="78"/>
        <v>TM*01*</v>
      </c>
      <c r="H316" s="38" t="str">
        <f>P$23</f>
        <v>TRAHUM</v>
      </c>
      <c r="I316" s="38" t="str">
        <f t="shared" si="79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63"/>
        <v>*</v>
      </c>
      <c r="E317" s="66">
        <f t="shared" si="77"/>
        <v>2025</v>
      </c>
      <c r="F317" s="38" t="str">
        <f t="shared" si="76"/>
        <v>TRAKER</v>
      </c>
      <c r="G317" s="38" t="str">
        <f t="shared" si="78"/>
        <v>TM*01*</v>
      </c>
      <c r="H317" s="38" t="str">
        <f>P$24</f>
        <v>TRAKER</v>
      </c>
      <c r="I317" s="38" t="str">
        <f t="shared" si="79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ref="D318:D384" si="82">IF(J318&gt;0,"FLO_EMIS","*")</f>
        <v>*</v>
      </c>
      <c r="E318" s="66">
        <f t="shared" si="77"/>
        <v>2025</v>
      </c>
      <c r="F318" s="38" t="str">
        <f t="shared" si="76"/>
        <v>TRALFO</v>
      </c>
      <c r="G318" s="38" t="str">
        <f t="shared" si="78"/>
        <v>TM*01*</v>
      </c>
      <c r="H318" s="38" t="str">
        <f>P$25</f>
        <v>TRALFO</v>
      </c>
      <c r="I318" s="38" t="str">
        <f t="shared" si="79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82"/>
        <v>*</v>
      </c>
      <c r="E319" s="66">
        <f t="shared" si="77"/>
        <v>2025</v>
      </c>
      <c r="F319" s="38" t="str">
        <f t="shared" si="76"/>
        <v>TRALPG</v>
      </c>
      <c r="G319" s="38" t="str">
        <f t="shared" si="78"/>
        <v>TM*01*</v>
      </c>
      <c r="H319" s="38" t="str">
        <f>P$26</f>
        <v>TRALPG</v>
      </c>
      <c r="I319" s="38" t="str">
        <f t="shared" si="79"/>
        <v>TRAN2ON</v>
      </c>
      <c r="J319" s="47">
        <v>0</v>
      </c>
      <c r="K319" s="2"/>
      <c r="L319" s="38" t="s">
        <v>239</v>
      </c>
      <c r="M319" s="38"/>
      <c r="N319" s="38" t="s">
        <v>245</v>
      </c>
    </row>
    <row r="320" spans="2:20" s="19" customFormat="1" ht="15" customHeight="1" x14ac:dyDescent="0.3">
      <c r="B320" s="38" t="s">
        <v>225</v>
      </c>
      <c r="C320" s="38"/>
      <c r="D320" s="38" t="str">
        <f t="shared" si="82"/>
        <v>*</v>
      </c>
      <c r="E320" s="66">
        <f t="shared" si="77"/>
        <v>2025</v>
      </c>
      <c r="F320" s="38" t="str">
        <f t="shared" si="76"/>
        <v>TRAMTH</v>
      </c>
      <c r="G320" s="38" t="str">
        <f t="shared" si="78"/>
        <v>TM*01*</v>
      </c>
      <c r="H320" s="38" t="str">
        <f>P$27</f>
        <v>TRAMTH</v>
      </c>
      <c r="I320" s="38" t="str">
        <f t="shared" si="79"/>
        <v>TRAN2ON</v>
      </c>
      <c r="J320" s="47">
        <v>0</v>
      </c>
      <c r="K320" s="2"/>
      <c r="L320" s="38" t="s">
        <v>239</v>
      </c>
      <c r="M320" s="38"/>
      <c r="N320" s="38" t="s">
        <v>245</v>
      </c>
      <c r="O320" s="20"/>
      <c r="P320" s="20"/>
      <c r="Q320" s="20"/>
    </row>
    <row r="321" spans="2:20" s="19" customFormat="1" ht="15" customHeight="1" x14ac:dyDescent="0.3">
      <c r="B321" s="38" t="s">
        <v>225</v>
      </c>
      <c r="C321" s="38"/>
      <c r="D321" s="38" t="str">
        <f t="shared" si="82"/>
        <v>*</v>
      </c>
      <c r="E321" s="66">
        <f t="shared" si="77"/>
        <v>2025</v>
      </c>
      <c r="F321" s="38" t="str">
        <f t="shared" si="76"/>
        <v>TRAMTHM</v>
      </c>
      <c r="G321" s="38" t="str">
        <f t="shared" si="78"/>
        <v>TM*01*</v>
      </c>
      <c r="H321" s="38" t="str">
        <f>P$28</f>
        <v>TRAMTHM</v>
      </c>
      <c r="I321" s="38" t="str">
        <f t="shared" si="79"/>
        <v>TRAN2ON</v>
      </c>
      <c r="J321" s="47">
        <v>0</v>
      </c>
      <c r="K321" s="2"/>
      <c r="L321" s="38" t="s">
        <v>239</v>
      </c>
      <c r="M321" s="38"/>
      <c r="N321" s="38" t="s">
        <v>245</v>
      </c>
      <c r="P321" s="21"/>
    </row>
    <row r="322" spans="2:20" x14ac:dyDescent="0.3">
      <c r="B322" s="38" t="s">
        <v>225</v>
      </c>
      <c r="C322" s="38"/>
      <c r="D322" s="38" t="str">
        <f t="shared" si="82"/>
        <v>*</v>
      </c>
      <c r="E322" s="66">
        <f t="shared" si="77"/>
        <v>2025</v>
      </c>
      <c r="F322" s="38" t="str">
        <f t="shared" si="76"/>
        <v>TRANGL</v>
      </c>
      <c r="G322" s="38" t="str">
        <f t="shared" si="78"/>
        <v>TM*01*</v>
      </c>
      <c r="H322" s="38" t="str">
        <f>P$29</f>
        <v>TRANGL</v>
      </c>
      <c r="I322" s="38" t="str">
        <f t="shared" si="79"/>
        <v>TRAN2ON</v>
      </c>
      <c r="J322" s="47">
        <v>0</v>
      </c>
      <c r="K322"/>
      <c r="L322" s="38" t="s">
        <v>239</v>
      </c>
      <c r="M322" s="38"/>
      <c r="N322" s="38" t="s">
        <v>245</v>
      </c>
      <c r="O322" s="19"/>
      <c r="P322" s="21"/>
      <c r="Q322" s="19"/>
    </row>
    <row r="323" spans="2:20" x14ac:dyDescent="0.3">
      <c r="B323" s="39" t="s">
        <v>225</v>
      </c>
      <c r="C323" s="39"/>
      <c r="D323" s="39" t="str">
        <f t="shared" si="82"/>
        <v>*</v>
      </c>
      <c r="E323" s="67">
        <f t="shared" si="77"/>
        <v>2025</v>
      </c>
      <c r="F323" s="39" t="str">
        <f t="shared" si="76"/>
        <v>TRANGS</v>
      </c>
      <c r="G323" s="39" t="str">
        <f t="shared" si="78"/>
        <v>TM*01*</v>
      </c>
      <c r="H323" s="39" t="str">
        <f>P$30</f>
        <v>TRANGS</v>
      </c>
      <c r="I323" s="39" t="str">
        <f t="shared" si="79"/>
        <v>TRAN2ON</v>
      </c>
      <c r="J323" s="48">
        <v>0</v>
      </c>
      <c r="K323"/>
      <c r="L323" s="39" t="s">
        <v>239</v>
      </c>
      <c r="M323" s="39"/>
      <c r="N323" s="39" t="s">
        <v>245</v>
      </c>
    </row>
    <row r="324" spans="2:20" x14ac:dyDescent="0.3">
      <c r="B324" s="38" t="s">
        <v>225</v>
      </c>
      <c r="C324" s="38"/>
      <c r="D324" s="38" t="str">
        <f t="shared" si="82"/>
        <v>*</v>
      </c>
      <c r="E324" s="66">
        <v>2025</v>
      </c>
      <c r="F324" s="38" t="str">
        <f>H324</f>
        <v>TRABDL</v>
      </c>
      <c r="G324" s="38" t="s">
        <v>343</v>
      </c>
      <c r="H324" s="38" t="str">
        <f>P$7</f>
        <v>TRABDL</v>
      </c>
      <c r="I324" s="38" t="s">
        <v>247</v>
      </c>
      <c r="J324" s="47">
        <v>0</v>
      </c>
      <c r="K324" s="2"/>
      <c r="L324" s="38" t="s">
        <v>239</v>
      </c>
      <c r="M324" s="38"/>
      <c r="N324" s="38" t="s">
        <v>245</v>
      </c>
    </row>
    <row r="325" spans="2:20" s="19" customFormat="1" ht="15" customHeight="1" x14ac:dyDescent="0.3">
      <c r="B325" s="38" t="s">
        <v>225</v>
      </c>
      <c r="C325" s="38"/>
      <c r="D325" s="38" t="str">
        <f t="shared" si="82"/>
        <v>*</v>
      </c>
      <c r="E325" s="66">
        <f>E324</f>
        <v>2025</v>
      </c>
      <c r="F325" s="38" t="str">
        <f t="shared" ref="F325:F347" si="83">H325</f>
        <v>TRABDLM</v>
      </c>
      <c r="G325" s="38" t="str">
        <f>G324</f>
        <v>TM*01*</v>
      </c>
      <c r="H325" s="38" t="str">
        <f>P$8</f>
        <v>TRABDLM</v>
      </c>
      <c r="I325" s="38" t="str">
        <f>I324</f>
        <v>TRANH3N</v>
      </c>
      <c r="J325" s="47">
        <v>0</v>
      </c>
      <c r="K325" s="2"/>
      <c r="L325" s="38" t="s">
        <v>239</v>
      </c>
      <c r="M325" s="38"/>
      <c r="N325" s="38" t="s">
        <v>245</v>
      </c>
      <c r="O325" s="20"/>
      <c r="P325" s="20"/>
      <c r="Q325" s="20"/>
      <c r="S325" s="21"/>
    </row>
    <row r="326" spans="2:20" s="19" customFormat="1" ht="15" customHeight="1" x14ac:dyDescent="0.3">
      <c r="B326" s="38" t="s">
        <v>225</v>
      </c>
      <c r="C326" s="38"/>
      <c r="D326" s="38" t="str">
        <f t="shared" si="82"/>
        <v>*</v>
      </c>
      <c r="E326" s="66">
        <f t="shared" ref="E326:E347" si="84">E325</f>
        <v>2025</v>
      </c>
      <c r="F326" s="38" t="str">
        <f t="shared" si="83"/>
        <v>TRABGL</v>
      </c>
      <c r="G326" s="38" t="str">
        <f t="shared" ref="G326:G347" si="85">G325</f>
        <v>TM*01*</v>
      </c>
      <c r="H326" s="38" t="str">
        <f>P$9</f>
        <v>TRABGL</v>
      </c>
      <c r="I326" s="38" t="str">
        <f t="shared" ref="I326:I347" si="86">I325</f>
        <v>TRANH3N</v>
      </c>
      <c r="J326" s="47">
        <v>0</v>
      </c>
      <c r="K326" s="2"/>
      <c r="L326" s="38" t="s">
        <v>239</v>
      </c>
      <c r="M326" s="38"/>
      <c r="N326" s="38" t="s">
        <v>245</v>
      </c>
      <c r="P326" s="21"/>
      <c r="R326" s="25"/>
      <c r="S326" s="21"/>
      <c r="T326" s="25"/>
    </row>
    <row r="327" spans="2:20" s="19" customFormat="1" ht="15" customHeight="1" x14ac:dyDescent="0.3">
      <c r="B327" s="38" t="s">
        <v>225</v>
      </c>
      <c r="C327" s="38"/>
      <c r="D327" s="38" t="str">
        <f t="shared" si="82"/>
        <v>*</v>
      </c>
      <c r="E327" s="66">
        <f t="shared" si="84"/>
        <v>2025</v>
      </c>
      <c r="F327" s="38" t="str">
        <f t="shared" si="83"/>
        <v>TRABGS</v>
      </c>
      <c r="G327" s="38" t="str">
        <f t="shared" si="85"/>
        <v>TM*01*</v>
      </c>
      <c r="H327" s="38" t="str">
        <f>P$10</f>
        <v>TRABGS</v>
      </c>
      <c r="I327" s="38" t="str">
        <f t="shared" si="86"/>
        <v>TRANH3N</v>
      </c>
      <c r="J327" s="47">
        <v>0</v>
      </c>
      <c r="K327" s="2"/>
      <c r="L327" s="38" t="s">
        <v>239</v>
      </c>
      <c r="M327" s="38"/>
      <c r="N327" s="38" t="s">
        <v>245</v>
      </c>
      <c r="P327" s="21"/>
      <c r="Q327" s="25"/>
      <c r="R327" s="25"/>
      <c r="S327" s="21"/>
      <c r="T327" s="25"/>
    </row>
    <row r="328" spans="2:20" s="19" customFormat="1" ht="15" customHeight="1" x14ac:dyDescent="0.3">
      <c r="B328" s="38" t="s">
        <v>225</v>
      </c>
      <c r="C328" s="38"/>
      <c r="D328" s="38" t="str">
        <f t="shared" si="82"/>
        <v>FLO_EMIS</v>
      </c>
      <c r="E328" s="66">
        <f t="shared" si="84"/>
        <v>2025</v>
      </c>
      <c r="F328" s="38" t="str">
        <f t="shared" si="83"/>
        <v>TRABGSL</v>
      </c>
      <c r="G328" s="38" t="str">
        <f t="shared" si="85"/>
        <v>TM*01*</v>
      </c>
      <c r="H328" s="38" t="str">
        <f>P$11</f>
        <v>TRABGSL</v>
      </c>
      <c r="I328" s="38" t="str">
        <f t="shared" si="86"/>
        <v>TRANH3N</v>
      </c>
      <c r="J328" s="47">
        <f>J337</f>
        <v>1.2804095748182517E-3</v>
      </c>
      <c r="K328" s="2"/>
      <c r="L328" s="38" t="s">
        <v>239</v>
      </c>
      <c r="M328" s="38"/>
      <c r="N328" s="38" t="s">
        <v>294</v>
      </c>
      <c r="P328" s="21"/>
      <c r="Q328" s="25"/>
      <c r="R328" s="25"/>
      <c r="S328" s="21"/>
      <c r="T328" s="25"/>
    </row>
    <row r="329" spans="2:20" s="19" customFormat="1" ht="15" customHeight="1" x14ac:dyDescent="0.3">
      <c r="B329" s="38" t="s">
        <v>225</v>
      </c>
      <c r="C329" s="38"/>
      <c r="D329" s="38" t="str">
        <f t="shared" ref="D329" si="87">IF(J329&gt;0,"FLO_EMIS","*")</f>
        <v>FLO_EMIS</v>
      </c>
      <c r="E329" s="66">
        <f t="shared" si="84"/>
        <v>2025</v>
      </c>
      <c r="F329" s="38" t="str">
        <f t="shared" ref="F329" si="88">H329</f>
        <v>TRABGSLM</v>
      </c>
      <c r="G329" s="38" t="str">
        <f t="shared" si="85"/>
        <v>TM*01*</v>
      </c>
      <c r="H329" s="38" t="str">
        <f>P$12</f>
        <v>TRABGSLM</v>
      </c>
      <c r="I329" s="38" t="str">
        <f t="shared" si="86"/>
        <v>TRANH3N</v>
      </c>
      <c r="J329" s="47">
        <f>J328</f>
        <v>1.2804095748182517E-3</v>
      </c>
      <c r="K329" s="2"/>
      <c r="L329" s="38" t="s">
        <v>239</v>
      </c>
      <c r="M329" s="38"/>
      <c r="N329" s="38" t="s">
        <v>294</v>
      </c>
      <c r="P329" s="21"/>
      <c r="Q329" s="25"/>
      <c r="R329" s="25"/>
      <c r="S329" s="21"/>
      <c r="T329" s="25"/>
    </row>
    <row r="330" spans="2:20" s="19" customFormat="1" ht="15" customHeight="1" x14ac:dyDescent="0.3">
      <c r="B330" s="38" t="s">
        <v>225</v>
      </c>
      <c r="C330" s="38"/>
      <c r="D330" s="38" t="str">
        <f t="shared" si="82"/>
        <v>*</v>
      </c>
      <c r="E330" s="66">
        <f t="shared" si="84"/>
        <v>2025</v>
      </c>
      <c r="F330" s="38" t="str">
        <f t="shared" si="83"/>
        <v>TRABJF</v>
      </c>
      <c r="G330" s="38" t="str">
        <f t="shared" si="85"/>
        <v>TM*01*</v>
      </c>
      <c r="H330" s="38" t="str">
        <f>P$13</f>
        <v>TRABJF</v>
      </c>
      <c r="I330" s="38" t="str">
        <f t="shared" si="86"/>
        <v>TRANH3N</v>
      </c>
      <c r="J330" s="47">
        <v>0</v>
      </c>
      <c r="K330" s="2"/>
      <c r="L330" s="38" t="s">
        <v>239</v>
      </c>
      <c r="M330" s="38"/>
      <c r="N330" s="38" t="s">
        <v>245</v>
      </c>
      <c r="P330" s="21"/>
      <c r="Q330" s="25"/>
      <c r="R330" s="25"/>
      <c r="S330" s="25"/>
      <c r="T330" s="25"/>
    </row>
    <row r="331" spans="2:20" x14ac:dyDescent="0.3">
      <c r="B331" s="38" t="s">
        <v>225</v>
      </c>
      <c r="C331" s="38"/>
      <c r="D331" s="38" t="str">
        <f t="shared" si="82"/>
        <v>*</v>
      </c>
      <c r="E331" s="66">
        <f t="shared" si="84"/>
        <v>2025</v>
      </c>
      <c r="F331" s="38" t="str">
        <f t="shared" si="83"/>
        <v>TRADME</v>
      </c>
      <c r="G331" s="38" t="str">
        <f t="shared" si="85"/>
        <v>TM*01*</v>
      </c>
      <c r="H331" s="38" t="str">
        <f>P$14</f>
        <v>TRADME</v>
      </c>
      <c r="I331" s="38" t="str">
        <f t="shared" si="86"/>
        <v>TRANH3N</v>
      </c>
      <c r="J331" s="47">
        <v>0</v>
      </c>
      <c r="K331" s="2"/>
      <c r="L331" s="38" t="s">
        <v>239</v>
      </c>
      <c r="M331" s="38"/>
      <c r="N331" s="38" t="s">
        <v>245</v>
      </c>
      <c r="O331" s="19"/>
      <c r="P331" s="21"/>
      <c r="Q331" s="25"/>
      <c r="R331" s="21"/>
      <c r="S331" s="21"/>
      <c r="T331" s="21"/>
    </row>
    <row r="332" spans="2:20" x14ac:dyDescent="0.3">
      <c r="B332" s="38" t="s">
        <v>225</v>
      </c>
      <c r="C332" s="38"/>
      <c r="D332" s="38" t="str">
        <f t="shared" si="82"/>
        <v>*</v>
      </c>
      <c r="E332" s="66">
        <f t="shared" si="84"/>
        <v>2025</v>
      </c>
      <c r="F332" s="38" t="str">
        <f t="shared" si="83"/>
        <v>TRADST</v>
      </c>
      <c r="G332" s="38" t="str">
        <f t="shared" si="85"/>
        <v>TM*01*</v>
      </c>
      <c r="H332" s="38" t="str">
        <f>P$15</f>
        <v>TRADST</v>
      </c>
      <c r="I332" s="38" t="str">
        <f t="shared" si="86"/>
        <v>TRANH3N</v>
      </c>
      <c r="J332" s="47">
        <v>0</v>
      </c>
      <c r="K332" s="2"/>
      <c r="L332" s="38" t="s">
        <v>239</v>
      </c>
      <c r="M332" s="38"/>
      <c r="N332" s="38" t="s">
        <v>245</v>
      </c>
      <c r="P332" s="21"/>
      <c r="Q332" s="21"/>
    </row>
    <row r="333" spans="2:20" x14ac:dyDescent="0.3">
      <c r="B333" s="38" t="s">
        <v>225</v>
      </c>
      <c r="C333" s="38"/>
      <c r="D333" s="38" t="str">
        <f t="shared" si="82"/>
        <v>*</v>
      </c>
      <c r="E333" s="66">
        <f t="shared" si="84"/>
        <v>2025</v>
      </c>
      <c r="F333" s="38" t="str">
        <f t="shared" si="83"/>
        <v>TRAELC</v>
      </c>
      <c r="G333" s="38" t="str">
        <f t="shared" si="85"/>
        <v>TM*01*</v>
      </c>
      <c r="H333" s="38" t="str">
        <f>P$16</f>
        <v>TRAELC</v>
      </c>
      <c r="I333" s="38" t="str">
        <f t="shared" si="86"/>
        <v>TRANH3N</v>
      </c>
      <c r="J333" s="47">
        <v>0</v>
      </c>
      <c r="K333" s="2"/>
      <c r="L333" s="38" t="s">
        <v>239</v>
      </c>
      <c r="M333" s="38"/>
      <c r="N333" s="38" t="s">
        <v>245</v>
      </c>
    </row>
    <row r="334" spans="2:20" x14ac:dyDescent="0.3">
      <c r="B334" s="38" t="s">
        <v>225</v>
      </c>
      <c r="C334" s="38"/>
      <c r="D334" s="38" t="str">
        <f t="shared" si="82"/>
        <v>FLO_EMIS</v>
      </c>
      <c r="E334" s="66">
        <f t="shared" si="84"/>
        <v>2025</v>
      </c>
      <c r="F334" s="38" t="str">
        <f t="shared" si="83"/>
        <v>TRAETH</v>
      </c>
      <c r="G334" s="38" t="str">
        <f t="shared" si="85"/>
        <v>TM*01*</v>
      </c>
      <c r="H334" s="38" t="str">
        <f>P$17</f>
        <v>TRAETH</v>
      </c>
      <c r="I334" s="38" t="str">
        <f t="shared" si="86"/>
        <v>TRANH3N</v>
      </c>
      <c r="J334" s="47">
        <v>1.7052651505257707E-3</v>
      </c>
      <c r="K334" s="2"/>
      <c r="L334" s="38" t="s">
        <v>239</v>
      </c>
      <c r="M334" s="38" t="s">
        <v>293</v>
      </c>
      <c r="N334" s="38" t="s">
        <v>241</v>
      </c>
    </row>
    <row r="335" spans="2:20" x14ac:dyDescent="0.3">
      <c r="B335" s="38" t="s">
        <v>225</v>
      </c>
      <c r="C335" s="38"/>
      <c r="D335" s="38" t="str">
        <f t="shared" si="82"/>
        <v>FLO_EMIS</v>
      </c>
      <c r="E335" s="66">
        <f t="shared" si="84"/>
        <v>2025</v>
      </c>
      <c r="F335" s="38" t="str">
        <f t="shared" si="83"/>
        <v>TRAETHM</v>
      </c>
      <c r="G335" s="38" t="str">
        <f t="shared" si="85"/>
        <v>TM*01*</v>
      </c>
      <c r="H335" s="38" t="str">
        <f>P$18</f>
        <v>TRAETHM</v>
      </c>
      <c r="I335" s="38" t="str">
        <f t="shared" si="86"/>
        <v>TRANH3N</v>
      </c>
      <c r="J335" s="47">
        <v>1.7052651505257707E-3</v>
      </c>
      <c r="K335" s="2"/>
      <c r="L335" s="38" t="s">
        <v>239</v>
      </c>
      <c r="M335" s="38" t="s">
        <v>293</v>
      </c>
      <c r="N335" s="38" t="s">
        <v>241</v>
      </c>
    </row>
    <row r="336" spans="2:20" x14ac:dyDescent="0.3">
      <c r="B336" s="38" t="s">
        <v>225</v>
      </c>
      <c r="C336" s="38"/>
      <c r="D336" s="38" t="str">
        <f t="shared" si="82"/>
        <v>*</v>
      </c>
      <c r="E336" s="66">
        <f t="shared" si="84"/>
        <v>2025</v>
      </c>
      <c r="F336" s="38" t="str">
        <f t="shared" si="83"/>
        <v>TRAFTD</v>
      </c>
      <c r="G336" s="38" t="str">
        <f t="shared" si="85"/>
        <v>TM*01*</v>
      </c>
      <c r="H336" s="38" t="str">
        <f>P$19</f>
        <v>TRAFTD</v>
      </c>
      <c r="I336" s="38" t="str">
        <f t="shared" si="86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82"/>
        <v>FLO_EMIS</v>
      </c>
      <c r="E337" s="66">
        <f t="shared" si="84"/>
        <v>2025</v>
      </c>
      <c r="F337" s="38" t="str">
        <f t="shared" si="83"/>
        <v>TRAGSL</v>
      </c>
      <c r="G337" s="38" t="str">
        <f t="shared" si="85"/>
        <v>TM*01*</v>
      </c>
      <c r="H337" s="38" t="str">
        <f>P$20</f>
        <v>TRAGSL</v>
      </c>
      <c r="I337" s="38" t="str">
        <f t="shared" si="86"/>
        <v>TRANH3N</v>
      </c>
      <c r="J337" s="47">
        <v>1.2804095748182517E-3</v>
      </c>
      <c r="K337" s="2"/>
      <c r="L337" s="38" t="s">
        <v>239</v>
      </c>
      <c r="M337" s="38" t="s">
        <v>293</v>
      </c>
      <c r="N337" s="38" t="s">
        <v>242</v>
      </c>
    </row>
    <row r="338" spans="2:20" x14ac:dyDescent="0.3">
      <c r="B338" s="38" t="s">
        <v>225</v>
      </c>
      <c r="C338" s="38"/>
      <c r="D338" s="38" t="str">
        <f t="shared" si="82"/>
        <v>*</v>
      </c>
      <c r="E338" s="66">
        <f t="shared" si="84"/>
        <v>2025</v>
      </c>
      <c r="F338" s="38" t="str">
        <f t="shared" si="83"/>
        <v>TRAH2G</v>
      </c>
      <c r="G338" s="38" t="str">
        <f t="shared" si="85"/>
        <v>TM*01*</v>
      </c>
      <c r="H338" s="38" t="str">
        <f>P$21</f>
        <v>TRAH2G</v>
      </c>
      <c r="I338" s="38" t="str">
        <f t="shared" si="86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82"/>
        <v>*</v>
      </c>
      <c r="E339" s="66">
        <f t="shared" si="84"/>
        <v>2025</v>
      </c>
      <c r="F339" s="38" t="str">
        <f t="shared" si="83"/>
        <v>TRAHFO</v>
      </c>
      <c r="G339" s="38" t="str">
        <f t="shared" si="85"/>
        <v>TM*01*</v>
      </c>
      <c r="H339" s="38" t="str">
        <f>P$22</f>
        <v>TRAHFO</v>
      </c>
      <c r="I339" s="38" t="str">
        <f t="shared" si="86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82"/>
        <v>*</v>
      </c>
      <c r="E340" s="66">
        <f t="shared" si="84"/>
        <v>2025</v>
      </c>
      <c r="F340" s="38" t="str">
        <f t="shared" si="83"/>
        <v>TRAHUM</v>
      </c>
      <c r="G340" s="38" t="str">
        <f t="shared" si="85"/>
        <v>TM*01*</v>
      </c>
      <c r="H340" s="38" t="str">
        <f>P$23</f>
        <v>TRAHUM</v>
      </c>
      <c r="I340" s="38" t="str">
        <f t="shared" si="86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82"/>
        <v>*</v>
      </c>
      <c r="E341" s="66">
        <f t="shared" si="84"/>
        <v>2025</v>
      </c>
      <c r="F341" s="38" t="str">
        <f t="shared" si="83"/>
        <v>TRAKER</v>
      </c>
      <c r="G341" s="38" t="str">
        <f t="shared" si="85"/>
        <v>TM*01*</v>
      </c>
      <c r="H341" s="38" t="str">
        <f>P$24</f>
        <v>TRAKER</v>
      </c>
      <c r="I341" s="38" t="str">
        <f t="shared" si="86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82"/>
        <v>*</v>
      </c>
      <c r="E342" s="66">
        <f t="shared" si="84"/>
        <v>2025</v>
      </c>
      <c r="F342" s="38" t="str">
        <f t="shared" si="83"/>
        <v>TRALFO</v>
      </c>
      <c r="G342" s="38" t="str">
        <f t="shared" si="85"/>
        <v>TM*01*</v>
      </c>
      <c r="H342" s="38" t="str">
        <f>P$25</f>
        <v>TRALFO</v>
      </c>
      <c r="I342" s="38" t="str">
        <f t="shared" si="86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82"/>
        <v>*</v>
      </c>
      <c r="E343" s="66">
        <f t="shared" si="84"/>
        <v>2025</v>
      </c>
      <c r="F343" s="38" t="str">
        <f t="shared" si="83"/>
        <v>TRALPG</v>
      </c>
      <c r="G343" s="38" t="str">
        <f t="shared" si="85"/>
        <v>TM*01*</v>
      </c>
      <c r="H343" s="38" t="str">
        <f>P$26</f>
        <v>TRALPG</v>
      </c>
      <c r="I343" s="38" t="str">
        <f t="shared" si="86"/>
        <v>TRANH3N</v>
      </c>
      <c r="J343" s="47">
        <v>0</v>
      </c>
      <c r="K343" s="2"/>
      <c r="L343" s="38" t="s">
        <v>239</v>
      </c>
      <c r="M343" s="38"/>
      <c r="N343" s="38" t="s">
        <v>245</v>
      </c>
    </row>
    <row r="344" spans="2:20" s="19" customFormat="1" ht="15" customHeight="1" x14ac:dyDescent="0.3">
      <c r="B344" s="38" t="s">
        <v>225</v>
      </c>
      <c r="C344" s="38"/>
      <c r="D344" s="38" t="str">
        <f t="shared" si="82"/>
        <v>*</v>
      </c>
      <c r="E344" s="66">
        <f t="shared" si="84"/>
        <v>2025</v>
      </c>
      <c r="F344" s="38" t="str">
        <f t="shared" si="83"/>
        <v>TRAMTH</v>
      </c>
      <c r="G344" s="38" t="str">
        <f t="shared" si="85"/>
        <v>TM*01*</v>
      </c>
      <c r="H344" s="38" t="str">
        <f>P$27</f>
        <v>TRAMTH</v>
      </c>
      <c r="I344" s="38" t="str">
        <f t="shared" si="86"/>
        <v>TRANH3N</v>
      </c>
      <c r="J344" s="47">
        <v>0</v>
      </c>
      <c r="K344" s="2"/>
      <c r="L344" s="38" t="s">
        <v>239</v>
      </c>
      <c r="M344" s="38"/>
      <c r="N344" s="38" t="s">
        <v>245</v>
      </c>
      <c r="O344" s="20"/>
      <c r="P344" s="20"/>
      <c r="Q344" s="20"/>
    </row>
    <row r="345" spans="2:20" s="19" customFormat="1" ht="15" customHeight="1" x14ac:dyDescent="0.3">
      <c r="B345" s="38" t="s">
        <v>225</v>
      </c>
      <c r="C345" s="38"/>
      <c r="D345" s="38" t="str">
        <f t="shared" si="82"/>
        <v>*</v>
      </c>
      <c r="E345" s="66">
        <f t="shared" si="84"/>
        <v>2025</v>
      </c>
      <c r="F345" s="38" t="str">
        <f t="shared" si="83"/>
        <v>TRAMTHM</v>
      </c>
      <c r="G345" s="38" t="str">
        <f t="shared" si="85"/>
        <v>TM*01*</v>
      </c>
      <c r="H345" s="38" t="str">
        <f>P$28</f>
        <v>TRAMTHM</v>
      </c>
      <c r="I345" s="38" t="str">
        <f t="shared" si="86"/>
        <v>TRANH3N</v>
      </c>
      <c r="J345" s="47">
        <v>0</v>
      </c>
      <c r="K345" s="2"/>
      <c r="L345" s="38" t="s">
        <v>239</v>
      </c>
      <c r="M345" s="38"/>
      <c r="N345" s="38" t="s">
        <v>245</v>
      </c>
      <c r="P345" s="21"/>
    </row>
    <row r="346" spans="2:20" x14ac:dyDescent="0.3">
      <c r="B346" s="38" t="s">
        <v>225</v>
      </c>
      <c r="C346" s="38"/>
      <c r="D346" s="38" t="str">
        <f t="shared" si="82"/>
        <v>*</v>
      </c>
      <c r="E346" s="66">
        <f t="shared" si="84"/>
        <v>2025</v>
      </c>
      <c r="F346" s="38" t="str">
        <f t="shared" si="83"/>
        <v>TRANGL</v>
      </c>
      <c r="G346" s="38" t="str">
        <f t="shared" si="85"/>
        <v>TM*01*</v>
      </c>
      <c r="H346" s="38" t="str">
        <f>P$29</f>
        <v>TRANGL</v>
      </c>
      <c r="I346" s="38" t="str">
        <f t="shared" si="86"/>
        <v>TRANH3N</v>
      </c>
      <c r="J346" s="47">
        <v>0</v>
      </c>
      <c r="K346"/>
      <c r="L346" s="38" t="s">
        <v>239</v>
      </c>
      <c r="M346" s="38"/>
      <c r="N346" s="38" t="s">
        <v>245</v>
      </c>
      <c r="O346" s="19"/>
      <c r="P346" s="21"/>
      <c r="Q346" s="19"/>
    </row>
    <row r="347" spans="2:20" x14ac:dyDescent="0.3">
      <c r="B347" s="39" t="s">
        <v>225</v>
      </c>
      <c r="C347" s="39"/>
      <c r="D347" s="39" t="str">
        <f t="shared" si="82"/>
        <v>*</v>
      </c>
      <c r="E347" s="67">
        <f t="shared" si="84"/>
        <v>2025</v>
      </c>
      <c r="F347" s="39" t="str">
        <f t="shared" si="83"/>
        <v>TRANGS</v>
      </c>
      <c r="G347" s="39" t="str">
        <f t="shared" si="85"/>
        <v>TM*01*</v>
      </c>
      <c r="H347" s="39" t="str">
        <f>P$30</f>
        <v>TRANGS</v>
      </c>
      <c r="I347" s="39" t="str">
        <f t="shared" si="86"/>
        <v>TRANH3N</v>
      </c>
      <c r="J347" s="48">
        <v>0</v>
      </c>
      <c r="K347"/>
      <c r="L347" s="39" t="s">
        <v>239</v>
      </c>
      <c r="M347" s="39"/>
      <c r="N347" s="39" t="s">
        <v>245</v>
      </c>
    </row>
    <row r="348" spans="2:20" x14ac:dyDescent="0.3">
      <c r="B348" s="38" t="s">
        <v>225</v>
      </c>
      <c r="C348" s="38"/>
      <c r="D348" s="38" t="str">
        <f t="shared" si="82"/>
        <v>*</v>
      </c>
      <c r="E348" s="66">
        <v>2025</v>
      </c>
      <c r="F348" s="38" t="str">
        <f>H348</f>
        <v>TRABDL</v>
      </c>
      <c r="G348" s="38" t="s">
        <v>343</v>
      </c>
      <c r="H348" s="38" t="str">
        <f>P$7</f>
        <v>TRABDL</v>
      </c>
      <c r="I348" s="38" t="s">
        <v>231</v>
      </c>
      <c r="J348" s="47">
        <v>0</v>
      </c>
      <c r="K348" s="2"/>
      <c r="L348" s="38" t="s">
        <v>239</v>
      </c>
      <c r="M348" s="38"/>
      <c r="N348" s="38" t="s">
        <v>245</v>
      </c>
    </row>
    <row r="349" spans="2:20" s="19" customFormat="1" ht="15" customHeight="1" x14ac:dyDescent="0.3">
      <c r="B349" s="38" t="s">
        <v>225</v>
      </c>
      <c r="C349" s="38"/>
      <c r="D349" s="38" t="str">
        <f t="shared" si="82"/>
        <v>*</v>
      </c>
      <c r="E349" s="66">
        <f>E348</f>
        <v>2025</v>
      </c>
      <c r="F349" s="38" t="str">
        <f t="shared" ref="F349:F395" si="89">H349</f>
        <v>TRABDLM</v>
      </c>
      <c r="G349" s="38" t="str">
        <f>G348</f>
        <v>TM*01*</v>
      </c>
      <c r="H349" s="38" t="str">
        <f>P$8</f>
        <v>TRABDLM</v>
      </c>
      <c r="I349" s="38" t="str">
        <f>I348</f>
        <v>TRANOXN</v>
      </c>
      <c r="J349" s="47">
        <v>0</v>
      </c>
      <c r="K349" s="2"/>
      <c r="L349" s="38" t="s">
        <v>239</v>
      </c>
      <c r="M349" s="38"/>
      <c r="N349" s="38" t="s">
        <v>245</v>
      </c>
      <c r="O349" s="20"/>
      <c r="P349" s="20"/>
      <c r="Q349" s="20"/>
      <c r="S349" s="21"/>
    </row>
    <row r="350" spans="2:20" s="19" customFormat="1" ht="15" customHeight="1" x14ac:dyDescent="0.3">
      <c r="B350" s="38" t="s">
        <v>225</v>
      </c>
      <c r="C350" s="38"/>
      <c r="D350" s="38" t="str">
        <f t="shared" si="82"/>
        <v>*</v>
      </c>
      <c r="E350" s="66">
        <f t="shared" ref="E350:E371" si="90">E349</f>
        <v>2025</v>
      </c>
      <c r="F350" s="38" t="str">
        <f t="shared" si="89"/>
        <v>TRABGL</v>
      </c>
      <c r="G350" s="38" t="str">
        <f t="shared" ref="G350:G371" si="91">G349</f>
        <v>TM*01*</v>
      </c>
      <c r="H350" s="38" t="str">
        <f>P$9</f>
        <v>TRABGL</v>
      </c>
      <c r="I350" s="38" t="str">
        <f t="shared" ref="I350:I371" si="92">I349</f>
        <v>TRANOXN</v>
      </c>
      <c r="J350" s="47">
        <v>0</v>
      </c>
      <c r="K350" s="2"/>
      <c r="L350" s="38" t="s">
        <v>239</v>
      </c>
      <c r="M350" s="38"/>
      <c r="N350" s="38" t="s">
        <v>245</v>
      </c>
      <c r="P350" s="21"/>
      <c r="R350" s="25"/>
      <c r="S350" s="21"/>
      <c r="T350" s="25"/>
    </row>
    <row r="351" spans="2:20" s="19" customFormat="1" ht="15" customHeight="1" x14ac:dyDescent="0.3">
      <c r="B351" s="38" t="s">
        <v>225</v>
      </c>
      <c r="C351" s="38"/>
      <c r="D351" s="38" t="str">
        <f t="shared" si="82"/>
        <v>*</v>
      </c>
      <c r="E351" s="66">
        <f t="shared" si="90"/>
        <v>2025</v>
      </c>
      <c r="F351" s="38" t="str">
        <f t="shared" si="89"/>
        <v>TRABGS</v>
      </c>
      <c r="G351" s="38" t="str">
        <f t="shared" si="91"/>
        <v>TM*01*</v>
      </c>
      <c r="H351" s="38" t="str">
        <f>P$10</f>
        <v>TRABGS</v>
      </c>
      <c r="I351" s="38" t="str">
        <f t="shared" si="92"/>
        <v>TRANOXN</v>
      </c>
      <c r="J351" s="47">
        <v>0</v>
      </c>
      <c r="K351" s="2"/>
      <c r="L351" s="38" t="s">
        <v>239</v>
      </c>
      <c r="M351" s="38"/>
      <c r="N351" s="38" t="s">
        <v>245</v>
      </c>
      <c r="P351" s="21"/>
      <c r="Q351" s="25"/>
      <c r="R351" s="25"/>
      <c r="S351" s="21"/>
      <c r="T351" s="25"/>
    </row>
    <row r="352" spans="2:20" s="19" customFormat="1" ht="15" customHeight="1" x14ac:dyDescent="0.3">
      <c r="B352" s="38" t="s">
        <v>225</v>
      </c>
      <c r="C352" s="38"/>
      <c r="D352" s="38" t="str">
        <f t="shared" si="82"/>
        <v>FLO_EMIS</v>
      </c>
      <c r="E352" s="66">
        <f t="shared" si="90"/>
        <v>2025</v>
      </c>
      <c r="F352" s="38" t="str">
        <f t="shared" si="89"/>
        <v>TRABGSL</v>
      </c>
      <c r="G352" s="38" t="str">
        <f t="shared" si="91"/>
        <v>TM*01*</v>
      </c>
      <c r="H352" s="38" t="str">
        <f>P$11</f>
        <v>TRABGSL</v>
      </c>
      <c r="I352" s="38" t="str">
        <f t="shared" si="92"/>
        <v>TRANOXN</v>
      </c>
      <c r="J352" s="47">
        <f>J361</f>
        <v>2.5102422761344081E-2</v>
      </c>
      <c r="K352" s="2"/>
      <c r="L352" s="38" t="s">
        <v>239</v>
      </c>
      <c r="M352" s="38"/>
      <c r="N352" s="38" t="s">
        <v>294</v>
      </c>
      <c r="P352" s="21"/>
      <c r="Q352" s="25"/>
      <c r="R352" s="25"/>
      <c r="S352" s="21"/>
      <c r="T352" s="25"/>
    </row>
    <row r="353" spans="2:20" s="19" customFormat="1" ht="15" customHeight="1" x14ac:dyDescent="0.3">
      <c r="B353" s="38" t="s">
        <v>225</v>
      </c>
      <c r="C353" s="38"/>
      <c r="D353" s="38" t="str">
        <f t="shared" ref="D353" si="93">IF(J353&gt;0,"FLO_EMIS","*")</f>
        <v>FLO_EMIS</v>
      </c>
      <c r="E353" s="66">
        <f t="shared" si="90"/>
        <v>2025</v>
      </c>
      <c r="F353" s="38" t="str">
        <f t="shared" ref="F353" si="94">H353</f>
        <v>TRABGSLM</v>
      </c>
      <c r="G353" s="38" t="str">
        <f t="shared" si="91"/>
        <v>TM*01*</v>
      </c>
      <c r="H353" s="38" t="str">
        <f>P$12</f>
        <v>TRABGSLM</v>
      </c>
      <c r="I353" s="38" t="str">
        <f t="shared" si="92"/>
        <v>TRANOXN</v>
      </c>
      <c r="J353" s="47">
        <f>J352</f>
        <v>2.5102422761344081E-2</v>
      </c>
      <c r="K353" s="2"/>
      <c r="L353" s="38" t="s">
        <v>239</v>
      </c>
      <c r="M353" s="38"/>
      <c r="N353" s="38" t="s">
        <v>294</v>
      </c>
      <c r="P353" s="21"/>
      <c r="Q353" s="25"/>
      <c r="R353" s="25"/>
      <c r="S353" s="21"/>
      <c r="T353" s="25"/>
    </row>
    <row r="354" spans="2:20" s="19" customFormat="1" ht="15" customHeight="1" x14ac:dyDescent="0.3">
      <c r="B354" s="38" t="s">
        <v>225</v>
      </c>
      <c r="C354" s="38"/>
      <c r="D354" s="38" t="str">
        <f t="shared" si="82"/>
        <v>*</v>
      </c>
      <c r="E354" s="66">
        <f t="shared" si="90"/>
        <v>2025</v>
      </c>
      <c r="F354" s="38" t="str">
        <f t="shared" si="89"/>
        <v>TRABJF</v>
      </c>
      <c r="G354" s="38" t="str">
        <f t="shared" si="91"/>
        <v>TM*01*</v>
      </c>
      <c r="H354" s="38" t="str">
        <f>P$13</f>
        <v>TRABJF</v>
      </c>
      <c r="I354" s="38" t="str">
        <f t="shared" si="92"/>
        <v>TRANOXN</v>
      </c>
      <c r="J354" s="47">
        <v>0</v>
      </c>
      <c r="K354" s="2"/>
      <c r="L354" s="38" t="s">
        <v>239</v>
      </c>
      <c r="M354" s="38"/>
      <c r="N354" s="38" t="s">
        <v>245</v>
      </c>
      <c r="P354" s="21"/>
      <c r="Q354" s="25"/>
      <c r="R354" s="25"/>
      <c r="S354" s="25"/>
      <c r="T354" s="25"/>
    </row>
    <row r="355" spans="2:20" x14ac:dyDescent="0.3">
      <c r="B355" s="38" t="s">
        <v>225</v>
      </c>
      <c r="C355" s="38"/>
      <c r="D355" s="38" t="str">
        <f t="shared" si="82"/>
        <v>*</v>
      </c>
      <c r="E355" s="66">
        <f t="shared" si="90"/>
        <v>2025</v>
      </c>
      <c r="F355" s="38" t="str">
        <f t="shared" si="89"/>
        <v>TRADME</v>
      </c>
      <c r="G355" s="38" t="str">
        <f t="shared" si="91"/>
        <v>TM*01*</v>
      </c>
      <c r="H355" s="38" t="str">
        <f>P$14</f>
        <v>TRADME</v>
      </c>
      <c r="I355" s="38" t="str">
        <f t="shared" si="92"/>
        <v>TRANOXN</v>
      </c>
      <c r="J355" s="47">
        <v>0</v>
      </c>
      <c r="K355" s="2"/>
      <c r="L355" s="38" t="s">
        <v>239</v>
      </c>
      <c r="M355" s="38"/>
      <c r="N355" s="38" t="s">
        <v>245</v>
      </c>
      <c r="O355" s="19"/>
      <c r="P355" s="21"/>
      <c r="Q355" s="25"/>
      <c r="R355" s="21"/>
      <c r="S355" s="21"/>
      <c r="T355" s="21"/>
    </row>
    <row r="356" spans="2:20" x14ac:dyDescent="0.3">
      <c r="B356" s="38" t="s">
        <v>225</v>
      </c>
      <c r="C356" s="38"/>
      <c r="D356" s="38" t="str">
        <f t="shared" si="82"/>
        <v>*</v>
      </c>
      <c r="E356" s="66">
        <f t="shared" si="90"/>
        <v>2025</v>
      </c>
      <c r="F356" s="38" t="str">
        <f t="shared" si="89"/>
        <v>TRADST</v>
      </c>
      <c r="G356" s="38" t="str">
        <f t="shared" si="91"/>
        <v>TM*01*</v>
      </c>
      <c r="H356" s="38" t="str">
        <f>P$15</f>
        <v>TRADST</v>
      </c>
      <c r="I356" s="38" t="str">
        <f t="shared" si="92"/>
        <v>TRANOXN</v>
      </c>
      <c r="J356" s="47">
        <v>0</v>
      </c>
      <c r="K356" s="2"/>
      <c r="L356" s="38" t="s">
        <v>239</v>
      </c>
      <c r="M356" s="38"/>
      <c r="N356" s="38" t="s">
        <v>245</v>
      </c>
      <c r="P356" s="21"/>
      <c r="Q356" s="21"/>
    </row>
    <row r="357" spans="2:20" x14ac:dyDescent="0.3">
      <c r="B357" s="38" t="s">
        <v>225</v>
      </c>
      <c r="C357" s="38"/>
      <c r="D357" s="38" t="str">
        <f t="shared" si="82"/>
        <v>*</v>
      </c>
      <c r="E357" s="66">
        <f t="shared" si="90"/>
        <v>2025</v>
      </c>
      <c r="F357" s="38" t="str">
        <f t="shared" si="89"/>
        <v>TRAELC</v>
      </c>
      <c r="G357" s="38" t="str">
        <f t="shared" si="91"/>
        <v>TM*01*</v>
      </c>
      <c r="H357" s="38" t="str">
        <f>P$16</f>
        <v>TRAELC</v>
      </c>
      <c r="I357" s="38" t="str">
        <f t="shared" si="92"/>
        <v>TRANOXN</v>
      </c>
      <c r="J357" s="47">
        <v>0</v>
      </c>
      <c r="K357" s="2"/>
      <c r="L357" s="38" t="s">
        <v>239</v>
      </c>
      <c r="M357" s="38"/>
      <c r="N357" s="38" t="s">
        <v>245</v>
      </c>
    </row>
    <row r="358" spans="2:20" x14ac:dyDescent="0.3">
      <c r="B358" s="38" t="s">
        <v>225</v>
      </c>
      <c r="C358" s="38"/>
      <c r="D358" s="38" t="str">
        <f t="shared" si="82"/>
        <v>FLO_EMIS</v>
      </c>
      <c r="E358" s="66">
        <f t="shared" si="90"/>
        <v>2025</v>
      </c>
      <c r="F358" s="38" t="str">
        <f t="shared" si="89"/>
        <v>TRAETH</v>
      </c>
      <c r="G358" s="38" t="str">
        <f t="shared" si="91"/>
        <v>TM*01*</v>
      </c>
      <c r="H358" s="38" t="str">
        <f>P$17</f>
        <v>TRAETH</v>
      </c>
      <c r="I358" s="38" t="str">
        <f t="shared" si="92"/>
        <v>TRANOXN</v>
      </c>
      <c r="J358" s="47">
        <v>1.5943013199796515E-2</v>
      </c>
      <c r="K358" s="2"/>
      <c r="L358" s="38" t="s">
        <v>239</v>
      </c>
      <c r="M358" s="38" t="s">
        <v>293</v>
      </c>
      <c r="N358" s="38" t="s">
        <v>241</v>
      </c>
    </row>
    <row r="359" spans="2:20" x14ac:dyDescent="0.3">
      <c r="B359" s="38" t="s">
        <v>225</v>
      </c>
      <c r="C359" s="38"/>
      <c r="D359" s="38" t="str">
        <f t="shared" si="82"/>
        <v>FLO_EMIS</v>
      </c>
      <c r="E359" s="66">
        <f t="shared" si="90"/>
        <v>2025</v>
      </c>
      <c r="F359" s="38" t="str">
        <f t="shared" si="89"/>
        <v>TRAETHM</v>
      </c>
      <c r="G359" s="38" t="str">
        <f t="shared" si="91"/>
        <v>TM*01*</v>
      </c>
      <c r="H359" s="38" t="str">
        <f>P$18</f>
        <v>TRAETHM</v>
      </c>
      <c r="I359" s="38" t="str">
        <f t="shared" si="92"/>
        <v>TRANOXN</v>
      </c>
      <c r="J359" s="47">
        <v>1.5943013199796515E-2</v>
      </c>
      <c r="K359" s="2"/>
      <c r="L359" s="38" t="s">
        <v>239</v>
      </c>
      <c r="M359" s="38" t="s">
        <v>293</v>
      </c>
      <c r="N359" s="38" t="s">
        <v>241</v>
      </c>
    </row>
    <row r="360" spans="2:20" x14ac:dyDescent="0.3">
      <c r="B360" s="38" t="s">
        <v>225</v>
      </c>
      <c r="C360" s="38"/>
      <c r="D360" s="38" t="str">
        <f t="shared" si="82"/>
        <v>*</v>
      </c>
      <c r="E360" s="66">
        <f t="shared" si="90"/>
        <v>2025</v>
      </c>
      <c r="F360" s="38" t="str">
        <f t="shared" si="89"/>
        <v>TRAFTD</v>
      </c>
      <c r="G360" s="38" t="str">
        <f t="shared" si="91"/>
        <v>TM*01*</v>
      </c>
      <c r="H360" s="38" t="str">
        <f>P$19</f>
        <v>TRAFTD</v>
      </c>
      <c r="I360" s="38" t="str">
        <f t="shared" si="92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si="82"/>
        <v>FLO_EMIS</v>
      </c>
      <c r="E361" s="66">
        <f t="shared" si="90"/>
        <v>2025</v>
      </c>
      <c r="F361" s="38" t="str">
        <f t="shared" si="89"/>
        <v>TRAGSL</v>
      </c>
      <c r="G361" s="38" t="str">
        <f t="shared" si="91"/>
        <v>TM*01*</v>
      </c>
      <c r="H361" s="38" t="str">
        <f>P$20</f>
        <v>TRAGSL</v>
      </c>
      <c r="I361" s="38" t="str">
        <f t="shared" si="92"/>
        <v>TRANOXN</v>
      </c>
      <c r="J361" s="47">
        <v>2.5102422761344081E-2</v>
      </c>
      <c r="K361" s="2"/>
      <c r="L361" s="38" t="s">
        <v>239</v>
      </c>
      <c r="M361" s="38" t="s">
        <v>293</v>
      </c>
      <c r="N361" s="38" t="s">
        <v>242</v>
      </c>
    </row>
    <row r="362" spans="2:20" x14ac:dyDescent="0.3">
      <c r="B362" s="38" t="s">
        <v>225</v>
      </c>
      <c r="C362" s="38"/>
      <c r="D362" s="38" t="str">
        <f t="shared" si="82"/>
        <v>*</v>
      </c>
      <c r="E362" s="66">
        <f t="shared" si="90"/>
        <v>2025</v>
      </c>
      <c r="F362" s="38" t="str">
        <f t="shared" si="89"/>
        <v>TRAH2G</v>
      </c>
      <c r="G362" s="38" t="str">
        <f t="shared" si="91"/>
        <v>TM*01*</v>
      </c>
      <c r="H362" s="38" t="str">
        <f>P$21</f>
        <v>TRAH2G</v>
      </c>
      <c r="I362" s="38" t="str">
        <f t="shared" si="92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82"/>
        <v>*</v>
      </c>
      <c r="E363" s="66">
        <f t="shared" si="90"/>
        <v>2025</v>
      </c>
      <c r="F363" s="38" t="str">
        <f t="shared" si="89"/>
        <v>TRAHFO</v>
      </c>
      <c r="G363" s="38" t="str">
        <f t="shared" si="91"/>
        <v>TM*01*</v>
      </c>
      <c r="H363" s="38" t="str">
        <f>P$22</f>
        <v>TRAHFO</v>
      </c>
      <c r="I363" s="38" t="str">
        <f t="shared" si="92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82"/>
        <v>*</v>
      </c>
      <c r="E364" s="66">
        <f t="shared" si="90"/>
        <v>2025</v>
      </c>
      <c r="F364" s="38" t="str">
        <f t="shared" si="89"/>
        <v>TRAHUM</v>
      </c>
      <c r="G364" s="38" t="str">
        <f t="shared" si="91"/>
        <v>TM*01*</v>
      </c>
      <c r="H364" s="38" t="str">
        <f>P$23</f>
        <v>TRAHUM</v>
      </c>
      <c r="I364" s="38" t="str">
        <f t="shared" si="92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82"/>
        <v>*</v>
      </c>
      <c r="E365" s="66">
        <f t="shared" si="90"/>
        <v>2025</v>
      </c>
      <c r="F365" s="38" t="str">
        <f t="shared" si="89"/>
        <v>TRAKER</v>
      </c>
      <c r="G365" s="38" t="str">
        <f t="shared" si="91"/>
        <v>TM*01*</v>
      </c>
      <c r="H365" s="38" t="str">
        <f>P$24</f>
        <v>TRAKER</v>
      </c>
      <c r="I365" s="38" t="str">
        <f t="shared" si="92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82"/>
        <v>*</v>
      </c>
      <c r="E366" s="66">
        <f t="shared" si="90"/>
        <v>2025</v>
      </c>
      <c r="F366" s="38" t="str">
        <f t="shared" si="89"/>
        <v>TRALFO</v>
      </c>
      <c r="G366" s="38" t="str">
        <f t="shared" si="91"/>
        <v>TM*01*</v>
      </c>
      <c r="H366" s="38" t="str">
        <f>P$25</f>
        <v>TRALFO</v>
      </c>
      <c r="I366" s="38" t="str">
        <f t="shared" si="92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82"/>
        <v>*</v>
      </c>
      <c r="E367" s="66">
        <f t="shared" si="90"/>
        <v>2025</v>
      </c>
      <c r="F367" s="38" t="str">
        <f t="shared" si="89"/>
        <v>TRALPG</v>
      </c>
      <c r="G367" s="38" t="str">
        <f t="shared" si="91"/>
        <v>TM*01*</v>
      </c>
      <c r="H367" s="38" t="str">
        <f>P$26</f>
        <v>TRALPG</v>
      </c>
      <c r="I367" s="38" t="str">
        <f t="shared" si="92"/>
        <v>TRANOXN</v>
      </c>
      <c r="J367" s="47">
        <v>0</v>
      </c>
      <c r="K367" s="2"/>
      <c r="L367" s="38" t="s">
        <v>239</v>
      </c>
      <c r="M367" s="38"/>
      <c r="N367" s="38" t="s">
        <v>245</v>
      </c>
    </row>
    <row r="368" spans="2:20" s="19" customFormat="1" ht="15" customHeight="1" x14ac:dyDescent="0.3">
      <c r="B368" s="38" t="s">
        <v>225</v>
      </c>
      <c r="C368" s="38"/>
      <c r="D368" s="38" t="str">
        <f t="shared" si="82"/>
        <v>*</v>
      </c>
      <c r="E368" s="66">
        <f t="shared" si="90"/>
        <v>2025</v>
      </c>
      <c r="F368" s="38" t="str">
        <f t="shared" si="89"/>
        <v>TRAMTH</v>
      </c>
      <c r="G368" s="38" t="str">
        <f t="shared" si="91"/>
        <v>TM*01*</v>
      </c>
      <c r="H368" s="38" t="str">
        <f>P$27</f>
        <v>TRAMTH</v>
      </c>
      <c r="I368" s="38" t="str">
        <f t="shared" si="92"/>
        <v>TRANOXN</v>
      </c>
      <c r="J368" s="47">
        <v>0</v>
      </c>
      <c r="K368" s="2"/>
      <c r="L368" s="38" t="s">
        <v>239</v>
      </c>
      <c r="M368" s="38"/>
      <c r="N368" s="38" t="s">
        <v>245</v>
      </c>
      <c r="O368" s="20"/>
      <c r="P368" s="20"/>
      <c r="Q368" s="20"/>
    </row>
    <row r="369" spans="2:20" s="19" customFormat="1" ht="15" customHeight="1" x14ac:dyDescent="0.3">
      <c r="B369" s="38" t="s">
        <v>225</v>
      </c>
      <c r="C369" s="38"/>
      <c r="D369" s="38" t="str">
        <f t="shared" si="82"/>
        <v>*</v>
      </c>
      <c r="E369" s="66">
        <f t="shared" si="90"/>
        <v>2025</v>
      </c>
      <c r="F369" s="38" t="str">
        <f t="shared" si="89"/>
        <v>TRAMTHM</v>
      </c>
      <c r="G369" s="38" t="str">
        <f t="shared" si="91"/>
        <v>TM*01*</v>
      </c>
      <c r="H369" s="38" t="str">
        <f>P$28</f>
        <v>TRAMTHM</v>
      </c>
      <c r="I369" s="38" t="str">
        <f t="shared" si="92"/>
        <v>TRANOXN</v>
      </c>
      <c r="J369" s="47">
        <v>0</v>
      </c>
      <c r="K369" s="2"/>
      <c r="L369" s="38" t="s">
        <v>239</v>
      </c>
      <c r="M369" s="38"/>
      <c r="N369" s="38" t="s">
        <v>245</v>
      </c>
      <c r="P369" s="21"/>
    </row>
    <row r="370" spans="2:20" x14ac:dyDescent="0.3">
      <c r="B370" s="38" t="s">
        <v>225</v>
      </c>
      <c r="C370" s="38"/>
      <c r="D370" s="38" t="str">
        <f t="shared" si="82"/>
        <v>*</v>
      </c>
      <c r="E370" s="66">
        <f t="shared" si="90"/>
        <v>2025</v>
      </c>
      <c r="F370" s="38" t="str">
        <f t="shared" si="89"/>
        <v>TRANGL</v>
      </c>
      <c r="G370" s="38" t="str">
        <f t="shared" si="91"/>
        <v>TM*01*</v>
      </c>
      <c r="H370" s="38" t="str">
        <f>P$29</f>
        <v>TRANGL</v>
      </c>
      <c r="I370" s="38" t="str">
        <f t="shared" si="92"/>
        <v>TRANOXN</v>
      </c>
      <c r="J370" s="47">
        <v>0</v>
      </c>
      <c r="K370"/>
      <c r="L370" s="38" t="s">
        <v>239</v>
      </c>
      <c r="M370" s="38"/>
      <c r="N370" s="38" t="s">
        <v>245</v>
      </c>
      <c r="O370" s="19"/>
      <c r="P370" s="21"/>
      <c r="Q370" s="19"/>
    </row>
    <row r="371" spans="2:20" x14ac:dyDescent="0.3">
      <c r="B371" s="39" t="s">
        <v>225</v>
      </c>
      <c r="C371" s="39"/>
      <c r="D371" s="39" t="str">
        <f t="shared" si="82"/>
        <v>*</v>
      </c>
      <c r="E371" s="67">
        <f t="shared" si="90"/>
        <v>2025</v>
      </c>
      <c r="F371" s="39" t="str">
        <f t="shared" si="89"/>
        <v>TRANGS</v>
      </c>
      <c r="G371" s="39" t="str">
        <f t="shared" si="91"/>
        <v>TM*01*</v>
      </c>
      <c r="H371" s="39" t="str">
        <f>P$30</f>
        <v>TRANGS</v>
      </c>
      <c r="I371" s="39" t="str">
        <f t="shared" si="92"/>
        <v>TRANOXN</v>
      </c>
      <c r="J371" s="48">
        <v>0</v>
      </c>
      <c r="K371"/>
      <c r="L371" s="39" t="s">
        <v>239</v>
      </c>
      <c r="M371" s="39"/>
      <c r="N371" s="39" t="s">
        <v>245</v>
      </c>
    </row>
    <row r="372" spans="2:20" x14ac:dyDescent="0.3">
      <c r="B372" s="38" t="s">
        <v>225</v>
      </c>
      <c r="C372" s="38"/>
      <c r="D372" s="38" t="str">
        <f t="shared" si="82"/>
        <v>*</v>
      </c>
      <c r="E372" s="66">
        <v>2025</v>
      </c>
      <c r="F372" s="38" t="str">
        <f>H372</f>
        <v>TRABDL</v>
      </c>
      <c r="G372" s="38" t="s">
        <v>343</v>
      </c>
      <c r="H372" s="38" t="str">
        <f>P$7</f>
        <v>TRABDL</v>
      </c>
      <c r="I372" s="38" t="s">
        <v>246</v>
      </c>
      <c r="J372" s="47">
        <v>0</v>
      </c>
      <c r="K372" s="2"/>
      <c r="L372" s="38" t="s">
        <v>239</v>
      </c>
      <c r="M372" s="38"/>
      <c r="N372" s="38" t="s">
        <v>245</v>
      </c>
      <c r="O372" s="24"/>
    </row>
    <row r="373" spans="2:20" s="19" customFormat="1" ht="15" customHeight="1" x14ac:dyDescent="0.3">
      <c r="B373" s="38" t="s">
        <v>225</v>
      </c>
      <c r="C373" s="38"/>
      <c r="D373" s="38" t="str">
        <f t="shared" si="82"/>
        <v>*</v>
      </c>
      <c r="E373" s="66">
        <f>E372</f>
        <v>2025</v>
      </c>
      <c r="F373" s="38" t="str">
        <f t="shared" si="89"/>
        <v>TRABDLM</v>
      </c>
      <c r="G373" s="38" t="str">
        <f>G372</f>
        <v>TM*01*</v>
      </c>
      <c r="H373" s="38" t="str">
        <f>P$8</f>
        <v>TRABDLM</v>
      </c>
      <c r="I373" s="38" t="str">
        <f>I372</f>
        <v>TRAPMN</v>
      </c>
      <c r="J373" s="47">
        <v>0</v>
      </c>
      <c r="K373" s="2"/>
      <c r="L373" s="38" t="s">
        <v>239</v>
      </c>
      <c r="M373" s="38"/>
      <c r="N373" s="38" t="s">
        <v>245</v>
      </c>
      <c r="O373" s="24"/>
      <c r="P373" s="20"/>
      <c r="Q373" s="20"/>
      <c r="S373" s="21"/>
    </row>
    <row r="374" spans="2:20" s="19" customFormat="1" ht="15" customHeight="1" x14ac:dyDescent="0.3">
      <c r="B374" s="38" t="s">
        <v>225</v>
      </c>
      <c r="C374" s="38"/>
      <c r="D374" s="38" t="str">
        <f t="shared" si="82"/>
        <v>*</v>
      </c>
      <c r="E374" s="66">
        <f t="shared" ref="E374:E395" si="95">E373</f>
        <v>2025</v>
      </c>
      <c r="F374" s="38" t="str">
        <f t="shared" si="89"/>
        <v>TRABGL</v>
      </c>
      <c r="G374" s="38" t="str">
        <f t="shared" ref="G374:G395" si="96">G373</f>
        <v>TM*01*</v>
      </c>
      <c r="H374" s="38" t="str">
        <f>P$9</f>
        <v>TRABGL</v>
      </c>
      <c r="I374" s="38" t="str">
        <f t="shared" ref="I374:I395" si="97">I373</f>
        <v>TRAPMN</v>
      </c>
      <c r="J374" s="47">
        <v>0</v>
      </c>
      <c r="K374" s="2"/>
      <c r="L374" s="38" t="s">
        <v>239</v>
      </c>
      <c r="M374" s="38"/>
      <c r="N374" s="38" t="s">
        <v>245</v>
      </c>
      <c r="P374" s="21"/>
      <c r="R374" s="25"/>
      <c r="S374" s="21"/>
      <c r="T374" s="25"/>
    </row>
    <row r="375" spans="2:20" s="19" customFormat="1" ht="15" customHeight="1" x14ac:dyDescent="0.3">
      <c r="B375" s="38" t="s">
        <v>225</v>
      </c>
      <c r="C375" s="38"/>
      <c r="D375" s="38" t="str">
        <f t="shared" si="82"/>
        <v>*</v>
      </c>
      <c r="E375" s="66">
        <f t="shared" si="95"/>
        <v>2025</v>
      </c>
      <c r="F375" s="38" t="str">
        <f t="shared" si="89"/>
        <v>TRABGS</v>
      </c>
      <c r="G375" s="38" t="str">
        <f t="shared" si="96"/>
        <v>TM*01*</v>
      </c>
      <c r="H375" s="38" t="str">
        <f>P$10</f>
        <v>TRABGS</v>
      </c>
      <c r="I375" s="38" t="str">
        <f t="shared" si="97"/>
        <v>TRAPMN</v>
      </c>
      <c r="J375" s="47">
        <v>0</v>
      </c>
      <c r="K375" s="2"/>
      <c r="L375" s="38" t="s">
        <v>239</v>
      </c>
      <c r="M375" s="38"/>
      <c r="N375" s="38" t="s">
        <v>245</v>
      </c>
      <c r="P375" s="21"/>
      <c r="Q375" s="25"/>
      <c r="R375" s="25"/>
      <c r="S375" s="21"/>
      <c r="T375" s="25"/>
    </row>
    <row r="376" spans="2:20" s="19" customFormat="1" ht="15" customHeight="1" x14ac:dyDescent="0.3">
      <c r="B376" s="38" t="s">
        <v>225</v>
      </c>
      <c r="C376" s="38"/>
      <c r="D376" s="38" t="str">
        <f t="shared" si="82"/>
        <v>FLO_EMIS</v>
      </c>
      <c r="E376" s="66">
        <f t="shared" si="95"/>
        <v>2025</v>
      </c>
      <c r="F376" s="38" t="str">
        <f t="shared" si="89"/>
        <v>TRABGSL</v>
      </c>
      <c r="G376" s="38" t="str">
        <f t="shared" si="96"/>
        <v>TM*01*</v>
      </c>
      <c r="H376" s="38" t="str">
        <f>P$11</f>
        <v>TRABGSL</v>
      </c>
      <c r="I376" s="38" t="str">
        <f t="shared" si="97"/>
        <v>TRAPMN</v>
      </c>
      <c r="J376" s="47">
        <f>J385</f>
        <v>4.8015356775077296E-3</v>
      </c>
      <c r="K376" s="2"/>
      <c r="L376" s="38" t="s">
        <v>239</v>
      </c>
      <c r="M376" s="38"/>
      <c r="N376" s="38" t="s">
        <v>294</v>
      </c>
      <c r="P376" s="21"/>
      <c r="Q376" s="25"/>
      <c r="R376" s="25"/>
      <c r="S376" s="21"/>
      <c r="T376" s="25"/>
    </row>
    <row r="377" spans="2:20" s="19" customFormat="1" ht="15" customHeight="1" x14ac:dyDescent="0.3">
      <c r="B377" s="38" t="s">
        <v>225</v>
      </c>
      <c r="C377" s="38"/>
      <c r="D377" s="38" t="str">
        <f t="shared" ref="D377" si="98">IF(J377&gt;0,"FLO_EMIS","*")</f>
        <v>FLO_EMIS</v>
      </c>
      <c r="E377" s="66">
        <f t="shared" si="95"/>
        <v>2025</v>
      </c>
      <c r="F377" s="38" t="str">
        <f t="shared" ref="F377" si="99">H377</f>
        <v>TRABGSLM</v>
      </c>
      <c r="G377" s="38" t="str">
        <f t="shared" si="96"/>
        <v>TM*01*</v>
      </c>
      <c r="H377" s="38" t="str">
        <f>P$12</f>
        <v>TRABGSLM</v>
      </c>
      <c r="I377" s="38" t="str">
        <f t="shared" si="97"/>
        <v>TRAPMN</v>
      </c>
      <c r="J377" s="47">
        <f>J376</f>
        <v>4.8015356775077296E-3</v>
      </c>
      <c r="K377" s="2"/>
      <c r="L377" s="38" t="s">
        <v>239</v>
      </c>
      <c r="M377" s="38"/>
      <c r="N377" s="38" t="s">
        <v>294</v>
      </c>
      <c r="P377" s="21"/>
      <c r="Q377" s="25"/>
      <c r="R377" s="25"/>
      <c r="S377" s="21"/>
      <c r="T377" s="25"/>
    </row>
    <row r="378" spans="2:20" s="19" customFormat="1" ht="15" customHeight="1" x14ac:dyDescent="0.3">
      <c r="B378" s="38" t="s">
        <v>225</v>
      </c>
      <c r="C378" s="38"/>
      <c r="D378" s="38" t="str">
        <f t="shared" si="82"/>
        <v>*</v>
      </c>
      <c r="E378" s="66">
        <f t="shared" si="95"/>
        <v>2025</v>
      </c>
      <c r="F378" s="38" t="str">
        <f t="shared" si="89"/>
        <v>TRABJF</v>
      </c>
      <c r="G378" s="38" t="str">
        <f t="shared" si="96"/>
        <v>TM*01*</v>
      </c>
      <c r="H378" s="38" t="str">
        <f>P$13</f>
        <v>TRABJF</v>
      </c>
      <c r="I378" s="38" t="str">
        <f t="shared" si="97"/>
        <v>TRAPMN</v>
      </c>
      <c r="J378" s="47">
        <v>0</v>
      </c>
      <c r="K378" s="2"/>
      <c r="L378" s="38" t="s">
        <v>239</v>
      </c>
      <c r="M378" s="38"/>
      <c r="N378" s="38" t="s">
        <v>245</v>
      </c>
      <c r="P378" s="21"/>
      <c r="Q378" s="25"/>
      <c r="R378" s="25"/>
      <c r="S378" s="25"/>
      <c r="T378" s="25"/>
    </row>
    <row r="379" spans="2:20" x14ac:dyDescent="0.3">
      <c r="B379" s="38" t="s">
        <v>225</v>
      </c>
      <c r="C379" s="38"/>
      <c r="D379" s="38" t="str">
        <f t="shared" si="82"/>
        <v>*</v>
      </c>
      <c r="E379" s="66">
        <f t="shared" si="95"/>
        <v>2025</v>
      </c>
      <c r="F379" s="38" t="str">
        <f t="shared" si="89"/>
        <v>TRADME</v>
      </c>
      <c r="G379" s="38" t="str">
        <f t="shared" si="96"/>
        <v>TM*01*</v>
      </c>
      <c r="H379" s="38" t="str">
        <f>P$14</f>
        <v>TRADME</v>
      </c>
      <c r="I379" s="38" t="str">
        <f t="shared" si="97"/>
        <v>TRAPMN</v>
      </c>
      <c r="J379" s="47">
        <v>0</v>
      </c>
      <c r="K379" s="2"/>
      <c r="L379" s="38" t="s">
        <v>239</v>
      </c>
      <c r="M379" s="38"/>
      <c r="N379" s="38" t="s">
        <v>245</v>
      </c>
      <c r="O379" s="19"/>
      <c r="P379" s="21"/>
      <c r="Q379" s="25"/>
      <c r="R379" s="21"/>
      <c r="S379" s="21"/>
      <c r="T379" s="21"/>
    </row>
    <row r="380" spans="2:20" x14ac:dyDescent="0.3">
      <c r="B380" s="38" t="s">
        <v>225</v>
      </c>
      <c r="C380" s="38"/>
      <c r="D380" s="38" t="str">
        <f t="shared" si="82"/>
        <v>*</v>
      </c>
      <c r="E380" s="66">
        <f t="shared" si="95"/>
        <v>2025</v>
      </c>
      <c r="F380" s="38" t="str">
        <f t="shared" si="89"/>
        <v>TRADST</v>
      </c>
      <c r="G380" s="38" t="str">
        <f t="shared" si="96"/>
        <v>TM*01*</v>
      </c>
      <c r="H380" s="38" t="str">
        <f>P$15</f>
        <v>TRADST</v>
      </c>
      <c r="I380" s="38" t="str">
        <f t="shared" si="97"/>
        <v>TRAPMN</v>
      </c>
      <c r="J380" s="47">
        <v>0</v>
      </c>
      <c r="K380" s="2"/>
      <c r="L380" s="38" t="s">
        <v>239</v>
      </c>
      <c r="M380" s="38"/>
      <c r="N380" s="38" t="s">
        <v>245</v>
      </c>
      <c r="P380" s="21"/>
      <c r="Q380" s="21"/>
    </row>
    <row r="381" spans="2:20" x14ac:dyDescent="0.3">
      <c r="B381" s="38" t="s">
        <v>225</v>
      </c>
      <c r="C381" s="38"/>
      <c r="D381" s="38" t="str">
        <f t="shared" si="82"/>
        <v>*</v>
      </c>
      <c r="E381" s="66">
        <f t="shared" si="95"/>
        <v>2025</v>
      </c>
      <c r="F381" s="38" t="str">
        <f t="shared" si="89"/>
        <v>TRAELC</v>
      </c>
      <c r="G381" s="38" t="str">
        <f t="shared" si="96"/>
        <v>TM*01*</v>
      </c>
      <c r="H381" s="38" t="str">
        <f>P$16</f>
        <v>TRAELC</v>
      </c>
      <c r="I381" s="38" t="str">
        <f t="shared" si="97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24"/>
    </row>
    <row r="382" spans="2:20" x14ac:dyDescent="0.3">
      <c r="B382" s="38" t="s">
        <v>225</v>
      </c>
      <c r="C382" s="38"/>
      <c r="D382" s="38" t="str">
        <f t="shared" si="82"/>
        <v>FLO_EMIS</v>
      </c>
      <c r="E382" s="66">
        <f t="shared" si="95"/>
        <v>2025</v>
      </c>
      <c r="F382" s="38" t="str">
        <f t="shared" si="89"/>
        <v>TRAETH</v>
      </c>
      <c r="G382" s="38" t="str">
        <f t="shared" si="96"/>
        <v>TM*01*</v>
      </c>
      <c r="H382" s="38" t="str">
        <f>P$17</f>
        <v>TRAETH</v>
      </c>
      <c r="I382" s="38" t="str">
        <f t="shared" si="97"/>
        <v>TRAPMN</v>
      </c>
      <c r="J382" s="47">
        <v>6.3947440107376277E-3</v>
      </c>
      <c r="K382" s="2"/>
      <c r="L382" s="38" t="s">
        <v>239</v>
      </c>
      <c r="M382" s="38" t="s">
        <v>293</v>
      </c>
      <c r="N382" s="38" t="s">
        <v>241</v>
      </c>
      <c r="O382" s="24"/>
    </row>
    <row r="383" spans="2:20" x14ac:dyDescent="0.3">
      <c r="B383" s="38" t="s">
        <v>225</v>
      </c>
      <c r="C383" s="38"/>
      <c r="D383" s="38" t="str">
        <f t="shared" si="82"/>
        <v>FLO_EMIS</v>
      </c>
      <c r="E383" s="66">
        <f t="shared" si="95"/>
        <v>2025</v>
      </c>
      <c r="F383" s="38" t="str">
        <f t="shared" si="89"/>
        <v>TRAETHM</v>
      </c>
      <c r="G383" s="38" t="str">
        <f t="shared" si="96"/>
        <v>TM*01*</v>
      </c>
      <c r="H383" s="38" t="str">
        <f>P$18</f>
        <v>TRAETHM</v>
      </c>
      <c r="I383" s="38" t="str">
        <f t="shared" si="97"/>
        <v>TRAPMN</v>
      </c>
      <c r="J383" s="47">
        <v>6.3947440107376277E-3</v>
      </c>
      <c r="K383" s="2"/>
      <c r="L383" s="38" t="s">
        <v>239</v>
      </c>
      <c r="M383" s="38" t="s">
        <v>293</v>
      </c>
      <c r="N383" s="38" t="s">
        <v>241</v>
      </c>
      <c r="O383" s="24"/>
    </row>
    <row r="384" spans="2:20" x14ac:dyDescent="0.3">
      <c r="B384" s="38" t="s">
        <v>225</v>
      </c>
      <c r="C384" s="38"/>
      <c r="D384" s="38" t="str">
        <f t="shared" si="82"/>
        <v>*</v>
      </c>
      <c r="E384" s="66">
        <f t="shared" si="95"/>
        <v>2025</v>
      </c>
      <c r="F384" s="38" t="str">
        <f t="shared" si="89"/>
        <v>TRAFTD</v>
      </c>
      <c r="G384" s="38" t="str">
        <f t="shared" si="96"/>
        <v>TM*01*</v>
      </c>
      <c r="H384" s="38" t="str">
        <f>P$19</f>
        <v>TRAFTD</v>
      </c>
      <c r="I384" s="38" t="str">
        <f t="shared" si="97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O384" s="24"/>
    </row>
    <row r="385" spans="2:20" x14ac:dyDescent="0.3">
      <c r="B385" s="38" t="s">
        <v>225</v>
      </c>
      <c r="C385" s="38"/>
      <c r="D385" s="38" t="str">
        <f t="shared" ref="D385:D443" si="100">IF(J385&gt;0,"FLO_EMIS","*")</f>
        <v>FLO_EMIS</v>
      </c>
      <c r="E385" s="66">
        <f t="shared" si="95"/>
        <v>2025</v>
      </c>
      <c r="F385" s="38" t="str">
        <f t="shared" si="89"/>
        <v>TRAGSL</v>
      </c>
      <c r="G385" s="38" t="str">
        <f t="shared" si="96"/>
        <v>TM*01*</v>
      </c>
      <c r="H385" s="38" t="str">
        <f>P$20</f>
        <v>TRAGSL</v>
      </c>
      <c r="I385" s="38" t="str">
        <f t="shared" si="97"/>
        <v>TRAPMN</v>
      </c>
      <c r="J385" s="47">
        <v>4.8015356775077296E-3</v>
      </c>
      <c r="K385" s="2"/>
      <c r="L385" s="38" t="s">
        <v>239</v>
      </c>
      <c r="M385" s="38" t="s">
        <v>293</v>
      </c>
      <c r="N385" s="38" t="s">
        <v>242</v>
      </c>
      <c r="O385" s="24"/>
    </row>
    <row r="386" spans="2:20" x14ac:dyDescent="0.3">
      <c r="B386" s="38" t="s">
        <v>225</v>
      </c>
      <c r="C386" s="38"/>
      <c r="D386" s="38" t="str">
        <f t="shared" si="100"/>
        <v>*</v>
      </c>
      <c r="E386" s="66">
        <f t="shared" si="95"/>
        <v>2025</v>
      </c>
      <c r="F386" s="38" t="str">
        <f t="shared" si="89"/>
        <v>TRAH2G</v>
      </c>
      <c r="G386" s="38" t="str">
        <f t="shared" si="96"/>
        <v>TM*01*</v>
      </c>
      <c r="H386" s="38" t="str">
        <f>P$21</f>
        <v>TRAH2G</v>
      </c>
      <c r="I386" s="38" t="str">
        <f t="shared" si="97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24"/>
    </row>
    <row r="387" spans="2:20" x14ac:dyDescent="0.3">
      <c r="B387" s="38" t="s">
        <v>225</v>
      </c>
      <c r="C387" s="38"/>
      <c r="D387" s="38" t="str">
        <f t="shared" si="100"/>
        <v>*</v>
      </c>
      <c r="E387" s="66">
        <f t="shared" si="95"/>
        <v>2025</v>
      </c>
      <c r="F387" s="38" t="str">
        <f t="shared" si="89"/>
        <v>TRAHFO</v>
      </c>
      <c r="G387" s="38" t="str">
        <f t="shared" si="96"/>
        <v>TM*01*</v>
      </c>
      <c r="H387" s="38" t="str">
        <f>P$22</f>
        <v>TRAHFO</v>
      </c>
      <c r="I387" s="38" t="str">
        <f t="shared" si="97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24"/>
    </row>
    <row r="388" spans="2:20" x14ac:dyDescent="0.3">
      <c r="B388" s="38" t="s">
        <v>225</v>
      </c>
      <c r="C388" s="38"/>
      <c r="D388" s="38" t="str">
        <f t="shared" si="100"/>
        <v>*</v>
      </c>
      <c r="E388" s="66">
        <f t="shared" si="95"/>
        <v>2025</v>
      </c>
      <c r="F388" s="38" t="str">
        <f t="shared" si="89"/>
        <v>TRAHUM</v>
      </c>
      <c r="G388" s="38" t="str">
        <f t="shared" si="96"/>
        <v>TM*01*</v>
      </c>
      <c r="H388" s="38" t="str">
        <f>P$23</f>
        <v>TRAHUM</v>
      </c>
      <c r="I388" s="38" t="str">
        <f t="shared" si="97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24"/>
    </row>
    <row r="389" spans="2:20" x14ac:dyDescent="0.3">
      <c r="B389" s="38" t="s">
        <v>225</v>
      </c>
      <c r="C389" s="38"/>
      <c r="D389" s="38" t="str">
        <f t="shared" si="100"/>
        <v>*</v>
      </c>
      <c r="E389" s="66">
        <f t="shared" si="95"/>
        <v>2025</v>
      </c>
      <c r="F389" s="38" t="str">
        <f t="shared" si="89"/>
        <v>TRAKER</v>
      </c>
      <c r="G389" s="38" t="str">
        <f t="shared" si="96"/>
        <v>TM*01*</v>
      </c>
      <c r="H389" s="38" t="str">
        <f>P$24</f>
        <v>TRAKER</v>
      </c>
      <c r="I389" s="38" t="str">
        <f t="shared" si="97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24"/>
    </row>
    <row r="390" spans="2:20" x14ac:dyDescent="0.3">
      <c r="B390" s="38" t="s">
        <v>225</v>
      </c>
      <c r="C390" s="38"/>
      <c r="D390" s="38" t="str">
        <f t="shared" si="100"/>
        <v>*</v>
      </c>
      <c r="E390" s="66">
        <f t="shared" si="95"/>
        <v>2025</v>
      </c>
      <c r="F390" s="38" t="str">
        <f t="shared" si="89"/>
        <v>TRALFO</v>
      </c>
      <c r="G390" s="38" t="str">
        <f t="shared" si="96"/>
        <v>TM*01*</v>
      </c>
      <c r="H390" s="38" t="str">
        <f>P$25</f>
        <v>TRALFO</v>
      </c>
      <c r="I390" s="38" t="str">
        <f t="shared" si="97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24"/>
    </row>
    <row r="391" spans="2:20" x14ac:dyDescent="0.3">
      <c r="B391" s="38" t="s">
        <v>225</v>
      </c>
      <c r="C391" s="38"/>
      <c r="D391" s="38" t="str">
        <f t="shared" si="100"/>
        <v>*</v>
      </c>
      <c r="E391" s="66">
        <f t="shared" si="95"/>
        <v>2025</v>
      </c>
      <c r="F391" s="38" t="str">
        <f t="shared" si="89"/>
        <v>TRALPG</v>
      </c>
      <c r="G391" s="38" t="str">
        <f t="shared" si="96"/>
        <v>TM*01*</v>
      </c>
      <c r="H391" s="38" t="str">
        <f>P$26</f>
        <v>TRALPG</v>
      </c>
      <c r="I391" s="38" t="str">
        <f t="shared" si="97"/>
        <v>TRAPMN</v>
      </c>
      <c r="J391" s="47">
        <v>0</v>
      </c>
      <c r="K391" s="2"/>
      <c r="L391" s="38" t="s">
        <v>239</v>
      </c>
      <c r="M391" s="38"/>
      <c r="N391" s="38" t="s">
        <v>245</v>
      </c>
      <c r="O391" s="24"/>
    </row>
    <row r="392" spans="2:20" s="19" customFormat="1" ht="15" customHeight="1" x14ac:dyDescent="0.3">
      <c r="B392" s="38" t="s">
        <v>225</v>
      </c>
      <c r="C392" s="38"/>
      <c r="D392" s="38" t="str">
        <f t="shared" si="100"/>
        <v>*</v>
      </c>
      <c r="E392" s="66">
        <f t="shared" si="95"/>
        <v>2025</v>
      </c>
      <c r="F392" s="38" t="str">
        <f t="shared" si="89"/>
        <v>TRAMTH</v>
      </c>
      <c r="G392" s="38" t="str">
        <f t="shared" si="96"/>
        <v>TM*01*</v>
      </c>
      <c r="H392" s="38" t="str">
        <f>P$27</f>
        <v>TRAMTH</v>
      </c>
      <c r="I392" s="38" t="str">
        <f t="shared" si="97"/>
        <v>TRAPMN</v>
      </c>
      <c r="J392" s="47">
        <v>0</v>
      </c>
      <c r="K392" s="2"/>
      <c r="L392" s="38" t="s">
        <v>239</v>
      </c>
      <c r="M392" s="38"/>
      <c r="N392" s="38" t="s">
        <v>245</v>
      </c>
      <c r="O392" s="24"/>
      <c r="P392" s="20"/>
      <c r="Q392" s="20"/>
    </row>
    <row r="393" spans="2:20" s="19" customFormat="1" ht="15" customHeight="1" x14ac:dyDescent="0.3">
      <c r="B393" s="38" t="s">
        <v>225</v>
      </c>
      <c r="C393" s="38"/>
      <c r="D393" s="38" t="str">
        <f t="shared" si="100"/>
        <v>*</v>
      </c>
      <c r="E393" s="66">
        <f t="shared" si="95"/>
        <v>2025</v>
      </c>
      <c r="F393" s="38" t="str">
        <f t="shared" si="89"/>
        <v>TRAMTHM</v>
      </c>
      <c r="G393" s="38" t="str">
        <f t="shared" si="96"/>
        <v>TM*01*</v>
      </c>
      <c r="H393" s="38" t="str">
        <f>P$28</f>
        <v>TRAMTHM</v>
      </c>
      <c r="I393" s="38" t="str">
        <f t="shared" si="97"/>
        <v>TRAPMN</v>
      </c>
      <c r="J393" s="47">
        <v>0</v>
      </c>
      <c r="K393" s="2"/>
      <c r="L393" s="38" t="s">
        <v>239</v>
      </c>
      <c r="M393" s="38"/>
      <c r="N393" s="38" t="s">
        <v>245</v>
      </c>
      <c r="P393" s="21"/>
    </row>
    <row r="394" spans="2:20" x14ac:dyDescent="0.3">
      <c r="B394" s="38" t="s">
        <v>225</v>
      </c>
      <c r="C394" s="38"/>
      <c r="D394" s="38" t="str">
        <f t="shared" si="100"/>
        <v>*</v>
      </c>
      <c r="E394" s="66">
        <f t="shared" si="95"/>
        <v>2025</v>
      </c>
      <c r="F394" s="38" t="str">
        <f t="shared" si="89"/>
        <v>TRANGL</v>
      </c>
      <c r="G394" s="38" t="str">
        <f t="shared" si="96"/>
        <v>TM*01*</v>
      </c>
      <c r="H394" s="38" t="str">
        <f>P$29</f>
        <v>TRANGL</v>
      </c>
      <c r="I394" s="38" t="str">
        <f t="shared" si="97"/>
        <v>TRAPMN</v>
      </c>
      <c r="J394" s="47">
        <v>0</v>
      </c>
      <c r="K394"/>
      <c r="L394" s="38" t="s">
        <v>239</v>
      </c>
      <c r="M394" s="38"/>
      <c r="N394" s="38" t="s">
        <v>245</v>
      </c>
      <c r="O394" s="19"/>
      <c r="P394" s="21"/>
      <c r="Q394" s="19"/>
    </row>
    <row r="395" spans="2:20" x14ac:dyDescent="0.3">
      <c r="B395" s="39" t="s">
        <v>225</v>
      </c>
      <c r="C395" s="39"/>
      <c r="D395" s="39" t="str">
        <f t="shared" si="100"/>
        <v>*</v>
      </c>
      <c r="E395" s="67">
        <f t="shared" si="95"/>
        <v>2025</v>
      </c>
      <c r="F395" s="39" t="str">
        <f t="shared" si="89"/>
        <v>TRANGS</v>
      </c>
      <c r="G395" s="39" t="str">
        <f t="shared" si="96"/>
        <v>TM*01*</v>
      </c>
      <c r="H395" s="39" t="str">
        <f>P$30</f>
        <v>TRANGS</v>
      </c>
      <c r="I395" s="39" t="str">
        <f t="shared" si="97"/>
        <v>TRAPMN</v>
      </c>
      <c r="J395" s="48">
        <v>0</v>
      </c>
      <c r="K395"/>
      <c r="L395" s="39" t="s">
        <v>239</v>
      </c>
      <c r="M395" s="39"/>
      <c r="N395" s="39" t="s">
        <v>245</v>
      </c>
      <c r="O395" s="24"/>
    </row>
    <row r="396" spans="2:20" s="19" customFormat="1" ht="15" customHeight="1" x14ac:dyDescent="0.3">
      <c r="B396" s="38" t="s">
        <v>225</v>
      </c>
      <c r="C396" s="38"/>
      <c r="D396" s="38" t="str">
        <f t="shared" si="100"/>
        <v>*</v>
      </c>
      <c r="E396" s="66">
        <v>2025</v>
      </c>
      <c r="F396" s="38" t="str">
        <f>H396</f>
        <v>TRABDL</v>
      </c>
      <c r="G396" s="38" t="s">
        <v>343</v>
      </c>
      <c r="H396" s="38" t="str">
        <f>P$7</f>
        <v>TRABDL</v>
      </c>
      <c r="I396" s="38" t="s">
        <v>240</v>
      </c>
      <c r="J396" s="47">
        <v>0</v>
      </c>
      <c r="K396" s="2"/>
      <c r="L396" s="38" t="s">
        <v>239</v>
      </c>
      <c r="M396" s="38"/>
      <c r="N396" s="38" t="s">
        <v>245</v>
      </c>
      <c r="O396" s="20"/>
      <c r="P396" s="20"/>
      <c r="Q396" s="20"/>
      <c r="S396" s="21"/>
    </row>
    <row r="397" spans="2:20" s="19" customFormat="1" ht="15" customHeight="1" x14ac:dyDescent="0.3">
      <c r="B397" s="38" t="s">
        <v>225</v>
      </c>
      <c r="C397" s="38"/>
      <c r="D397" s="38" t="str">
        <f t="shared" si="100"/>
        <v>*</v>
      </c>
      <c r="E397" s="66">
        <f>E396</f>
        <v>2025</v>
      </c>
      <c r="F397" s="38" t="str">
        <f t="shared" ref="F397:F419" si="101">H397</f>
        <v>TRABDLM</v>
      </c>
      <c r="G397" s="38" t="str">
        <f>G396</f>
        <v>TM*01*</v>
      </c>
      <c r="H397" s="38" t="str">
        <f>P$8</f>
        <v>TRABDLM</v>
      </c>
      <c r="I397" s="38" t="str">
        <f>I396</f>
        <v>TRASO2N</v>
      </c>
      <c r="J397" s="47">
        <v>0</v>
      </c>
      <c r="K397" s="2"/>
      <c r="L397" s="38" t="s">
        <v>239</v>
      </c>
      <c r="M397" s="38"/>
      <c r="N397" s="38" t="s">
        <v>245</v>
      </c>
      <c r="P397" s="21"/>
      <c r="R397" s="25"/>
      <c r="S397" s="21"/>
      <c r="T397" s="25"/>
    </row>
    <row r="398" spans="2:20" s="19" customFormat="1" ht="15" customHeight="1" x14ac:dyDescent="0.3">
      <c r="B398" s="38" t="s">
        <v>225</v>
      </c>
      <c r="C398" s="38"/>
      <c r="D398" s="38" t="str">
        <f t="shared" si="100"/>
        <v>*</v>
      </c>
      <c r="E398" s="66">
        <f t="shared" ref="E398:E419" si="102">E397</f>
        <v>2025</v>
      </c>
      <c r="F398" s="38" t="str">
        <f t="shared" si="101"/>
        <v>TRABGL</v>
      </c>
      <c r="G398" s="38" t="str">
        <f t="shared" ref="G398:G419" si="103">G397</f>
        <v>TM*01*</v>
      </c>
      <c r="H398" s="38" t="str">
        <f>P$9</f>
        <v>TRABGL</v>
      </c>
      <c r="I398" s="38" t="str">
        <f t="shared" ref="I398:I419" si="104">I397</f>
        <v>TRASO2N</v>
      </c>
      <c r="J398" s="47">
        <v>0</v>
      </c>
      <c r="K398" s="2"/>
      <c r="L398" s="38" t="s">
        <v>239</v>
      </c>
      <c r="M398" s="38"/>
      <c r="N398" s="38" t="s">
        <v>245</v>
      </c>
      <c r="P398" s="21"/>
      <c r="Q398" s="25"/>
      <c r="R398" s="25"/>
      <c r="S398" s="21"/>
      <c r="T398" s="25"/>
    </row>
    <row r="399" spans="2:20" s="19" customFormat="1" ht="15" customHeight="1" x14ac:dyDescent="0.3">
      <c r="B399" s="38" t="s">
        <v>225</v>
      </c>
      <c r="C399" s="38"/>
      <c r="D399" s="38" t="str">
        <f t="shared" si="100"/>
        <v>*</v>
      </c>
      <c r="E399" s="66">
        <f t="shared" si="102"/>
        <v>2025</v>
      </c>
      <c r="F399" s="38" t="str">
        <f t="shared" si="101"/>
        <v>TRABGS</v>
      </c>
      <c r="G399" s="38" t="str">
        <f t="shared" si="103"/>
        <v>TM*01*</v>
      </c>
      <c r="H399" s="38" t="str">
        <f>P$10</f>
        <v>TRABGS</v>
      </c>
      <c r="I399" s="38" t="str">
        <f t="shared" si="104"/>
        <v>TRASO2N</v>
      </c>
      <c r="J399" s="47">
        <v>0</v>
      </c>
      <c r="K399" s="2"/>
      <c r="L399" s="38" t="s">
        <v>239</v>
      </c>
      <c r="M399" s="38"/>
      <c r="N399" s="38" t="s">
        <v>245</v>
      </c>
      <c r="P399" s="21"/>
      <c r="Q399" s="25"/>
      <c r="R399" s="25"/>
      <c r="S399" s="21"/>
      <c r="T399" s="25"/>
    </row>
    <row r="400" spans="2:20" s="19" customFormat="1" ht="15" customHeight="1" x14ac:dyDescent="0.3">
      <c r="B400" s="38" t="s">
        <v>225</v>
      </c>
      <c r="C400" s="38"/>
      <c r="D400" s="38" t="str">
        <f t="shared" si="100"/>
        <v>FLO_EMIS</v>
      </c>
      <c r="E400" s="66">
        <f t="shared" si="102"/>
        <v>2025</v>
      </c>
      <c r="F400" s="38" t="str">
        <f t="shared" si="101"/>
        <v>TRABGSL</v>
      </c>
      <c r="G400" s="38" t="str">
        <f t="shared" si="103"/>
        <v>TM*01*</v>
      </c>
      <c r="H400" s="38" t="str">
        <f>P$11</f>
        <v>TRABGSL</v>
      </c>
      <c r="I400" s="38" t="str">
        <f t="shared" si="104"/>
        <v>TRASO2N</v>
      </c>
      <c r="J400" s="47">
        <f>J409</f>
        <v>1.8234847743703233E-4</v>
      </c>
      <c r="K400" s="2"/>
      <c r="L400" s="38" t="s">
        <v>239</v>
      </c>
      <c r="M400" s="38"/>
      <c r="N400" s="38" t="s">
        <v>294</v>
      </c>
      <c r="P400" s="21"/>
      <c r="Q400" s="25"/>
      <c r="R400" s="25"/>
      <c r="S400" s="25"/>
      <c r="T400" s="25"/>
    </row>
    <row r="401" spans="2:20" s="19" customFormat="1" ht="15" customHeight="1" x14ac:dyDescent="0.3">
      <c r="B401" s="38" t="s">
        <v>225</v>
      </c>
      <c r="C401" s="38"/>
      <c r="D401" s="38" t="str">
        <f t="shared" ref="D401" si="105">IF(J401&gt;0,"FLO_EMIS","*")</f>
        <v>FLO_EMIS</v>
      </c>
      <c r="E401" s="66">
        <f t="shared" si="102"/>
        <v>2025</v>
      </c>
      <c r="F401" s="38" t="str">
        <f t="shared" ref="F401" si="106">H401</f>
        <v>TRABGSLM</v>
      </c>
      <c r="G401" s="38" t="str">
        <f t="shared" si="103"/>
        <v>TM*01*</v>
      </c>
      <c r="H401" s="38" t="str">
        <f>P$12</f>
        <v>TRABGSLM</v>
      </c>
      <c r="I401" s="38" t="str">
        <f t="shared" si="104"/>
        <v>TRASO2N</v>
      </c>
      <c r="J401" s="47">
        <f>J400</f>
        <v>1.8234847743703233E-4</v>
      </c>
      <c r="K401" s="2"/>
      <c r="L401" s="38" t="s">
        <v>239</v>
      </c>
      <c r="M401" s="38"/>
      <c r="N401" s="38" t="s">
        <v>294</v>
      </c>
      <c r="P401" s="21"/>
      <c r="Q401" s="25"/>
      <c r="R401" s="25"/>
      <c r="S401" s="25"/>
      <c r="T401" s="25"/>
    </row>
    <row r="402" spans="2:20" x14ac:dyDescent="0.3">
      <c r="B402" s="38" t="s">
        <v>225</v>
      </c>
      <c r="C402" s="38"/>
      <c r="D402" s="38" t="str">
        <f t="shared" si="100"/>
        <v>*</v>
      </c>
      <c r="E402" s="66">
        <f t="shared" si="102"/>
        <v>2025</v>
      </c>
      <c r="F402" s="38" t="str">
        <f t="shared" si="101"/>
        <v>TRABJF</v>
      </c>
      <c r="G402" s="38" t="str">
        <f t="shared" si="103"/>
        <v>TM*01*</v>
      </c>
      <c r="H402" s="38" t="str">
        <f>P$13</f>
        <v>TRABJF</v>
      </c>
      <c r="I402" s="38" t="str">
        <f t="shared" si="104"/>
        <v>TRASO2N</v>
      </c>
      <c r="J402" s="47">
        <v>0</v>
      </c>
      <c r="K402" s="2"/>
      <c r="L402" s="38" t="s">
        <v>239</v>
      </c>
      <c r="M402" s="38"/>
      <c r="N402" s="38" t="s">
        <v>245</v>
      </c>
      <c r="O402" s="19"/>
      <c r="P402" s="21"/>
      <c r="Q402" s="25"/>
      <c r="R402" s="21"/>
      <c r="S402" s="21"/>
      <c r="T402" s="21"/>
    </row>
    <row r="403" spans="2:20" x14ac:dyDescent="0.3">
      <c r="B403" s="38" t="s">
        <v>225</v>
      </c>
      <c r="C403" s="38"/>
      <c r="D403" s="38" t="str">
        <f t="shared" si="100"/>
        <v>*</v>
      </c>
      <c r="E403" s="66">
        <f t="shared" si="102"/>
        <v>2025</v>
      </c>
      <c r="F403" s="38" t="str">
        <f t="shared" si="101"/>
        <v>TRADME</v>
      </c>
      <c r="G403" s="38" t="str">
        <f t="shared" si="103"/>
        <v>TM*01*</v>
      </c>
      <c r="H403" s="38" t="str">
        <f>P$14</f>
        <v>TRADME</v>
      </c>
      <c r="I403" s="38" t="str">
        <f t="shared" si="104"/>
        <v>TRASO2N</v>
      </c>
      <c r="J403" s="47">
        <v>0</v>
      </c>
      <c r="K403" s="2"/>
      <c r="L403" s="38" t="s">
        <v>239</v>
      </c>
      <c r="M403" s="38"/>
      <c r="N403" s="38" t="s">
        <v>245</v>
      </c>
      <c r="P403" s="21"/>
      <c r="Q403" s="21"/>
    </row>
    <row r="404" spans="2:20" x14ac:dyDescent="0.3">
      <c r="B404" s="38" t="s">
        <v>225</v>
      </c>
      <c r="C404" s="38"/>
      <c r="D404" s="38" t="str">
        <f t="shared" si="100"/>
        <v>*</v>
      </c>
      <c r="E404" s="66">
        <f t="shared" si="102"/>
        <v>2025</v>
      </c>
      <c r="F404" s="38" t="str">
        <f t="shared" si="101"/>
        <v>TRADST</v>
      </c>
      <c r="G404" s="38" t="str">
        <f t="shared" si="103"/>
        <v>TM*01*</v>
      </c>
      <c r="H404" s="38" t="str">
        <f>P$15</f>
        <v>TRADST</v>
      </c>
      <c r="I404" s="38" t="str">
        <f t="shared" si="104"/>
        <v>TRASO2N</v>
      </c>
      <c r="J404" s="47">
        <v>0</v>
      </c>
      <c r="K404" s="2"/>
      <c r="L404" s="38" t="s">
        <v>239</v>
      </c>
      <c r="M404" s="38"/>
      <c r="N404" s="38" t="s">
        <v>245</v>
      </c>
    </row>
    <row r="405" spans="2:20" x14ac:dyDescent="0.3">
      <c r="B405" s="38" t="s">
        <v>225</v>
      </c>
      <c r="C405" s="38"/>
      <c r="D405" s="38" t="str">
        <f t="shared" si="100"/>
        <v>*</v>
      </c>
      <c r="E405" s="66">
        <f t="shared" si="102"/>
        <v>2025</v>
      </c>
      <c r="F405" s="38" t="str">
        <f t="shared" si="101"/>
        <v>TRAELC</v>
      </c>
      <c r="G405" s="38" t="str">
        <f t="shared" si="103"/>
        <v>TM*01*</v>
      </c>
      <c r="H405" s="38" t="str">
        <f>P$16</f>
        <v>TRAELC</v>
      </c>
      <c r="I405" s="38" t="str">
        <f t="shared" si="104"/>
        <v>TRASO2N</v>
      </c>
      <c r="J405" s="47">
        <v>0</v>
      </c>
      <c r="K405" s="2"/>
      <c r="L405" s="38" t="s">
        <v>239</v>
      </c>
      <c r="M405" s="38"/>
      <c r="N405" s="38" t="s">
        <v>245</v>
      </c>
    </row>
    <row r="406" spans="2:20" x14ac:dyDescent="0.3">
      <c r="B406" s="38" t="s">
        <v>225</v>
      </c>
      <c r="C406" s="38"/>
      <c r="D406" s="38" t="str">
        <f t="shared" si="100"/>
        <v>FLO_EMIS</v>
      </c>
      <c r="E406" s="66">
        <f t="shared" si="102"/>
        <v>2025</v>
      </c>
      <c r="F406" s="38" t="str">
        <f t="shared" si="101"/>
        <v>TRAETH</v>
      </c>
      <c r="G406" s="38" t="str">
        <f t="shared" si="103"/>
        <v>TM*01*</v>
      </c>
      <c r="H406" s="38" t="str">
        <f>P$17</f>
        <v>TRAETH</v>
      </c>
      <c r="I406" s="38" t="str">
        <f t="shared" si="104"/>
        <v>TRASO2N</v>
      </c>
      <c r="J406" s="47">
        <v>2.8028293964933341E-4</v>
      </c>
      <c r="K406" s="2"/>
      <c r="L406" s="38" t="s">
        <v>239</v>
      </c>
      <c r="M406" s="38" t="s">
        <v>293</v>
      </c>
      <c r="N406" s="38" t="s">
        <v>241</v>
      </c>
    </row>
    <row r="407" spans="2:20" x14ac:dyDescent="0.3">
      <c r="B407" s="38" t="s">
        <v>225</v>
      </c>
      <c r="C407" s="38"/>
      <c r="D407" s="38" t="str">
        <f t="shared" si="100"/>
        <v>FLO_EMIS</v>
      </c>
      <c r="E407" s="66">
        <f t="shared" si="102"/>
        <v>2025</v>
      </c>
      <c r="F407" s="38" t="str">
        <f t="shared" si="101"/>
        <v>TRAETHM</v>
      </c>
      <c r="G407" s="38" t="str">
        <f t="shared" si="103"/>
        <v>TM*01*</v>
      </c>
      <c r="H407" s="38" t="str">
        <f>P$18</f>
        <v>TRAETHM</v>
      </c>
      <c r="I407" s="38" t="str">
        <f t="shared" si="104"/>
        <v>TRASO2N</v>
      </c>
      <c r="J407" s="47">
        <v>2.8028293964933341E-4</v>
      </c>
      <c r="K407" s="2"/>
      <c r="L407" s="38" t="s">
        <v>239</v>
      </c>
      <c r="M407" s="38" t="s">
        <v>293</v>
      </c>
      <c r="N407" s="38" t="s">
        <v>241</v>
      </c>
    </row>
    <row r="408" spans="2:20" x14ac:dyDescent="0.3">
      <c r="B408" s="38" t="s">
        <v>225</v>
      </c>
      <c r="C408" s="38"/>
      <c r="D408" s="38" t="str">
        <f t="shared" si="100"/>
        <v>*</v>
      </c>
      <c r="E408" s="66">
        <f t="shared" si="102"/>
        <v>2025</v>
      </c>
      <c r="F408" s="38" t="str">
        <f t="shared" si="101"/>
        <v>TRAFTD</v>
      </c>
      <c r="G408" s="38" t="str">
        <f t="shared" si="103"/>
        <v>TM*01*</v>
      </c>
      <c r="H408" s="38" t="str">
        <f>P$19</f>
        <v>TRAFTD</v>
      </c>
      <c r="I408" s="38" t="str">
        <f t="shared" si="104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100"/>
        <v>FLO_EMIS</v>
      </c>
      <c r="E409" s="66">
        <f t="shared" si="102"/>
        <v>2025</v>
      </c>
      <c r="F409" s="38" t="str">
        <f t="shared" si="101"/>
        <v>TRAGSL</v>
      </c>
      <c r="G409" s="38" t="str">
        <f t="shared" si="103"/>
        <v>TM*01*</v>
      </c>
      <c r="H409" s="38" t="str">
        <f>P$20</f>
        <v>TRAGSL</v>
      </c>
      <c r="I409" s="38" t="str">
        <f t="shared" si="104"/>
        <v>TRASO2N</v>
      </c>
      <c r="J409" s="47">
        <v>1.8234847743703233E-4</v>
      </c>
      <c r="K409" s="2"/>
      <c r="L409" s="38" t="s">
        <v>239</v>
      </c>
      <c r="M409" s="38" t="s">
        <v>293</v>
      </c>
      <c r="N409" s="38" t="s">
        <v>242</v>
      </c>
    </row>
    <row r="410" spans="2:20" x14ac:dyDescent="0.3">
      <c r="B410" s="38" t="s">
        <v>225</v>
      </c>
      <c r="C410" s="38"/>
      <c r="D410" s="38" t="str">
        <f t="shared" si="100"/>
        <v>*</v>
      </c>
      <c r="E410" s="66">
        <f t="shared" si="102"/>
        <v>2025</v>
      </c>
      <c r="F410" s="38" t="str">
        <f t="shared" si="101"/>
        <v>TRAH2G</v>
      </c>
      <c r="G410" s="38" t="str">
        <f t="shared" si="103"/>
        <v>TM*01*</v>
      </c>
      <c r="H410" s="38" t="str">
        <f>P$21</f>
        <v>TRAH2G</v>
      </c>
      <c r="I410" s="38" t="str">
        <f t="shared" si="104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100"/>
        <v>*</v>
      </c>
      <c r="E411" s="66">
        <f t="shared" si="102"/>
        <v>2025</v>
      </c>
      <c r="F411" s="38" t="str">
        <f t="shared" si="101"/>
        <v>TRAHFO</v>
      </c>
      <c r="G411" s="38" t="str">
        <f t="shared" si="103"/>
        <v>TM*01*</v>
      </c>
      <c r="H411" s="38" t="str">
        <f>P$22</f>
        <v>TRAHFO</v>
      </c>
      <c r="I411" s="38" t="str">
        <f t="shared" si="104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100"/>
        <v>*</v>
      </c>
      <c r="E412" s="66">
        <f t="shared" si="102"/>
        <v>2025</v>
      </c>
      <c r="F412" s="38" t="str">
        <f t="shared" si="101"/>
        <v>TRAHUM</v>
      </c>
      <c r="G412" s="38" t="str">
        <f t="shared" si="103"/>
        <v>TM*01*</v>
      </c>
      <c r="H412" s="38" t="str">
        <f>P$23</f>
        <v>TRAHUM</v>
      </c>
      <c r="I412" s="38" t="str">
        <f t="shared" si="104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100"/>
        <v>*</v>
      </c>
      <c r="E413" s="66">
        <f t="shared" si="102"/>
        <v>2025</v>
      </c>
      <c r="F413" s="38" t="str">
        <f t="shared" si="101"/>
        <v>TRAKER</v>
      </c>
      <c r="G413" s="38" t="str">
        <f t="shared" si="103"/>
        <v>TM*01*</v>
      </c>
      <c r="H413" s="38" t="str">
        <f>P$24</f>
        <v>TRAKER</v>
      </c>
      <c r="I413" s="38" t="str">
        <f t="shared" si="104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100"/>
        <v>*</v>
      </c>
      <c r="E414" s="66">
        <f t="shared" si="102"/>
        <v>2025</v>
      </c>
      <c r="F414" s="38" t="str">
        <f t="shared" si="101"/>
        <v>TRALFO</v>
      </c>
      <c r="G414" s="38" t="str">
        <f t="shared" si="103"/>
        <v>TM*01*</v>
      </c>
      <c r="H414" s="38" t="str">
        <f>P$25</f>
        <v>TRALFO</v>
      </c>
      <c r="I414" s="38" t="str">
        <f t="shared" si="104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100"/>
        <v>*</v>
      </c>
      <c r="E415" s="66">
        <f t="shared" si="102"/>
        <v>2025</v>
      </c>
      <c r="F415" s="38" t="str">
        <f t="shared" si="101"/>
        <v>TRALPG</v>
      </c>
      <c r="G415" s="38" t="str">
        <f t="shared" si="103"/>
        <v>TM*01*</v>
      </c>
      <c r="H415" s="38" t="str">
        <f>P$26</f>
        <v>TRALPG</v>
      </c>
      <c r="I415" s="38" t="str">
        <f t="shared" si="104"/>
        <v>TRASO2N</v>
      </c>
      <c r="J415" s="47">
        <v>0</v>
      </c>
      <c r="K415" s="2"/>
      <c r="L415" s="38" t="s">
        <v>239</v>
      </c>
      <c r="M415" s="38"/>
      <c r="N415" s="38" t="s">
        <v>245</v>
      </c>
    </row>
    <row r="416" spans="2:20" s="19" customFormat="1" ht="15" customHeight="1" x14ac:dyDescent="0.3">
      <c r="B416" s="38" t="s">
        <v>225</v>
      </c>
      <c r="C416" s="38"/>
      <c r="D416" s="38" t="str">
        <f t="shared" si="100"/>
        <v>*</v>
      </c>
      <c r="E416" s="66">
        <f t="shared" si="102"/>
        <v>2025</v>
      </c>
      <c r="F416" s="38" t="str">
        <f t="shared" si="101"/>
        <v>TRAMTH</v>
      </c>
      <c r="G416" s="38" t="str">
        <f t="shared" si="103"/>
        <v>TM*01*</v>
      </c>
      <c r="H416" s="38" t="str">
        <f>P$27</f>
        <v>TRAMTH</v>
      </c>
      <c r="I416" s="38" t="str">
        <f t="shared" si="104"/>
        <v>TRASO2N</v>
      </c>
      <c r="J416" s="47">
        <v>0</v>
      </c>
      <c r="K416" s="2"/>
      <c r="L416" s="38" t="s">
        <v>239</v>
      </c>
      <c r="M416" s="38"/>
      <c r="N416" s="38" t="s">
        <v>245</v>
      </c>
      <c r="O416" s="20"/>
      <c r="P416" s="20"/>
      <c r="Q416" s="20"/>
    </row>
    <row r="417" spans="2:20" s="19" customFormat="1" ht="15" customHeight="1" x14ac:dyDescent="0.3">
      <c r="B417" s="38" t="s">
        <v>225</v>
      </c>
      <c r="C417" s="38"/>
      <c r="D417" s="38" t="str">
        <f t="shared" si="100"/>
        <v>*</v>
      </c>
      <c r="E417" s="66">
        <f t="shared" si="102"/>
        <v>2025</v>
      </c>
      <c r="F417" s="38" t="str">
        <f t="shared" si="101"/>
        <v>TRAMTHM</v>
      </c>
      <c r="G417" s="38" t="str">
        <f t="shared" si="103"/>
        <v>TM*01*</v>
      </c>
      <c r="H417" s="38" t="str">
        <f>P$28</f>
        <v>TRAMTHM</v>
      </c>
      <c r="I417" s="38" t="str">
        <f t="shared" si="104"/>
        <v>TRASO2N</v>
      </c>
      <c r="J417" s="47">
        <v>0</v>
      </c>
      <c r="K417" s="2"/>
      <c r="L417" s="38" t="s">
        <v>239</v>
      </c>
      <c r="M417" s="38"/>
      <c r="N417" s="38" t="s">
        <v>245</v>
      </c>
      <c r="P417" s="21"/>
    </row>
    <row r="418" spans="2:20" x14ac:dyDescent="0.3">
      <c r="B418" s="38" t="s">
        <v>225</v>
      </c>
      <c r="C418" s="38"/>
      <c r="D418" s="38" t="str">
        <f t="shared" si="100"/>
        <v>*</v>
      </c>
      <c r="E418" s="66">
        <f t="shared" si="102"/>
        <v>2025</v>
      </c>
      <c r="F418" s="38" t="str">
        <f t="shared" si="101"/>
        <v>TRANGL</v>
      </c>
      <c r="G418" s="38" t="str">
        <f t="shared" si="103"/>
        <v>TM*01*</v>
      </c>
      <c r="H418" s="38" t="str">
        <f>P$29</f>
        <v>TRANGL</v>
      </c>
      <c r="I418" s="38" t="str">
        <f t="shared" si="104"/>
        <v>TRASO2N</v>
      </c>
      <c r="J418" s="47">
        <v>0</v>
      </c>
      <c r="K418"/>
      <c r="L418" s="38" t="s">
        <v>239</v>
      </c>
      <c r="M418" s="38"/>
      <c r="N418" s="38" t="s">
        <v>245</v>
      </c>
      <c r="O418" s="19"/>
      <c r="P418" s="21"/>
      <c r="Q418" s="19"/>
    </row>
    <row r="419" spans="2:20" x14ac:dyDescent="0.3">
      <c r="B419" s="39" t="s">
        <v>225</v>
      </c>
      <c r="C419" s="39"/>
      <c r="D419" s="39" t="str">
        <f t="shared" si="100"/>
        <v>*</v>
      </c>
      <c r="E419" s="67">
        <f t="shared" si="102"/>
        <v>2025</v>
      </c>
      <c r="F419" s="39" t="str">
        <f t="shared" si="101"/>
        <v>TRANGS</v>
      </c>
      <c r="G419" s="39" t="str">
        <f t="shared" si="103"/>
        <v>TM*01*</v>
      </c>
      <c r="H419" s="39" t="str">
        <f>P$30</f>
        <v>TRANGS</v>
      </c>
      <c r="I419" s="39" t="str">
        <f t="shared" si="104"/>
        <v>TRASO2N</v>
      </c>
      <c r="J419" s="48">
        <v>0</v>
      </c>
      <c r="K419"/>
      <c r="L419" s="39" t="s">
        <v>239</v>
      </c>
      <c r="M419" s="39"/>
      <c r="N419" s="39" t="s">
        <v>245</v>
      </c>
    </row>
    <row r="420" spans="2:20" x14ac:dyDescent="0.3">
      <c r="B420" s="38" t="s">
        <v>225</v>
      </c>
      <c r="C420" s="38"/>
      <c r="D420" s="38" t="str">
        <f t="shared" si="100"/>
        <v>*</v>
      </c>
      <c r="E420" s="66">
        <v>2025</v>
      </c>
      <c r="F420" s="38" t="str">
        <f>H420</f>
        <v>TRABDL</v>
      </c>
      <c r="G420" s="38" t="s">
        <v>343</v>
      </c>
      <c r="H420" s="38" t="str">
        <f>P$7</f>
        <v>TRABDL</v>
      </c>
      <c r="I420" s="38" t="s">
        <v>230</v>
      </c>
      <c r="J420" s="47">
        <v>0</v>
      </c>
      <c r="K420" s="2"/>
      <c r="L420" s="38" t="s">
        <v>239</v>
      </c>
      <c r="M420" s="38"/>
      <c r="N420" s="38" t="s">
        <v>245</v>
      </c>
    </row>
    <row r="421" spans="2:20" s="19" customFormat="1" ht="15" customHeight="1" x14ac:dyDescent="0.3">
      <c r="B421" s="38" t="s">
        <v>225</v>
      </c>
      <c r="C421" s="38"/>
      <c r="D421" s="38" t="str">
        <f t="shared" si="100"/>
        <v>*</v>
      </c>
      <c r="E421" s="66">
        <f>E420</f>
        <v>2025</v>
      </c>
      <c r="F421" s="38" t="str">
        <f t="shared" ref="F421:F443" si="107">H421</f>
        <v>TRABDLM</v>
      </c>
      <c r="G421" s="38" t="str">
        <f>G420</f>
        <v>TM*01*</v>
      </c>
      <c r="H421" s="38" t="str">
        <f>P$8</f>
        <v>TRABDLM</v>
      </c>
      <c r="I421" s="38" t="str">
        <f>I420</f>
        <v>TRAVOCN</v>
      </c>
      <c r="J421" s="47">
        <v>0</v>
      </c>
      <c r="K421" s="2"/>
      <c r="L421" s="38" t="s">
        <v>239</v>
      </c>
      <c r="M421" s="38"/>
      <c r="N421" s="38" t="s">
        <v>245</v>
      </c>
      <c r="O421" s="20"/>
      <c r="P421" s="20"/>
      <c r="Q421" s="20"/>
      <c r="S421" s="21"/>
    </row>
    <row r="422" spans="2:20" s="19" customFormat="1" ht="15" customHeight="1" x14ac:dyDescent="0.3">
      <c r="B422" s="38" t="s">
        <v>225</v>
      </c>
      <c r="C422" s="38"/>
      <c r="D422" s="38" t="str">
        <f t="shared" si="100"/>
        <v>*</v>
      </c>
      <c r="E422" s="66">
        <f t="shared" ref="E422:E443" si="108">E421</f>
        <v>2025</v>
      </c>
      <c r="F422" s="38" t="str">
        <f t="shared" si="107"/>
        <v>TRABGL</v>
      </c>
      <c r="G422" s="38" t="str">
        <f t="shared" ref="G422:G443" si="109">G421</f>
        <v>TM*01*</v>
      </c>
      <c r="H422" s="38" t="str">
        <f>P$9</f>
        <v>TRABGL</v>
      </c>
      <c r="I422" s="38" t="str">
        <f t="shared" ref="I422:I443" si="110">I421</f>
        <v>TRAVOCN</v>
      </c>
      <c r="J422" s="47">
        <v>0</v>
      </c>
      <c r="K422" s="2"/>
      <c r="L422" s="38" t="s">
        <v>239</v>
      </c>
      <c r="M422" s="38"/>
      <c r="N422" s="38" t="s">
        <v>245</v>
      </c>
      <c r="P422" s="21"/>
      <c r="R422" s="25"/>
      <c r="S422" s="21"/>
      <c r="T422" s="25"/>
    </row>
    <row r="423" spans="2:20" s="19" customFormat="1" ht="15" customHeight="1" x14ac:dyDescent="0.3">
      <c r="B423" s="38" t="s">
        <v>225</v>
      </c>
      <c r="C423" s="38"/>
      <c r="D423" s="38" t="str">
        <f t="shared" si="100"/>
        <v>*</v>
      </c>
      <c r="E423" s="66">
        <f t="shared" si="108"/>
        <v>2025</v>
      </c>
      <c r="F423" s="38" t="str">
        <f t="shared" si="107"/>
        <v>TRABGS</v>
      </c>
      <c r="G423" s="38" t="str">
        <f t="shared" si="109"/>
        <v>TM*01*</v>
      </c>
      <c r="H423" s="38" t="str">
        <f>P$10</f>
        <v>TRABGS</v>
      </c>
      <c r="I423" s="38" t="str">
        <f t="shared" si="110"/>
        <v>TRAVOCN</v>
      </c>
      <c r="J423" s="47">
        <v>0</v>
      </c>
      <c r="K423" s="2"/>
      <c r="L423" s="38" t="s">
        <v>239</v>
      </c>
      <c r="M423" s="38"/>
      <c r="N423" s="38" t="s">
        <v>245</v>
      </c>
      <c r="P423" s="21"/>
      <c r="Q423" s="25"/>
      <c r="R423" s="25"/>
      <c r="S423" s="21"/>
      <c r="T423" s="25"/>
    </row>
    <row r="424" spans="2:20" s="19" customFormat="1" ht="15" customHeight="1" x14ac:dyDescent="0.3">
      <c r="B424" s="38" t="s">
        <v>225</v>
      </c>
      <c r="C424" s="38"/>
      <c r="D424" s="38" t="str">
        <f t="shared" si="100"/>
        <v>FLO_EMIS</v>
      </c>
      <c r="E424" s="66">
        <f t="shared" si="108"/>
        <v>2025</v>
      </c>
      <c r="F424" s="38" t="str">
        <f t="shared" si="107"/>
        <v>TRABGSL</v>
      </c>
      <c r="G424" s="38" t="str">
        <f t="shared" si="109"/>
        <v>TM*01*</v>
      </c>
      <c r="H424" s="38" t="str">
        <f>P$11</f>
        <v>TRABGSL</v>
      </c>
      <c r="I424" s="38" t="str">
        <f t="shared" si="110"/>
        <v>TRAVOCN</v>
      </c>
      <c r="J424" s="47">
        <f>J433</f>
        <v>0.46901178744327165</v>
      </c>
      <c r="K424" s="2"/>
      <c r="L424" s="38" t="s">
        <v>239</v>
      </c>
      <c r="M424" s="38"/>
      <c r="N424" s="38" t="s">
        <v>294</v>
      </c>
      <c r="P424" s="21"/>
      <c r="Q424" s="25"/>
      <c r="R424" s="25"/>
      <c r="S424" s="21"/>
      <c r="T424" s="25"/>
    </row>
    <row r="425" spans="2:20" s="19" customFormat="1" ht="15" customHeight="1" x14ac:dyDescent="0.3">
      <c r="B425" s="38" t="s">
        <v>225</v>
      </c>
      <c r="C425" s="38"/>
      <c r="D425" s="38" t="str">
        <f t="shared" ref="D425" si="111">IF(J425&gt;0,"FLO_EMIS","*")</f>
        <v>FLO_EMIS</v>
      </c>
      <c r="E425" s="66">
        <f t="shared" si="108"/>
        <v>2025</v>
      </c>
      <c r="F425" s="38" t="str">
        <f t="shared" ref="F425" si="112">H425</f>
        <v>TRABGSLM</v>
      </c>
      <c r="G425" s="38" t="str">
        <f t="shared" si="109"/>
        <v>TM*01*</v>
      </c>
      <c r="H425" s="38" t="str">
        <f>P$12</f>
        <v>TRABGSLM</v>
      </c>
      <c r="I425" s="38" t="str">
        <f t="shared" si="110"/>
        <v>TRAVOCN</v>
      </c>
      <c r="J425" s="47">
        <f>J424</f>
        <v>0.46901178744327165</v>
      </c>
      <c r="K425" s="2"/>
      <c r="L425" s="38" t="s">
        <v>239</v>
      </c>
      <c r="M425" s="38"/>
      <c r="N425" s="38" t="s">
        <v>294</v>
      </c>
      <c r="P425" s="21"/>
      <c r="Q425" s="25"/>
      <c r="R425" s="25"/>
      <c r="S425" s="21"/>
      <c r="T425" s="25"/>
    </row>
    <row r="426" spans="2:20" s="19" customFormat="1" ht="15" customHeight="1" x14ac:dyDescent="0.3">
      <c r="B426" s="38" t="s">
        <v>225</v>
      </c>
      <c r="C426" s="38"/>
      <c r="D426" s="38" t="str">
        <f t="shared" si="100"/>
        <v>*</v>
      </c>
      <c r="E426" s="66">
        <f t="shared" si="108"/>
        <v>2025</v>
      </c>
      <c r="F426" s="38" t="str">
        <f t="shared" si="107"/>
        <v>TRABJF</v>
      </c>
      <c r="G426" s="38" t="str">
        <f t="shared" si="109"/>
        <v>TM*01*</v>
      </c>
      <c r="H426" s="38" t="str">
        <f>P$13</f>
        <v>TRABJF</v>
      </c>
      <c r="I426" s="38" t="str">
        <f t="shared" si="110"/>
        <v>TRAVOCN</v>
      </c>
      <c r="J426" s="47">
        <v>0</v>
      </c>
      <c r="K426" s="2"/>
      <c r="L426" s="38" t="s">
        <v>239</v>
      </c>
      <c r="M426" s="38"/>
      <c r="N426" s="38" t="s">
        <v>245</v>
      </c>
      <c r="P426" s="21"/>
      <c r="Q426" s="25"/>
      <c r="R426" s="25"/>
      <c r="S426" s="25"/>
      <c r="T426" s="25"/>
    </row>
    <row r="427" spans="2:20" x14ac:dyDescent="0.3">
      <c r="B427" s="38" t="s">
        <v>225</v>
      </c>
      <c r="C427" s="38"/>
      <c r="D427" s="38" t="str">
        <f t="shared" si="100"/>
        <v>*</v>
      </c>
      <c r="E427" s="66">
        <f t="shared" si="108"/>
        <v>2025</v>
      </c>
      <c r="F427" s="38" t="str">
        <f t="shared" si="107"/>
        <v>TRADME</v>
      </c>
      <c r="G427" s="38" t="str">
        <f t="shared" si="109"/>
        <v>TM*01*</v>
      </c>
      <c r="H427" s="38" t="str">
        <f>P$14</f>
        <v>TRADME</v>
      </c>
      <c r="I427" s="38" t="str">
        <f t="shared" si="110"/>
        <v>TRAVOCN</v>
      </c>
      <c r="J427" s="47">
        <v>0</v>
      </c>
      <c r="K427" s="2"/>
      <c r="L427" s="38" t="s">
        <v>239</v>
      </c>
      <c r="M427" s="38"/>
      <c r="N427" s="38" t="s">
        <v>245</v>
      </c>
      <c r="O427" s="19"/>
      <c r="P427" s="21"/>
      <c r="Q427" s="25"/>
      <c r="R427" s="21"/>
      <c r="S427" s="21"/>
      <c r="T427" s="21"/>
    </row>
    <row r="428" spans="2:20" x14ac:dyDescent="0.3">
      <c r="B428" s="38" t="s">
        <v>225</v>
      </c>
      <c r="C428" s="38"/>
      <c r="D428" s="38" t="str">
        <f t="shared" si="100"/>
        <v>*</v>
      </c>
      <c r="E428" s="66">
        <f t="shared" si="108"/>
        <v>2025</v>
      </c>
      <c r="F428" s="38" t="str">
        <f t="shared" si="107"/>
        <v>TRADST</v>
      </c>
      <c r="G428" s="38" t="str">
        <f t="shared" si="109"/>
        <v>TM*01*</v>
      </c>
      <c r="H428" s="38" t="str">
        <f>P$15</f>
        <v>TRADST</v>
      </c>
      <c r="I428" s="38" t="str">
        <f t="shared" si="110"/>
        <v>TRAVOCN</v>
      </c>
      <c r="J428" s="47">
        <v>0</v>
      </c>
      <c r="K428" s="2"/>
      <c r="L428" s="38" t="s">
        <v>239</v>
      </c>
      <c r="M428" s="38"/>
      <c r="N428" s="38" t="s">
        <v>245</v>
      </c>
      <c r="P428" s="21"/>
      <c r="Q428" s="21"/>
    </row>
    <row r="429" spans="2:20" x14ac:dyDescent="0.3">
      <c r="B429" s="38" t="s">
        <v>225</v>
      </c>
      <c r="C429" s="38"/>
      <c r="D429" s="38" t="str">
        <f t="shared" si="100"/>
        <v>*</v>
      </c>
      <c r="E429" s="66">
        <f t="shared" si="108"/>
        <v>2025</v>
      </c>
      <c r="F429" s="38" t="str">
        <f t="shared" si="107"/>
        <v>TRAELC</v>
      </c>
      <c r="G429" s="38" t="str">
        <f t="shared" si="109"/>
        <v>TM*01*</v>
      </c>
      <c r="H429" s="38" t="str">
        <f>P$16</f>
        <v>TRAELC</v>
      </c>
      <c r="I429" s="38" t="str">
        <f t="shared" si="110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100"/>
        <v>FLO_EMIS</v>
      </c>
      <c r="E430" s="66">
        <f t="shared" si="108"/>
        <v>2025</v>
      </c>
      <c r="F430" s="38" t="str">
        <f t="shared" si="107"/>
        <v>TRAETH</v>
      </c>
      <c r="G430" s="38" t="str">
        <f t="shared" si="109"/>
        <v>TM*01*</v>
      </c>
      <c r="H430" s="38" t="str">
        <f>P$17</f>
        <v>TRAETH</v>
      </c>
      <c r="I430" s="38" t="str">
        <f t="shared" si="110"/>
        <v>TRAVOCN</v>
      </c>
      <c r="J430" s="47">
        <v>0.66305564917649618</v>
      </c>
      <c r="K430" s="2"/>
      <c r="L430" s="38" t="s">
        <v>239</v>
      </c>
      <c r="M430" s="38" t="s">
        <v>293</v>
      </c>
      <c r="N430" s="38" t="s">
        <v>241</v>
      </c>
    </row>
    <row r="431" spans="2:20" x14ac:dyDescent="0.3">
      <c r="B431" s="38" t="s">
        <v>225</v>
      </c>
      <c r="C431" s="38"/>
      <c r="D431" s="38" t="str">
        <f t="shared" si="100"/>
        <v>FLO_EMIS</v>
      </c>
      <c r="E431" s="66">
        <f t="shared" si="108"/>
        <v>2025</v>
      </c>
      <c r="F431" s="38" t="str">
        <f t="shared" si="107"/>
        <v>TRAETHM</v>
      </c>
      <c r="G431" s="38" t="str">
        <f t="shared" si="109"/>
        <v>TM*01*</v>
      </c>
      <c r="H431" s="38" t="str">
        <f>P$18</f>
        <v>TRAETHM</v>
      </c>
      <c r="I431" s="38" t="str">
        <f t="shared" si="110"/>
        <v>TRAVOCN</v>
      </c>
      <c r="J431" s="47">
        <v>0.66305564917649618</v>
      </c>
      <c r="K431" s="2"/>
      <c r="L431" s="38" t="s">
        <v>239</v>
      </c>
      <c r="M431" s="38" t="s">
        <v>293</v>
      </c>
      <c r="N431" s="38" t="s">
        <v>241</v>
      </c>
    </row>
    <row r="432" spans="2:20" x14ac:dyDescent="0.3">
      <c r="B432" s="38" t="s">
        <v>225</v>
      </c>
      <c r="C432" s="38"/>
      <c r="D432" s="38" t="str">
        <f t="shared" si="100"/>
        <v>*</v>
      </c>
      <c r="E432" s="66">
        <f t="shared" si="108"/>
        <v>2025</v>
      </c>
      <c r="F432" s="38" t="str">
        <f t="shared" si="107"/>
        <v>TRAFTD</v>
      </c>
      <c r="G432" s="38" t="str">
        <f t="shared" si="109"/>
        <v>TM*01*</v>
      </c>
      <c r="H432" s="38" t="str">
        <f>P$19</f>
        <v>TRAFTD</v>
      </c>
      <c r="I432" s="38" t="str">
        <f t="shared" si="110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17" x14ac:dyDescent="0.3">
      <c r="B433" s="38" t="s">
        <v>225</v>
      </c>
      <c r="C433" s="38"/>
      <c r="D433" s="38" t="str">
        <f t="shared" si="100"/>
        <v>FLO_EMIS</v>
      </c>
      <c r="E433" s="66">
        <f t="shared" si="108"/>
        <v>2025</v>
      </c>
      <c r="F433" s="38" t="str">
        <f t="shared" si="107"/>
        <v>TRAGSL</v>
      </c>
      <c r="G433" s="38" t="str">
        <f t="shared" si="109"/>
        <v>TM*01*</v>
      </c>
      <c r="H433" s="38" t="str">
        <f>P$20</f>
        <v>TRAGSL</v>
      </c>
      <c r="I433" s="38" t="str">
        <f t="shared" si="110"/>
        <v>TRAVOCN</v>
      </c>
      <c r="J433" s="47">
        <v>0.46901178744327165</v>
      </c>
      <c r="K433" s="2"/>
      <c r="L433" s="38" t="s">
        <v>239</v>
      </c>
      <c r="M433" s="38" t="s">
        <v>293</v>
      </c>
      <c r="N433" s="38" t="s">
        <v>242</v>
      </c>
    </row>
    <row r="434" spans="2:17" x14ac:dyDescent="0.3">
      <c r="B434" s="38" t="s">
        <v>225</v>
      </c>
      <c r="C434" s="38"/>
      <c r="D434" s="38" t="str">
        <f t="shared" si="100"/>
        <v>*</v>
      </c>
      <c r="E434" s="66">
        <f t="shared" si="108"/>
        <v>2025</v>
      </c>
      <c r="F434" s="38" t="str">
        <f t="shared" si="107"/>
        <v>TRAH2G</v>
      </c>
      <c r="G434" s="38" t="str">
        <f t="shared" si="109"/>
        <v>TM*01*</v>
      </c>
      <c r="H434" s="38" t="str">
        <f>P$21</f>
        <v>TRAH2G</v>
      </c>
      <c r="I434" s="38" t="str">
        <f t="shared" si="110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17" x14ac:dyDescent="0.3">
      <c r="B435" s="38" t="s">
        <v>225</v>
      </c>
      <c r="C435" s="38"/>
      <c r="D435" s="38" t="str">
        <f t="shared" si="100"/>
        <v>*</v>
      </c>
      <c r="E435" s="66">
        <f t="shared" si="108"/>
        <v>2025</v>
      </c>
      <c r="F435" s="38" t="str">
        <f t="shared" si="107"/>
        <v>TRAHFO</v>
      </c>
      <c r="G435" s="38" t="str">
        <f t="shared" si="109"/>
        <v>TM*01*</v>
      </c>
      <c r="H435" s="38" t="str">
        <f>P$22</f>
        <v>TRAHFO</v>
      </c>
      <c r="I435" s="38" t="str">
        <f t="shared" si="110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17" x14ac:dyDescent="0.3">
      <c r="B436" s="38" t="s">
        <v>225</v>
      </c>
      <c r="C436" s="38"/>
      <c r="D436" s="38" t="str">
        <f t="shared" si="100"/>
        <v>*</v>
      </c>
      <c r="E436" s="66">
        <f t="shared" si="108"/>
        <v>2025</v>
      </c>
      <c r="F436" s="38" t="str">
        <f t="shared" si="107"/>
        <v>TRAHUM</v>
      </c>
      <c r="G436" s="38" t="str">
        <f t="shared" si="109"/>
        <v>TM*01*</v>
      </c>
      <c r="H436" s="38" t="str">
        <f>P$23</f>
        <v>TRAHUM</v>
      </c>
      <c r="I436" s="38" t="str">
        <f t="shared" si="110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17" x14ac:dyDescent="0.3">
      <c r="B437" s="38" t="s">
        <v>225</v>
      </c>
      <c r="C437" s="38"/>
      <c r="D437" s="38" t="str">
        <f t="shared" si="100"/>
        <v>*</v>
      </c>
      <c r="E437" s="66">
        <f t="shared" si="108"/>
        <v>2025</v>
      </c>
      <c r="F437" s="38" t="str">
        <f t="shared" si="107"/>
        <v>TRAKER</v>
      </c>
      <c r="G437" s="38" t="str">
        <f t="shared" si="109"/>
        <v>TM*01*</v>
      </c>
      <c r="H437" s="38" t="str">
        <f>P$24</f>
        <v>TRAKER</v>
      </c>
      <c r="I437" s="38" t="str">
        <f t="shared" si="110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17" x14ac:dyDescent="0.3">
      <c r="B438" s="38" t="s">
        <v>225</v>
      </c>
      <c r="C438" s="38"/>
      <c r="D438" s="38" t="str">
        <f t="shared" si="100"/>
        <v>*</v>
      </c>
      <c r="E438" s="66">
        <f t="shared" si="108"/>
        <v>2025</v>
      </c>
      <c r="F438" s="38" t="str">
        <f t="shared" si="107"/>
        <v>TRALFO</v>
      </c>
      <c r="G438" s="38" t="str">
        <f t="shared" si="109"/>
        <v>TM*01*</v>
      </c>
      <c r="H438" s="38" t="str">
        <f>P$25</f>
        <v>TRALFO</v>
      </c>
      <c r="I438" s="38" t="str">
        <f t="shared" si="110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17" x14ac:dyDescent="0.3">
      <c r="B439" s="38" t="s">
        <v>225</v>
      </c>
      <c r="C439" s="38"/>
      <c r="D439" s="38" t="str">
        <f t="shared" si="100"/>
        <v>*</v>
      </c>
      <c r="E439" s="66">
        <f t="shared" si="108"/>
        <v>2025</v>
      </c>
      <c r="F439" s="38" t="str">
        <f t="shared" si="107"/>
        <v>TRALPG</v>
      </c>
      <c r="G439" s="38" t="str">
        <f t="shared" si="109"/>
        <v>TM*01*</v>
      </c>
      <c r="H439" s="38" t="str">
        <f>P$26</f>
        <v>TRALPG</v>
      </c>
      <c r="I439" s="38" t="str">
        <f t="shared" si="110"/>
        <v>TRAVOCN</v>
      </c>
      <c r="J439" s="47">
        <v>0</v>
      </c>
      <c r="K439" s="2"/>
      <c r="L439" s="38" t="s">
        <v>239</v>
      </c>
      <c r="M439" s="38"/>
      <c r="N439" s="38" t="s">
        <v>245</v>
      </c>
    </row>
    <row r="440" spans="2:17" s="19" customFormat="1" ht="15" customHeight="1" x14ac:dyDescent="0.3">
      <c r="B440" s="38" t="s">
        <v>225</v>
      </c>
      <c r="C440" s="38"/>
      <c r="D440" s="38" t="str">
        <f t="shared" si="100"/>
        <v>*</v>
      </c>
      <c r="E440" s="66">
        <f t="shared" si="108"/>
        <v>2025</v>
      </c>
      <c r="F440" s="38" t="str">
        <f t="shared" si="107"/>
        <v>TRAMTH</v>
      </c>
      <c r="G440" s="38" t="str">
        <f t="shared" si="109"/>
        <v>TM*01*</v>
      </c>
      <c r="H440" s="38" t="str">
        <f>P$27</f>
        <v>TRAMTH</v>
      </c>
      <c r="I440" s="38" t="str">
        <f t="shared" si="110"/>
        <v>TRAVOCN</v>
      </c>
      <c r="J440" s="47">
        <v>0</v>
      </c>
      <c r="K440" s="2"/>
      <c r="L440" s="38" t="s">
        <v>239</v>
      </c>
      <c r="M440" s="38"/>
      <c r="N440" s="38" t="s">
        <v>245</v>
      </c>
      <c r="O440" s="20"/>
      <c r="P440" s="20"/>
      <c r="Q440" s="20"/>
    </row>
    <row r="441" spans="2:17" s="19" customFormat="1" ht="15" customHeight="1" x14ac:dyDescent="0.3">
      <c r="B441" s="38" t="s">
        <v>225</v>
      </c>
      <c r="C441" s="38"/>
      <c r="D441" s="38" t="str">
        <f t="shared" si="100"/>
        <v>*</v>
      </c>
      <c r="E441" s="66">
        <f t="shared" si="108"/>
        <v>2025</v>
      </c>
      <c r="F441" s="38" t="str">
        <f t="shared" si="107"/>
        <v>TRAMTHM</v>
      </c>
      <c r="G441" s="38" t="str">
        <f t="shared" si="109"/>
        <v>TM*01*</v>
      </c>
      <c r="H441" s="38" t="str">
        <f>P$28</f>
        <v>TRAMTHM</v>
      </c>
      <c r="I441" s="38" t="str">
        <f t="shared" si="110"/>
        <v>TRAVOCN</v>
      </c>
      <c r="J441" s="47">
        <v>0</v>
      </c>
      <c r="K441" s="2"/>
      <c r="L441" s="38" t="s">
        <v>239</v>
      </c>
      <c r="M441" s="38"/>
      <c r="N441" s="38" t="s">
        <v>245</v>
      </c>
      <c r="P441" s="21"/>
    </row>
    <row r="442" spans="2:17" x14ac:dyDescent="0.3">
      <c r="B442" s="38" t="s">
        <v>225</v>
      </c>
      <c r="C442" s="38"/>
      <c r="D442" s="38" t="str">
        <f t="shared" si="100"/>
        <v>*</v>
      </c>
      <c r="E442" s="66">
        <f t="shared" si="108"/>
        <v>2025</v>
      </c>
      <c r="F442" s="38" t="str">
        <f t="shared" si="107"/>
        <v>TRANGL</v>
      </c>
      <c r="G442" s="38" t="str">
        <f t="shared" si="109"/>
        <v>TM*01*</v>
      </c>
      <c r="H442" s="38" t="str">
        <f>P$29</f>
        <v>TRANGL</v>
      </c>
      <c r="I442" s="38" t="str">
        <f t="shared" si="110"/>
        <v>TRAVOCN</v>
      </c>
      <c r="J442" s="47">
        <v>0</v>
      </c>
      <c r="K442"/>
      <c r="L442" s="38" t="s">
        <v>239</v>
      </c>
      <c r="M442" s="38"/>
      <c r="N442" s="38" t="s">
        <v>245</v>
      </c>
      <c r="O442" s="19"/>
      <c r="P442" s="21"/>
      <c r="Q442" s="19"/>
    </row>
    <row r="443" spans="2:17" x14ac:dyDescent="0.3">
      <c r="B443" s="39" t="s">
        <v>225</v>
      </c>
      <c r="C443" s="39"/>
      <c r="D443" s="39" t="str">
        <f t="shared" si="100"/>
        <v>*</v>
      </c>
      <c r="E443" s="67">
        <f t="shared" si="108"/>
        <v>2025</v>
      </c>
      <c r="F443" s="39" t="str">
        <f t="shared" si="107"/>
        <v>TRANGS</v>
      </c>
      <c r="G443" s="39" t="str">
        <f t="shared" si="109"/>
        <v>TM*01*</v>
      </c>
      <c r="H443" s="39" t="str">
        <f>P$30</f>
        <v>TRANGS</v>
      </c>
      <c r="I443" s="39" t="str">
        <f t="shared" si="110"/>
        <v>TRAVOCN</v>
      </c>
      <c r="J443" s="48">
        <v>0</v>
      </c>
      <c r="K443"/>
      <c r="L443" s="39" t="s">
        <v>239</v>
      </c>
      <c r="M443" s="39"/>
      <c r="N443" s="39" t="s">
        <v>245</v>
      </c>
    </row>
  </sheetData>
  <sortState xmlns:xlrd2="http://schemas.microsoft.com/office/spreadsheetml/2017/richdata2" ref="B30:N53">
    <sortCondition ref="H30:H5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T443"/>
  <sheetViews>
    <sheetView zoomScale="80" zoomScaleNormal="80" workbookViewId="0">
      <selection activeCell="A4" sqref="A4:XFD4"/>
    </sheetView>
  </sheetViews>
  <sheetFormatPr defaultColWidth="9.109375" defaultRowHeight="14.4" x14ac:dyDescent="0.3"/>
  <cols>
    <col min="2" max="2" width="10.33203125" bestFit="1" customWidth="1"/>
    <col min="3" max="3" width="9.109375" bestFit="1" customWidth="1"/>
    <col min="4" max="4" width="10.33203125" bestFit="1" customWidth="1"/>
    <col min="5" max="5" width="11.21875" customWidth="1"/>
    <col min="6" max="6" width="15.5546875" bestFit="1" customWidth="1"/>
    <col min="7" max="7" width="10.33203125" bestFit="1" customWidth="1"/>
    <col min="8" max="8" width="11.33203125" bestFit="1" customWidth="1"/>
    <col min="9" max="9" width="10.33203125" bestFit="1" customWidth="1"/>
    <col min="10" max="10" width="11.6640625" bestFit="1" customWidth="1"/>
    <col min="12" max="12" width="6.44140625" style="57" bestFit="1" customWidth="1"/>
    <col min="13" max="13" width="12.6640625" bestFit="1" customWidth="1"/>
    <col min="14" max="14" width="24.5546875" bestFit="1" customWidth="1"/>
    <col min="16" max="16" width="11.33203125" bestFit="1" customWidth="1"/>
    <col min="17" max="17" width="41.5546875" bestFit="1" customWidth="1"/>
    <col min="19" max="19" width="10.33203125" bestFit="1" customWidth="1"/>
    <col min="20" max="20" width="45.5546875" bestFit="1" customWidth="1"/>
  </cols>
  <sheetData>
    <row r="1" spans="2:20" s="2" customFormat="1" x14ac:dyDescent="0.3">
      <c r="L1" s="41"/>
    </row>
    <row r="2" spans="2:20" s="2" customFormat="1" x14ac:dyDescent="0.3">
      <c r="L2" s="41"/>
    </row>
    <row r="3" spans="2:20" s="2" customFormat="1" ht="19.8" x14ac:dyDescent="0.3">
      <c r="B3" s="50" t="s">
        <v>324</v>
      </c>
      <c r="C3" s="50"/>
      <c r="D3" s="50"/>
      <c r="E3" s="50"/>
      <c r="F3" s="50"/>
      <c r="L3" s="41"/>
    </row>
    <row r="4" spans="2:20" s="76" customFormat="1" ht="19.8" x14ac:dyDescent="0.3">
      <c r="B4" s="74"/>
      <c r="C4" s="74"/>
      <c r="D4" s="74"/>
      <c r="E4" s="74"/>
      <c r="F4" s="74"/>
      <c r="L4" s="77"/>
    </row>
    <row r="5" spans="2:20" s="2" customFormat="1" ht="21" customHeight="1" x14ac:dyDescent="0.3">
      <c r="B5" s="40" t="s">
        <v>215</v>
      </c>
      <c r="C5"/>
      <c r="D5"/>
      <c r="E5"/>
      <c r="F5"/>
      <c r="G5"/>
      <c r="H5"/>
      <c r="I5"/>
      <c r="J5"/>
      <c r="L5" s="41"/>
    </row>
    <row r="6" spans="2:20" s="2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Moto'!$E$7</f>
        <v>2018</v>
      </c>
      <c r="F7" s="38" t="str">
        <f t="shared" ref="F7:F40" si="1">H7</f>
        <v>TRABDL</v>
      </c>
      <c r="G7" s="38" t="s">
        <v>262</v>
      </c>
      <c r="H7" s="38" t="str">
        <f>P$7</f>
        <v>TRABDL</v>
      </c>
      <c r="I7" s="38" t="s">
        <v>226</v>
      </c>
      <c r="J7" s="47">
        <v>1.0510081329828503E-4</v>
      </c>
      <c r="L7" s="38" t="s">
        <v>239</v>
      </c>
      <c r="M7" s="38" t="s">
        <v>293</v>
      </c>
      <c r="N7" s="38" t="s">
        <v>274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'ACTIVITY Moto'!$E$7</f>
        <v>2018</v>
      </c>
      <c r="F8" s="38" t="str">
        <f t="shared" si="1"/>
        <v>TRABDLM</v>
      </c>
      <c r="G8" s="38" t="str">
        <f>G7</f>
        <v>TBU*</v>
      </c>
      <c r="H8" s="38" t="str">
        <f>P$8</f>
        <v>TRABDLM</v>
      </c>
      <c r="I8" s="38" t="str">
        <f>I7</f>
        <v>TRACH4N</v>
      </c>
      <c r="J8" s="47">
        <v>1.0510081329828503E-4</v>
      </c>
      <c r="L8" s="38" t="s">
        <v>239</v>
      </c>
      <c r="M8" s="38" t="s">
        <v>293</v>
      </c>
      <c r="N8" s="38" t="s">
        <v>274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>'ACTIVITY Moto'!$E$7</f>
        <v>2018</v>
      </c>
      <c r="F9" s="38" t="str">
        <f t="shared" si="1"/>
        <v>TRABGL</v>
      </c>
      <c r="G9" s="38" t="str">
        <f t="shared" ref="G9:I30" si="2">G8</f>
        <v>TBU*</v>
      </c>
      <c r="H9" s="38" t="str">
        <f>P$9</f>
        <v>TRABGL</v>
      </c>
      <c r="I9" s="38" t="str">
        <f t="shared" si="2"/>
        <v>TRACH4N</v>
      </c>
      <c r="J9" s="47">
        <v>1.4350482045604528E-4</v>
      </c>
      <c r="L9" s="38" t="s">
        <v>239</v>
      </c>
      <c r="M9" s="38" t="s">
        <v>293</v>
      </c>
      <c r="N9" s="38" t="s">
        <v>264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Moto'!$E$7</f>
        <v>2018</v>
      </c>
      <c r="F10" s="38" t="str">
        <f t="shared" si="1"/>
        <v>TRABGS</v>
      </c>
      <c r="G10" s="38" t="str">
        <f t="shared" si="2"/>
        <v>TBU*</v>
      </c>
      <c r="H10" s="38" t="str">
        <f>P$10</f>
        <v>TRABGS</v>
      </c>
      <c r="I10" s="38" t="str">
        <f t="shared" si="2"/>
        <v>TRACH4N</v>
      </c>
      <c r="J10" s="47">
        <v>1.4350482045604528E-4</v>
      </c>
      <c r="L10" s="38" t="s">
        <v>239</v>
      </c>
      <c r="M10" s="38" t="s">
        <v>293</v>
      </c>
      <c r="N10" s="38" t="s">
        <v>264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*</v>
      </c>
      <c r="E11" s="42">
        <f>'ACTIVITY Moto'!$E$7</f>
        <v>2018</v>
      </c>
      <c r="F11" s="38" t="str">
        <f t="shared" si="1"/>
        <v>TRABGSL</v>
      </c>
      <c r="G11" s="38" t="str">
        <f t="shared" si="2"/>
        <v>TBU*</v>
      </c>
      <c r="H11" s="38" t="str">
        <f>P$11</f>
        <v>TRABGSL</v>
      </c>
      <c r="I11" s="38" t="str">
        <f t="shared" si="2"/>
        <v>TRACH4N</v>
      </c>
      <c r="J11" s="47">
        <v>0</v>
      </c>
      <c r="L11" s="38" t="s">
        <v>239</v>
      </c>
      <c r="M11" s="38"/>
      <c r="N11" s="38" t="s">
        <v>245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3">IF(J12&gt;0,"FLO_EMIS","*")</f>
        <v>*</v>
      </c>
      <c r="E12" s="42">
        <f>'ACTIVITY Moto'!$E$7</f>
        <v>2018</v>
      </c>
      <c r="F12" s="38" t="str">
        <f t="shared" ref="F12" si="4">H12</f>
        <v>TRABGSLM</v>
      </c>
      <c r="G12" s="38" t="str">
        <f t="shared" si="2"/>
        <v>TBU*</v>
      </c>
      <c r="H12" s="38" t="str">
        <f>P$12</f>
        <v>TRABGSLM</v>
      </c>
      <c r="I12" s="38" t="str">
        <f t="shared" si="2"/>
        <v>TRACH4N</v>
      </c>
      <c r="J12" s="47">
        <v>0</v>
      </c>
      <c r="L12" s="38" t="s">
        <v>239</v>
      </c>
      <c r="M12" s="38"/>
      <c r="N12" s="38" t="s">
        <v>245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Moto'!$E$7</f>
        <v>2018</v>
      </c>
      <c r="F13" s="38" t="str">
        <f t="shared" si="1"/>
        <v>TRABJF</v>
      </c>
      <c r="G13" s="38" t="str">
        <f t="shared" si="2"/>
        <v>TBU*</v>
      </c>
      <c r="H13" s="38" t="str">
        <f>P$13</f>
        <v>TRABJF</v>
      </c>
      <c r="I13" s="38" t="str">
        <f t="shared" si="2"/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Moto'!$E$7</f>
        <v>2018</v>
      </c>
      <c r="F14" s="38" t="str">
        <f t="shared" si="1"/>
        <v>TRADME</v>
      </c>
      <c r="G14" s="38" t="str">
        <f t="shared" si="2"/>
        <v>TBU*</v>
      </c>
      <c r="H14" s="38" t="str">
        <f>P$14</f>
        <v>TRADME</v>
      </c>
      <c r="I14" s="38" t="str">
        <f t="shared" si="2"/>
        <v>TRACH4N</v>
      </c>
      <c r="J14" s="47">
        <v>0</v>
      </c>
      <c r="L14" s="38" t="s">
        <v>239</v>
      </c>
      <c r="M14" s="38"/>
      <c r="N14" s="38" t="s">
        <v>263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Moto'!$E$7</f>
        <v>2018</v>
      </c>
      <c r="F15" s="38" t="str">
        <f t="shared" si="1"/>
        <v>TRADST</v>
      </c>
      <c r="G15" s="38" t="str">
        <f t="shared" si="2"/>
        <v>TBU*</v>
      </c>
      <c r="H15" s="38" t="str">
        <f>P$15</f>
        <v>TRADST</v>
      </c>
      <c r="I15" s="38" t="str">
        <f t="shared" si="2"/>
        <v>TRACH4N</v>
      </c>
      <c r="J15" s="47">
        <v>1.1128202342543613E-4</v>
      </c>
      <c r="L15" s="38" t="s">
        <v>239</v>
      </c>
      <c r="M15" s="38" t="s">
        <v>293</v>
      </c>
      <c r="N15" s="38" t="s">
        <v>264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Moto'!$E$7</f>
        <v>2018</v>
      </c>
      <c r="F16" s="38" t="str">
        <f t="shared" si="1"/>
        <v>TRAELC</v>
      </c>
      <c r="G16" s="38" t="str">
        <f t="shared" si="2"/>
        <v>TBU*</v>
      </c>
      <c r="H16" s="38" t="str">
        <f>P$16</f>
        <v>TRAELC</v>
      </c>
      <c r="I16" s="38" t="str">
        <f t="shared" si="2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>'ACTIVITY Moto'!$E$7</f>
        <v>2018</v>
      </c>
      <c r="F17" s="38" t="str">
        <f t="shared" si="1"/>
        <v>TRAETH</v>
      </c>
      <c r="G17" s="38" t="str">
        <f t="shared" si="2"/>
        <v>TBU*</v>
      </c>
      <c r="H17" s="38" t="str">
        <f>P$17</f>
        <v>TRAETH</v>
      </c>
      <c r="I17" s="38" t="str">
        <f t="shared" si="2"/>
        <v>TRACH4N</v>
      </c>
      <c r="J17" s="47">
        <v>9.5023107711540887E-5</v>
      </c>
      <c r="L17" s="38" t="s">
        <v>239</v>
      </c>
      <c r="M17" s="38" t="s">
        <v>293</v>
      </c>
      <c r="N17" s="38" t="s">
        <v>264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>'ACTIVITY Moto'!$E$7</f>
        <v>2018</v>
      </c>
      <c r="F18" s="38" t="str">
        <f t="shared" si="1"/>
        <v>TRAETHM</v>
      </c>
      <c r="G18" s="38" t="str">
        <f t="shared" si="2"/>
        <v>TBU*</v>
      </c>
      <c r="H18" s="38" t="str">
        <f>P$18</f>
        <v>TRAETHM</v>
      </c>
      <c r="I18" s="38" t="str">
        <f t="shared" si="2"/>
        <v>TRACH4N</v>
      </c>
      <c r="J18" s="47">
        <v>9.5023107711540887E-5</v>
      </c>
      <c r="L18" s="38" t="s">
        <v>239</v>
      </c>
      <c r="M18" s="38" t="s">
        <v>293</v>
      </c>
      <c r="N18" s="38" t="s">
        <v>264</v>
      </c>
      <c r="P18" s="38" t="s">
        <v>197</v>
      </c>
      <c r="Q18" s="44" t="s">
        <v>198</v>
      </c>
    </row>
    <row r="19" spans="2:20" s="2" customFormat="1" ht="15" customHeight="1" x14ac:dyDescent="0.3">
      <c r="B19" s="38" t="s">
        <v>225</v>
      </c>
      <c r="C19" s="38"/>
      <c r="D19" s="38" t="str">
        <f t="shared" si="0"/>
        <v>*</v>
      </c>
      <c r="E19" s="42">
        <f>'ACTIVITY Moto'!$E$7</f>
        <v>2018</v>
      </c>
      <c r="F19" s="38" t="str">
        <f t="shared" si="1"/>
        <v>TRAFTD</v>
      </c>
      <c r="G19" s="38" t="str">
        <f t="shared" si="2"/>
        <v>TBU*</v>
      </c>
      <c r="H19" s="38" t="str">
        <f>P$19</f>
        <v>TRAFTD</v>
      </c>
      <c r="I19" s="38" t="str">
        <f t="shared" si="2"/>
        <v>TRACH4N</v>
      </c>
      <c r="J19" s="47">
        <v>0</v>
      </c>
      <c r="L19" s="38" t="s">
        <v>239</v>
      </c>
      <c r="M19" s="38"/>
      <c r="N19" s="38" t="s">
        <v>245</v>
      </c>
      <c r="P19" s="38" t="s">
        <v>276</v>
      </c>
      <c r="Q19" s="44" t="s">
        <v>277</v>
      </c>
    </row>
    <row r="20" spans="2:20" s="2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Moto'!$E$7</f>
        <v>2018</v>
      </c>
      <c r="F20" s="38" t="str">
        <f t="shared" si="1"/>
        <v>TRAGSL</v>
      </c>
      <c r="G20" s="38" t="str">
        <f t="shared" si="2"/>
        <v>TBU*</v>
      </c>
      <c r="H20" s="38" t="str">
        <f>P$20</f>
        <v>TRAGSL</v>
      </c>
      <c r="I20" s="38" t="str">
        <f t="shared" si="2"/>
        <v>TRACH4N</v>
      </c>
      <c r="J20" s="47">
        <v>0</v>
      </c>
      <c r="L20" s="38" t="s">
        <v>239</v>
      </c>
      <c r="M20" s="38"/>
      <c r="N20" s="38" t="s">
        <v>245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Moto'!$E$7</f>
        <v>2018</v>
      </c>
      <c r="F21" s="38" t="str">
        <f t="shared" si="1"/>
        <v>TRAH2G</v>
      </c>
      <c r="G21" s="38" t="str">
        <f t="shared" si="2"/>
        <v>TBU*</v>
      </c>
      <c r="H21" s="38" t="str">
        <f>P$21</f>
        <v>TRAH2G</v>
      </c>
      <c r="I21" s="38" t="str">
        <f t="shared" si="2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Moto'!$E$7</f>
        <v>2018</v>
      </c>
      <c r="F22" s="38" t="str">
        <f t="shared" si="1"/>
        <v>TRAHFO</v>
      </c>
      <c r="G22" s="38" t="str">
        <f t="shared" si="2"/>
        <v>TBU*</v>
      </c>
      <c r="H22" s="38" t="str">
        <f>P$22</f>
        <v>TRAHFO</v>
      </c>
      <c r="I22" s="38" t="str">
        <f t="shared" si="2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Moto'!$E$7</f>
        <v>2018</v>
      </c>
      <c r="F23" s="38" t="str">
        <f t="shared" si="1"/>
        <v>TRAHUM</v>
      </c>
      <c r="G23" s="38" t="str">
        <f t="shared" si="2"/>
        <v>TBU*</v>
      </c>
      <c r="H23" s="38" t="str">
        <f>P$23</f>
        <v>TRAHUM</v>
      </c>
      <c r="I23" s="38" t="str">
        <f t="shared" si="2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Moto'!$E$7</f>
        <v>2018</v>
      </c>
      <c r="F24" s="38" t="str">
        <f t="shared" si="1"/>
        <v>TRAKER</v>
      </c>
      <c r="G24" s="38" t="str">
        <f t="shared" si="2"/>
        <v>TBU*</v>
      </c>
      <c r="H24" s="38" t="str">
        <f>P$24</f>
        <v>TRAKER</v>
      </c>
      <c r="I24" s="38" t="str">
        <f t="shared" si="2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Moto'!$E$7</f>
        <v>2018</v>
      </c>
      <c r="F25" s="38" t="str">
        <f t="shared" si="1"/>
        <v>TRALFO</v>
      </c>
      <c r="G25" s="38" t="str">
        <f t="shared" si="2"/>
        <v>TBU*</v>
      </c>
      <c r="H25" s="38" t="str">
        <f>P$25</f>
        <v>TRALFO</v>
      </c>
      <c r="I25" s="38" t="str">
        <f t="shared" si="2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*</v>
      </c>
      <c r="E26" s="42">
        <f>'ACTIVITY Moto'!$E$7</f>
        <v>2018</v>
      </c>
      <c r="F26" s="38" t="str">
        <f t="shared" si="1"/>
        <v>TRALPG</v>
      </c>
      <c r="G26" s="38" t="str">
        <f t="shared" si="2"/>
        <v>TBU*</v>
      </c>
      <c r="H26" s="38" t="str">
        <f>P$26</f>
        <v>TRALPG</v>
      </c>
      <c r="I26" s="38" t="str">
        <f t="shared" si="2"/>
        <v>TRACH4N</v>
      </c>
      <c r="J26" s="47">
        <v>0</v>
      </c>
      <c r="L26" s="38" t="s">
        <v>239</v>
      </c>
      <c r="M26" s="38"/>
      <c r="N26" s="38" t="s">
        <v>245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>'ACTIVITY Moto'!$E$7</f>
        <v>2018</v>
      </c>
      <c r="F27" s="38" t="str">
        <f t="shared" si="1"/>
        <v>TRAMTH</v>
      </c>
      <c r="G27" s="38" t="str">
        <f t="shared" si="2"/>
        <v>TBU*</v>
      </c>
      <c r="H27" s="38" t="str">
        <f>P$27</f>
        <v>TRAMTH</v>
      </c>
      <c r="I27" s="38" t="str">
        <f t="shared" si="2"/>
        <v>TRACH4N</v>
      </c>
      <c r="J27" s="47">
        <v>1.0042202421957473E-4</v>
      </c>
      <c r="L27" s="38" t="s">
        <v>239</v>
      </c>
      <c r="M27" s="38" t="s">
        <v>293</v>
      </c>
      <c r="N27" s="38" t="s">
        <v>264</v>
      </c>
      <c r="P27" s="38" t="s">
        <v>315</v>
      </c>
      <c r="Q27" s="44" t="s">
        <v>268</v>
      </c>
    </row>
    <row r="28" spans="2:20" s="2" customFormat="1" ht="15" customHeight="1" x14ac:dyDescent="0.3">
      <c r="B28" s="38" t="s">
        <v>225</v>
      </c>
      <c r="C28" s="38"/>
      <c r="D28" s="38" t="str">
        <f t="shared" si="0"/>
        <v>FLO_EMIS</v>
      </c>
      <c r="E28" s="42">
        <f>'ACTIVITY Moto'!$E$7</f>
        <v>2018</v>
      </c>
      <c r="F28" s="38" t="str">
        <f t="shared" si="1"/>
        <v>TRAMTHM</v>
      </c>
      <c r="G28" s="38" t="str">
        <f t="shared" si="2"/>
        <v>TBU*</v>
      </c>
      <c r="H28" s="38" t="str">
        <f>P$28</f>
        <v>TRAMTHM</v>
      </c>
      <c r="I28" s="38" t="str">
        <f t="shared" si="2"/>
        <v>TRACH4N</v>
      </c>
      <c r="J28" s="47">
        <v>1.0042202421957473E-4</v>
      </c>
      <c r="L28" s="38" t="s">
        <v>239</v>
      </c>
      <c r="M28" s="38" t="s">
        <v>293</v>
      </c>
      <c r="N28" s="38" t="s">
        <v>264</v>
      </c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FLO_EMIS</v>
      </c>
      <c r="E29" s="42">
        <f>'ACTIVITY Moto'!$E$7</f>
        <v>2018</v>
      </c>
      <c r="F29" s="38" t="str">
        <f t="shared" si="1"/>
        <v>TRANGL</v>
      </c>
      <c r="G29" s="38" t="str">
        <f t="shared" si="2"/>
        <v>TBU*</v>
      </c>
      <c r="H29" s="38" t="str">
        <f>P$29</f>
        <v>TRANGL</v>
      </c>
      <c r="I29" s="38" t="str">
        <f t="shared" si="2"/>
        <v>TRACH4N</v>
      </c>
      <c r="J29" s="47">
        <v>1.4350482045604528E-4</v>
      </c>
      <c r="L29" s="38" t="s">
        <v>239</v>
      </c>
      <c r="M29" s="38" t="s">
        <v>293</v>
      </c>
      <c r="N29" s="38" t="s">
        <v>264</v>
      </c>
      <c r="P29" s="38" t="s">
        <v>280</v>
      </c>
      <c r="Q29" s="45" t="s">
        <v>281</v>
      </c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Moto'!$E$7</f>
        <v>2018</v>
      </c>
      <c r="F30" s="39" t="str">
        <f t="shared" si="1"/>
        <v>TRANGS</v>
      </c>
      <c r="G30" s="39" t="str">
        <f t="shared" si="2"/>
        <v>TBU*</v>
      </c>
      <c r="H30" s="39" t="str">
        <f>P$30</f>
        <v>TRANGS</v>
      </c>
      <c r="I30" s="39" t="str">
        <f t="shared" si="2"/>
        <v>TRACH4N</v>
      </c>
      <c r="J30" s="48">
        <v>1.4350482045604528E-4</v>
      </c>
      <c r="L30" s="39" t="s">
        <v>239</v>
      </c>
      <c r="M30" s="39" t="s">
        <v>293</v>
      </c>
      <c r="N30" s="39" t="s">
        <v>264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f>'ACTIVITY Moto'!$E$7</f>
        <v>2018</v>
      </c>
      <c r="F31" s="38" t="str">
        <f t="shared" si="1"/>
        <v>TRABDL</v>
      </c>
      <c r="G31" s="38" t="str">
        <f>G$7</f>
        <v>TBU*</v>
      </c>
      <c r="H31" s="38" t="str">
        <f>P$7</f>
        <v>TRABDL</v>
      </c>
      <c r="I31" s="38" t="s">
        <v>227</v>
      </c>
      <c r="J31" s="47">
        <v>0.23738258354119154</v>
      </c>
      <c r="K31" s="2"/>
      <c r="L31" s="38" t="s">
        <v>239</v>
      </c>
      <c r="M31" s="38" t="s">
        <v>293</v>
      </c>
      <c r="N31" s="38" t="s">
        <v>274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Moto'!$E$7</f>
        <v>2018</v>
      </c>
      <c r="F32" s="38" t="str">
        <f t="shared" si="1"/>
        <v>TRABDLM</v>
      </c>
      <c r="G32" s="38" t="str">
        <f>G31</f>
        <v>TBU*</v>
      </c>
      <c r="H32" s="38" t="str">
        <f>P$8</f>
        <v>TRABDLM</v>
      </c>
      <c r="I32" s="38" t="str">
        <f>I31</f>
        <v>TRACOXN</v>
      </c>
      <c r="J32" s="47">
        <v>0.23738258354119154</v>
      </c>
      <c r="K32" s="2"/>
      <c r="L32" s="38" t="s">
        <v>239</v>
      </c>
      <c r="M32" s="38" t="s">
        <v>293</v>
      </c>
      <c r="N32" s="38" t="s">
        <v>274</v>
      </c>
      <c r="S32" s="53"/>
      <c r="T32" s="2"/>
    </row>
    <row r="33" spans="2:20" s="2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>'ACTIVITY Moto'!$E$7</f>
        <v>2018</v>
      </c>
      <c r="F33" s="38" t="str">
        <f t="shared" si="1"/>
        <v>TRABGL</v>
      </c>
      <c r="G33" s="38" t="str">
        <f t="shared" ref="G33:G54" si="5">G32</f>
        <v>TBU*</v>
      </c>
      <c r="H33" s="38" t="str">
        <f>P$9</f>
        <v>TRABGL</v>
      </c>
      <c r="I33" s="38" t="str">
        <f t="shared" ref="I33:I54" si="6">I32</f>
        <v>TRACOXN</v>
      </c>
      <c r="J33" s="47">
        <v>4.7121251601890166E-2</v>
      </c>
      <c r="L33" s="38" t="s">
        <v>239</v>
      </c>
      <c r="M33" s="38" t="s">
        <v>293</v>
      </c>
      <c r="N33" s="38" t="s">
        <v>264</v>
      </c>
      <c r="P33" s="53"/>
      <c r="S33" s="1"/>
      <c r="T33" s="54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>'ACTIVITY Moto'!$E$7</f>
        <v>2018</v>
      </c>
      <c r="F34" s="38" t="str">
        <f t="shared" si="1"/>
        <v>TRABGS</v>
      </c>
      <c r="G34" s="38" t="str">
        <f t="shared" si="5"/>
        <v>TBU*</v>
      </c>
      <c r="H34" s="38" t="str">
        <f>P$10</f>
        <v>TRABGS</v>
      </c>
      <c r="I34" s="38" t="str">
        <f t="shared" si="6"/>
        <v>TRACOXN</v>
      </c>
      <c r="J34" s="47">
        <v>4.7121251601890166E-2</v>
      </c>
      <c r="L34" s="38" t="s">
        <v>239</v>
      </c>
      <c r="M34" s="38" t="s">
        <v>293</v>
      </c>
      <c r="N34" s="38" t="s">
        <v>264</v>
      </c>
      <c r="P34" s="53"/>
      <c r="S34" s="53"/>
    </row>
    <row r="35" spans="2:20" s="2" customFormat="1" ht="15" customHeight="1" x14ac:dyDescent="0.3">
      <c r="B35" s="38" t="s">
        <v>225</v>
      </c>
      <c r="C35" s="38"/>
      <c r="D35" s="38" t="str">
        <f t="shared" si="0"/>
        <v>*</v>
      </c>
      <c r="E35" s="42">
        <f>'ACTIVITY Moto'!$E$7</f>
        <v>2018</v>
      </c>
      <c r="F35" s="38" t="str">
        <f t="shared" si="1"/>
        <v>TRABGSL</v>
      </c>
      <c r="G35" s="38" t="str">
        <f t="shared" si="5"/>
        <v>TBU*</v>
      </c>
      <c r="H35" s="38" t="str">
        <f>P$11</f>
        <v>TRABGSL</v>
      </c>
      <c r="I35" s="38" t="str">
        <f t="shared" si="6"/>
        <v>TRACOXN</v>
      </c>
      <c r="J35" s="47">
        <v>0</v>
      </c>
      <c r="L35" s="38" t="s">
        <v>239</v>
      </c>
      <c r="M35" s="38"/>
      <c r="N35" s="38" t="s">
        <v>245</v>
      </c>
      <c r="P35" s="53"/>
    </row>
    <row r="36" spans="2:20" s="2" customFormat="1" ht="15" customHeight="1" x14ac:dyDescent="0.3">
      <c r="B36" s="38" t="s">
        <v>225</v>
      </c>
      <c r="C36" s="38"/>
      <c r="D36" s="38" t="str">
        <f t="shared" ref="D36" si="7">IF(J36&gt;0,"FLO_EMIS","*")</f>
        <v>*</v>
      </c>
      <c r="E36" s="42">
        <f>'ACTIVITY Moto'!$E$7</f>
        <v>2018</v>
      </c>
      <c r="F36" s="38" t="str">
        <f t="shared" ref="F36" si="8">H36</f>
        <v>TRABGSLM</v>
      </c>
      <c r="G36" s="38" t="str">
        <f t="shared" si="5"/>
        <v>TBU*</v>
      </c>
      <c r="H36" s="38" t="str">
        <f>P$12</f>
        <v>TRABGSLM</v>
      </c>
      <c r="I36" s="38" t="str">
        <f t="shared" si="6"/>
        <v>TRACOXN</v>
      </c>
      <c r="J36" s="47">
        <v>0</v>
      </c>
      <c r="L36" s="38" t="s">
        <v>239</v>
      </c>
      <c r="M36" s="38"/>
      <c r="N36" s="38" t="s">
        <v>245</v>
      </c>
      <c r="P36" s="53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Moto'!$E$7</f>
        <v>2018</v>
      </c>
      <c r="F37" s="38" t="str">
        <f t="shared" si="1"/>
        <v>TRABJF</v>
      </c>
      <c r="G37" s="38" t="str">
        <f>G35</f>
        <v>TBU*</v>
      </c>
      <c r="H37" s="38" t="str">
        <f>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/>
      <c r="T37"/>
    </row>
    <row r="38" spans="2:20" x14ac:dyDescent="0.3">
      <c r="B38" s="38" t="s">
        <v>225</v>
      </c>
      <c r="C38" s="38"/>
      <c r="D38" s="38" t="str">
        <f t="shared" si="0"/>
        <v>*</v>
      </c>
      <c r="E38" s="42">
        <f>'ACTIVITY Moto'!$E$7</f>
        <v>2018</v>
      </c>
      <c r="F38" s="38" t="str">
        <f t="shared" si="1"/>
        <v>TRADME</v>
      </c>
      <c r="G38" s="38" t="str">
        <f t="shared" si="5"/>
        <v>TBU*</v>
      </c>
      <c r="H38" s="38" t="str">
        <f>P$14</f>
        <v>TRADME</v>
      </c>
      <c r="I38" s="38" t="str">
        <f t="shared" si="6"/>
        <v>TRACOXN</v>
      </c>
      <c r="J38" s="47">
        <v>0</v>
      </c>
      <c r="K38" s="2"/>
      <c r="L38" s="38" t="s">
        <v>239</v>
      </c>
      <c r="M38" s="38"/>
      <c r="N38" s="38" t="s">
        <v>263</v>
      </c>
      <c r="P38" s="53"/>
      <c r="S38" s="1"/>
      <c r="T38" s="54"/>
    </row>
    <row r="39" spans="2:20" s="2" customFormat="1" ht="15" customHeight="1" x14ac:dyDescent="0.3">
      <c r="B39" s="38" t="s">
        <v>225</v>
      </c>
      <c r="C39" s="38"/>
      <c r="D39" s="38" t="str">
        <f t="shared" si="0"/>
        <v>FLO_EMIS</v>
      </c>
      <c r="E39" s="42">
        <f>'ACTIVITY Moto'!$E$7</f>
        <v>2018</v>
      </c>
      <c r="F39" s="38" t="str">
        <f t="shared" si="1"/>
        <v>TRADST</v>
      </c>
      <c r="G39" s="38" t="str">
        <f t="shared" si="5"/>
        <v>TBU*</v>
      </c>
      <c r="H39" s="38" t="str">
        <f>P$15</f>
        <v>TRADST</v>
      </c>
      <c r="I39" s="38" t="str">
        <f t="shared" si="6"/>
        <v>TRACOXN</v>
      </c>
      <c r="J39" s="47">
        <v>0.23258495658962219</v>
      </c>
      <c r="L39" s="38" t="s">
        <v>239</v>
      </c>
      <c r="M39" s="38" t="s">
        <v>293</v>
      </c>
      <c r="N39" s="38" t="s">
        <v>264</v>
      </c>
      <c r="P39" s="53"/>
      <c r="S39"/>
      <c r="T39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Moto'!$E$7</f>
        <v>2018</v>
      </c>
      <c r="F40" s="38" t="str">
        <f t="shared" si="1"/>
        <v>TRAELC</v>
      </c>
      <c r="G40" s="38" t="str">
        <f t="shared" si="5"/>
        <v>TBU*</v>
      </c>
      <c r="H40" s="38" t="str">
        <f>P$16</f>
        <v>TRAELC</v>
      </c>
      <c r="I40" s="38" t="str">
        <f t="shared" si="6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>'ACTIVITY Moto'!$E$7</f>
        <v>2018</v>
      </c>
      <c r="F41" s="38" t="str">
        <f t="shared" ref="F41:F73" si="9">H41</f>
        <v>TRAETH</v>
      </c>
      <c r="G41" s="38" t="str">
        <f t="shared" si="5"/>
        <v>TBU*</v>
      </c>
      <c r="H41" s="38" t="str">
        <f>P$17</f>
        <v>TRAETH</v>
      </c>
      <c r="I41" s="38" t="str">
        <f t="shared" si="6"/>
        <v>TRACOXN</v>
      </c>
      <c r="J41" s="47">
        <v>0.11194636961109965</v>
      </c>
      <c r="K41" s="2"/>
      <c r="L41" s="38" t="s">
        <v>239</v>
      </c>
      <c r="M41" s="38" t="s">
        <v>293</v>
      </c>
      <c r="N41" s="38" t="s">
        <v>264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42">
        <f>'ACTIVITY Moto'!$E$7</f>
        <v>2018</v>
      </c>
      <c r="F42" s="38" t="str">
        <f t="shared" si="9"/>
        <v>TRAETHM</v>
      </c>
      <c r="G42" s="38" t="str">
        <f t="shared" si="5"/>
        <v>TBU*</v>
      </c>
      <c r="H42" s="38" t="str">
        <f>P$18</f>
        <v>TRAETHM</v>
      </c>
      <c r="I42" s="38" t="str">
        <f t="shared" si="6"/>
        <v>TRACOXN</v>
      </c>
      <c r="J42" s="47">
        <v>0.11194636961109965</v>
      </c>
      <c r="K42" s="2"/>
      <c r="L42" s="38" t="s">
        <v>239</v>
      </c>
      <c r="M42" s="38" t="s">
        <v>293</v>
      </c>
      <c r="N42" s="38" t="s">
        <v>264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>'ACTIVITY Moto'!$E$7</f>
        <v>2018</v>
      </c>
      <c r="F43" s="38" t="str">
        <f t="shared" si="9"/>
        <v>TRAFTD</v>
      </c>
      <c r="G43" s="38" t="str">
        <f t="shared" si="5"/>
        <v>TBU*</v>
      </c>
      <c r="H43" s="38" t="str">
        <f>P$19</f>
        <v>TRAFTD</v>
      </c>
      <c r="I43" s="38" t="str">
        <f t="shared" si="6"/>
        <v>TRACOXN</v>
      </c>
      <c r="J43" s="47">
        <v>0</v>
      </c>
      <c r="K43" s="2"/>
      <c r="L43" s="38" t="s">
        <v>239</v>
      </c>
      <c r="M43" s="38"/>
      <c r="N43" s="38" t="s">
        <v>245</v>
      </c>
    </row>
    <row r="44" spans="2:20" x14ac:dyDescent="0.3">
      <c r="B44" s="38" t="s">
        <v>225</v>
      </c>
      <c r="C44" s="38"/>
      <c r="D44" s="38" t="str">
        <f t="shared" si="0"/>
        <v>*</v>
      </c>
      <c r="E44" s="42">
        <f>'ACTIVITY Moto'!$E$7</f>
        <v>2018</v>
      </c>
      <c r="F44" s="38" t="str">
        <f t="shared" si="9"/>
        <v>TRAGSL</v>
      </c>
      <c r="G44" s="38" t="str">
        <f t="shared" si="5"/>
        <v>TBU*</v>
      </c>
      <c r="H44" s="38" t="str">
        <f>P$20</f>
        <v>TRAGSL</v>
      </c>
      <c r="I44" s="38" t="str">
        <f t="shared" si="6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Moto'!$E$7</f>
        <v>2018</v>
      </c>
      <c r="F45" s="38" t="str">
        <f t="shared" si="9"/>
        <v>TRAH2G</v>
      </c>
      <c r="G45" s="38" t="str">
        <f t="shared" si="5"/>
        <v>TBU*</v>
      </c>
      <c r="H45" s="38" t="str">
        <f>P$21</f>
        <v>TRAH2G</v>
      </c>
      <c r="I45" s="38" t="str">
        <f t="shared" si="6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Moto'!$E$7</f>
        <v>2018</v>
      </c>
      <c r="F46" s="38" t="str">
        <f t="shared" si="9"/>
        <v>TRAHFO</v>
      </c>
      <c r="G46" s="38" t="str">
        <f t="shared" si="5"/>
        <v>TBU*</v>
      </c>
      <c r="H46" s="38" t="str">
        <f>P$22</f>
        <v>TRAHFO</v>
      </c>
      <c r="I46" s="38" t="str">
        <f t="shared" si="6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Moto'!$E$7</f>
        <v>2018</v>
      </c>
      <c r="F47" s="38" t="str">
        <f t="shared" si="9"/>
        <v>TRAHUM</v>
      </c>
      <c r="G47" s="38" t="str">
        <f t="shared" si="5"/>
        <v>TBU*</v>
      </c>
      <c r="H47" s="38" t="str">
        <f>P$23</f>
        <v>TRAHUM</v>
      </c>
      <c r="I47" s="38" t="str">
        <f t="shared" si="6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Moto'!$E$7</f>
        <v>2018</v>
      </c>
      <c r="F48" s="38" t="str">
        <f t="shared" si="9"/>
        <v>TRAKER</v>
      </c>
      <c r="G48" s="38" t="str">
        <f t="shared" si="5"/>
        <v>TBU*</v>
      </c>
      <c r="H48" s="38" t="str">
        <f>P$24</f>
        <v>TRAKER</v>
      </c>
      <c r="I48" s="38" t="str">
        <f t="shared" si="6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>'ACTIVITY Moto'!$E$7</f>
        <v>2018</v>
      </c>
      <c r="F49" s="38" t="str">
        <f t="shared" si="9"/>
        <v>TRALFO</v>
      </c>
      <c r="G49" s="38" t="str">
        <f t="shared" si="5"/>
        <v>TBU*</v>
      </c>
      <c r="H49" s="38" t="str">
        <f>P$25</f>
        <v>TRALFO</v>
      </c>
      <c r="I49" s="38" t="str">
        <f t="shared" si="6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*</v>
      </c>
      <c r="E50" s="42">
        <f>'ACTIVITY Moto'!$E$7</f>
        <v>2018</v>
      </c>
      <c r="F50" s="38" t="str">
        <f t="shared" si="9"/>
        <v>TRALPG</v>
      </c>
      <c r="G50" s="38" t="str">
        <f t="shared" si="5"/>
        <v>TBU*</v>
      </c>
      <c r="H50" s="38" t="str">
        <f>P$26</f>
        <v>TRALPG</v>
      </c>
      <c r="I50" s="38" t="str">
        <f t="shared" si="6"/>
        <v>TRACOXN</v>
      </c>
      <c r="J50" s="47">
        <v>0</v>
      </c>
      <c r="K50" s="2"/>
      <c r="L50" s="38" t="s">
        <v>239</v>
      </c>
      <c r="M50" s="38"/>
      <c r="N50" s="38" t="s">
        <v>245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42">
        <f>'ACTIVITY Moto'!$E$7</f>
        <v>2018</v>
      </c>
      <c r="F51" s="38" t="str">
        <f t="shared" si="9"/>
        <v>TRAMTH</v>
      </c>
      <c r="G51" s="38" t="str">
        <f t="shared" si="5"/>
        <v>TBU*</v>
      </c>
      <c r="H51" s="38" t="str">
        <f>P$27</f>
        <v>TRAMTH</v>
      </c>
      <c r="I51" s="38" t="str">
        <f t="shared" si="6"/>
        <v>TRACOXN</v>
      </c>
      <c r="J51" s="47">
        <v>0.22681498654081053</v>
      </c>
      <c r="K51" s="2"/>
      <c r="L51" s="38" t="s">
        <v>239</v>
      </c>
      <c r="M51" s="38" t="s">
        <v>293</v>
      </c>
      <c r="N51" s="38" t="s">
        <v>264</v>
      </c>
      <c r="S51" s="2"/>
      <c r="T51" s="2"/>
    </row>
    <row r="52" spans="2:20" s="2" customFormat="1" ht="15" customHeight="1" x14ac:dyDescent="0.3">
      <c r="B52" s="38" t="s">
        <v>225</v>
      </c>
      <c r="C52" s="38"/>
      <c r="D52" s="38" t="str">
        <f t="shared" si="0"/>
        <v>FLO_EMIS</v>
      </c>
      <c r="E52" s="42">
        <f>'ACTIVITY Moto'!$E$7</f>
        <v>2018</v>
      </c>
      <c r="F52" s="38" t="str">
        <f t="shared" si="9"/>
        <v>TRAMTHM</v>
      </c>
      <c r="G52" s="38" t="str">
        <f t="shared" si="5"/>
        <v>TBU*</v>
      </c>
      <c r="H52" s="38" t="str">
        <f>P$28</f>
        <v>TRAMTHM</v>
      </c>
      <c r="I52" s="38" t="str">
        <f t="shared" si="6"/>
        <v>TRACOXN</v>
      </c>
      <c r="J52" s="47">
        <v>0.22681498654081053</v>
      </c>
      <c r="L52" s="38" t="s">
        <v>239</v>
      </c>
      <c r="M52" s="38" t="s">
        <v>293</v>
      </c>
      <c r="N52" s="38" t="s">
        <v>264</v>
      </c>
      <c r="P52" s="53"/>
    </row>
    <row r="53" spans="2:20" s="2" customFormat="1" ht="15" customHeight="1" x14ac:dyDescent="0.3">
      <c r="B53" s="38" t="s">
        <v>225</v>
      </c>
      <c r="C53" s="38"/>
      <c r="D53" s="38" t="str">
        <f t="shared" si="0"/>
        <v>FLO_EMIS</v>
      </c>
      <c r="E53" s="42">
        <f>'ACTIVITY Moto'!$E$7</f>
        <v>2018</v>
      </c>
      <c r="F53" s="38" t="str">
        <f t="shared" si="9"/>
        <v>TRANGL</v>
      </c>
      <c r="G53" s="38" t="str">
        <f t="shared" si="5"/>
        <v>TBU*</v>
      </c>
      <c r="H53" s="38" t="str">
        <f>P$29</f>
        <v>TRANGL</v>
      </c>
      <c r="I53" s="38" t="str">
        <f t="shared" si="6"/>
        <v>TRACOXN</v>
      </c>
      <c r="J53" s="47">
        <v>4.7121251601890166E-2</v>
      </c>
      <c r="K53"/>
      <c r="L53" s="38" t="s">
        <v>239</v>
      </c>
      <c r="M53" s="38" t="s">
        <v>293</v>
      </c>
      <c r="N53" s="38" t="s">
        <v>264</v>
      </c>
      <c r="P53" s="53"/>
      <c r="S53"/>
      <c r="T53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>'ACTIVITY Moto'!$E$7</f>
        <v>2018</v>
      </c>
      <c r="F54" s="39" t="str">
        <f t="shared" si="9"/>
        <v>TRANGS</v>
      </c>
      <c r="G54" s="39" t="str">
        <f t="shared" si="5"/>
        <v>TBU*</v>
      </c>
      <c r="H54" s="39" t="str">
        <f>P$30</f>
        <v>TRANGS</v>
      </c>
      <c r="I54" s="39" t="str">
        <f t="shared" si="6"/>
        <v>TRACOXN</v>
      </c>
      <c r="J54" s="48">
        <v>4.7121251601890166E-2</v>
      </c>
      <c r="L54" s="39" t="s">
        <v>239</v>
      </c>
      <c r="M54" s="39" t="s">
        <v>293</v>
      </c>
      <c r="N54" s="39" t="s">
        <v>264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f>'ACTIVITY Moto'!$E$7</f>
        <v>2018</v>
      </c>
      <c r="F55" s="38" t="str">
        <f t="shared" si="9"/>
        <v>TRABDL</v>
      </c>
      <c r="G55" s="38" t="str">
        <f>G$7</f>
        <v>TBU*</v>
      </c>
      <c r="H55" s="38" t="str">
        <f>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274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42">
        <f>'ACTIVITY Moto'!$E$7</f>
        <v>2018</v>
      </c>
      <c r="F56" s="38" t="str">
        <f t="shared" si="9"/>
        <v>TRABDLM</v>
      </c>
      <c r="G56" s="38" t="str">
        <f>G55</f>
        <v>TBU*</v>
      </c>
      <c r="H56" s="38" t="str">
        <f>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274</v>
      </c>
      <c r="S56" s="53"/>
      <c r="T56" s="2"/>
    </row>
    <row r="57" spans="2:20" s="2" customFormat="1" ht="15" customHeight="1" x14ac:dyDescent="0.3">
      <c r="B57" s="38" t="s">
        <v>225</v>
      </c>
      <c r="C57" s="38"/>
      <c r="D57" s="38" t="str">
        <f t="shared" si="0"/>
        <v>FLO_EMIS</v>
      </c>
      <c r="E57" s="42">
        <f>'ACTIVITY Moto'!$E$7</f>
        <v>2018</v>
      </c>
      <c r="F57" s="38" t="str">
        <f t="shared" si="9"/>
        <v>TRABGL</v>
      </c>
      <c r="G57" s="38" t="str">
        <f t="shared" ref="G57:G78" si="10">G56</f>
        <v>TBU*</v>
      </c>
      <c r="H57" s="38" t="str">
        <f>P$9</f>
        <v>TRABGL</v>
      </c>
      <c r="I57" s="38" t="str">
        <f t="shared" ref="I57:I78" si="11">I56</f>
        <v>TRACXFN</v>
      </c>
      <c r="J57" s="47">
        <v>22.561141013089909</v>
      </c>
      <c r="L57" s="38" t="s">
        <v>239</v>
      </c>
      <c r="M57" s="38" t="s">
        <v>293</v>
      </c>
      <c r="N57" s="38" t="s">
        <v>264</v>
      </c>
      <c r="P57" s="53"/>
      <c r="S57" s="1"/>
      <c r="T57" s="54"/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>'ACTIVITY Moto'!$E$7</f>
        <v>2018</v>
      </c>
      <c r="F58" s="38" t="str">
        <f t="shared" si="9"/>
        <v>TRABGS</v>
      </c>
      <c r="G58" s="38" t="str">
        <f t="shared" si="10"/>
        <v>TBU*</v>
      </c>
      <c r="H58" s="38" t="str">
        <f>P$10</f>
        <v>TRABGS</v>
      </c>
      <c r="I58" s="38" t="str">
        <f t="shared" si="11"/>
        <v>TRACXFN</v>
      </c>
      <c r="J58" s="47">
        <v>22.561141013089909</v>
      </c>
      <c r="L58" s="38" t="s">
        <v>239</v>
      </c>
      <c r="M58" s="38" t="s">
        <v>293</v>
      </c>
      <c r="N58" s="38" t="s">
        <v>264</v>
      </c>
      <c r="P58" s="53"/>
      <c r="S58" s="53"/>
    </row>
    <row r="59" spans="2:20" s="2" customFormat="1" ht="15" customHeight="1" x14ac:dyDescent="0.3">
      <c r="B59" s="38" t="s">
        <v>225</v>
      </c>
      <c r="C59" s="38"/>
      <c r="D59" s="38" t="str">
        <f t="shared" si="0"/>
        <v>*</v>
      </c>
      <c r="E59" s="42">
        <f>'ACTIVITY Moto'!$E$7</f>
        <v>2018</v>
      </c>
      <c r="F59" s="38" t="str">
        <f t="shared" si="9"/>
        <v>TRABGSL</v>
      </c>
      <c r="G59" s="38" t="str">
        <f t="shared" si="10"/>
        <v>TBU*</v>
      </c>
      <c r="H59" s="38" t="str">
        <f>P$11</f>
        <v>TRABGSL</v>
      </c>
      <c r="I59" s="38" t="str">
        <f t="shared" si="11"/>
        <v>TRACXFN</v>
      </c>
      <c r="J59" s="47">
        <v>0</v>
      </c>
      <c r="L59" s="38" t="s">
        <v>239</v>
      </c>
      <c r="M59" s="38"/>
      <c r="N59" s="38" t="s">
        <v>245</v>
      </c>
      <c r="P59" s="53"/>
    </row>
    <row r="60" spans="2:20" s="2" customFormat="1" ht="15" customHeight="1" x14ac:dyDescent="0.3">
      <c r="B60" s="38" t="s">
        <v>225</v>
      </c>
      <c r="C60" s="38"/>
      <c r="D60" s="38" t="str">
        <f t="shared" ref="D60" si="12">IF(J60&gt;0,"FLO_EMIS","*")</f>
        <v>*</v>
      </c>
      <c r="E60" s="42">
        <f>'ACTIVITY Moto'!$E$7</f>
        <v>2018</v>
      </c>
      <c r="F60" s="38" t="str">
        <f t="shared" ref="F60" si="13">H60</f>
        <v>TRABGSLM</v>
      </c>
      <c r="G60" s="38" t="str">
        <f t="shared" si="10"/>
        <v>TBU*</v>
      </c>
      <c r="H60" s="38" t="str">
        <f>P$12</f>
        <v>TRABGSLM</v>
      </c>
      <c r="I60" s="38" t="str">
        <f t="shared" si="11"/>
        <v>TRACXFN</v>
      </c>
      <c r="J60" s="47">
        <v>0</v>
      </c>
      <c r="L60" s="38" t="s">
        <v>239</v>
      </c>
      <c r="M60" s="38"/>
      <c r="N60" s="38" t="s">
        <v>245</v>
      </c>
      <c r="P60" s="53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>'ACTIVITY Moto'!$E$7</f>
        <v>2018</v>
      </c>
      <c r="F61" s="38" t="str">
        <f t="shared" si="9"/>
        <v>TRABJF</v>
      </c>
      <c r="G61" s="38" t="str">
        <f>G59</f>
        <v>TBU*</v>
      </c>
      <c r="H61" s="38" t="str">
        <f>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/>
      <c r="T61"/>
    </row>
    <row r="62" spans="2:20" x14ac:dyDescent="0.3">
      <c r="B62" s="38" t="s">
        <v>225</v>
      </c>
      <c r="C62" s="38"/>
      <c r="D62" s="38" t="str">
        <f t="shared" si="0"/>
        <v>*</v>
      </c>
      <c r="E62" s="42">
        <f>'ACTIVITY Moto'!$E$7</f>
        <v>2018</v>
      </c>
      <c r="F62" s="38" t="str">
        <f t="shared" si="9"/>
        <v>TRADME</v>
      </c>
      <c r="G62" s="38" t="str">
        <f t="shared" si="10"/>
        <v>TBU*</v>
      </c>
      <c r="H62" s="38" t="str">
        <f>P$14</f>
        <v>TRADME</v>
      </c>
      <c r="I62" s="38" t="str">
        <f t="shared" si="11"/>
        <v>TRACXFN</v>
      </c>
      <c r="J62" s="47">
        <v>0</v>
      </c>
      <c r="K62" s="2"/>
      <c r="L62" s="38" t="s">
        <v>239</v>
      </c>
      <c r="M62" s="38"/>
      <c r="N62" s="38" t="s">
        <v>263</v>
      </c>
      <c r="P62" s="53"/>
      <c r="S62" s="1"/>
      <c r="T62" s="54"/>
    </row>
    <row r="63" spans="2:20" s="2" customFormat="1" ht="15" customHeight="1" x14ac:dyDescent="0.3">
      <c r="B63" s="38" t="s">
        <v>225</v>
      </c>
      <c r="C63" s="38"/>
      <c r="D63" s="38" t="str">
        <f t="shared" si="0"/>
        <v>FLO_EMIS</v>
      </c>
      <c r="E63" s="42">
        <f>'ACTIVITY Moto'!$E$7</f>
        <v>2018</v>
      </c>
      <c r="F63" s="38" t="str">
        <f t="shared" si="9"/>
        <v>TRADST</v>
      </c>
      <c r="G63" s="38" t="str">
        <f t="shared" si="10"/>
        <v>TBU*</v>
      </c>
      <c r="H63" s="38" t="str">
        <f>P$15</f>
        <v>TRADST</v>
      </c>
      <c r="I63" s="38" t="str">
        <f t="shared" si="11"/>
        <v>TRACXFN</v>
      </c>
      <c r="J63" s="47">
        <v>23.277467662545565</v>
      </c>
      <c r="L63" s="38" t="s">
        <v>239</v>
      </c>
      <c r="M63" s="38" t="s">
        <v>293</v>
      </c>
      <c r="N63" s="38" t="s">
        <v>264</v>
      </c>
      <c r="P63" s="53"/>
      <c r="S63"/>
      <c r="T63"/>
    </row>
    <row r="64" spans="2:20" x14ac:dyDescent="0.3">
      <c r="B64" s="38" t="s">
        <v>225</v>
      </c>
      <c r="C64" s="38"/>
      <c r="D64" s="38" t="str">
        <f t="shared" si="0"/>
        <v>*</v>
      </c>
      <c r="E64" s="42">
        <f>'ACTIVITY Moto'!$E$7</f>
        <v>2018</v>
      </c>
      <c r="F64" s="38" t="str">
        <f t="shared" si="9"/>
        <v>TRAELC</v>
      </c>
      <c r="G64" s="38" t="str">
        <f t="shared" si="10"/>
        <v>TBU*</v>
      </c>
      <c r="H64" s="38" t="str">
        <f>P$16</f>
        <v>TRAELC</v>
      </c>
      <c r="I64" s="38" t="str">
        <f t="shared" si="11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20" x14ac:dyDescent="0.3">
      <c r="B65" s="38" t="s">
        <v>225</v>
      </c>
      <c r="C65" s="38"/>
      <c r="D65" s="38" t="str">
        <f t="shared" si="0"/>
        <v>FLO_EMIS</v>
      </c>
      <c r="E65" s="42">
        <f>'ACTIVITY Moto'!$E$7</f>
        <v>2018</v>
      </c>
      <c r="F65" s="38" t="str">
        <f t="shared" si="9"/>
        <v>TRAETH</v>
      </c>
      <c r="G65" s="38" t="str">
        <f t="shared" si="10"/>
        <v>TBU*</v>
      </c>
      <c r="H65" s="38" t="str">
        <f>P$17</f>
        <v>TRAETH</v>
      </c>
      <c r="I65" s="38" t="str">
        <f t="shared" si="11"/>
        <v>TRACXFN</v>
      </c>
      <c r="J65" s="47">
        <v>37.476764115018732</v>
      </c>
      <c r="K65" s="2"/>
      <c r="L65" s="38" t="s">
        <v>239</v>
      </c>
      <c r="M65" s="38" t="s">
        <v>293</v>
      </c>
      <c r="N65" s="38" t="s">
        <v>264</v>
      </c>
    </row>
    <row r="66" spans="2:20" x14ac:dyDescent="0.3">
      <c r="B66" s="38" t="s">
        <v>225</v>
      </c>
      <c r="C66" s="38"/>
      <c r="D66" s="38" t="str">
        <f t="shared" si="0"/>
        <v>FLO_EMIS</v>
      </c>
      <c r="E66" s="42">
        <f>'ACTIVITY Moto'!$E$7</f>
        <v>2018</v>
      </c>
      <c r="F66" s="38" t="str">
        <f t="shared" si="9"/>
        <v>TRAETHM</v>
      </c>
      <c r="G66" s="38" t="str">
        <f t="shared" si="10"/>
        <v>TBU*</v>
      </c>
      <c r="H66" s="38" t="str">
        <f>P$18</f>
        <v>TRAETHM</v>
      </c>
      <c r="I66" s="38" t="str">
        <f t="shared" si="11"/>
        <v>TRACXFN</v>
      </c>
      <c r="J66" s="47">
        <v>37.476764115018732</v>
      </c>
      <c r="K66" s="2"/>
      <c r="L66" s="38" t="s">
        <v>239</v>
      </c>
      <c r="M66" s="38" t="s">
        <v>293</v>
      </c>
      <c r="N66" s="38" t="s">
        <v>264</v>
      </c>
    </row>
    <row r="67" spans="2:20" x14ac:dyDescent="0.3">
      <c r="B67" s="38" t="s">
        <v>225</v>
      </c>
      <c r="C67" s="38"/>
      <c r="D67" s="38" t="str">
        <f t="shared" si="0"/>
        <v>*</v>
      </c>
      <c r="E67" s="42">
        <f>'ACTIVITY Moto'!$E$7</f>
        <v>2018</v>
      </c>
      <c r="F67" s="38" t="str">
        <f t="shared" si="9"/>
        <v>TRAFTD</v>
      </c>
      <c r="G67" s="38" t="str">
        <f t="shared" si="10"/>
        <v>TBU*</v>
      </c>
      <c r="H67" s="38" t="str">
        <f>P$19</f>
        <v>TRAFTD</v>
      </c>
      <c r="I67" s="38" t="str">
        <f t="shared" si="11"/>
        <v>TRACXFN</v>
      </c>
      <c r="J67" s="47">
        <v>0</v>
      </c>
      <c r="K67" s="2"/>
      <c r="L67" s="38" t="s">
        <v>239</v>
      </c>
      <c r="M67" s="38"/>
      <c r="N67" s="38" t="s">
        <v>245</v>
      </c>
    </row>
    <row r="68" spans="2:20" x14ac:dyDescent="0.3">
      <c r="B68" s="38" t="s">
        <v>225</v>
      </c>
      <c r="C68" s="38"/>
      <c r="D68" s="38" t="str">
        <f t="shared" si="0"/>
        <v>*</v>
      </c>
      <c r="E68" s="42">
        <f>'ACTIVITY Moto'!$E$7</f>
        <v>2018</v>
      </c>
      <c r="F68" s="38" t="str">
        <f t="shared" si="9"/>
        <v>TRAGSL</v>
      </c>
      <c r="G68" s="38" t="str">
        <f t="shared" si="10"/>
        <v>TBU*</v>
      </c>
      <c r="H68" s="38" t="str">
        <f>P$20</f>
        <v>TRAGSL</v>
      </c>
      <c r="I68" s="38" t="str">
        <f t="shared" si="11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20" x14ac:dyDescent="0.3">
      <c r="B69" s="38" t="s">
        <v>225</v>
      </c>
      <c r="C69" s="38"/>
      <c r="D69" s="38" t="str">
        <f t="shared" si="0"/>
        <v>*</v>
      </c>
      <c r="E69" s="42">
        <f>'ACTIVITY Moto'!$E$7</f>
        <v>2018</v>
      </c>
      <c r="F69" s="38" t="str">
        <f t="shared" si="9"/>
        <v>TRAH2G</v>
      </c>
      <c r="G69" s="38" t="str">
        <f t="shared" si="10"/>
        <v>TBU*</v>
      </c>
      <c r="H69" s="38" t="str">
        <f>P$21</f>
        <v>TRAH2G</v>
      </c>
      <c r="I69" s="38" t="str">
        <f t="shared" si="11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20" x14ac:dyDescent="0.3">
      <c r="B70" s="38" t="s">
        <v>225</v>
      </c>
      <c r="C70" s="38"/>
      <c r="D70" s="38" t="str">
        <f t="shared" si="0"/>
        <v>*</v>
      </c>
      <c r="E70" s="42">
        <f>'ACTIVITY Moto'!$E$7</f>
        <v>2018</v>
      </c>
      <c r="F70" s="38" t="str">
        <f t="shared" si="9"/>
        <v>TRAHFO</v>
      </c>
      <c r="G70" s="38" t="str">
        <f t="shared" si="10"/>
        <v>TBU*</v>
      </c>
      <c r="H70" s="38" t="str">
        <f>P$22</f>
        <v>TRAHFO</v>
      </c>
      <c r="I70" s="38" t="str">
        <f t="shared" si="11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20" x14ac:dyDescent="0.3">
      <c r="B71" s="38" t="s">
        <v>225</v>
      </c>
      <c r="C71" s="38"/>
      <c r="D71" s="38" t="str">
        <f t="shared" si="0"/>
        <v>*</v>
      </c>
      <c r="E71" s="42">
        <f>'ACTIVITY Moto'!$E$7</f>
        <v>2018</v>
      </c>
      <c r="F71" s="38" t="str">
        <f t="shared" si="9"/>
        <v>TRAHUM</v>
      </c>
      <c r="G71" s="38" t="str">
        <f t="shared" si="10"/>
        <v>TBU*</v>
      </c>
      <c r="H71" s="38" t="str">
        <f>P$23</f>
        <v>TRAHUM</v>
      </c>
      <c r="I71" s="38" t="str">
        <f t="shared" si="11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20" x14ac:dyDescent="0.3">
      <c r="B72" s="38" t="s">
        <v>225</v>
      </c>
      <c r="C72" s="38"/>
      <c r="D72" s="38" t="str">
        <f t="shared" si="0"/>
        <v>*</v>
      </c>
      <c r="E72" s="42">
        <f>'ACTIVITY Moto'!$E$7</f>
        <v>2018</v>
      </c>
      <c r="F72" s="38" t="str">
        <f t="shared" si="9"/>
        <v>TRAKER</v>
      </c>
      <c r="G72" s="38" t="str">
        <f t="shared" si="10"/>
        <v>TBU*</v>
      </c>
      <c r="H72" s="38" t="str">
        <f>P$24</f>
        <v>TRAKER</v>
      </c>
      <c r="I72" s="38" t="str">
        <f t="shared" si="11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20" x14ac:dyDescent="0.3">
      <c r="B73" s="38" t="s">
        <v>225</v>
      </c>
      <c r="C73" s="38"/>
      <c r="D73" s="38" t="str">
        <f t="shared" si="0"/>
        <v>*</v>
      </c>
      <c r="E73" s="42">
        <f>'ACTIVITY Moto'!$E$7</f>
        <v>2018</v>
      </c>
      <c r="F73" s="38" t="str">
        <f t="shared" si="9"/>
        <v>TRALFO</v>
      </c>
      <c r="G73" s="38" t="str">
        <f t="shared" si="10"/>
        <v>TBU*</v>
      </c>
      <c r="H73" s="38" t="str">
        <f>P$25</f>
        <v>TRALFO</v>
      </c>
      <c r="I73" s="38" t="str">
        <f t="shared" si="11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20" x14ac:dyDescent="0.3">
      <c r="B74" s="38" t="s">
        <v>225</v>
      </c>
      <c r="C74" s="38"/>
      <c r="D74" s="38" t="str">
        <f t="shared" ref="D74:D140" si="14">IF(J74&gt;0,"FLO_EMIS","*")</f>
        <v>*</v>
      </c>
      <c r="E74" s="42">
        <f>'ACTIVITY Moto'!$E$7</f>
        <v>2018</v>
      </c>
      <c r="F74" s="38" t="str">
        <f t="shared" ref="F74:F106" si="15">H74</f>
        <v>TRALPG</v>
      </c>
      <c r="G74" s="38" t="str">
        <f t="shared" si="10"/>
        <v>TBU*</v>
      </c>
      <c r="H74" s="38" t="str">
        <f>P$26</f>
        <v>TRALPG</v>
      </c>
      <c r="I74" s="38" t="str">
        <f t="shared" si="11"/>
        <v>TRACXFN</v>
      </c>
      <c r="J74" s="47">
        <v>0</v>
      </c>
      <c r="K74" s="2"/>
      <c r="L74" s="38" t="s">
        <v>239</v>
      </c>
      <c r="M74" s="38"/>
      <c r="N74" s="38" t="s">
        <v>245</v>
      </c>
    </row>
    <row r="75" spans="2:20" x14ac:dyDescent="0.3">
      <c r="B75" s="38" t="s">
        <v>225</v>
      </c>
      <c r="C75" s="38"/>
      <c r="D75" s="38" t="str">
        <f t="shared" si="14"/>
        <v>FLO_EMIS</v>
      </c>
      <c r="E75" s="42">
        <f>'ACTIVITY Moto'!$E$7</f>
        <v>2018</v>
      </c>
      <c r="F75" s="38" t="str">
        <f t="shared" si="15"/>
        <v>TRAMTH</v>
      </c>
      <c r="G75" s="38" t="str">
        <f t="shared" si="10"/>
        <v>TBU*</v>
      </c>
      <c r="H75" s="38" t="str">
        <f>P$27</f>
        <v>TRAMTH</v>
      </c>
      <c r="I75" s="38" t="str">
        <f t="shared" si="11"/>
        <v>TRACXFN</v>
      </c>
      <c r="J75" s="47">
        <v>22.7</v>
      </c>
      <c r="K75" s="2"/>
      <c r="L75" s="38" t="s">
        <v>239</v>
      </c>
      <c r="M75" s="38" t="s">
        <v>293</v>
      </c>
      <c r="N75" s="38" t="s">
        <v>264</v>
      </c>
      <c r="S75" s="2"/>
      <c r="T75" s="2"/>
    </row>
    <row r="76" spans="2:20" s="2" customFormat="1" ht="15" customHeight="1" x14ac:dyDescent="0.3">
      <c r="B76" s="38" t="s">
        <v>225</v>
      </c>
      <c r="C76" s="38"/>
      <c r="D76" s="38" t="str">
        <f t="shared" si="14"/>
        <v>FLO_EMIS</v>
      </c>
      <c r="E76" s="42">
        <f>'ACTIVITY Moto'!$E$7</f>
        <v>2018</v>
      </c>
      <c r="F76" s="38" t="str">
        <f t="shared" si="15"/>
        <v>TRAMTHM</v>
      </c>
      <c r="G76" s="38" t="str">
        <f t="shared" si="10"/>
        <v>TBU*</v>
      </c>
      <c r="H76" s="38" t="str">
        <f>P$28</f>
        <v>TRAMTHM</v>
      </c>
      <c r="I76" s="38" t="str">
        <f t="shared" si="11"/>
        <v>TRACXFN</v>
      </c>
      <c r="J76" s="47">
        <v>22.7</v>
      </c>
      <c r="L76" s="38" t="s">
        <v>239</v>
      </c>
      <c r="M76" s="38" t="s">
        <v>293</v>
      </c>
      <c r="N76" s="38" t="s">
        <v>264</v>
      </c>
      <c r="P76" s="53"/>
    </row>
    <row r="77" spans="2:20" s="2" customFormat="1" ht="15" customHeight="1" x14ac:dyDescent="0.3">
      <c r="B77" s="38" t="s">
        <v>225</v>
      </c>
      <c r="C77" s="38"/>
      <c r="D77" s="38" t="str">
        <f t="shared" si="14"/>
        <v>FLO_EMIS</v>
      </c>
      <c r="E77" s="42">
        <f>'ACTIVITY Moto'!$E$7</f>
        <v>2018</v>
      </c>
      <c r="F77" s="38" t="str">
        <f t="shared" si="15"/>
        <v>TRANGL</v>
      </c>
      <c r="G77" s="38" t="str">
        <f t="shared" si="10"/>
        <v>TBU*</v>
      </c>
      <c r="H77" s="38" t="str">
        <f>P$29</f>
        <v>TRANGL</v>
      </c>
      <c r="I77" s="38" t="str">
        <f t="shared" si="11"/>
        <v>TRACXFN</v>
      </c>
      <c r="J77" s="47">
        <v>22.561141013089909</v>
      </c>
      <c r="K77"/>
      <c r="L77" s="38" t="s">
        <v>239</v>
      </c>
      <c r="M77" s="38" t="s">
        <v>293</v>
      </c>
      <c r="N77" s="38" t="s">
        <v>264</v>
      </c>
      <c r="P77" s="53"/>
      <c r="S77"/>
      <c r="T77"/>
    </row>
    <row r="78" spans="2:20" x14ac:dyDescent="0.3">
      <c r="B78" s="39" t="s">
        <v>225</v>
      </c>
      <c r="C78" s="39"/>
      <c r="D78" s="39" t="str">
        <f t="shared" si="14"/>
        <v>FLO_EMIS</v>
      </c>
      <c r="E78" s="42">
        <f>'ACTIVITY Moto'!$E$7</f>
        <v>2018</v>
      </c>
      <c r="F78" s="39" t="str">
        <f t="shared" si="15"/>
        <v>TRANGS</v>
      </c>
      <c r="G78" s="39" t="str">
        <f t="shared" si="10"/>
        <v>TBU*</v>
      </c>
      <c r="H78" s="39" t="str">
        <f>P$30</f>
        <v>TRANGS</v>
      </c>
      <c r="I78" s="39" t="str">
        <f t="shared" si="11"/>
        <v>TRACXFN</v>
      </c>
      <c r="J78" s="48">
        <v>22.561141013089909</v>
      </c>
      <c r="L78" s="39" t="s">
        <v>239</v>
      </c>
      <c r="M78" s="39" t="s">
        <v>293</v>
      </c>
      <c r="N78" s="39" t="s">
        <v>264</v>
      </c>
    </row>
    <row r="79" spans="2:20" x14ac:dyDescent="0.3">
      <c r="B79" s="38" t="s">
        <v>225</v>
      </c>
      <c r="C79" s="38"/>
      <c r="D79" s="38" t="str">
        <f t="shared" si="14"/>
        <v>FLO_EMIS</v>
      </c>
      <c r="E79" s="42">
        <f>'ACTIVITY Moto'!$E$7</f>
        <v>2018</v>
      </c>
      <c r="F79" s="38" t="str">
        <f t="shared" si="15"/>
        <v>TRABDL</v>
      </c>
      <c r="G79" s="38" t="str">
        <f>G$7</f>
        <v>TBU*</v>
      </c>
      <c r="H79" s="38" t="str">
        <f>P$7</f>
        <v>TRABDL</v>
      </c>
      <c r="I79" s="38" t="s">
        <v>228</v>
      </c>
      <c r="J79" s="47">
        <v>1.5812916134131188E-3</v>
      </c>
      <c r="K79" s="2"/>
      <c r="L79" s="38" t="s">
        <v>239</v>
      </c>
      <c r="M79" s="38" t="s">
        <v>293</v>
      </c>
      <c r="N79" s="38" t="s">
        <v>274</v>
      </c>
    </row>
    <row r="80" spans="2:20" x14ac:dyDescent="0.3">
      <c r="B80" s="38" t="s">
        <v>225</v>
      </c>
      <c r="C80" s="38"/>
      <c r="D80" s="38" t="str">
        <f t="shared" si="14"/>
        <v>FLO_EMIS</v>
      </c>
      <c r="E80" s="42">
        <f>'ACTIVITY Moto'!$E$7</f>
        <v>2018</v>
      </c>
      <c r="F80" s="38" t="str">
        <f t="shared" si="15"/>
        <v>TRABDLM</v>
      </c>
      <c r="G80" s="38" t="str">
        <f>G79</f>
        <v>TBU*</v>
      </c>
      <c r="H80" s="38" t="str">
        <f>P$8</f>
        <v>TRABDLM</v>
      </c>
      <c r="I80" s="38" t="str">
        <f>I79</f>
        <v>TRAN2ON</v>
      </c>
      <c r="J80" s="47">
        <v>1.5812916134131188E-3</v>
      </c>
      <c r="K80" s="2"/>
      <c r="L80" s="38" t="s">
        <v>239</v>
      </c>
      <c r="M80" s="38" t="s">
        <v>293</v>
      </c>
      <c r="N80" s="38" t="s">
        <v>274</v>
      </c>
      <c r="S80" s="53"/>
      <c r="T80" s="2"/>
    </row>
    <row r="81" spans="2:20" s="2" customFormat="1" ht="15" customHeight="1" x14ac:dyDescent="0.3">
      <c r="B81" s="38" t="s">
        <v>225</v>
      </c>
      <c r="C81" s="38"/>
      <c r="D81" s="38" t="str">
        <f t="shared" si="14"/>
        <v>FLO_EMIS</v>
      </c>
      <c r="E81" s="42">
        <f>'ACTIVITY Moto'!$E$7</f>
        <v>2018</v>
      </c>
      <c r="F81" s="38" t="str">
        <f t="shared" si="15"/>
        <v>TRABGL</v>
      </c>
      <c r="G81" s="38" t="str">
        <f t="shared" ref="G81:G102" si="16">G80</f>
        <v>TBU*</v>
      </c>
      <c r="H81" s="38" t="str">
        <f>P$9</f>
        <v>TRABGL</v>
      </c>
      <c r="I81" s="38" t="str">
        <f t="shared" ref="I81:I102" si="17">I80</f>
        <v>TRAN2ON</v>
      </c>
      <c r="J81" s="47">
        <v>3.8340000000000002E-3</v>
      </c>
      <c r="L81" s="38" t="s">
        <v>239</v>
      </c>
      <c r="M81" s="38" t="s">
        <v>293</v>
      </c>
      <c r="N81" s="38" t="s">
        <v>264</v>
      </c>
      <c r="P81" s="53"/>
      <c r="S81" s="1"/>
      <c r="T81" s="54"/>
    </row>
    <row r="82" spans="2:20" s="2" customFormat="1" ht="15" customHeight="1" x14ac:dyDescent="0.3">
      <c r="B82" s="38" t="s">
        <v>225</v>
      </c>
      <c r="C82" s="38"/>
      <c r="D82" s="38" t="str">
        <f t="shared" si="14"/>
        <v>FLO_EMIS</v>
      </c>
      <c r="E82" s="42">
        <f>'ACTIVITY Moto'!$E$7</f>
        <v>2018</v>
      </c>
      <c r="F82" s="38" t="str">
        <f t="shared" si="15"/>
        <v>TRABGS</v>
      </c>
      <c r="G82" s="38" t="str">
        <f t="shared" si="16"/>
        <v>TBU*</v>
      </c>
      <c r="H82" s="38" t="str">
        <f>P$10</f>
        <v>TRABGS</v>
      </c>
      <c r="I82" s="38" t="str">
        <f t="shared" si="17"/>
        <v>TRAN2ON</v>
      </c>
      <c r="J82" s="47">
        <v>3.8340000000000002E-3</v>
      </c>
      <c r="L82" s="38" t="s">
        <v>239</v>
      </c>
      <c r="M82" s="38" t="s">
        <v>293</v>
      </c>
      <c r="N82" s="38" t="s">
        <v>264</v>
      </c>
      <c r="P82" s="53"/>
      <c r="S82" s="53"/>
    </row>
    <row r="83" spans="2:20" s="2" customFormat="1" ht="15" customHeight="1" x14ac:dyDescent="0.3">
      <c r="B83" s="38" t="s">
        <v>225</v>
      </c>
      <c r="C83" s="38"/>
      <c r="D83" s="38" t="str">
        <f t="shared" si="14"/>
        <v>*</v>
      </c>
      <c r="E83" s="42">
        <f>'ACTIVITY Moto'!$E$7</f>
        <v>2018</v>
      </c>
      <c r="F83" s="38" t="str">
        <f t="shared" si="15"/>
        <v>TRABGSL</v>
      </c>
      <c r="G83" s="38" t="str">
        <f t="shared" si="16"/>
        <v>TBU*</v>
      </c>
      <c r="H83" s="38" t="str">
        <f>P$11</f>
        <v>TRABGSL</v>
      </c>
      <c r="I83" s="38" t="str">
        <f t="shared" si="17"/>
        <v>TRAN2ON</v>
      </c>
      <c r="J83" s="47">
        <v>0</v>
      </c>
      <c r="L83" s="38" t="s">
        <v>239</v>
      </c>
      <c r="M83" s="38"/>
      <c r="N83" s="38" t="s">
        <v>245</v>
      </c>
      <c r="P83" s="53"/>
    </row>
    <row r="84" spans="2:20" s="2" customFormat="1" ht="15" customHeight="1" x14ac:dyDescent="0.3">
      <c r="B84" s="38" t="s">
        <v>225</v>
      </c>
      <c r="C84" s="38"/>
      <c r="D84" s="38" t="str">
        <f t="shared" ref="D84" si="18">IF(J84&gt;0,"FLO_EMIS","*")</f>
        <v>*</v>
      </c>
      <c r="E84" s="42">
        <f>'ACTIVITY Moto'!$E$7</f>
        <v>2018</v>
      </c>
      <c r="F84" s="38" t="str">
        <f t="shared" ref="F84" si="19">H84</f>
        <v>TRABGSLM</v>
      </c>
      <c r="G84" s="38" t="str">
        <f t="shared" si="16"/>
        <v>TBU*</v>
      </c>
      <c r="H84" s="38" t="str">
        <f>P$12</f>
        <v>TRABGSLM</v>
      </c>
      <c r="I84" s="38" t="str">
        <f t="shared" si="17"/>
        <v>TRAN2ON</v>
      </c>
      <c r="J84" s="47">
        <v>0</v>
      </c>
      <c r="L84" s="38" t="s">
        <v>239</v>
      </c>
      <c r="M84" s="38"/>
      <c r="N84" s="38" t="s">
        <v>245</v>
      </c>
      <c r="P84" s="53"/>
    </row>
    <row r="85" spans="2:20" s="2" customFormat="1" ht="15" customHeight="1" x14ac:dyDescent="0.3">
      <c r="B85" s="38" t="s">
        <v>225</v>
      </c>
      <c r="C85" s="38"/>
      <c r="D85" s="38" t="str">
        <f t="shared" si="14"/>
        <v>*</v>
      </c>
      <c r="E85" s="42">
        <f>'ACTIVITY Moto'!$E$7</f>
        <v>2018</v>
      </c>
      <c r="F85" s="38" t="str">
        <f t="shared" si="15"/>
        <v>TRABJF</v>
      </c>
      <c r="G85" s="38" t="str">
        <f>G83</f>
        <v>TBU*</v>
      </c>
      <c r="H85" s="38" t="str">
        <f>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/>
      <c r="T85"/>
    </row>
    <row r="86" spans="2:20" x14ac:dyDescent="0.3">
      <c r="B86" s="38" t="s">
        <v>225</v>
      </c>
      <c r="C86" s="38"/>
      <c r="D86" s="38" t="str">
        <f t="shared" si="14"/>
        <v>*</v>
      </c>
      <c r="E86" s="42">
        <f>'ACTIVITY Moto'!$E$7</f>
        <v>2018</v>
      </c>
      <c r="F86" s="38" t="str">
        <f t="shared" si="15"/>
        <v>TRADME</v>
      </c>
      <c r="G86" s="38" t="str">
        <f t="shared" si="16"/>
        <v>TBU*</v>
      </c>
      <c r="H86" s="38" t="str">
        <f>P$14</f>
        <v>TRADME</v>
      </c>
      <c r="I86" s="38" t="str">
        <f t="shared" si="17"/>
        <v>TRAN2ON</v>
      </c>
      <c r="J86" s="47">
        <v>0</v>
      </c>
      <c r="K86" s="2"/>
      <c r="L86" s="38" t="s">
        <v>239</v>
      </c>
      <c r="M86" s="38"/>
      <c r="N86" s="38" t="s">
        <v>263</v>
      </c>
      <c r="P86" s="53"/>
      <c r="S86" s="1"/>
      <c r="T86" s="54"/>
    </row>
    <row r="87" spans="2:20" s="2" customFormat="1" ht="15" customHeight="1" x14ac:dyDescent="0.3">
      <c r="B87" s="38" t="s">
        <v>225</v>
      </c>
      <c r="C87" s="38"/>
      <c r="D87" s="38" t="str">
        <f t="shared" si="14"/>
        <v>FLO_EMIS</v>
      </c>
      <c r="E87" s="42">
        <f>'ACTIVITY Moto'!$E$7</f>
        <v>2018</v>
      </c>
      <c r="F87" s="38" t="str">
        <f t="shared" si="15"/>
        <v>TRADST</v>
      </c>
      <c r="G87" s="38" t="str">
        <f t="shared" si="16"/>
        <v>TBU*</v>
      </c>
      <c r="H87" s="38" t="str">
        <f>P$15</f>
        <v>TRADST</v>
      </c>
      <c r="I87" s="38" t="str">
        <f t="shared" si="17"/>
        <v>TRAN2ON</v>
      </c>
      <c r="J87" s="47">
        <v>1.5493328776472958E-3</v>
      </c>
      <c r="L87" s="38" t="s">
        <v>239</v>
      </c>
      <c r="M87" s="38" t="s">
        <v>293</v>
      </c>
      <c r="N87" s="38" t="s">
        <v>264</v>
      </c>
      <c r="P87" s="53"/>
      <c r="S87"/>
      <c r="T87"/>
    </row>
    <row r="88" spans="2:20" x14ac:dyDescent="0.3">
      <c r="B88" s="38" t="s">
        <v>225</v>
      </c>
      <c r="C88" s="38"/>
      <c r="D88" s="38" t="str">
        <f t="shared" si="14"/>
        <v>*</v>
      </c>
      <c r="E88" s="42">
        <f>'ACTIVITY Moto'!$E$7</f>
        <v>2018</v>
      </c>
      <c r="F88" s="38" t="str">
        <f t="shared" si="15"/>
        <v>TRAELC</v>
      </c>
      <c r="G88" s="38" t="str">
        <f t="shared" si="16"/>
        <v>TBU*</v>
      </c>
      <c r="H88" s="38" t="str">
        <f>P$16</f>
        <v>TRAELC</v>
      </c>
      <c r="I88" s="38" t="str">
        <f t="shared" si="17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4"/>
        <v>FLO_EMIS</v>
      </c>
      <c r="E89" s="42">
        <f>'ACTIVITY Moto'!$E$7</f>
        <v>2018</v>
      </c>
      <c r="F89" s="38" t="str">
        <f t="shared" si="15"/>
        <v>TRAETH</v>
      </c>
      <c r="G89" s="38" t="str">
        <f t="shared" si="16"/>
        <v>TBU*</v>
      </c>
      <c r="H89" s="38" t="str">
        <f>P$17</f>
        <v>TRAETH</v>
      </c>
      <c r="I89" s="38" t="str">
        <f t="shared" si="17"/>
        <v>TRAN2ON</v>
      </c>
      <c r="J89" s="47">
        <v>2.6329999999999999E-3</v>
      </c>
      <c r="K89" s="2"/>
      <c r="L89" s="38" t="s">
        <v>239</v>
      </c>
      <c r="M89" s="38" t="s">
        <v>293</v>
      </c>
      <c r="N89" s="38" t="s">
        <v>264</v>
      </c>
    </row>
    <row r="90" spans="2:20" x14ac:dyDescent="0.3">
      <c r="B90" s="38" t="s">
        <v>225</v>
      </c>
      <c r="C90" s="38"/>
      <c r="D90" s="38" t="str">
        <f t="shared" si="14"/>
        <v>FLO_EMIS</v>
      </c>
      <c r="E90" s="42">
        <f>'ACTIVITY Moto'!$E$7</f>
        <v>2018</v>
      </c>
      <c r="F90" s="38" t="str">
        <f t="shared" si="15"/>
        <v>TRAETHM</v>
      </c>
      <c r="G90" s="38" t="str">
        <f t="shared" si="16"/>
        <v>TBU*</v>
      </c>
      <c r="H90" s="38" t="str">
        <f>P$18</f>
        <v>TRAETHM</v>
      </c>
      <c r="I90" s="38" t="str">
        <f t="shared" si="17"/>
        <v>TRAN2ON</v>
      </c>
      <c r="J90" s="47">
        <v>2.6329999999999999E-3</v>
      </c>
      <c r="K90" s="2"/>
      <c r="L90" s="38" t="s">
        <v>239</v>
      </c>
      <c r="M90" s="38" t="s">
        <v>293</v>
      </c>
      <c r="N90" s="38" t="s">
        <v>264</v>
      </c>
    </row>
    <row r="91" spans="2:20" x14ac:dyDescent="0.3">
      <c r="B91" s="38" t="s">
        <v>225</v>
      </c>
      <c r="C91" s="38"/>
      <c r="D91" s="38" t="str">
        <f t="shared" si="14"/>
        <v>*</v>
      </c>
      <c r="E91" s="42">
        <f>'ACTIVITY Moto'!$E$7</f>
        <v>2018</v>
      </c>
      <c r="F91" s="38" t="str">
        <f t="shared" si="15"/>
        <v>TRAFTD</v>
      </c>
      <c r="G91" s="38" t="str">
        <f t="shared" si="16"/>
        <v>TBU*</v>
      </c>
      <c r="H91" s="38" t="str">
        <f>P$19</f>
        <v>TRAFTD</v>
      </c>
      <c r="I91" s="38" t="str">
        <f t="shared" si="17"/>
        <v>TRAN2ON</v>
      </c>
      <c r="J91" s="47">
        <v>0</v>
      </c>
      <c r="K91" s="2"/>
      <c r="L91" s="38" t="s">
        <v>239</v>
      </c>
      <c r="M91" s="38"/>
      <c r="N91" s="38" t="s">
        <v>245</v>
      </c>
    </row>
    <row r="92" spans="2:20" x14ac:dyDescent="0.3">
      <c r="B92" s="38" t="s">
        <v>225</v>
      </c>
      <c r="C92" s="38"/>
      <c r="D92" s="38" t="str">
        <f t="shared" si="14"/>
        <v>*</v>
      </c>
      <c r="E92" s="42">
        <f>'ACTIVITY Moto'!$E$7</f>
        <v>2018</v>
      </c>
      <c r="F92" s="38" t="str">
        <f t="shared" si="15"/>
        <v>TRAGSL</v>
      </c>
      <c r="G92" s="38" t="str">
        <f t="shared" si="16"/>
        <v>TBU*</v>
      </c>
      <c r="H92" s="38" t="str">
        <f>P$20</f>
        <v>TRAGSL</v>
      </c>
      <c r="I92" s="38" t="str">
        <f t="shared" si="17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4"/>
        <v>*</v>
      </c>
      <c r="E93" s="42">
        <f>'ACTIVITY Moto'!$E$7</f>
        <v>2018</v>
      </c>
      <c r="F93" s="38" t="str">
        <f t="shared" si="15"/>
        <v>TRAH2G</v>
      </c>
      <c r="G93" s="38" t="str">
        <f t="shared" si="16"/>
        <v>TBU*</v>
      </c>
      <c r="H93" s="38" t="str">
        <f>P$21</f>
        <v>TRAH2G</v>
      </c>
      <c r="I93" s="38" t="str">
        <f t="shared" si="17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4"/>
        <v>*</v>
      </c>
      <c r="E94" s="42">
        <f>'ACTIVITY Moto'!$E$7</f>
        <v>2018</v>
      </c>
      <c r="F94" s="38" t="str">
        <f t="shared" si="15"/>
        <v>TRAHFO</v>
      </c>
      <c r="G94" s="38" t="str">
        <f t="shared" si="16"/>
        <v>TBU*</v>
      </c>
      <c r="H94" s="38" t="str">
        <f>P$22</f>
        <v>TRAHFO</v>
      </c>
      <c r="I94" s="38" t="str">
        <f t="shared" si="17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4"/>
        <v>*</v>
      </c>
      <c r="E95" s="42">
        <f>'ACTIVITY Moto'!$E$7</f>
        <v>2018</v>
      </c>
      <c r="F95" s="38" t="str">
        <f t="shared" si="15"/>
        <v>TRAHUM</v>
      </c>
      <c r="G95" s="38" t="str">
        <f t="shared" si="16"/>
        <v>TBU*</v>
      </c>
      <c r="H95" s="38" t="str">
        <f>P$23</f>
        <v>TRAHUM</v>
      </c>
      <c r="I95" s="38" t="str">
        <f t="shared" si="17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4"/>
        <v>*</v>
      </c>
      <c r="E96" s="42">
        <f>'ACTIVITY Moto'!$E$7</f>
        <v>2018</v>
      </c>
      <c r="F96" s="38" t="str">
        <f t="shared" si="15"/>
        <v>TRAKER</v>
      </c>
      <c r="G96" s="38" t="str">
        <f t="shared" si="16"/>
        <v>TBU*</v>
      </c>
      <c r="H96" s="38" t="str">
        <f>P$24</f>
        <v>TRAKER</v>
      </c>
      <c r="I96" s="38" t="str">
        <f t="shared" si="17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4"/>
        <v>*</v>
      </c>
      <c r="E97" s="42">
        <f>'ACTIVITY Moto'!$E$7</f>
        <v>2018</v>
      </c>
      <c r="F97" s="38" t="str">
        <f t="shared" si="15"/>
        <v>TRALFO</v>
      </c>
      <c r="G97" s="38" t="str">
        <f t="shared" si="16"/>
        <v>TBU*</v>
      </c>
      <c r="H97" s="38" t="str">
        <f>P$25</f>
        <v>TRALFO</v>
      </c>
      <c r="I97" s="38" t="str">
        <f t="shared" si="17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4"/>
        <v>*</v>
      </c>
      <c r="E98" s="42">
        <f>'ACTIVITY Moto'!$E$7</f>
        <v>2018</v>
      </c>
      <c r="F98" s="38" t="str">
        <f t="shared" si="15"/>
        <v>TRALPG</v>
      </c>
      <c r="G98" s="38" t="str">
        <f t="shared" si="16"/>
        <v>TBU*</v>
      </c>
      <c r="H98" s="38" t="str">
        <f>P$26</f>
        <v>TRALPG</v>
      </c>
      <c r="I98" s="38" t="str">
        <f t="shared" si="17"/>
        <v>TRAN2ON</v>
      </c>
      <c r="J98" s="47">
        <v>0</v>
      </c>
      <c r="K98" s="2"/>
      <c r="L98" s="38" t="s">
        <v>239</v>
      </c>
      <c r="M98" s="38"/>
      <c r="N98" s="38" t="s">
        <v>245</v>
      </c>
    </row>
    <row r="99" spans="2:20" x14ac:dyDescent="0.3">
      <c r="B99" s="38" t="s">
        <v>225</v>
      </c>
      <c r="C99" s="38"/>
      <c r="D99" s="38" t="str">
        <f t="shared" si="14"/>
        <v>FLO_EMIS</v>
      </c>
      <c r="E99" s="42">
        <f>'ACTIVITY Moto'!$E$7</f>
        <v>2018</v>
      </c>
      <c r="F99" s="38" t="str">
        <f t="shared" si="15"/>
        <v>TRAMTH</v>
      </c>
      <c r="G99" s="38" t="str">
        <f t="shared" si="16"/>
        <v>TBU*</v>
      </c>
      <c r="H99" s="38" t="str">
        <f>P$27</f>
        <v>TRAMTH</v>
      </c>
      <c r="I99" s="38" t="str">
        <f t="shared" si="17"/>
        <v>TRAN2ON</v>
      </c>
      <c r="J99" s="47">
        <v>1.5108970113266837E-3</v>
      </c>
      <c r="K99" s="2"/>
      <c r="L99" s="38" t="s">
        <v>239</v>
      </c>
      <c r="M99" s="38" t="s">
        <v>293</v>
      </c>
      <c r="N99" s="38" t="s">
        <v>264</v>
      </c>
      <c r="S99" s="2"/>
      <c r="T99" s="2"/>
    </row>
    <row r="100" spans="2:20" s="2" customFormat="1" ht="15" customHeight="1" x14ac:dyDescent="0.3">
      <c r="B100" s="38" t="s">
        <v>225</v>
      </c>
      <c r="C100" s="38"/>
      <c r="D100" s="38" t="str">
        <f t="shared" si="14"/>
        <v>FLO_EMIS</v>
      </c>
      <c r="E100" s="42">
        <f>'ACTIVITY Moto'!$E$7</f>
        <v>2018</v>
      </c>
      <c r="F100" s="38" t="str">
        <f t="shared" si="15"/>
        <v>TRAMTHM</v>
      </c>
      <c r="G100" s="38" t="str">
        <f t="shared" si="16"/>
        <v>TBU*</v>
      </c>
      <c r="H100" s="38" t="str">
        <f>P$28</f>
        <v>TRAMTHM</v>
      </c>
      <c r="I100" s="38" t="str">
        <f t="shared" si="17"/>
        <v>TRAN2ON</v>
      </c>
      <c r="J100" s="47">
        <v>1.5108970113266837E-3</v>
      </c>
      <c r="L100" s="38" t="s">
        <v>239</v>
      </c>
      <c r="M100" s="38" t="s">
        <v>293</v>
      </c>
      <c r="N100" s="38" t="s">
        <v>264</v>
      </c>
      <c r="P100" s="53"/>
    </row>
    <row r="101" spans="2:20" s="2" customFormat="1" ht="15" customHeight="1" x14ac:dyDescent="0.3">
      <c r="B101" s="38" t="s">
        <v>225</v>
      </c>
      <c r="C101" s="38"/>
      <c r="D101" s="38" t="str">
        <f t="shared" si="14"/>
        <v>FLO_EMIS</v>
      </c>
      <c r="E101" s="42">
        <f>'ACTIVITY Moto'!$E$7</f>
        <v>2018</v>
      </c>
      <c r="F101" s="38" t="str">
        <f t="shared" si="15"/>
        <v>TRANGL</v>
      </c>
      <c r="G101" s="38" t="str">
        <f t="shared" si="16"/>
        <v>TBU*</v>
      </c>
      <c r="H101" s="38" t="str">
        <f>P$29</f>
        <v>TRANGL</v>
      </c>
      <c r="I101" s="38" t="str">
        <f t="shared" si="17"/>
        <v>TRAN2ON</v>
      </c>
      <c r="J101" s="47">
        <v>3.8340000000000002E-3</v>
      </c>
      <c r="K101"/>
      <c r="L101" s="38" t="s">
        <v>239</v>
      </c>
      <c r="M101" s="38" t="s">
        <v>293</v>
      </c>
      <c r="N101" s="38" t="s">
        <v>264</v>
      </c>
      <c r="P101" s="53"/>
      <c r="S101"/>
      <c r="T101"/>
    </row>
    <row r="102" spans="2:20" x14ac:dyDescent="0.3">
      <c r="B102" s="39" t="s">
        <v>225</v>
      </c>
      <c r="C102" s="39"/>
      <c r="D102" s="39" t="str">
        <f t="shared" si="14"/>
        <v>FLO_EMIS</v>
      </c>
      <c r="E102" s="42">
        <f>'ACTIVITY Moto'!$E$7</f>
        <v>2018</v>
      </c>
      <c r="F102" s="39" t="str">
        <f t="shared" si="15"/>
        <v>TRANGS</v>
      </c>
      <c r="G102" s="39" t="str">
        <f t="shared" si="16"/>
        <v>TBU*</v>
      </c>
      <c r="H102" s="39" t="str">
        <f>P$30</f>
        <v>TRANGS</v>
      </c>
      <c r="I102" s="39" t="str">
        <f t="shared" si="17"/>
        <v>TRAN2ON</v>
      </c>
      <c r="J102" s="48">
        <v>3.8340000000000002E-3</v>
      </c>
      <c r="L102" s="39" t="s">
        <v>239</v>
      </c>
      <c r="M102" s="39" t="s">
        <v>293</v>
      </c>
      <c r="N102" s="39" t="s">
        <v>264</v>
      </c>
    </row>
    <row r="103" spans="2:20" x14ac:dyDescent="0.3">
      <c r="B103" s="38" t="s">
        <v>225</v>
      </c>
      <c r="C103" s="38"/>
      <c r="D103" s="38" t="str">
        <f t="shared" si="14"/>
        <v>FLO_EMIS</v>
      </c>
      <c r="E103" s="42">
        <f>'ACTIVITY Moto'!$E$7</f>
        <v>2018</v>
      </c>
      <c r="F103" s="38" t="str">
        <f t="shared" si="15"/>
        <v>TRABDL</v>
      </c>
      <c r="G103" s="38" t="str">
        <f>G$7</f>
        <v>TBU*</v>
      </c>
      <c r="H103" s="38" t="str">
        <f>P$7</f>
        <v>TRABDL</v>
      </c>
      <c r="I103" s="38" t="s">
        <v>247</v>
      </c>
      <c r="J103" s="47">
        <v>1.4984165780455196E-4</v>
      </c>
      <c r="K103" s="2"/>
      <c r="L103" s="38" t="s">
        <v>239</v>
      </c>
      <c r="M103" s="38" t="s">
        <v>293</v>
      </c>
      <c r="N103" s="38" t="s">
        <v>274</v>
      </c>
    </row>
    <row r="104" spans="2:20" x14ac:dyDescent="0.3">
      <c r="B104" s="38" t="s">
        <v>225</v>
      </c>
      <c r="C104" s="38"/>
      <c r="D104" s="38" t="str">
        <f t="shared" si="14"/>
        <v>FLO_EMIS</v>
      </c>
      <c r="E104" s="42">
        <f>'ACTIVITY Moto'!$E$7</f>
        <v>2018</v>
      </c>
      <c r="F104" s="38" t="str">
        <f t="shared" si="15"/>
        <v>TRABDLM</v>
      </c>
      <c r="G104" s="38" t="str">
        <f>G103</f>
        <v>TBU*</v>
      </c>
      <c r="H104" s="38" t="str">
        <f>P$8</f>
        <v>TRABDLM</v>
      </c>
      <c r="I104" s="38" t="str">
        <f>I103</f>
        <v>TRANH3N</v>
      </c>
      <c r="J104" s="47">
        <v>1.4984165780455196E-4</v>
      </c>
      <c r="K104" s="2"/>
      <c r="L104" s="38" t="s">
        <v>239</v>
      </c>
      <c r="M104" s="38" t="s">
        <v>293</v>
      </c>
      <c r="N104" s="38" t="s">
        <v>274</v>
      </c>
    </row>
    <row r="105" spans="2:20" x14ac:dyDescent="0.3">
      <c r="B105" s="38" t="s">
        <v>225</v>
      </c>
      <c r="C105" s="38"/>
      <c r="D105" s="38" t="str">
        <f t="shared" si="14"/>
        <v>FLO_EMIS</v>
      </c>
      <c r="E105" s="42">
        <f>'ACTIVITY Moto'!$E$7</f>
        <v>2018</v>
      </c>
      <c r="F105" s="38" t="str">
        <f t="shared" si="15"/>
        <v>TRABGL</v>
      </c>
      <c r="G105" s="38" t="str">
        <f t="shared" ref="G105:G126" si="20">G104</f>
        <v>TBU*</v>
      </c>
      <c r="H105" s="38" t="str">
        <f>P$9</f>
        <v>TRABGL</v>
      </c>
      <c r="I105" s="38" t="str">
        <f t="shared" ref="I105:I126" si="21">I104</f>
        <v>TRANH3N</v>
      </c>
      <c r="J105" s="47">
        <v>1.2130805820473232E-4</v>
      </c>
      <c r="K105" s="2"/>
      <c r="L105" s="38" t="s">
        <v>239</v>
      </c>
      <c r="M105" s="38" t="s">
        <v>293</v>
      </c>
      <c r="N105" s="38" t="s">
        <v>264</v>
      </c>
      <c r="S105" s="53"/>
      <c r="T105" s="2"/>
    </row>
    <row r="106" spans="2:20" s="2" customFormat="1" ht="15" customHeight="1" x14ac:dyDescent="0.3">
      <c r="B106" s="38" t="s">
        <v>225</v>
      </c>
      <c r="C106" s="38"/>
      <c r="D106" s="38" t="str">
        <f t="shared" si="14"/>
        <v>FLO_EMIS</v>
      </c>
      <c r="E106" s="42">
        <f>'ACTIVITY Moto'!$E$7</f>
        <v>2018</v>
      </c>
      <c r="F106" s="38" t="str">
        <f t="shared" si="15"/>
        <v>TRABGS</v>
      </c>
      <c r="G106" s="38" t="str">
        <f t="shared" si="20"/>
        <v>TBU*</v>
      </c>
      <c r="H106" s="38" t="str">
        <f>P$10</f>
        <v>TRABGS</v>
      </c>
      <c r="I106" s="38" t="str">
        <f t="shared" si="21"/>
        <v>TRANH3N</v>
      </c>
      <c r="J106" s="47">
        <v>1.2130805820473232E-4</v>
      </c>
      <c r="L106" s="38" t="s">
        <v>239</v>
      </c>
      <c r="M106" s="38" t="s">
        <v>293</v>
      </c>
      <c r="N106" s="38" t="s">
        <v>264</v>
      </c>
      <c r="P106" s="53"/>
      <c r="S106" s="1"/>
      <c r="T106" s="54"/>
    </row>
    <row r="107" spans="2:20" s="2" customFormat="1" ht="15" customHeight="1" x14ac:dyDescent="0.3">
      <c r="B107" s="38" t="s">
        <v>225</v>
      </c>
      <c r="C107" s="38"/>
      <c r="D107" s="38" t="str">
        <f t="shared" si="14"/>
        <v>*</v>
      </c>
      <c r="E107" s="42">
        <f>'ACTIVITY Moto'!$E$7</f>
        <v>2018</v>
      </c>
      <c r="F107" s="38" t="str">
        <f t="shared" ref="F107:F140" si="22">H107</f>
        <v>TRABGSL</v>
      </c>
      <c r="G107" s="38" t="str">
        <f t="shared" si="20"/>
        <v>TBU*</v>
      </c>
      <c r="H107" s="38" t="str">
        <f>P$11</f>
        <v>TRABGSL</v>
      </c>
      <c r="I107" s="38" t="str">
        <f t="shared" si="21"/>
        <v>TRANH3N</v>
      </c>
      <c r="J107" s="47">
        <v>0</v>
      </c>
      <c r="L107" s="38" t="s">
        <v>239</v>
      </c>
      <c r="M107" s="38"/>
      <c r="N107" s="38" t="s">
        <v>245</v>
      </c>
      <c r="P107" s="53"/>
      <c r="S107" s="53"/>
    </row>
    <row r="108" spans="2:20" s="2" customFormat="1" ht="15" customHeight="1" x14ac:dyDescent="0.3">
      <c r="B108" s="38" t="s">
        <v>225</v>
      </c>
      <c r="C108" s="38"/>
      <c r="D108" s="38" t="str">
        <f t="shared" ref="D108" si="23">IF(J108&gt;0,"FLO_EMIS","*")</f>
        <v>*</v>
      </c>
      <c r="E108" s="42">
        <f>'ACTIVITY Moto'!$E$7</f>
        <v>2018</v>
      </c>
      <c r="F108" s="38" t="str">
        <f t="shared" ref="F108" si="24">H108</f>
        <v>TRABGSLM</v>
      </c>
      <c r="G108" s="38" t="str">
        <f t="shared" si="20"/>
        <v>TBU*</v>
      </c>
      <c r="H108" s="38" t="str">
        <f>P$12</f>
        <v>TRABGSLM</v>
      </c>
      <c r="I108" s="38" t="str">
        <f t="shared" si="21"/>
        <v>TRANH3N</v>
      </c>
      <c r="J108" s="47">
        <v>0</v>
      </c>
      <c r="L108" s="38" t="s">
        <v>239</v>
      </c>
      <c r="M108" s="38"/>
      <c r="N108" s="38" t="s">
        <v>245</v>
      </c>
      <c r="P108" s="53"/>
      <c r="S108" s="53"/>
    </row>
    <row r="109" spans="2:20" s="2" customFormat="1" ht="15" customHeight="1" x14ac:dyDescent="0.3">
      <c r="B109" s="38" t="s">
        <v>225</v>
      </c>
      <c r="C109" s="38"/>
      <c r="D109" s="38" t="str">
        <f t="shared" si="14"/>
        <v>*</v>
      </c>
      <c r="E109" s="42">
        <f>'ACTIVITY Moto'!$E$7</f>
        <v>2018</v>
      </c>
      <c r="F109" s="38" t="str">
        <f t="shared" si="22"/>
        <v>TRABJF</v>
      </c>
      <c r="G109" s="38" t="str">
        <f>G107</f>
        <v>TBU*</v>
      </c>
      <c r="H109" s="38" t="str">
        <f>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</row>
    <row r="110" spans="2:20" s="2" customFormat="1" ht="15" customHeight="1" x14ac:dyDescent="0.3">
      <c r="B110" s="38" t="s">
        <v>225</v>
      </c>
      <c r="C110" s="38"/>
      <c r="D110" s="38" t="str">
        <f t="shared" si="14"/>
        <v>*</v>
      </c>
      <c r="E110" s="42">
        <f>'ACTIVITY Moto'!$E$7</f>
        <v>2018</v>
      </c>
      <c r="F110" s="38" t="str">
        <f t="shared" si="22"/>
        <v>TRADME</v>
      </c>
      <c r="G110" s="38" t="str">
        <f t="shared" si="20"/>
        <v>TBU*</v>
      </c>
      <c r="H110" s="38" t="str">
        <f>P$14</f>
        <v>TRADME</v>
      </c>
      <c r="I110" s="38" t="str">
        <f t="shared" si="21"/>
        <v>TRANH3N</v>
      </c>
      <c r="J110" s="47">
        <v>0</v>
      </c>
      <c r="L110" s="38" t="s">
        <v>239</v>
      </c>
      <c r="M110" s="38"/>
      <c r="N110" s="38" t="s">
        <v>263</v>
      </c>
      <c r="P110" s="53"/>
      <c r="S110"/>
      <c r="T110"/>
    </row>
    <row r="111" spans="2:20" x14ac:dyDescent="0.3">
      <c r="B111" s="38" t="s">
        <v>225</v>
      </c>
      <c r="C111" s="38"/>
      <c r="D111" s="38" t="str">
        <f t="shared" si="14"/>
        <v>FLO_EMIS</v>
      </c>
      <c r="E111" s="42">
        <f>'ACTIVITY Moto'!$E$7</f>
        <v>2018</v>
      </c>
      <c r="F111" s="38" t="str">
        <f t="shared" si="22"/>
        <v>TRADST</v>
      </c>
      <c r="G111" s="38" t="str">
        <f t="shared" si="20"/>
        <v>TBU*</v>
      </c>
      <c r="H111" s="38" t="str">
        <f>P$15</f>
        <v>TRADST</v>
      </c>
      <c r="I111" s="38" t="str">
        <f t="shared" si="21"/>
        <v>TRANH3N</v>
      </c>
      <c r="J111" s="47">
        <v>1.4984165780455123E-4</v>
      </c>
      <c r="K111" s="2"/>
      <c r="L111" s="38" t="s">
        <v>239</v>
      </c>
      <c r="M111" s="38" t="s">
        <v>293</v>
      </c>
      <c r="N111" s="38" t="s">
        <v>264</v>
      </c>
      <c r="P111" s="53"/>
      <c r="S111" s="1"/>
      <c r="T111" s="54"/>
    </row>
    <row r="112" spans="2:20" s="2" customFormat="1" ht="15" customHeight="1" x14ac:dyDescent="0.3">
      <c r="B112" s="38" t="s">
        <v>225</v>
      </c>
      <c r="C112" s="38"/>
      <c r="D112" s="38" t="str">
        <f t="shared" si="14"/>
        <v>*</v>
      </c>
      <c r="E112" s="42">
        <f>'ACTIVITY Moto'!$E$7</f>
        <v>2018</v>
      </c>
      <c r="F112" s="38" t="str">
        <f t="shared" si="22"/>
        <v>TRAELC</v>
      </c>
      <c r="G112" s="38" t="str">
        <f t="shared" si="20"/>
        <v>TBU*</v>
      </c>
      <c r="H112" s="38" t="str">
        <f>P$16</f>
        <v>TRAELC</v>
      </c>
      <c r="I112" s="38" t="str">
        <f t="shared" si="21"/>
        <v>TRANH3N</v>
      </c>
      <c r="J112" s="47">
        <v>0</v>
      </c>
      <c r="L112" s="38" t="s">
        <v>239</v>
      </c>
      <c r="M112" s="38"/>
      <c r="N112" s="38" t="s">
        <v>245</v>
      </c>
      <c r="P112" s="53"/>
      <c r="S112"/>
      <c r="T112"/>
    </row>
    <row r="113" spans="2:20" x14ac:dyDescent="0.3">
      <c r="B113" s="38" t="s">
        <v>225</v>
      </c>
      <c r="C113" s="38"/>
      <c r="D113" s="38" t="str">
        <f t="shared" si="14"/>
        <v>FLO_EMIS</v>
      </c>
      <c r="E113" s="42">
        <f>'ACTIVITY Moto'!$E$7</f>
        <v>2018</v>
      </c>
      <c r="F113" s="38" t="str">
        <f t="shared" si="22"/>
        <v>TRAETH</v>
      </c>
      <c r="G113" s="38" t="str">
        <f t="shared" si="20"/>
        <v>TBU*</v>
      </c>
      <c r="H113" s="38" t="str">
        <f>P$17</f>
        <v>TRAETH</v>
      </c>
      <c r="I113" s="38" t="str">
        <f t="shared" si="21"/>
        <v>TRANH3N</v>
      </c>
      <c r="J113" s="47">
        <v>1.3902435720392737E-4</v>
      </c>
      <c r="K113" s="2"/>
      <c r="L113" s="38" t="s">
        <v>239</v>
      </c>
      <c r="M113" s="38" t="s">
        <v>293</v>
      </c>
      <c r="N113" s="38" t="s">
        <v>264</v>
      </c>
    </row>
    <row r="114" spans="2:20" x14ac:dyDescent="0.3">
      <c r="B114" s="38" t="s">
        <v>225</v>
      </c>
      <c r="C114" s="38"/>
      <c r="D114" s="38" t="str">
        <f t="shared" si="14"/>
        <v>FLO_EMIS</v>
      </c>
      <c r="E114" s="42">
        <f>'ACTIVITY Moto'!$E$7</f>
        <v>2018</v>
      </c>
      <c r="F114" s="38" t="str">
        <f t="shared" si="22"/>
        <v>TRAETHM</v>
      </c>
      <c r="G114" s="38" t="str">
        <f t="shared" si="20"/>
        <v>TBU*</v>
      </c>
      <c r="H114" s="38" t="str">
        <f>P$18</f>
        <v>TRAETHM</v>
      </c>
      <c r="I114" s="38" t="str">
        <f t="shared" si="21"/>
        <v>TRANH3N</v>
      </c>
      <c r="J114" s="47">
        <v>1.3902435720392737E-4</v>
      </c>
      <c r="K114" s="2"/>
      <c r="L114" s="38" t="s">
        <v>239</v>
      </c>
      <c r="M114" s="38" t="s">
        <v>293</v>
      </c>
      <c r="N114" s="38" t="s">
        <v>264</v>
      </c>
    </row>
    <row r="115" spans="2:20" x14ac:dyDescent="0.3">
      <c r="B115" s="38" t="s">
        <v>225</v>
      </c>
      <c r="C115" s="38"/>
      <c r="D115" s="38" t="str">
        <f t="shared" si="14"/>
        <v>*</v>
      </c>
      <c r="E115" s="42">
        <f>'ACTIVITY Moto'!$E$7</f>
        <v>2018</v>
      </c>
      <c r="F115" s="38" t="str">
        <f t="shared" si="22"/>
        <v>TRAFTD</v>
      </c>
      <c r="G115" s="38" t="str">
        <f t="shared" si="20"/>
        <v>TBU*</v>
      </c>
      <c r="H115" s="38" t="str">
        <f>P$19</f>
        <v>TRAFTD</v>
      </c>
      <c r="I115" s="38" t="str">
        <f t="shared" si="21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20" x14ac:dyDescent="0.3">
      <c r="B116" s="38" t="s">
        <v>225</v>
      </c>
      <c r="C116" s="38"/>
      <c r="D116" s="38" t="str">
        <f t="shared" si="14"/>
        <v>*</v>
      </c>
      <c r="E116" s="42">
        <f>'ACTIVITY Moto'!$E$7</f>
        <v>2018</v>
      </c>
      <c r="F116" s="38" t="str">
        <f t="shared" si="22"/>
        <v>TRAGSL</v>
      </c>
      <c r="G116" s="38" t="str">
        <f t="shared" si="20"/>
        <v>TBU*</v>
      </c>
      <c r="H116" s="38" t="str">
        <f>P$20</f>
        <v>TRAGSL</v>
      </c>
      <c r="I116" s="38" t="str">
        <f t="shared" si="21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20" x14ac:dyDescent="0.3">
      <c r="B117" s="38" t="s">
        <v>225</v>
      </c>
      <c r="C117" s="38"/>
      <c r="D117" s="38" t="str">
        <f t="shared" si="14"/>
        <v>*</v>
      </c>
      <c r="E117" s="42">
        <f>'ACTIVITY Moto'!$E$7</f>
        <v>2018</v>
      </c>
      <c r="F117" s="38" t="str">
        <f t="shared" si="22"/>
        <v>TRAH2G</v>
      </c>
      <c r="G117" s="38" t="str">
        <f t="shared" si="20"/>
        <v>TBU*</v>
      </c>
      <c r="H117" s="38" t="str">
        <f>P$21</f>
        <v>TRAH2G</v>
      </c>
      <c r="I117" s="38" t="str">
        <f t="shared" si="21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20" x14ac:dyDescent="0.3">
      <c r="B118" s="38" t="s">
        <v>225</v>
      </c>
      <c r="C118" s="38"/>
      <c r="D118" s="38" t="str">
        <f t="shared" si="14"/>
        <v>*</v>
      </c>
      <c r="E118" s="42">
        <f>'ACTIVITY Moto'!$E$7</f>
        <v>2018</v>
      </c>
      <c r="F118" s="38" t="str">
        <f t="shared" si="22"/>
        <v>TRAHFO</v>
      </c>
      <c r="G118" s="38" t="str">
        <f t="shared" si="20"/>
        <v>TBU*</v>
      </c>
      <c r="H118" s="38" t="str">
        <f>P$22</f>
        <v>TRAHFO</v>
      </c>
      <c r="I118" s="38" t="str">
        <f t="shared" si="21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20" x14ac:dyDescent="0.3">
      <c r="B119" s="38" t="s">
        <v>225</v>
      </c>
      <c r="C119" s="38"/>
      <c r="D119" s="38" t="str">
        <f t="shared" si="14"/>
        <v>*</v>
      </c>
      <c r="E119" s="42">
        <f>'ACTIVITY Moto'!$E$7</f>
        <v>2018</v>
      </c>
      <c r="F119" s="38" t="str">
        <f t="shared" si="22"/>
        <v>TRAHUM</v>
      </c>
      <c r="G119" s="38" t="str">
        <f t="shared" si="20"/>
        <v>TBU*</v>
      </c>
      <c r="H119" s="38" t="str">
        <f>P$23</f>
        <v>TRAHUM</v>
      </c>
      <c r="I119" s="38" t="str">
        <f t="shared" si="21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20" x14ac:dyDescent="0.3">
      <c r="B120" s="38" t="s">
        <v>225</v>
      </c>
      <c r="C120" s="38"/>
      <c r="D120" s="38" t="str">
        <f t="shared" si="14"/>
        <v>*</v>
      </c>
      <c r="E120" s="42">
        <f>'ACTIVITY Moto'!$E$7</f>
        <v>2018</v>
      </c>
      <c r="F120" s="38" t="str">
        <f t="shared" si="22"/>
        <v>TRAKER</v>
      </c>
      <c r="G120" s="38" t="str">
        <f t="shared" si="20"/>
        <v>TBU*</v>
      </c>
      <c r="H120" s="38" t="str">
        <f>P$24</f>
        <v>TRAKER</v>
      </c>
      <c r="I120" s="38" t="str">
        <f t="shared" si="21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20" x14ac:dyDescent="0.3">
      <c r="B121" s="38" t="s">
        <v>225</v>
      </c>
      <c r="C121" s="38"/>
      <c r="D121" s="38" t="str">
        <f t="shared" si="14"/>
        <v>*</v>
      </c>
      <c r="E121" s="42">
        <f>'ACTIVITY Moto'!$E$7</f>
        <v>2018</v>
      </c>
      <c r="F121" s="38" t="str">
        <f t="shared" si="22"/>
        <v>TRALFO</v>
      </c>
      <c r="G121" s="38" t="str">
        <f t="shared" si="20"/>
        <v>TBU*</v>
      </c>
      <c r="H121" s="38" t="str">
        <f>P$25</f>
        <v>TRALFO</v>
      </c>
      <c r="I121" s="38" t="str">
        <f t="shared" si="21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20" x14ac:dyDescent="0.3">
      <c r="B122" s="38" t="s">
        <v>225</v>
      </c>
      <c r="C122" s="38"/>
      <c r="D122" s="38" t="str">
        <f t="shared" si="14"/>
        <v>*</v>
      </c>
      <c r="E122" s="42">
        <f>'ACTIVITY Moto'!$E$7</f>
        <v>2018</v>
      </c>
      <c r="F122" s="38" t="str">
        <f t="shared" si="22"/>
        <v>TRALPG</v>
      </c>
      <c r="G122" s="38" t="str">
        <f t="shared" si="20"/>
        <v>TBU*</v>
      </c>
      <c r="H122" s="38" t="str">
        <f>P$26</f>
        <v>TRALPG</v>
      </c>
      <c r="I122" s="38" t="str">
        <f t="shared" si="21"/>
        <v>TRANH3N</v>
      </c>
      <c r="J122" s="47">
        <v>0</v>
      </c>
      <c r="K122" s="2"/>
      <c r="L122" s="38" t="s">
        <v>239</v>
      </c>
      <c r="M122" s="38"/>
      <c r="N122" s="38" t="s">
        <v>245</v>
      </c>
    </row>
    <row r="123" spans="2:20" x14ac:dyDescent="0.3">
      <c r="B123" s="38" t="s">
        <v>225</v>
      </c>
      <c r="C123" s="38"/>
      <c r="D123" s="38" t="str">
        <f t="shared" si="14"/>
        <v>FLO_EMIS</v>
      </c>
      <c r="E123" s="42">
        <f>'ACTIVITY Moto'!$E$7</f>
        <v>2018</v>
      </c>
      <c r="F123" s="38" t="str">
        <f t="shared" si="22"/>
        <v>TRAMTH</v>
      </c>
      <c r="G123" s="38" t="str">
        <f t="shared" si="20"/>
        <v>TBU*</v>
      </c>
      <c r="H123" s="38" t="str">
        <f>P$27</f>
        <v>TRAMTH</v>
      </c>
      <c r="I123" s="38" t="str">
        <f t="shared" si="21"/>
        <v>TRANH3N</v>
      </c>
      <c r="J123" s="47">
        <v>1.4984165780455196E-4</v>
      </c>
      <c r="K123" s="2"/>
      <c r="L123" s="38" t="s">
        <v>239</v>
      </c>
      <c r="M123" s="38" t="s">
        <v>293</v>
      </c>
      <c r="N123" s="38" t="s">
        <v>264</v>
      </c>
      <c r="S123" s="2"/>
      <c r="T123" s="2"/>
    </row>
    <row r="124" spans="2:20" s="2" customFormat="1" ht="15" customHeight="1" x14ac:dyDescent="0.3">
      <c r="B124" s="38" t="s">
        <v>225</v>
      </c>
      <c r="C124" s="38"/>
      <c r="D124" s="38" t="str">
        <f t="shared" si="14"/>
        <v>FLO_EMIS</v>
      </c>
      <c r="E124" s="42">
        <f>'ACTIVITY Moto'!$E$7</f>
        <v>2018</v>
      </c>
      <c r="F124" s="38" t="str">
        <f t="shared" si="22"/>
        <v>TRAMTHM</v>
      </c>
      <c r="G124" s="38" t="str">
        <f t="shared" si="20"/>
        <v>TBU*</v>
      </c>
      <c r="H124" s="38" t="str">
        <f>P$28</f>
        <v>TRAMTHM</v>
      </c>
      <c r="I124" s="38" t="str">
        <f t="shared" si="21"/>
        <v>TRANH3N</v>
      </c>
      <c r="J124" s="47">
        <v>1.4984165780455196E-4</v>
      </c>
      <c r="L124" s="38" t="s">
        <v>239</v>
      </c>
      <c r="M124" s="38" t="s">
        <v>293</v>
      </c>
      <c r="N124" s="38" t="s">
        <v>264</v>
      </c>
      <c r="P124" s="53"/>
    </row>
    <row r="125" spans="2:20" s="2" customFormat="1" ht="15" customHeight="1" x14ac:dyDescent="0.3">
      <c r="B125" s="38" t="s">
        <v>225</v>
      </c>
      <c r="C125" s="38"/>
      <c r="D125" s="38" t="str">
        <f t="shared" si="14"/>
        <v>FLO_EMIS</v>
      </c>
      <c r="E125" s="42">
        <f>'ACTIVITY Moto'!$E$7</f>
        <v>2018</v>
      </c>
      <c r="F125" s="38" t="str">
        <f t="shared" si="22"/>
        <v>TRANGL</v>
      </c>
      <c r="G125" s="38" t="str">
        <f t="shared" si="20"/>
        <v>TBU*</v>
      </c>
      <c r="H125" s="38" t="str">
        <f>P$29</f>
        <v>TRANGL</v>
      </c>
      <c r="I125" s="38" t="str">
        <f t="shared" si="21"/>
        <v>TRANH3N</v>
      </c>
      <c r="J125" s="47">
        <v>1.2130805820473232E-4</v>
      </c>
      <c r="K125"/>
      <c r="L125" s="38" t="s">
        <v>239</v>
      </c>
      <c r="M125" s="38" t="s">
        <v>293</v>
      </c>
      <c r="N125" s="38" t="s">
        <v>264</v>
      </c>
      <c r="P125" s="53"/>
      <c r="S125"/>
      <c r="T125"/>
    </row>
    <row r="126" spans="2:20" x14ac:dyDescent="0.3">
      <c r="B126" s="39" t="s">
        <v>225</v>
      </c>
      <c r="C126" s="39"/>
      <c r="D126" s="39" t="str">
        <f t="shared" si="14"/>
        <v>FLO_EMIS</v>
      </c>
      <c r="E126" s="42">
        <f>'ACTIVITY Moto'!$E$7</f>
        <v>2018</v>
      </c>
      <c r="F126" s="39" t="str">
        <f t="shared" si="22"/>
        <v>TRANGS</v>
      </c>
      <c r="G126" s="39" t="str">
        <f t="shared" si="20"/>
        <v>TBU*</v>
      </c>
      <c r="H126" s="39" t="str">
        <f>P$30</f>
        <v>TRANGS</v>
      </c>
      <c r="I126" s="39" t="str">
        <f t="shared" si="21"/>
        <v>TRANH3N</v>
      </c>
      <c r="J126" s="48">
        <v>1.2130805820473232E-4</v>
      </c>
      <c r="L126" s="39" t="s">
        <v>239</v>
      </c>
      <c r="M126" s="39" t="s">
        <v>293</v>
      </c>
      <c r="N126" s="39" t="s">
        <v>264</v>
      </c>
    </row>
    <row r="127" spans="2:20" x14ac:dyDescent="0.3">
      <c r="B127" s="38" t="s">
        <v>225</v>
      </c>
      <c r="C127" s="38"/>
      <c r="D127" s="38" t="str">
        <f t="shared" si="14"/>
        <v>FLO_EMIS</v>
      </c>
      <c r="E127" s="42">
        <f>'ACTIVITY Moto'!$E$7</f>
        <v>2018</v>
      </c>
      <c r="F127" s="38" t="str">
        <f t="shared" si="22"/>
        <v>TRABDL</v>
      </c>
      <c r="G127" s="38" t="str">
        <f>G$7</f>
        <v>TBU*</v>
      </c>
      <c r="H127" s="38" t="str">
        <f>P$7</f>
        <v>TRABDL</v>
      </c>
      <c r="I127" s="38" t="s">
        <v>231</v>
      </c>
      <c r="J127" s="47">
        <v>0.71951842565986468</v>
      </c>
      <c r="K127" s="2"/>
      <c r="L127" s="38" t="s">
        <v>239</v>
      </c>
      <c r="M127" s="38" t="s">
        <v>293</v>
      </c>
      <c r="N127" s="38" t="s">
        <v>274</v>
      </c>
    </row>
    <row r="128" spans="2:20" x14ac:dyDescent="0.3">
      <c r="B128" s="38" t="s">
        <v>225</v>
      </c>
      <c r="C128" s="38"/>
      <c r="D128" s="38" t="str">
        <f t="shared" si="14"/>
        <v>FLO_EMIS</v>
      </c>
      <c r="E128" s="42">
        <f>'ACTIVITY Moto'!$E$7</f>
        <v>2018</v>
      </c>
      <c r="F128" s="38" t="str">
        <f t="shared" si="22"/>
        <v>TRABDLM</v>
      </c>
      <c r="G128" s="38" t="str">
        <f>G127</f>
        <v>TBU*</v>
      </c>
      <c r="H128" s="38" t="str">
        <f>P$8</f>
        <v>TRABDLM</v>
      </c>
      <c r="I128" s="38" t="str">
        <f>I127</f>
        <v>TRANOXN</v>
      </c>
      <c r="J128" s="47">
        <v>0.71951842565986468</v>
      </c>
      <c r="K128" s="2"/>
      <c r="L128" s="38" t="s">
        <v>239</v>
      </c>
      <c r="M128" s="38" t="s">
        <v>293</v>
      </c>
      <c r="N128" s="38" t="s">
        <v>274</v>
      </c>
      <c r="S128" s="53"/>
      <c r="T128" s="2"/>
    </row>
    <row r="129" spans="2:20" s="2" customFormat="1" ht="15" customHeight="1" x14ac:dyDescent="0.3">
      <c r="B129" s="38" t="s">
        <v>225</v>
      </c>
      <c r="C129" s="38"/>
      <c r="D129" s="38" t="str">
        <f t="shared" si="14"/>
        <v>FLO_EMIS</v>
      </c>
      <c r="E129" s="42">
        <f>'ACTIVITY Moto'!$E$7</f>
        <v>2018</v>
      </c>
      <c r="F129" s="38" t="str">
        <f t="shared" si="22"/>
        <v>TRABGL</v>
      </c>
      <c r="G129" s="38" t="str">
        <f t="shared" ref="G129:G150" si="25">G128</f>
        <v>TBU*</v>
      </c>
      <c r="H129" s="38" t="str">
        <f>P$9</f>
        <v>TRABGL</v>
      </c>
      <c r="I129" s="38" t="str">
        <f t="shared" ref="I129:I150" si="26">I128</f>
        <v>TRANOXN</v>
      </c>
      <c r="J129" s="47">
        <v>0.24613118545337651</v>
      </c>
      <c r="L129" s="38" t="s">
        <v>239</v>
      </c>
      <c r="M129" s="38" t="s">
        <v>293</v>
      </c>
      <c r="N129" s="38" t="s">
        <v>264</v>
      </c>
      <c r="P129" s="53"/>
      <c r="S129" s="1"/>
      <c r="T129" s="54"/>
    </row>
    <row r="130" spans="2:20" s="2" customFormat="1" ht="15" customHeight="1" x14ac:dyDescent="0.3">
      <c r="B130" s="38" t="s">
        <v>225</v>
      </c>
      <c r="C130" s="38"/>
      <c r="D130" s="38" t="str">
        <f t="shared" si="14"/>
        <v>FLO_EMIS</v>
      </c>
      <c r="E130" s="42">
        <f>'ACTIVITY Moto'!$E$7</f>
        <v>2018</v>
      </c>
      <c r="F130" s="38" t="str">
        <f t="shared" si="22"/>
        <v>TRABGS</v>
      </c>
      <c r="G130" s="38" t="str">
        <f t="shared" si="25"/>
        <v>TBU*</v>
      </c>
      <c r="H130" s="38" t="str">
        <f>P$10</f>
        <v>TRABGS</v>
      </c>
      <c r="I130" s="38" t="str">
        <f t="shared" si="26"/>
        <v>TRANOXN</v>
      </c>
      <c r="J130" s="47">
        <v>0.24613118545337651</v>
      </c>
      <c r="L130" s="38" t="s">
        <v>239</v>
      </c>
      <c r="M130" s="38" t="s">
        <v>293</v>
      </c>
      <c r="N130" s="38" t="s">
        <v>264</v>
      </c>
      <c r="P130" s="53"/>
      <c r="S130" s="53"/>
    </row>
    <row r="131" spans="2:20" s="2" customFormat="1" ht="15" customHeight="1" x14ac:dyDescent="0.3">
      <c r="B131" s="38" t="s">
        <v>225</v>
      </c>
      <c r="C131" s="38"/>
      <c r="D131" s="38" t="str">
        <f t="shared" si="14"/>
        <v>*</v>
      </c>
      <c r="E131" s="42">
        <f>'ACTIVITY Moto'!$E$7</f>
        <v>2018</v>
      </c>
      <c r="F131" s="38" t="str">
        <f t="shared" si="22"/>
        <v>TRABGSL</v>
      </c>
      <c r="G131" s="38" t="str">
        <f t="shared" si="25"/>
        <v>TBU*</v>
      </c>
      <c r="H131" s="38" t="str">
        <f>P$11</f>
        <v>TRABGSL</v>
      </c>
      <c r="I131" s="38" t="str">
        <f t="shared" si="26"/>
        <v>TRANOXN</v>
      </c>
      <c r="J131" s="47">
        <v>0</v>
      </c>
      <c r="L131" s="38" t="s">
        <v>239</v>
      </c>
      <c r="M131" s="38"/>
      <c r="N131" s="38" t="s">
        <v>245</v>
      </c>
      <c r="P131" s="53"/>
    </row>
    <row r="132" spans="2:20" s="2" customFormat="1" ht="15" customHeight="1" x14ac:dyDescent="0.3">
      <c r="B132" s="38" t="s">
        <v>225</v>
      </c>
      <c r="C132" s="38"/>
      <c r="D132" s="38" t="str">
        <f t="shared" ref="D132" si="27">IF(J132&gt;0,"FLO_EMIS","*")</f>
        <v>*</v>
      </c>
      <c r="E132" s="42">
        <f>'ACTIVITY Moto'!$E$7</f>
        <v>2018</v>
      </c>
      <c r="F132" s="38" t="str">
        <f t="shared" ref="F132" si="28">H132</f>
        <v>TRABGSLM</v>
      </c>
      <c r="G132" s="38" t="str">
        <f t="shared" si="25"/>
        <v>TBU*</v>
      </c>
      <c r="H132" s="38" t="str">
        <f>P$12</f>
        <v>TRABGSLM</v>
      </c>
      <c r="I132" s="38" t="str">
        <f t="shared" si="26"/>
        <v>TRANOXN</v>
      </c>
      <c r="J132" s="47">
        <v>0</v>
      </c>
      <c r="L132" s="38" t="s">
        <v>239</v>
      </c>
      <c r="M132" s="38"/>
      <c r="N132" s="38" t="s">
        <v>245</v>
      </c>
      <c r="P132" s="53"/>
    </row>
    <row r="133" spans="2:20" s="2" customFormat="1" ht="15" customHeight="1" x14ac:dyDescent="0.3">
      <c r="B133" s="38" t="s">
        <v>225</v>
      </c>
      <c r="C133" s="38"/>
      <c r="D133" s="38" t="str">
        <f t="shared" si="14"/>
        <v>*</v>
      </c>
      <c r="E133" s="42">
        <f>'ACTIVITY Moto'!$E$7</f>
        <v>2018</v>
      </c>
      <c r="F133" s="38" t="str">
        <f t="shared" si="22"/>
        <v>TRABJF</v>
      </c>
      <c r="G133" s="38" t="str">
        <f>G131</f>
        <v>TBU*</v>
      </c>
      <c r="H133" s="38" t="str">
        <f>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  <c r="S133"/>
      <c r="T133"/>
    </row>
    <row r="134" spans="2:20" x14ac:dyDescent="0.3">
      <c r="B134" s="38" t="s">
        <v>225</v>
      </c>
      <c r="C134" s="38"/>
      <c r="D134" s="38" t="str">
        <f t="shared" si="14"/>
        <v>*</v>
      </c>
      <c r="E134" s="42">
        <f>'ACTIVITY Moto'!$E$7</f>
        <v>2018</v>
      </c>
      <c r="F134" s="38" t="str">
        <f t="shared" si="22"/>
        <v>TRADME</v>
      </c>
      <c r="G134" s="38" t="str">
        <f t="shared" si="25"/>
        <v>TBU*</v>
      </c>
      <c r="H134" s="38" t="str">
        <f>P$14</f>
        <v>TRADME</v>
      </c>
      <c r="I134" s="38" t="str">
        <f t="shared" si="26"/>
        <v>TRANOXN</v>
      </c>
      <c r="J134" s="47">
        <v>0</v>
      </c>
      <c r="K134" s="2"/>
      <c r="L134" s="38" t="s">
        <v>239</v>
      </c>
      <c r="M134" s="38"/>
      <c r="N134" s="38" t="s">
        <v>263</v>
      </c>
      <c r="P134" s="53"/>
      <c r="S134" s="1"/>
      <c r="T134" s="54"/>
    </row>
    <row r="135" spans="2:20" s="2" customFormat="1" ht="15" customHeight="1" x14ac:dyDescent="0.3">
      <c r="B135" s="38" t="s">
        <v>225</v>
      </c>
      <c r="C135" s="38"/>
      <c r="D135" s="38" t="str">
        <f t="shared" si="14"/>
        <v>FLO_EMIS</v>
      </c>
      <c r="E135" s="42">
        <f>'ACTIVITY Moto'!$E$7</f>
        <v>2018</v>
      </c>
      <c r="F135" s="38" t="str">
        <f t="shared" si="22"/>
        <v>TRADST</v>
      </c>
      <c r="G135" s="38" t="str">
        <f t="shared" si="25"/>
        <v>TBU*</v>
      </c>
      <c r="H135" s="38" t="str">
        <f>P$15</f>
        <v>TRADST</v>
      </c>
      <c r="I135" s="38" t="str">
        <f t="shared" si="26"/>
        <v>TRANOXN</v>
      </c>
      <c r="J135" s="47">
        <v>0.70497657958337057</v>
      </c>
      <c r="L135" s="38" t="s">
        <v>239</v>
      </c>
      <c r="M135" s="38" t="s">
        <v>293</v>
      </c>
      <c r="N135" s="38" t="s">
        <v>264</v>
      </c>
      <c r="P135" s="53"/>
      <c r="S135"/>
      <c r="T135"/>
    </row>
    <row r="136" spans="2:20" x14ac:dyDescent="0.3">
      <c r="B136" s="38" t="s">
        <v>225</v>
      </c>
      <c r="C136" s="38"/>
      <c r="D136" s="38" t="str">
        <f t="shared" si="14"/>
        <v>*</v>
      </c>
      <c r="E136" s="42">
        <f>'ACTIVITY Moto'!$E$7</f>
        <v>2018</v>
      </c>
      <c r="F136" s="38" t="str">
        <f t="shared" si="22"/>
        <v>TRAELC</v>
      </c>
      <c r="G136" s="38" t="str">
        <f t="shared" si="25"/>
        <v>TBU*</v>
      </c>
      <c r="H136" s="38" t="str">
        <f>P$16</f>
        <v>TRAELC</v>
      </c>
      <c r="I136" s="38" t="str">
        <f t="shared" si="26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14"/>
        <v>FLO_EMIS</v>
      </c>
      <c r="E137" s="42">
        <f>'ACTIVITY Moto'!$E$7</f>
        <v>2018</v>
      </c>
      <c r="F137" s="38" t="str">
        <f t="shared" si="22"/>
        <v>TRAETH</v>
      </c>
      <c r="G137" s="38" t="str">
        <f t="shared" si="25"/>
        <v>TBU*</v>
      </c>
      <c r="H137" s="38" t="str">
        <f>P$17</f>
        <v>TRAETH</v>
      </c>
      <c r="I137" s="38" t="str">
        <f t="shared" si="26"/>
        <v>TRANOXN</v>
      </c>
      <c r="J137" s="47">
        <v>0.48414287552331059</v>
      </c>
      <c r="K137" s="2"/>
      <c r="L137" s="38" t="s">
        <v>239</v>
      </c>
      <c r="M137" s="38" t="s">
        <v>293</v>
      </c>
      <c r="N137" s="38" t="s">
        <v>264</v>
      </c>
    </row>
    <row r="138" spans="2:20" x14ac:dyDescent="0.3">
      <c r="B138" s="38" t="s">
        <v>225</v>
      </c>
      <c r="C138" s="38"/>
      <c r="D138" s="38" t="str">
        <f t="shared" si="14"/>
        <v>FLO_EMIS</v>
      </c>
      <c r="E138" s="42">
        <f>'ACTIVITY Moto'!$E$7</f>
        <v>2018</v>
      </c>
      <c r="F138" s="38" t="str">
        <f t="shared" si="22"/>
        <v>TRAETHM</v>
      </c>
      <c r="G138" s="38" t="str">
        <f t="shared" si="25"/>
        <v>TBU*</v>
      </c>
      <c r="H138" s="38" t="str">
        <f>P$18</f>
        <v>TRAETHM</v>
      </c>
      <c r="I138" s="38" t="str">
        <f t="shared" si="26"/>
        <v>TRANOXN</v>
      </c>
      <c r="J138" s="47">
        <v>0.48414287552331059</v>
      </c>
      <c r="K138" s="2"/>
      <c r="L138" s="38" t="s">
        <v>239</v>
      </c>
      <c r="M138" s="38" t="s">
        <v>293</v>
      </c>
      <c r="N138" s="38" t="s">
        <v>264</v>
      </c>
    </row>
    <row r="139" spans="2:20" x14ac:dyDescent="0.3">
      <c r="B139" s="38" t="s">
        <v>225</v>
      </c>
      <c r="C139" s="38"/>
      <c r="D139" s="38" t="str">
        <f t="shared" si="14"/>
        <v>*</v>
      </c>
      <c r="E139" s="42">
        <f>'ACTIVITY Moto'!$E$7</f>
        <v>2018</v>
      </c>
      <c r="F139" s="38" t="str">
        <f t="shared" si="22"/>
        <v>TRAFTD</v>
      </c>
      <c r="G139" s="38" t="str">
        <f t="shared" si="25"/>
        <v>TBU*</v>
      </c>
      <c r="H139" s="38" t="str">
        <f>P$19</f>
        <v>TRAFTD</v>
      </c>
      <c r="I139" s="38" t="str">
        <f t="shared" si="26"/>
        <v>TRANOXN</v>
      </c>
      <c r="J139" s="47">
        <v>0</v>
      </c>
      <c r="K139" s="2"/>
      <c r="L139" s="38" t="s">
        <v>239</v>
      </c>
      <c r="M139" s="38"/>
      <c r="N139" s="38" t="s">
        <v>245</v>
      </c>
    </row>
    <row r="140" spans="2:20" x14ac:dyDescent="0.3">
      <c r="B140" s="38" t="s">
        <v>225</v>
      </c>
      <c r="C140" s="38"/>
      <c r="D140" s="38" t="str">
        <f t="shared" si="14"/>
        <v>*</v>
      </c>
      <c r="E140" s="42">
        <f>'ACTIVITY Moto'!$E$7</f>
        <v>2018</v>
      </c>
      <c r="F140" s="38" t="str">
        <f t="shared" si="22"/>
        <v>TRAGSL</v>
      </c>
      <c r="G140" s="38" t="str">
        <f t="shared" si="25"/>
        <v>TBU*</v>
      </c>
      <c r="H140" s="38" t="str">
        <f>P$20</f>
        <v>TRAGSL</v>
      </c>
      <c r="I140" s="38" t="str">
        <f t="shared" si="26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ref="D141:D207" si="29">IF(J141&gt;0,"FLO_EMIS","*")</f>
        <v>*</v>
      </c>
      <c r="E141" s="42">
        <f>'ACTIVITY Moto'!$E$7</f>
        <v>2018</v>
      </c>
      <c r="F141" s="38" t="str">
        <f t="shared" ref="F141:F174" si="30">H141</f>
        <v>TRAH2G</v>
      </c>
      <c r="G141" s="38" t="str">
        <f t="shared" si="25"/>
        <v>TBU*</v>
      </c>
      <c r="H141" s="38" t="str">
        <f>P$21</f>
        <v>TRAH2G</v>
      </c>
      <c r="I141" s="38" t="str">
        <f t="shared" si="26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9"/>
        <v>*</v>
      </c>
      <c r="E142" s="42">
        <f>'ACTIVITY Moto'!$E$7</f>
        <v>2018</v>
      </c>
      <c r="F142" s="38" t="str">
        <f t="shared" si="30"/>
        <v>TRAHFO</v>
      </c>
      <c r="G142" s="38" t="str">
        <f t="shared" si="25"/>
        <v>TBU*</v>
      </c>
      <c r="H142" s="38" t="str">
        <f>P$22</f>
        <v>TRAHFO</v>
      </c>
      <c r="I142" s="38" t="str">
        <f t="shared" si="26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9"/>
        <v>*</v>
      </c>
      <c r="E143" s="42">
        <f>'ACTIVITY Moto'!$E$7</f>
        <v>2018</v>
      </c>
      <c r="F143" s="38" t="str">
        <f t="shared" si="30"/>
        <v>TRAHUM</v>
      </c>
      <c r="G143" s="38" t="str">
        <f t="shared" si="25"/>
        <v>TBU*</v>
      </c>
      <c r="H143" s="38" t="str">
        <f>P$23</f>
        <v>TRAHUM</v>
      </c>
      <c r="I143" s="38" t="str">
        <f t="shared" si="26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9"/>
        <v>*</v>
      </c>
      <c r="E144" s="42">
        <f>'ACTIVITY Moto'!$E$7</f>
        <v>2018</v>
      </c>
      <c r="F144" s="38" t="str">
        <f t="shared" si="30"/>
        <v>TRAKER</v>
      </c>
      <c r="G144" s="38" t="str">
        <f t="shared" si="25"/>
        <v>TBU*</v>
      </c>
      <c r="H144" s="38" t="str">
        <f>P$24</f>
        <v>TRAKER</v>
      </c>
      <c r="I144" s="38" t="str">
        <f t="shared" si="26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9"/>
        <v>*</v>
      </c>
      <c r="E145" s="42">
        <f>'ACTIVITY Moto'!$E$7</f>
        <v>2018</v>
      </c>
      <c r="F145" s="38" t="str">
        <f t="shared" si="30"/>
        <v>TRALFO</v>
      </c>
      <c r="G145" s="38" t="str">
        <f t="shared" si="25"/>
        <v>TBU*</v>
      </c>
      <c r="H145" s="38" t="str">
        <f>P$25</f>
        <v>TRALFO</v>
      </c>
      <c r="I145" s="38" t="str">
        <f t="shared" si="26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9"/>
        <v>*</v>
      </c>
      <c r="E146" s="42">
        <f>'ACTIVITY Moto'!$E$7</f>
        <v>2018</v>
      </c>
      <c r="F146" s="38" t="str">
        <f t="shared" si="30"/>
        <v>TRALPG</v>
      </c>
      <c r="G146" s="38" t="str">
        <f t="shared" si="25"/>
        <v>TBU*</v>
      </c>
      <c r="H146" s="38" t="str">
        <f>P$26</f>
        <v>TRALPG</v>
      </c>
      <c r="I146" s="38" t="str">
        <f t="shared" si="26"/>
        <v>TRANOXN</v>
      </c>
      <c r="J146" s="47">
        <v>0</v>
      </c>
      <c r="K146" s="2"/>
      <c r="L146" s="38" t="s">
        <v>239</v>
      </c>
      <c r="M146" s="38"/>
      <c r="N146" s="38" t="s">
        <v>245</v>
      </c>
    </row>
    <row r="147" spans="2:20" x14ac:dyDescent="0.3">
      <c r="B147" s="38" t="s">
        <v>225</v>
      </c>
      <c r="C147" s="38"/>
      <c r="D147" s="38" t="str">
        <f t="shared" si="29"/>
        <v>FLO_EMIS</v>
      </c>
      <c r="E147" s="42">
        <f>'ACTIVITY Moto'!$E$7</f>
        <v>2018</v>
      </c>
      <c r="F147" s="38" t="str">
        <f t="shared" si="30"/>
        <v>TRAMTH</v>
      </c>
      <c r="G147" s="38" t="str">
        <f t="shared" si="25"/>
        <v>TBU*</v>
      </c>
      <c r="H147" s="38" t="str">
        <f>P$27</f>
        <v>TRAMTH</v>
      </c>
      <c r="I147" s="38" t="str">
        <f t="shared" si="26"/>
        <v>TRANOXN</v>
      </c>
      <c r="J147" s="47">
        <v>0.68748751318391776</v>
      </c>
      <c r="K147" s="2"/>
      <c r="L147" s="38" t="s">
        <v>239</v>
      </c>
      <c r="M147" s="38" t="s">
        <v>293</v>
      </c>
      <c r="N147" s="38" t="s">
        <v>264</v>
      </c>
      <c r="S147" s="2"/>
      <c r="T147" s="2"/>
    </row>
    <row r="148" spans="2:20" s="2" customFormat="1" ht="15" customHeight="1" x14ac:dyDescent="0.3">
      <c r="B148" s="38" t="s">
        <v>225</v>
      </c>
      <c r="C148" s="38"/>
      <c r="D148" s="38" t="str">
        <f t="shared" si="29"/>
        <v>FLO_EMIS</v>
      </c>
      <c r="E148" s="42">
        <f>'ACTIVITY Moto'!$E$7</f>
        <v>2018</v>
      </c>
      <c r="F148" s="38" t="str">
        <f t="shared" si="30"/>
        <v>TRAMTHM</v>
      </c>
      <c r="G148" s="38" t="str">
        <f t="shared" si="25"/>
        <v>TBU*</v>
      </c>
      <c r="H148" s="38" t="str">
        <f>P$28</f>
        <v>TRAMTHM</v>
      </c>
      <c r="I148" s="38" t="str">
        <f t="shared" si="26"/>
        <v>TRANOXN</v>
      </c>
      <c r="J148" s="47">
        <v>0.68748751318391776</v>
      </c>
      <c r="L148" s="38" t="s">
        <v>239</v>
      </c>
      <c r="M148" s="38" t="s">
        <v>293</v>
      </c>
      <c r="N148" s="38" t="s">
        <v>264</v>
      </c>
      <c r="P148" s="53"/>
    </row>
    <row r="149" spans="2:20" s="2" customFormat="1" ht="15" customHeight="1" x14ac:dyDescent="0.3">
      <c r="B149" s="38" t="s">
        <v>225</v>
      </c>
      <c r="C149" s="38"/>
      <c r="D149" s="38" t="str">
        <f t="shared" si="29"/>
        <v>FLO_EMIS</v>
      </c>
      <c r="E149" s="42">
        <f>'ACTIVITY Moto'!$E$7</f>
        <v>2018</v>
      </c>
      <c r="F149" s="38" t="str">
        <f t="shared" si="30"/>
        <v>TRANGL</v>
      </c>
      <c r="G149" s="38" t="str">
        <f t="shared" si="25"/>
        <v>TBU*</v>
      </c>
      <c r="H149" s="38" t="str">
        <f>P$29</f>
        <v>TRANGL</v>
      </c>
      <c r="I149" s="38" t="str">
        <f t="shared" si="26"/>
        <v>TRANOXN</v>
      </c>
      <c r="J149" s="47">
        <v>0.24613118545337651</v>
      </c>
      <c r="K149"/>
      <c r="L149" s="38" t="s">
        <v>239</v>
      </c>
      <c r="M149" s="38" t="s">
        <v>293</v>
      </c>
      <c r="N149" s="38" t="s">
        <v>264</v>
      </c>
      <c r="P149" s="53"/>
      <c r="S149"/>
      <c r="T149"/>
    </row>
    <row r="150" spans="2:20" x14ac:dyDescent="0.3">
      <c r="B150" s="39" t="s">
        <v>225</v>
      </c>
      <c r="C150" s="39"/>
      <c r="D150" s="39" t="str">
        <f t="shared" si="29"/>
        <v>FLO_EMIS</v>
      </c>
      <c r="E150" s="42">
        <f>'ACTIVITY Moto'!$E$7</f>
        <v>2018</v>
      </c>
      <c r="F150" s="39" t="str">
        <f t="shared" si="30"/>
        <v>TRANGS</v>
      </c>
      <c r="G150" s="39" t="str">
        <f t="shared" si="25"/>
        <v>TBU*</v>
      </c>
      <c r="H150" s="39" t="str">
        <f>P$30</f>
        <v>TRANGS</v>
      </c>
      <c r="I150" s="39" t="str">
        <f t="shared" si="26"/>
        <v>TRANOXN</v>
      </c>
      <c r="J150" s="48">
        <v>0.24613118545337651</v>
      </c>
      <c r="L150" s="39" t="s">
        <v>239</v>
      </c>
      <c r="M150" s="39" t="s">
        <v>293</v>
      </c>
      <c r="N150" s="39" t="s">
        <v>264</v>
      </c>
    </row>
    <row r="151" spans="2:20" x14ac:dyDescent="0.3">
      <c r="B151" s="38" t="s">
        <v>225</v>
      </c>
      <c r="C151" s="38"/>
      <c r="D151" s="38" t="str">
        <f t="shared" si="29"/>
        <v>FLO_EMIS</v>
      </c>
      <c r="E151" s="42">
        <f>'ACTIVITY Moto'!$E$7</f>
        <v>2018</v>
      </c>
      <c r="F151" s="38" t="str">
        <f t="shared" si="30"/>
        <v>TRABDL</v>
      </c>
      <c r="G151" s="38" t="str">
        <f>G$7</f>
        <v>TBU*</v>
      </c>
      <c r="H151" s="38" t="str">
        <f>P$7</f>
        <v>TRABDL</v>
      </c>
      <c r="I151" s="38" t="s">
        <v>246</v>
      </c>
      <c r="J151" s="47">
        <v>5.4011996094361732E-3</v>
      </c>
      <c r="K151" s="2"/>
      <c r="L151" s="38" t="s">
        <v>239</v>
      </c>
      <c r="M151" s="38" t="s">
        <v>293</v>
      </c>
      <c r="N151" s="38" t="s">
        <v>274</v>
      </c>
      <c r="O151" s="56"/>
    </row>
    <row r="152" spans="2:20" x14ac:dyDescent="0.3">
      <c r="B152" s="38" t="s">
        <v>225</v>
      </c>
      <c r="C152" s="38"/>
      <c r="D152" s="38" t="str">
        <f t="shared" si="29"/>
        <v>FLO_EMIS</v>
      </c>
      <c r="E152" s="42">
        <f>'ACTIVITY Moto'!$E$7</f>
        <v>2018</v>
      </c>
      <c r="F152" s="38" t="str">
        <f t="shared" si="30"/>
        <v>TRABDLM</v>
      </c>
      <c r="G152" s="38" t="str">
        <f>G151</f>
        <v>TBU*</v>
      </c>
      <c r="H152" s="38" t="str">
        <f>P$8</f>
        <v>TRABDLM</v>
      </c>
      <c r="I152" s="38" t="str">
        <f>I151</f>
        <v>TRAPMN</v>
      </c>
      <c r="J152" s="47">
        <v>5.4011996094361732E-3</v>
      </c>
      <c r="K152" s="2"/>
      <c r="L152" s="38" t="s">
        <v>239</v>
      </c>
      <c r="M152" s="38" t="s">
        <v>293</v>
      </c>
      <c r="N152" s="38" t="s">
        <v>274</v>
      </c>
      <c r="O152" s="56"/>
      <c r="S152" s="53"/>
      <c r="T152" s="2"/>
    </row>
    <row r="153" spans="2:20" s="2" customFormat="1" ht="15" customHeight="1" x14ac:dyDescent="0.3">
      <c r="B153" s="38" t="s">
        <v>225</v>
      </c>
      <c r="C153" s="38"/>
      <c r="D153" s="38" t="str">
        <f t="shared" si="29"/>
        <v>FLO_EMIS</v>
      </c>
      <c r="E153" s="42">
        <f>'ACTIVITY Moto'!$E$7</f>
        <v>2018</v>
      </c>
      <c r="F153" s="38" t="str">
        <f t="shared" si="30"/>
        <v>TRABGL</v>
      </c>
      <c r="G153" s="38" t="str">
        <f t="shared" ref="G153:G174" si="31">G152</f>
        <v>TBU*</v>
      </c>
      <c r="H153" s="38" t="str">
        <f>P$9</f>
        <v>TRABGL</v>
      </c>
      <c r="I153" s="38" t="str">
        <f t="shared" ref="I153:I174" si="32">I152</f>
        <v>TRAPMN</v>
      </c>
      <c r="J153" s="47">
        <v>8.697507059648922E-4</v>
      </c>
      <c r="L153" s="38" t="s">
        <v>239</v>
      </c>
      <c r="M153" s="38" t="s">
        <v>293</v>
      </c>
      <c r="N153" s="38" t="s">
        <v>264</v>
      </c>
      <c r="P153" s="53"/>
      <c r="S153" s="1"/>
      <c r="T153" s="54"/>
    </row>
    <row r="154" spans="2:20" s="2" customFormat="1" ht="15" customHeight="1" x14ac:dyDescent="0.3">
      <c r="B154" s="38" t="s">
        <v>225</v>
      </c>
      <c r="C154" s="38"/>
      <c r="D154" s="38" t="str">
        <f t="shared" si="29"/>
        <v>FLO_EMIS</v>
      </c>
      <c r="E154" s="42">
        <f>'ACTIVITY Moto'!$E$7</f>
        <v>2018</v>
      </c>
      <c r="F154" s="38" t="str">
        <f t="shared" si="30"/>
        <v>TRABGS</v>
      </c>
      <c r="G154" s="38" t="str">
        <f t="shared" si="31"/>
        <v>TBU*</v>
      </c>
      <c r="H154" s="38" t="str">
        <f>P$10</f>
        <v>TRABGS</v>
      </c>
      <c r="I154" s="38" t="str">
        <f t="shared" si="32"/>
        <v>TRAPMN</v>
      </c>
      <c r="J154" s="47">
        <v>8.697507059648922E-4</v>
      </c>
      <c r="L154" s="38" t="s">
        <v>239</v>
      </c>
      <c r="M154" s="38" t="s">
        <v>293</v>
      </c>
      <c r="N154" s="38" t="s">
        <v>264</v>
      </c>
      <c r="P154" s="53"/>
      <c r="S154" s="53"/>
    </row>
    <row r="155" spans="2:20" s="2" customFormat="1" ht="15" customHeight="1" x14ac:dyDescent="0.3">
      <c r="B155" s="38" t="s">
        <v>225</v>
      </c>
      <c r="C155" s="38"/>
      <c r="D155" s="38" t="str">
        <f t="shared" si="29"/>
        <v>*</v>
      </c>
      <c r="E155" s="42">
        <f>'ACTIVITY Moto'!$E$7</f>
        <v>2018</v>
      </c>
      <c r="F155" s="38" t="str">
        <f t="shared" si="30"/>
        <v>TRABGSL</v>
      </c>
      <c r="G155" s="38" t="str">
        <f t="shared" si="31"/>
        <v>TBU*</v>
      </c>
      <c r="H155" s="38" t="str">
        <f>P$11</f>
        <v>TRABGSL</v>
      </c>
      <c r="I155" s="38" t="str">
        <f t="shared" si="32"/>
        <v>TRAPMN</v>
      </c>
      <c r="J155" s="47">
        <v>0</v>
      </c>
      <c r="L155" s="38" t="s">
        <v>239</v>
      </c>
      <c r="M155" s="38"/>
      <c r="N155" s="38" t="s">
        <v>245</v>
      </c>
      <c r="P155" s="53"/>
    </row>
    <row r="156" spans="2:20" s="2" customFormat="1" ht="15" customHeight="1" x14ac:dyDescent="0.3">
      <c r="B156" s="38" t="s">
        <v>225</v>
      </c>
      <c r="C156" s="38"/>
      <c r="D156" s="38" t="str">
        <f t="shared" ref="D156" si="33">IF(J156&gt;0,"FLO_EMIS","*")</f>
        <v>*</v>
      </c>
      <c r="E156" s="42">
        <f>'ACTIVITY Moto'!$E$7</f>
        <v>2018</v>
      </c>
      <c r="F156" s="38" t="str">
        <f t="shared" ref="F156" si="34">H156</f>
        <v>TRABGSLM</v>
      </c>
      <c r="G156" s="38" t="str">
        <f t="shared" si="31"/>
        <v>TBU*</v>
      </c>
      <c r="H156" s="38" t="str">
        <f>P$12</f>
        <v>TRABGSLM</v>
      </c>
      <c r="I156" s="38" t="str">
        <f t="shared" si="32"/>
        <v>TRAPMN</v>
      </c>
      <c r="J156" s="47">
        <v>0</v>
      </c>
      <c r="L156" s="38" t="s">
        <v>239</v>
      </c>
      <c r="M156" s="38"/>
      <c r="N156" s="38" t="s">
        <v>245</v>
      </c>
      <c r="P156" s="53"/>
    </row>
    <row r="157" spans="2:20" s="2" customFormat="1" ht="15" customHeight="1" x14ac:dyDescent="0.3">
      <c r="B157" s="38" t="s">
        <v>225</v>
      </c>
      <c r="C157" s="38"/>
      <c r="D157" s="38" t="str">
        <f t="shared" si="29"/>
        <v>*</v>
      </c>
      <c r="E157" s="42">
        <f>'ACTIVITY Moto'!$E$7</f>
        <v>2018</v>
      </c>
      <c r="F157" s="38" t="str">
        <f t="shared" si="30"/>
        <v>TRABJF</v>
      </c>
      <c r="G157" s="38" t="str">
        <f>G155</f>
        <v>TBU*</v>
      </c>
      <c r="H157" s="38" t="str">
        <f>P$13</f>
        <v>TRABJF</v>
      </c>
      <c r="I157" s="38" t="str">
        <f>I155</f>
        <v>TRAPMN</v>
      </c>
      <c r="J157" s="47">
        <v>0</v>
      </c>
      <c r="L157" s="38" t="s">
        <v>239</v>
      </c>
      <c r="M157" s="38"/>
      <c r="N157" s="38" t="s">
        <v>245</v>
      </c>
      <c r="P157" s="53"/>
      <c r="S157"/>
      <c r="T157"/>
    </row>
    <row r="158" spans="2:20" x14ac:dyDescent="0.3">
      <c r="B158" s="38" t="s">
        <v>225</v>
      </c>
      <c r="C158" s="38"/>
      <c r="D158" s="38" t="str">
        <f t="shared" si="29"/>
        <v>*</v>
      </c>
      <c r="E158" s="42">
        <f>'ACTIVITY Moto'!$E$7</f>
        <v>2018</v>
      </c>
      <c r="F158" s="38" t="str">
        <f t="shared" si="30"/>
        <v>TRADME</v>
      </c>
      <c r="G158" s="38" t="str">
        <f t="shared" si="31"/>
        <v>TBU*</v>
      </c>
      <c r="H158" s="38" t="str">
        <f>P$14</f>
        <v>TRADME</v>
      </c>
      <c r="I158" s="38" t="str">
        <f t="shared" si="32"/>
        <v>TRAPMN</v>
      </c>
      <c r="J158" s="47">
        <v>0</v>
      </c>
      <c r="K158" s="2"/>
      <c r="L158" s="38" t="s">
        <v>239</v>
      </c>
      <c r="M158" s="38"/>
      <c r="N158" s="38" t="s">
        <v>263</v>
      </c>
      <c r="P158" s="53"/>
      <c r="S158" s="1"/>
      <c r="T158" s="54"/>
    </row>
    <row r="159" spans="2:20" s="2" customFormat="1" ht="15" customHeight="1" x14ac:dyDescent="0.3">
      <c r="B159" s="38" t="s">
        <v>225</v>
      </c>
      <c r="C159" s="38"/>
      <c r="D159" s="38" t="str">
        <f t="shared" si="29"/>
        <v>FLO_EMIS</v>
      </c>
      <c r="E159" s="42">
        <f>'ACTIVITY Moto'!$E$7</f>
        <v>2018</v>
      </c>
      <c r="F159" s="38" t="str">
        <f t="shared" si="30"/>
        <v>TRADST</v>
      </c>
      <c r="G159" s="38" t="str">
        <f t="shared" si="31"/>
        <v>TBU*</v>
      </c>
      <c r="H159" s="38" t="str">
        <f>P$15</f>
        <v>TRADST</v>
      </c>
      <c r="I159" s="38" t="str">
        <f t="shared" si="32"/>
        <v>TRAPMN</v>
      </c>
      <c r="J159" s="47">
        <v>5.2400548748640771E-3</v>
      </c>
      <c r="L159" s="38" t="s">
        <v>239</v>
      </c>
      <c r="M159" s="38" t="s">
        <v>293</v>
      </c>
      <c r="N159" s="38" t="s">
        <v>264</v>
      </c>
      <c r="P159" s="53"/>
      <c r="S159"/>
      <c r="T159"/>
    </row>
    <row r="160" spans="2:20" x14ac:dyDescent="0.3">
      <c r="B160" s="38" t="s">
        <v>225</v>
      </c>
      <c r="C160" s="38"/>
      <c r="D160" s="38" t="str">
        <f t="shared" si="29"/>
        <v>*</v>
      </c>
      <c r="E160" s="42">
        <f>'ACTIVITY Moto'!$E$7</f>
        <v>2018</v>
      </c>
      <c r="F160" s="38" t="str">
        <f t="shared" si="30"/>
        <v>TRAELC</v>
      </c>
      <c r="G160" s="38" t="str">
        <f t="shared" si="31"/>
        <v>TBU*</v>
      </c>
      <c r="H160" s="38" t="str">
        <f>P$16</f>
        <v>TRAELC</v>
      </c>
      <c r="I160" s="38" t="str">
        <f t="shared" si="32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56"/>
    </row>
    <row r="161" spans="2:20" x14ac:dyDescent="0.3">
      <c r="B161" s="38" t="s">
        <v>225</v>
      </c>
      <c r="C161" s="38"/>
      <c r="D161" s="38" t="str">
        <f t="shared" si="29"/>
        <v>FLO_EMIS</v>
      </c>
      <c r="E161" s="42">
        <f>'ACTIVITY Moto'!$E$7</f>
        <v>2018</v>
      </c>
      <c r="F161" s="38" t="str">
        <f t="shared" si="30"/>
        <v>TRAETH</v>
      </c>
      <c r="G161" s="38" t="str">
        <f t="shared" si="31"/>
        <v>TBU*</v>
      </c>
      <c r="H161" s="38" t="str">
        <f>P$17</f>
        <v>TRAETH</v>
      </c>
      <c r="I161" s="38" t="str">
        <f t="shared" si="32"/>
        <v>TRAPMN</v>
      </c>
      <c r="J161" s="47">
        <v>3.3331321206809348E-3</v>
      </c>
      <c r="K161" s="2"/>
      <c r="L161" s="38" t="s">
        <v>239</v>
      </c>
      <c r="M161" s="38" t="s">
        <v>293</v>
      </c>
      <c r="N161" s="38" t="s">
        <v>264</v>
      </c>
      <c r="O161" s="56"/>
    </row>
    <row r="162" spans="2:20" x14ac:dyDescent="0.3">
      <c r="B162" s="38" t="s">
        <v>225</v>
      </c>
      <c r="C162" s="38"/>
      <c r="D162" s="38" t="str">
        <f t="shared" si="29"/>
        <v>FLO_EMIS</v>
      </c>
      <c r="E162" s="42">
        <f>'ACTIVITY Moto'!$E$7</f>
        <v>2018</v>
      </c>
      <c r="F162" s="38" t="str">
        <f t="shared" si="30"/>
        <v>TRAETHM</v>
      </c>
      <c r="G162" s="38" t="str">
        <f t="shared" si="31"/>
        <v>TBU*</v>
      </c>
      <c r="H162" s="38" t="str">
        <f>P$18</f>
        <v>TRAETHM</v>
      </c>
      <c r="I162" s="38" t="str">
        <f t="shared" si="32"/>
        <v>TRAPMN</v>
      </c>
      <c r="J162" s="47">
        <v>3.3331321206809348E-3</v>
      </c>
      <c r="K162" s="2"/>
      <c r="L162" s="38" t="s">
        <v>239</v>
      </c>
      <c r="M162" s="38" t="s">
        <v>293</v>
      </c>
      <c r="N162" s="38" t="s">
        <v>264</v>
      </c>
      <c r="O162" s="56"/>
    </row>
    <row r="163" spans="2:20" x14ac:dyDescent="0.3">
      <c r="B163" s="38" t="s">
        <v>225</v>
      </c>
      <c r="C163" s="38"/>
      <c r="D163" s="38" t="str">
        <f t="shared" si="29"/>
        <v>*</v>
      </c>
      <c r="E163" s="42">
        <f>'ACTIVITY Moto'!$E$7</f>
        <v>2018</v>
      </c>
      <c r="F163" s="38" t="str">
        <f t="shared" si="30"/>
        <v>TRAFTD</v>
      </c>
      <c r="G163" s="38" t="str">
        <f t="shared" si="31"/>
        <v>TBU*</v>
      </c>
      <c r="H163" s="38" t="str">
        <f>P$19</f>
        <v>TRAFTD</v>
      </c>
      <c r="I163" s="38" t="str">
        <f t="shared" si="32"/>
        <v>TRAPMN</v>
      </c>
      <c r="J163" s="47">
        <v>0</v>
      </c>
      <c r="K163" s="2"/>
      <c r="L163" s="38" t="s">
        <v>239</v>
      </c>
      <c r="M163" s="38"/>
      <c r="N163" s="38" t="s">
        <v>263</v>
      </c>
      <c r="O163" s="56"/>
    </row>
    <row r="164" spans="2:20" x14ac:dyDescent="0.3">
      <c r="B164" s="38" t="s">
        <v>225</v>
      </c>
      <c r="C164" s="38"/>
      <c r="D164" s="38" t="str">
        <f t="shared" si="29"/>
        <v>*</v>
      </c>
      <c r="E164" s="42">
        <f>'ACTIVITY Moto'!$E$7</f>
        <v>2018</v>
      </c>
      <c r="F164" s="38" t="str">
        <f t="shared" si="30"/>
        <v>TRAGSL</v>
      </c>
      <c r="G164" s="38" t="str">
        <f t="shared" si="31"/>
        <v>TBU*</v>
      </c>
      <c r="H164" s="38" t="str">
        <f>P$20</f>
        <v>TRAGSL</v>
      </c>
      <c r="I164" s="38" t="str">
        <f t="shared" si="32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56"/>
    </row>
    <row r="165" spans="2:20" x14ac:dyDescent="0.3">
      <c r="B165" s="38" t="s">
        <v>225</v>
      </c>
      <c r="C165" s="38"/>
      <c r="D165" s="38" t="str">
        <f t="shared" si="29"/>
        <v>*</v>
      </c>
      <c r="E165" s="42">
        <f>'ACTIVITY Moto'!$E$7</f>
        <v>2018</v>
      </c>
      <c r="F165" s="38" t="str">
        <f t="shared" si="30"/>
        <v>TRAH2G</v>
      </c>
      <c r="G165" s="38" t="str">
        <f t="shared" si="31"/>
        <v>TBU*</v>
      </c>
      <c r="H165" s="38" t="str">
        <f>P$21</f>
        <v>TRAH2G</v>
      </c>
      <c r="I165" s="38" t="str">
        <f t="shared" si="32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56"/>
    </row>
    <row r="166" spans="2:20" x14ac:dyDescent="0.3">
      <c r="B166" s="38" t="s">
        <v>225</v>
      </c>
      <c r="C166" s="38"/>
      <c r="D166" s="38" t="str">
        <f t="shared" si="29"/>
        <v>*</v>
      </c>
      <c r="E166" s="42">
        <f>'ACTIVITY Moto'!$E$7</f>
        <v>2018</v>
      </c>
      <c r="F166" s="38" t="str">
        <f t="shared" si="30"/>
        <v>TRAHFO</v>
      </c>
      <c r="G166" s="38" t="str">
        <f t="shared" si="31"/>
        <v>TBU*</v>
      </c>
      <c r="H166" s="38" t="str">
        <f>P$22</f>
        <v>TRAHFO</v>
      </c>
      <c r="I166" s="38" t="str">
        <f t="shared" si="32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56"/>
    </row>
    <row r="167" spans="2:20" x14ac:dyDescent="0.3">
      <c r="B167" s="38" t="s">
        <v>225</v>
      </c>
      <c r="C167" s="38"/>
      <c r="D167" s="38" t="str">
        <f t="shared" si="29"/>
        <v>*</v>
      </c>
      <c r="E167" s="42">
        <f>'ACTIVITY Moto'!$E$7</f>
        <v>2018</v>
      </c>
      <c r="F167" s="38" t="str">
        <f t="shared" si="30"/>
        <v>TRAHUM</v>
      </c>
      <c r="G167" s="38" t="str">
        <f t="shared" si="31"/>
        <v>TBU*</v>
      </c>
      <c r="H167" s="38" t="str">
        <f>P$23</f>
        <v>TRAHUM</v>
      </c>
      <c r="I167" s="38" t="str">
        <f t="shared" si="32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56"/>
    </row>
    <row r="168" spans="2:20" x14ac:dyDescent="0.3">
      <c r="B168" s="38" t="s">
        <v>225</v>
      </c>
      <c r="C168" s="38"/>
      <c r="D168" s="38" t="str">
        <f t="shared" si="29"/>
        <v>*</v>
      </c>
      <c r="E168" s="42">
        <f>'ACTIVITY Moto'!$E$7</f>
        <v>2018</v>
      </c>
      <c r="F168" s="38" t="str">
        <f t="shared" si="30"/>
        <v>TRAKER</v>
      </c>
      <c r="G168" s="38" t="str">
        <f t="shared" si="31"/>
        <v>TBU*</v>
      </c>
      <c r="H168" s="38" t="str">
        <f>P$24</f>
        <v>TRAKER</v>
      </c>
      <c r="I168" s="38" t="str">
        <f t="shared" si="32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56"/>
    </row>
    <row r="169" spans="2:20" x14ac:dyDescent="0.3">
      <c r="B169" s="38" t="s">
        <v>225</v>
      </c>
      <c r="C169" s="38"/>
      <c r="D169" s="38" t="str">
        <f t="shared" si="29"/>
        <v>*</v>
      </c>
      <c r="E169" s="42">
        <f>'ACTIVITY Moto'!$E$7</f>
        <v>2018</v>
      </c>
      <c r="F169" s="38" t="str">
        <f t="shared" si="30"/>
        <v>TRALFO</v>
      </c>
      <c r="G169" s="38" t="str">
        <f t="shared" si="31"/>
        <v>TBU*</v>
      </c>
      <c r="H169" s="38" t="str">
        <f>P$25</f>
        <v>TRALFO</v>
      </c>
      <c r="I169" s="38" t="str">
        <f t="shared" si="32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56"/>
    </row>
    <row r="170" spans="2:20" x14ac:dyDescent="0.3">
      <c r="B170" s="38" t="s">
        <v>225</v>
      </c>
      <c r="C170" s="38"/>
      <c r="D170" s="38" t="str">
        <f t="shared" si="29"/>
        <v>*</v>
      </c>
      <c r="E170" s="42">
        <f>'ACTIVITY Moto'!$E$7</f>
        <v>2018</v>
      </c>
      <c r="F170" s="38" t="str">
        <f t="shared" si="30"/>
        <v>TRALPG</v>
      </c>
      <c r="G170" s="38" t="str">
        <f t="shared" si="31"/>
        <v>TBU*</v>
      </c>
      <c r="H170" s="38" t="str">
        <f>P$26</f>
        <v>TRALPG</v>
      </c>
      <c r="I170" s="38" t="str">
        <f t="shared" si="32"/>
        <v>TRAPMN</v>
      </c>
      <c r="J170" s="47">
        <v>0</v>
      </c>
      <c r="K170" s="2"/>
      <c r="L170" s="38" t="s">
        <v>239</v>
      </c>
      <c r="M170" s="38"/>
      <c r="N170" s="38" t="s">
        <v>245</v>
      </c>
      <c r="O170" s="56"/>
    </row>
    <row r="171" spans="2:20" x14ac:dyDescent="0.3">
      <c r="B171" s="38" t="s">
        <v>225</v>
      </c>
      <c r="C171" s="38"/>
      <c r="D171" s="38" t="str">
        <f t="shared" si="29"/>
        <v>FLO_EMIS</v>
      </c>
      <c r="E171" s="42">
        <f>'ACTIVITY Moto'!$E$7</f>
        <v>2018</v>
      </c>
      <c r="F171" s="38" t="str">
        <f t="shared" si="30"/>
        <v>TRAMTH</v>
      </c>
      <c r="G171" s="38" t="str">
        <f t="shared" si="31"/>
        <v>TBU*</v>
      </c>
      <c r="H171" s="38" t="str">
        <f>P$27</f>
        <v>TRAMTH</v>
      </c>
      <c r="I171" s="38" t="str">
        <f t="shared" si="32"/>
        <v>TRAPMN</v>
      </c>
      <c r="J171" s="47">
        <v>5.1100595384268943E-3</v>
      </c>
      <c r="K171" s="2"/>
      <c r="L171" s="38" t="s">
        <v>239</v>
      </c>
      <c r="M171" s="38" t="s">
        <v>293</v>
      </c>
      <c r="N171" s="38" t="s">
        <v>264</v>
      </c>
      <c r="O171" s="56"/>
      <c r="S171" s="2"/>
      <c r="T171" s="2"/>
    </row>
    <row r="172" spans="2:20" s="2" customFormat="1" ht="15" customHeight="1" x14ac:dyDescent="0.3">
      <c r="B172" s="38" t="s">
        <v>225</v>
      </c>
      <c r="C172" s="38"/>
      <c r="D172" s="38" t="str">
        <f t="shared" si="29"/>
        <v>FLO_EMIS</v>
      </c>
      <c r="E172" s="42">
        <f>'ACTIVITY Moto'!$E$7</f>
        <v>2018</v>
      </c>
      <c r="F172" s="38" t="str">
        <f t="shared" si="30"/>
        <v>TRAMTHM</v>
      </c>
      <c r="G172" s="38" t="str">
        <f t="shared" si="31"/>
        <v>TBU*</v>
      </c>
      <c r="H172" s="38" t="str">
        <f>P$28</f>
        <v>TRAMTHM</v>
      </c>
      <c r="I172" s="38" t="str">
        <f t="shared" si="32"/>
        <v>TRAPMN</v>
      </c>
      <c r="J172" s="47">
        <v>5.1100595384268943E-3</v>
      </c>
      <c r="L172" s="38" t="s">
        <v>239</v>
      </c>
      <c r="M172" s="38" t="s">
        <v>293</v>
      </c>
      <c r="N172" s="38" t="s">
        <v>264</v>
      </c>
      <c r="P172" s="53"/>
    </row>
    <row r="173" spans="2:20" s="2" customFormat="1" ht="15" customHeight="1" x14ac:dyDescent="0.3">
      <c r="B173" s="38" t="s">
        <v>225</v>
      </c>
      <c r="C173" s="38"/>
      <c r="D173" s="38" t="str">
        <f t="shared" si="29"/>
        <v>FLO_EMIS</v>
      </c>
      <c r="E173" s="42">
        <f>'ACTIVITY Moto'!$E$7</f>
        <v>2018</v>
      </c>
      <c r="F173" s="38" t="str">
        <f t="shared" si="30"/>
        <v>TRANGL</v>
      </c>
      <c r="G173" s="38" t="str">
        <f t="shared" si="31"/>
        <v>TBU*</v>
      </c>
      <c r="H173" s="38" t="str">
        <f>P$29</f>
        <v>TRANGL</v>
      </c>
      <c r="I173" s="38" t="str">
        <f t="shared" si="32"/>
        <v>TRAPMN</v>
      </c>
      <c r="J173" s="47">
        <v>8.697507059648922E-4</v>
      </c>
      <c r="K173"/>
      <c r="L173" s="38" t="s">
        <v>239</v>
      </c>
      <c r="M173" s="38" t="s">
        <v>293</v>
      </c>
      <c r="N173" s="38" t="s">
        <v>264</v>
      </c>
      <c r="P173" s="53"/>
      <c r="S173"/>
      <c r="T173"/>
    </row>
    <row r="174" spans="2:20" x14ac:dyDescent="0.3">
      <c r="B174" s="39" t="s">
        <v>225</v>
      </c>
      <c r="C174" s="39"/>
      <c r="D174" s="39" t="str">
        <f t="shared" si="29"/>
        <v>FLO_EMIS</v>
      </c>
      <c r="E174" s="42">
        <f>'ACTIVITY Moto'!$E$7</f>
        <v>2018</v>
      </c>
      <c r="F174" s="39" t="str">
        <f t="shared" si="30"/>
        <v>TRANGS</v>
      </c>
      <c r="G174" s="39" t="str">
        <f t="shared" si="31"/>
        <v>TBU*</v>
      </c>
      <c r="H174" s="39" t="str">
        <f>P$30</f>
        <v>TRANGS</v>
      </c>
      <c r="I174" s="39" t="str">
        <f t="shared" si="32"/>
        <v>TRAPMN</v>
      </c>
      <c r="J174" s="48">
        <v>8.697507059648922E-4</v>
      </c>
      <c r="L174" s="39" t="s">
        <v>239</v>
      </c>
      <c r="M174" s="39" t="s">
        <v>293</v>
      </c>
      <c r="N174" s="39" t="s">
        <v>264</v>
      </c>
      <c r="O174" s="56"/>
    </row>
    <row r="175" spans="2:20" x14ac:dyDescent="0.3">
      <c r="B175" s="38" t="s">
        <v>225</v>
      </c>
      <c r="C175" s="38"/>
      <c r="D175" s="38" t="str">
        <f t="shared" si="29"/>
        <v>FLO_EMIS</v>
      </c>
      <c r="E175" s="42">
        <f>'ACTIVITY Moto'!$E$7</f>
        <v>2018</v>
      </c>
      <c r="F175" s="38" t="str">
        <f t="shared" ref="F175:F222" si="35">H175</f>
        <v>TRABDL</v>
      </c>
      <c r="G175" s="38" t="str">
        <f>G$7</f>
        <v>TBU*</v>
      </c>
      <c r="H175" s="38" t="str">
        <f>P$7</f>
        <v>TRABDL</v>
      </c>
      <c r="I175" s="38" t="s">
        <v>240</v>
      </c>
      <c r="J175" s="47">
        <v>9.5030485766039809E-5</v>
      </c>
      <c r="K175" s="2"/>
      <c r="L175" s="38" t="s">
        <v>239</v>
      </c>
      <c r="M175" s="38" t="s">
        <v>293</v>
      </c>
      <c r="N175" s="38" t="s">
        <v>274</v>
      </c>
    </row>
    <row r="176" spans="2:20" x14ac:dyDescent="0.3">
      <c r="B176" s="38" t="s">
        <v>225</v>
      </c>
      <c r="C176" s="38"/>
      <c r="D176" s="38" t="str">
        <f t="shared" si="29"/>
        <v>FLO_EMIS</v>
      </c>
      <c r="E176" s="42">
        <f>'ACTIVITY Moto'!$E$7</f>
        <v>2018</v>
      </c>
      <c r="F176" s="38" t="str">
        <f t="shared" si="35"/>
        <v>TRABDLM</v>
      </c>
      <c r="G176" s="38" t="str">
        <f>G175</f>
        <v>TBU*</v>
      </c>
      <c r="H176" s="38" t="str">
        <f>P$8</f>
        <v>TRABDLM</v>
      </c>
      <c r="I176" s="38" t="str">
        <f>I175</f>
        <v>TRASO2N</v>
      </c>
      <c r="J176" s="47">
        <v>9.5030485766039809E-5</v>
      </c>
      <c r="K176" s="2"/>
      <c r="L176" s="38" t="s">
        <v>239</v>
      </c>
      <c r="M176" s="38" t="s">
        <v>293</v>
      </c>
      <c r="N176" s="38" t="s">
        <v>274</v>
      </c>
      <c r="S176" s="53"/>
      <c r="T176" s="2"/>
    </row>
    <row r="177" spans="2:20" s="2" customFormat="1" ht="15" customHeight="1" x14ac:dyDescent="0.3">
      <c r="B177" s="38" t="s">
        <v>225</v>
      </c>
      <c r="C177" s="38"/>
      <c r="D177" s="38" t="str">
        <f t="shared" si="29"/>
        <v>FLO_EMIS</v>
      </c>
      <c r="E177" s="42">
        <f>'ACTIVITY Moto'!$E$7</f>
        <v>2018</v>
      </c>
      <c r="F177" s="38" t="str">
        <f t="shared" si="35"/>
        <v>TRABGL</v>
      </c>
      <c r="G177" s="38" t="str">
        <f t="shared" ref="G177:G198" si="36">G176</f>
        <v>TBU*</v>
      </c>
      <c r="H177" s="38" t="str">
        <f>P$9</f>
        <v>TRABGL</v>
      </c>
      <c r="I177" s="38" t="str">
        <f t="shared" ref="I177:I198" si="37">I176</f>
        <v>TRASO2N</v>
      </c>
      <c r="J177" s="47">
        <v>9.0799999552009083E-5</v>
      </c>
      <c r="L177" s="38" t="s">
        <v>239</v>
      </c>
      <c r="M177" s="38" t="s">
        <v>293</v>
      </c>
      <c r="N177" s="38" t="s">
        <v>264</v>
      </c>
      <c r="P177" s="53"/>
      <c r="S177" s="1"/>
      <c r="T177" s="54"/>
    </row>
    <row r="178" spans="2:20" s="2" customFormat="1" ht="15" customHeight="1" x14ac:dyDescent="0.3">
      <c r="B178" s="38" t="s">
        <v>225</v>
      </c>
      <c r="C178" s="38"/>
      <c r="D178" s="38" t="str">
        <f t="shared" si="29"/>
        <v>FLO_EMIS</v>
      </c>
      <c r="E178" s="42">
        <f>'ACTIVITY Moto'!$E$7</f>
        <v>2018</v>
      </c>
      <c r="F178" s="38" t="str">
        <f t="shared" si="35"/>
        <v>TRABGS</v>
      </c>
      <c r="G178" s="38" t="str">
        <f t="shared" si="36"/>
        <v>TBU*</v>
      </c>
      <c r="H178" s="38" t="str">
        <f>P$10</f>
        <v>TRABGS</v>
      </c>
      <c r="I178" s="38" t="str">
        <f t="shared" si="37"/>
        <v>TRASO2N</v>
      </c>
      <c r="J178" s="47">
        <v>9.0799999552009083E-5</v>
      </c>
      <c r="L178" s="38" t="s">
        <v>239</v>
      </c>
      <c r="M178" s="38" t="s">
        <v>293</v>
      </c>
      <c r="N178" s="38" t="s">
        <v>264</v>
      </c>
      <c r="P178" s="53"/>
      <c r="S178" s="53"/>
    </row>
    <row r="179" spans="2:20" s="2" customFormat="1" ht="15" customHeight="1" x14ac:dyDescent="0.3">
      <c r="B179" s="38" t="s">
        <v>225</v>
      </c>
      <c r="C179" s="38"/>
      <c r="D179" s="38" t="str">
        <f t="shared" si="29"/>
        <v>*</v>
      </c>
      <c r="E179" s="42">
        <f>'ACTIVITY Moto'!$E$7</f>
        <v>2018</v>
      </c>
      <c r="F179" s="38" t="str">
        <f t="shared" si="35"/>
        <v>TRABGSL</v>
      </c>
      <c r="G179" s="38" t="str">
        <f t="shared" si="36"/>
        <v>TBU*</v>
      </c>
      <c r="H179" s="38" t="str">
        <f>P$11</f>
        <v>TRABGSL</v>
      </c>
      <c r="I179" s="38" t="str">
        <f t="shared" si="37"/>
        <v>TRASO2N</v>
      </c>
      <c r="J179" s="47">
        <v>0</v>
      </c>
      <c r="L179" s="38" t="s">
        <v>239</v>
      </c>
      <c r="M179" s="38"/>
      <c r="N179" s="38" t="s">
        <v>245</v>
      </c>
      <c r="P179" s="53"/>
    </row>
    <row r="180" spans="2:20" s="2" customFormat="1" ht="15" customHeight="1" x14ac:dyDescent="0.3">
      <c r="B180" s="38" t="s">
        <v>225</v>
      </c>
      <c r="C180" s="38"/>
      <c r="D180" s="38" t="str">
        <f t="shared" ref="D180" si="38">IF(J180&gt;0,"FLO_EMIS","*")</f>
        <v>*</v>
      </c>
      <c r="E180" s="42">
        <f>'ACTIVITY Moto'!$E$7</f>
        <v>2018</v>
      </c>
      <c r="F180" s="38" t="str">
        <f t="shared" ref="F180" si="39">H180</f>
        <v>TRABGSLM</v>
      </c>
      <c r="G180" s="38" t="str">
        <f t="shared" si="36"/>
        <v>TBU*</v>
      </c>
      <c r="H180" s="38" t="str">
        <f>P$12</f>
        <v>TRABGSLM</v>
      </c>
      <c r="I180" s="38" t="str">
        <f t="shared" si="37"/>
        <v>TRASO2N</v>
      </c>
      <c r="J180" s="47">
        <v>0</v>
      </c>
      <c r="L180" s="38" t="s">
        <v>239</v>
      </c>
      <c r="M180" s="38"/>
      <c r="N180" s="38" t="s">
        <v>245</v>
      </c>
      <c r="P180" s="53"/>
    </row>
    <row r="181" spans="2:20" s="2" customFormat="1" ht="15" customHeight="1" x14ac:dyDescent="0.3">
      <c r="B181" s="38" t="s">
        <v>225</v>
      </c>
      <c r="C181" s="38"/>
      <c r="D181" s="38" t="str">
        <f t="shared" si="29"/>
        <v>*</v>
      </c>
      <c r="E181" s="42">
        <f>'ACTIVITY Moto'!$E$7</f>
        <v>2018</v>
      </c>
      <c r="F181" s="38" t="str">
        <f t="shared" si="35"/>
        <v>TRABJF</v>
      </c>
      <c r="G181" s="38" t="str">
        <f>G179</f>
        <v>TBU*</v>
      </c>
      <c r="H181" s="38" t="str">
        <f>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  <c r="S181"/>
      <c r="T181"/>
    </row>
    <row r="182" spans="2:20" x14ac:dyDescent="0.3">
      <c r="B182" s="38" t="s">
        <v>225</v>
      </c>
      <c r="C182" s="38"/>
      <c r="D182" s="38" t="str">
        <f t="shared" si="29"/>
        <v>*</v>
      </c>
      <c r="E182" s="42">
        <f>'ACTIVITY Moto'!$E$7</f>
        <v>2018</v>
      </c>
      <c r="F182" s="38" t="str">
        <f t="shared" si="35"/>
        <v>TRADME</v>
      </c>
      <c r="G182" s="38" t="str">
        <f t="shared" si="36"/>
        <v>TBU*</v>
      </c>
      <c r="H182" s="38" t="str">
        <f>P$14</f>
        <v>TRADME</v>
      </c>
      <c r="I182" s="38" t="str">
        <f t="shared" si="37"/>
        <v>TRASO2N</v>
      </c>
      <c r="J182" s="47">
        <v>0</v>
      </c>
      <c r="K182" s="2"/>
      <c r="L182" s="38" t="s">
        <v>239</v>
      </c>
      <c r="M182" s="38"/>
      <c r="N182" s="38" t="s">
        <v>263</v>
      </c>
      <c r="P182" s="53"/>
      <c r="S182" s="1"/>
      <c r="T182" s="54"/>
    </row>
    <row r="183" spans="2:20" s="2" customFormat="1" ht="15" customHeight="1" x14ac:dyDescent="0.3">
      <c r="B183" s="38" t="s">
        <v>225</v>
      </c>
      <c r="C183" s="38"/>
      <c r="D183" s="38" t="str">
        <f t="shared" si="29"/>
        <v>FLO_EMIS</v>
      </c>
      <c r="E183" s="42">
        <f>'ACTIVITY Moto'!$E$7</f>
        <v>2018</v>
      </c>
      <c r="F183" s="38" t="str">
        <f t="shared" si="35"/>
        <v>TRADST</v>
      </c>
      <c r="G183" s="38" t="str">
        <f t="shared" si="36"/>
        <v>TBU*</v>
      </c>
      <c r="H183" s="38" t="str">
        <f>P$15</f>
        <v>TRADST</v>
      </c>
      <c r="I183" s="38" t="str">
        <f t="shared" si="37"/>
        <v>TRASO2N</v>
      </c>
      <c r="J183" s="47">
        <v>9.3109869632663006E-5</v>
      </c>
      <c r="L183" s="38" t="s">
        <v>239</v>
      </c>
      <c r="M183" s="38" t="s">
        <v>293</v>
      </c>
      <c r="N183" s="38" t="s">
        <v>264</v>
      </c>
      <c r="P183" s="53"/>
      <c r="S183"/>
      <c r="T183"/>
    </row>
    <row r="184" spans="2:20" x14ac:dyDescent="0.3">
      <c r="B184" s="38" t="s">
        <v>225</v>
      </c>
      <c r="C184" s="38"/>
      <c r="D184" s="38" t="str">
        <f t="shared" si="29"/>
        <v>*</v>
      </c>
      <c r="E184" s="42">
        <f>'ACTIVITY Moto'!$E$7</f>
        <v>2018</v>
      </c>
      <c r="F184" s="38" t="str">
        <f t="shared" si="35"/>
        <v>TRAELC</v>
      </c>
      <c r="G184" s="38" t="str">
        <f t="shared" si="36"/>
        <v>TBU*</v>
      </c>
      <c r="H184" s="38" t="str">
        <f>P$16</f>
        <v>TRAELC</v>
      </c>
      <c r="I184" s="38" t="str">
        <f t="shared" si="37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29"/>
        <v>FLO_EMIS</v>
      </c>
      <c r="E185" s="42">
        <f>'ACTIVITY Moto'!$E$7</f>
        <v>2018</v>
      </c>
      <c r="F185" s="38" t="str">
        <f t="shared" si="35"/>
        <v>TRAETH</v>
      </c>
      <c r="G185" s="38" t="str">
        <f t="shared" si="36"/>
        <v>TBU*</v>
      </c>
      <c r="H185" s="38" t="str">
        <f>P$17</f>
        <v>TRAETH</v>
      </c>
      <c r="I185" s="38" t="str">
        <f t="shared" si="37"/>
        <v>TRASO2N</v>
      </c>
      <c r="J185" s="47">
        <v>2.7999999999999998E-4</v>
      </c>
      <c r="K185" s="2"/>
      <c r="L185" s="38" t="s">
        <v>239</v>
      </c>
      <c r="M185" s="38" t="s">
        <v>293</v>
      </c>
      <c r="N185" s="38" t="s">
        <v>264</v>
      </c>
    </row>
    <row r="186" spans="2:20" x14ac:dyDescent="0.3">
      <c r="B186" s="38" t="s">
        <v>225</v>
      </c>
      <c r="C186" s="38"/>
      <c r="D186" s="38" t="str">
        <f t="shared" si="29"/>
        <v>FLO_EMIS</v>
      </c>
      <c r="E186" s="42">
        <f>'ACTIVITY Moto'!$E$7</f>
        <v>2018</v>
      </c>
      <c r="F186" s="38" t="str">
        <f t="shared" si="35"/>
        <v>TRAETHM</v>
      </c>
      <c r="G186" s="38" t="str">
        <f t="shared" si="36"/>
        <v>TBU*</v>
      </c>
      <c r="H186" s="38" t="str">
        <f>P$18</f>
        <v>TRAETHM</v>
      </c>
      <c r="I186" s="38" t="str">
        <f t="shared" si="37"/>
        <v>TRASO2N</v>
      </c>
      <c r="J186" s="47">
        <v>2.7999999999999998E-4</v>
      </c>
      <c r="K186" s="2"/>
      <c r="L186" s="38" t="s">
        <v>239</v>
      </c>
      <c r="M186" s="38" t="s">
        <v>293</v>
      </c>
      <c r="N186" s="38" t="s">
        <v>264</v>
      </c>
    </row>
    <row r="187" spans="2:20" x14ac:dyDescent="0.3">
      <c r="B187" s="38" t="s">
        <v>225</v>
      </c>
      <c r="C187" s="38"/>
      <c r="D187" s="38" t="str">
        <f t="shared" si="29"/>
        <v>*</v>
      </c>
      <c r="E187" s="42">
        <f>'ACTIVITY Moto'!$E$7</f>
        <v>2018</v>
      </c>
      <c r="F187" s="38" t="str">
        <f t="shared" si="35"/>
        <v>TRAFTD</v>
      </c>
      <c r="G187" s="38" t="str">
        <f t="shared" si="36"/>
        <v>TBU*</v>
      </c>
      <c r="H187" s="38" t="str">
        <f>P$19</f>
        <v>TRAFTD</v>
      </c>
      <c r="I187" s="38" t="str">
        <f t="shared" si="37"/>
        <v>TRASO2N</v>
      </c>
      <c r="J187" s="47">
        <v>0</v>
      </c>
      <c r="K187" s="2"/>
      <c r="L187" s="38" t="s">
        <v>239</v>
      </c>
      <c r="M187" s="38"/>
      <c r="N187" s="38" t="s">
        <v>245</v>
      </c>
    </row>
    <row r="188" spans="2:20" x14ac:dyDescent="0.3">
      <c r="B188" s="38" t="s">
        <v>225</v>
      </c>
      <c r="C188" s="38"/>
      <c r="D188" s="38" t="str">
        <f t="shared" si="29"/>
        <v>*</v>
      </c>
      <c r="E188" s="42">
        <f>'ACTIVITY Moto'!$E$7</f>
        <v>2018</v>
      </c>
      <c r="F188" s="38" t="str">
        <f t="shared" si="35"/>
        <v>TRAGSL</v>
      </c>
      <c r="G188" s="38" t="str">
        <f t="shared" si="36"/>
        <v>TBU*</v>
      </c>
      <c r="H188" s="38" t="str">
        <f>P$20</f>
        <v>TRAGSL</v>
      </c>
      <c r="I188" s="38" t="str">
        <f t="shared" si="37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29"/>
        <v>*</v>
      </c>
      <c r="E189" s="42">
        <f>'ACTIVITY Moto'!$E$7</f>
        <v>2018</v>
      </c>
      <c r="F189" s="38" t="str">
        <f t="shared" si="35"/>
        <v>TRAH2G</v>
      </c>
      <c r="G189" s="38" t="str">
        <f t="shared" si="36"/>
        <v>TBU*</v>
      </c>
      <c r="H189" s="38" t="str">
        <f>P$21</f>
        <v>TRAH2G</v>
      </c>
      <c r="I189" s="38" t="str">
        <f t="shared" si="37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9"/>
        <v>*</v>
      </c>
      <c r="E190" s="42">
        <f>'ACTIVITY Moto'!$E$7</f>
        <v>2018</v>
      </c>
      <c r="F190" s="38" t="str">
        <f t="shared" si="35"/>
        <v>TRAHFO</v>
      </c>
      <c r="G190" s="38" t="str">
        <f t="shared" si="36"/>
        <v>TBU*</v>
      </c>
      <c r="H190" s="38" t="str">
        <f>P$22</f>
        <v>TRAHFO</v>
      </c>
      <c r="I190" s="38" t="str">
        <f t="shared" si="37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9"/>
        <v>*</v>
      </c>
      <c r="E191" s="42">
        <f>'ACTIVITY Moto'!$E$7</f>
        <v>2018</v>
      </c>
      <c r="F191" s="38" t="str">
        <f t="shared" si="35"/>
        <v>TRAHUM</v>
      </c>
      <c r="G191" s="38" t="str">
        <f t="shared" si="36"/>
        <v>TBU*</v>
      </c>
      <c r="H191" s="38" t="str">
        <f>P$23</f>
        <v>TRAHUM</v>
      </c>
      <c r="I191" s="38" t="str">
        <f t="shared" si="37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9"/>
        <v>*</v>
      </c>
      <c r="E192" s="42">
        <f>'ACTIVITY Moto'!$E$7</f>
        <v>2018</v>
      </c>
      <c r="F192" s="38" t="str">
        <f t="shared" si="35"/>
        <v>TRAKER</v>
      </c>
      <c r="G192" s="38" t="str">
        <f t="shared" si="36"/>
        <v>TBU*</v>
      </c>
      <c r="H192" s="38" t="str">
        <f>P$24</f>
        <v>TRAKER</v>
      </c>
      <c r="I192" s="38" t="str">
        <f t="shared" si="37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9"/>
        <v>*</v>
      </c>
      <c r="E193" s="42">
        <f>'ACTIVITY Moto'!$E$7</f>
        <v>2018</v>
      </c>
      <c r="F193" s="38" t="str">
        <f t="shared" si="35"/>
        <v>TRALFO</v>
      </c>
      <c r="G193" s="38" t="str">
        <f t="shared" si="36"/>
        <v>TBU*</v>
      </c>
      <c r="H193" s="38" t="str">
        <f>P$25</f>
        <v>TRALFO</v>
      </c>
      <c r="I193" s="38" t="str">
        <f t="shared" si="37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9"/>
        <v>*</v>
      </c>
      <c r="E194" s="42">
        <f>'ACTIVITY Moto'!$E$7</f>
        <v>2018</v>
      </c>
      <c r="F194" s="38" t="str">
        <f t="shared" si="35"/>
        <v>TRALPG</v>
      </c>
      <c r="G194" s="38" t="str">
        <f t="shared" si="36"/>
        <v>TBU*</v>
      </c>
      <c r="H194" s="38" t="str">
        <f>P$26</f>
        <v>TRALPG</v>
      </c>
      <c r="I194" s="38" t="str">
        <f t="shared" si="37"/>
        <v>TRASO2N</v>
      </c>
      <c r="J194" s="47">
        <v>0</v>
      </c>
      <c r="K194" s="2"/>
      <c r="L194" s="38" t="s">
        <v>239</v>
      </c>
      <c r="M194" s="38"/>
      <c r="N194" s="38" t="s">
        <v>245</v>
      </c>
    </row>
    <row r="195" spans="2:20" x14ac:dyDescent="0.3">
      <c r="B195" s="38" t="s">
        <v>225</v>
      </c>
      <c r="C195" s="38"/>
      <c r="D195" s="38" t="str">
        <f t="shared" si="29"/>
        <v>FLO_EMIS</v>
      </c>
      <c r="E195" s="42">
        <f>'ACTIVITY Moto'!$E$7</f>
        <v>2018</v>
      </c>
      <c r="F195" s="38" t="str">
        <f t="shared" si="35"/>
        <v>TRAMTH</v>
      </c>
      <c r="G195" s="38" t="str">
        <f t="shared" si="36"/>
        <v>TBU*</v>
      </c>
      <c r="H195" s="38" t="str">
        <f>P$27</f>
        <v>TRAMTH</v>
      </c>
      <c r="I195" s="38" t="str">
        <f t="shared" si="37"/>
        <v>TRASO2N</v>
      </c>
      <c r="J195" s="47">
        <v>9.079999900772337E-5</v>
      </c>
      <c r="K195" s="2"/>
      <c r="L195" s="38" t="s">
        <v>239</v>
      </c>
      <c r="M195" s="38" t="s">
        <v>293</v>
      </c>
      <c r="N195" s="38" t="s">
        <v>264</v>
      </c>
      <c r="S195" s="2"/>
      <c r="T195" s="2"/>
    </row>
    <row r="196" spans="2:20" s="2" customFormat="1" ht="15" customHeight="1" x14ac:dyDescent="0.3">
      <c r="B196" s="38" t="s">
        <v>225</v>
      </c>
      <c r="C196" s="38"/>
      <c r="D196" s="38" t="str">
        <f t="shared" si="29"/>
        <v>FLO_EMIS</v>
      </c>
      <c r="E196" s="42">
        <f>'ACTIVITY Moto'!$E$7</f>
        <v>2018</v>
      </c>
      <c r="F196" s="38" t="str">
        <f t="shared" si="35"/>
        <v>TRAMTHM</v>
      </c>
      <c r="G196" s="38" t="str">
        <f t="shared" si="36"/>
        <v>TBU*</v>
      </c>
      <c r="H196" s="38" t="str">
        <f>P$28</f>
        <v>TRAMTHM</v>
      </c>
      <c r="I196" s="38" t="str">
        <f t="shared" si="37"/>
        <v>TRASO2N</v>
      </c>
      <c r="J196" s="47">
        <v>9.079999900772337E-5</v>
      </c>
      <c r="L196" s="38" t="s">
        <v>239</v>
      </c>
      <c r="M196" s="38" t="s">
        <v>293</v>
      </c>
      <c r="N196" s="38" t="s">
        <v>264</v>
      </c>
      <c r="P196" s="53"/>
    </row>
    <row r="197" spans="2:20" s="2" customFormat="1" ht="15" customHeight="1" x14ac:dyDescent="0.3">
      <c r="B197" s="38" t="s">
        <v>225</v>
      </c>
      <c r="C197" s="38"/>
      <c r="D197" s="38" t="str">
        <f t="shared" si="29"/>
        <v>FLO_EMIS</v>
      </c>
      <c r="E197" s="42">
        <f>'ACTIVITY Moto'!$E$7</f>
        <v>2018</v>
      </c>
      <c r="F197" s="38" t="str">
        <f t="shared" si="35"/>
        <v>TRANGL</v>
      </c>
      <c r="G197" s="38" t="str">
        <f t="shared" si="36"/>
        <v>TBU*</v>
      </c>
      <c r="H197" s="38" t="str">
        <f>P$29</f>
        <v>TRANGL</v>
      </c>
      <c r="I197" s="38" t="str">
        <f t="shared" si="37"/>
        <v>TRASO2N</v>
      </c>
      <c r="J197" s="47">
        <v>9.0799999552009083E-5</v>
      </c>
      <c r="K197"/>
      <c r="L197" s="38" t="s">
        <v>239</v>
      </c>
      <c r="M197" s="38" t="s">
        <v>293</v>
      </c>
      <c r="N197" s="38" t="s">
        <v>264</v>
      </c>
      <c r="P197" s="53"/>
      <c r="S197"/>
      <c r="T197"/>
    </row>
    <row r="198" spans="2:20" x14ac:dyDescent="0.3">
      <c r="B198" s="39" t="s">
        <v>225</v>
      </c>
      <c r="C198" s="39"/>
      <c r="D198" s="39" t="str">
        <f t="shared" si="29"/>
        <v>FLO_EMIS</v>
      </c>
      <c r="E198" s="42">
        <f>'ACTIVITY Moto'!$E$7</f>
        <v>2018</v>
      </c>
      <c r="F198" s="39" t="str">
        <f t="shared" si="35"/>
        <v>TRANGS</v>
      </c>
      <c r="G198" s="39" t="str">
        <f t="shared" si="36"/>
        <v>TBU*</v>
      </c>
      <c r="H198" s="39" t="str">
        <f>P$30</f>
        <v>TRANGS</v>
      </c>
      <c r="I198" s="39" t="str">
        <f t="shared" si="37"/>
        <v>TRASO2N</v>
      </c>
      <c r="J198" s="48">
        <v>9.0799999552009083E-5</v>
      </c>
      <c r="L198" s="39" t="s">
        <v>239</v>
      </c>
      <c r="M198" s="39" t="s">
        <v>293</v>
      </c>
      <c r="N198" s="39" t="s">
        <v>264</v>
      </c>
    </row>
    <row r="199" spans="2:20" x14ac:dyDescent="0.3">
      <c r="B199" s="38" t="s">
        <v>225</v>
      </c>
      <c r="C199" s="38"/>
      <c r="D199" s="38" t="str">
        <f t="shared" si="29"/>
        <v>FLO_EMIS</v>
      </c>
      <c r="E199" s="42">
        <f>'ACTIVITY Moto'!$E$7</f>
        <v>2018</v>
      </c>
      <c r="F199" s="38" t="str">
        <f t="shared" si="35"/>
        <v>TRABDL</v>
      </c>
      <c r="G199" s="38" t="str">
        <f>G$7</f>
        <v>TBU*</v>
      </c>
      <c r="H199" s="38" t="str">
        <f>P$7</f>
        <v>TRABDL</v>
      </c>
      <c r="I199" s="38" t="s">
        <v>230</v>
      </c>
      <c r="J199" s="47">
        <v>4.6188176610779457E-3</v>
      </c>
      <c r="K199" s="2"/>
      <c r="L199" s="38" t="s">
        <v>239</v>
      </c>
      <c r="M199" s="38" t="s">
        <v>293</v>
      </c>
      <c r="N199" s="38" t="s">
        <v>274</v>
      </c>
    </row>
    <row r="200" spans="2:20" x14ac:dyDescent="0.3">
      <c r="B200" s="38" t="s">
        <v>225</v>
      </c>
      <c r="C200" s="38"/>
      <c r="D200" s="38" t="str">
        <f t="shared" si="29"/>
        <v>FLO_EMIS</v>
      </c>
      <c r="E200" s="42">
        <f>'ACTIVITY Moto'!$E$7</f>
        <v>2018</v>
      </c>
      <c r="F200" s="38" t="str">
        <f t="shared" si="35"/>
        <v>TRABDLM</v>
      </c>
      <c r="G200" s="38" t="str">
        <f>G199</f>
        <v>TBU*</v>
      </c>
      <c r="H200" s="38" t="str">
        <f>P$8</f>
        <v>TRABDLM</v>
      </c>
      <c r="I200" s="38" t="str">
        <f>I199</f>
        <v>TRAVOCN</v>
      </c>
      <c r="J200" s="47">
        <v>4.6188176610779457E-3</v>
      </c>
      <c r="K200" s="2"/>
      <c r="L200" s="38" t="s">
        <v>239</v>
      </c>
      <c r="M200" s="38" t="s">
        <v>293</v>
      </c>
      <c r="N200" s="38" t="s">
        <v>274</v>
      </c>
    </row>
    <row r="201" spans="2:20" x14ac:dyDescent="0.3">
      <c r="B201" s="38" t="s">
        <v>225</v>
      </c>
      <c r="C201" s="38"/>
      <c r="D201" s="38" t="str">
        <f t="shared" si="29"/>
        <v>FLO_EMIS</v>
      </c>
      <c r="E201" s="42">
        <f>'ACTIVITY Moto'!$E$7</f>
        <v>2018</v>
      </c>
      <c r="F201" s="38" t="str">
        <f t="shared" si="35"/>
        <v>TRABGL</v>
      </c>
      <c r="G201" s="38" t="str">
        <f t="shared" ref="G201:G222" si="40">G200</f>
        <v>TBU*</v>
      </c>
      <c r="H201" s="38" t="str">
        <f>P$9</f>
        <v>TRABGL</v>
      </c>
      <c r="I201" s="38" t="str">
        <f t="shared" ref="I201:I222" si="41">I200</f>
        <v>TRAVOCN</v>
      </c>
      <c r="J201" s="47">
        <v>2.6733192383070637E-4</v>
      </c>
      <c r="K201" s="2"/>
      <c r="L201" s="38" t="s">
        <v>239</v>
      </c>
      <c r="M201" s="38" t="s">
        <v>293</v>
      </c>
      <c r="N201" s="38" t="s">
        <v>264</v>
      </c>
      <c r="S201" s="53"/>
      <c r="T201" s="2"/>
    </row>
    <row r="202" spans="2:20" s="2" customFormat="1" ht="15" customHeight="1" x14ac:dyDescent="0.3">
      <c r="B202" s="38" t="s">
        <v>225</v>
      </c>
      <c r="C202" s="38"/>
      <c r="D202" s="38" t="str">
        <f t="shared" si="29"/>
        <v>FLO_EMIS</v>
      </c>
      <c r="E202" s="42">
        <f>'ACTIVITY Moto'!$E$7</f>
        <v>2018</v>
      </c>
      <c r="F202" s="38" t="str">
        <f t="shared" si="35"/>
        <v>TRABGS</v>
      </c>
      <c r="G202" s="38" t="str">
        <f t="shared" si="40"/>
        <v>TBU*</v>
      </c>
      <c r="H202" s="38" t="str">
        <f>P$10</f>
        <v>TRABGS</v>
      </c>
      <c r="I202" s="38" t="str">
        <f t="shared" si="41"/>
        <v>TRAVOCN</v>
      </c>
      <c r="J202" s="47">
        <v>2.6733192383070637E-4</v>
      </c>
      <c r="L202" s="38" t="s">
        <v>239</v>
      </c>
      <c r="M202" s="38" t="s">
        <v>293</v>
      </c>
      <c r="N202" s="38" t="s">
        <v>264</v>
      </c>
      <c r="P202" s="53"/>
      <c r="S202" s="1"/>
      <c r="T202" s="54"/>
    </row>
    <row r="203" spans="2:20" s="2" customFormat="1" ht="15" customHeight="1" x14ac:dyDescent="0.3">
      <c r="B203" s="38" t="s">
        <v>225</v>
      </c>
      <c r="C203" s="38"/>
      <c r="D203" s="38" t="str">
        <f t="shared" si="29"/>
        <v>*</v>
      </c>
      <c r="E203" s="42">
        <f>'ACTIVITY Moto'!$E$7</f>
        <v>2018</v>
      </c>
      <c r="F203" s="38" t="str">
        <f t="shared" si="35"/>
        <v>TRABGSL</v>
      </c>
      <c r="G203" s="38" t="str">
        <f t="shared" si="40"/>
        <v>TBU*</v>
      </c>
      <c r="H203" s="38" t="str">
        <f>P$11</f>
        <v>TRABGSL</v>
      </c>
      <c r="I203" s="38" t="str">
        <f t="shared" si="41"/>
        <v>TRAVOCN</v>
      </c>
      <c r="J203" s="47">
        <v>0</v>
      </c>
      <c r="L203" s="38" t="s">
        <v>239</v>
      </c>
      <c r="M203" s="38"/>
      <c r="N203" s="38" t="s">
        <v>245</v>
      </c>
      <c r="P203" s="53"/>
      <c r="S203" s="53"/>
    </row>
    <row r="204" spans="2:20" s="2" customFormat="1" ht="15" customHeight="1" x14ac:dyDescent="0.3">
      <c r="B204" s="38" t="s">
        <v>225</v>
      </c>
      <c r="C204" s="38"/>
      <c r="D204" s="38" t="str">
        <f t="shared" ref="D204" si="42">IF(J204&gt;0,"FLO_EMIS","*")</f>
        <v>*</v>
      </c>
      <c r="E204" s="42">
        <f>'ACTIVITY Moto'!$E$7</f>
        <v>2018</v>
      </c>
      <c r="F204" s="38" t="str">
        <f t="shared" ref="F204" si="43">H204</f>
        <v>TRABGSLM</v>
      </c>
      <c r="G204" s="38" t="str">
        <f t="shared" si="40"/>
        <v>TBU*</v>
      </c>
      <c r="H204" s="38" t="str">
        <f>P$12</f>
        <v>TRABGSLM</v>
      </c>
      <c r="I204" s="38" t="str">
        <f t="shared" si="41"/>
        <v>TRAVOCN</v>
      </c>
      <c r="J204" s="47">
        <v>0</v>
      </c>
      <c r="L204" s="38" t="s">
        <v>239</v>
      </c>
      <c r="M204" s="38"/>
      <c r="N204" s="38" t="s">
        <v>245</v>
      </c>
      <c r="P204" s="53"/>
      <c r="S204" s="53"/>
    </row>
    <row r="205" spans="2:20" s="2" customFormat="1" ht="15" customHeight="1" x14ac:dyDescent="0.3">
      <c r="B205" s="38" t="s">
        <v>225</v>
      </c>
      <c r="C205" s="38"/>
      <c r="D205" s="38" t="str">
        <f t="shared" si="29"/>
        <v>*</v>
      </c>
      <c r="E205" s="42">
        <f>'ACTIVITY Moto'!$E$7</f>
        <v>2018</v>
      </c>
      <c r="F205" s="38" t="str">
        <f t="shared" si="35"/>
        <v>TRABJF</v>
      </c>
      <c r="G205" s="38" t="str">
        <f>G203</f>
        <v>TBU*</v>
      </c>
      <c r="H205" s="38" t="str">
        <f>P$13</f>
        <v>TRABJF</v>
      </c>
      <c r="I205" s="38" t="str">
        <f>I203</f>
        <v>TRAVOCN</v>
      </c>
      <c r="J205" s="47">
        <v>0</v>
      </c>
      <c r="L205" s="38" t="s">
        <v>239</v>
      </c>
      <c r="M205" s="38"/>
      <c r="N205" s="38" t="s">
        <v>245</v>
      </c>
      <c r="P205" s="53"/>
    </row>
    <row r="206" spans="2:20" s="2" customFormat="1" ht="15" customHeight="1" x14ac:dyDescent="0.3">
      <c r="B206" s="38" t="s">
        <v>225</v>
      </c>
      <c r="C206" s="38"/>
      <c r="D206" s="38" t="str">
        <f t="shared" si="29"/>
        <v>*</v>
      </c>
      <c r="E206" s="42">
        <f>'ACTIVITY Moto'!$E$7</f>
        <v>2018</v>
      </c>
      <c r="F206" s="38" t="str">
        <f t="shared" si="35"/>
        <v>TRADME</v>
      </c>
      <c r="G206" s="38" t="str">
        <f t="shared" si="40"/>
        <v>TBU*</v>
      </c>
      <c r="H206" s="38" t="str">
        <f>P$14</f>
        <v>TRADME</v>
      </c>
      <c r="I206" s="38" t="str">
        <f t="shared" si="41"/>
        <v>TRAVOCN</v>
      </c>
      <c r="J206" s="47">
        <v>0</v>
      </c>
      <c r="L206" s="38" t="s">
        <v>239</v>
      </c>
      <c r="M206" s="38"/>
      <c r="N206" s="38" t="s">
        <v>263</v>
      </c>
      <c r="P206" s="53"/>
      <c r="S206"/>
      <c r="T206"/>
    </row>
    <row r="207" spans="2:20" x14ac:dyDescent="0.3">
      <c r="B207" s="38" t="s">
        <v>225</v>
      </c>
      <c r="C207" s="38"/>
      <c r="D207" s="38" t="str">
        <f t="shared" si="29"/>
        <v>FLO_EMIS</v>
      </c>
      <c r="E207" s="42">
        <f>'ACTIVITY Moto'!$E$7</f>
        <v>2018</v>
      </c>
      <c r="F207" s="38" t="str">
        <f t="shared" si="35"/>
        <v>TRADST</v>
      </c>
      <c r="G207" s="38" t="str">
        <f t="shared" si="40"/>
        <v>TBU*</v>
      </c>
      <c r="H207" s="38" t="str">
        <f>P$15</f>
        <v>TRADST</v>
      </c>
      <c r="I207" s="38" t="str">
        <f t="shared" si="41"/>
        <v>TRAVOCN</v>
      </c>
      <c r="J207" s="47">
        <v>4.5254689251908965E-3</v>
      </c>
      <c r="K207" s="2"/>
      <c r="L207" s="38" t="s">
        <v>239</v>
      </c>
      <c r="M207" s="38" t="s">
        <v>293</v>
      </c>
      <c r="N207" s="38" t="s">
        <v>264</v>
      </c>
      <c r="P207" s="53"/>
      <c r="S207" s="1"/>
      <c r="T207" s="54"/>
    </row>
    <row r="208" spans="2:20" s="2" customFormat="1" ht="15" customHeight="1" x14ac:dyDescent="0.3">
      <c r="B208" s="38" t="s">
        <v>225</v>
      </c>
      <c r="C208" s="38"/>
      <c r="D208" s="38" t="str">
        <f t="shared" ref="D208:D222" si="44">IF(J208&gt;0,"FLO_EMIS","*")</f>
        <v>*</v>
      </c>
      <c r="E208" s="42">
        <f>'ACTIVITY Moto'!$E$7</f>
        <v>2018</v>
      </c>
      <c r="F208" s="38" t="str">
        <f t="shared" si="35"/>
        <v>TRAELC</v>
      </c>
      <c r="G208" s="38" t="str">
        <f t="shared" si="40"/>
        <v>TBU*</v>
      </c>
      <c r="H208" s="38" t="str">
        <f>P$16</f>
        <v>TRAELC</v>
      </c>
      <c r="I208" s="38" t="str">
        <f t="shared" si="41"/>
        <v>TRAVOCN</v>
      </c>
      <c r="J208" s="47">
        <v>0</v>
      </c>
      <c r="L208" s="38" t="s">
        <v>239</v>
      </c>
      <c r="M208" s="38"/>
      <c r="N208" s="38" t="s">
        <v>245</v>
      </c>
      <c r="P208" s="53"/>
      <c r="S208"/>
      <c r="T208"/>
    </row>
    <row r="209" spans="2:20" x14ac:dyDescent="0.3">
      <c r="B209" s="38" t="s">
        <v>225</v>
      </c>
      <c r="C209" s="38"/>
      <c r="D209" s="38" t="str">
        <f t="shared" si="44"/>
        <v>FLO_EMIS</v>
      </c>
      <c r="E209" s="42">
        <f>'ACTIVITY Moto'!$E$7</f>
        <v>2018</v>
      </c>
      <c r="F209" s="38" t="str">
        <f t="shared" si="35"/>
        <v>TRAETH</v>
      </c>
      <c r="G209" s="38" t="str">
        <f t="shared" si="40"/>
        <v>TBU*</v>
      </c>
      <c r="H209" s="38" t="str">
        <f>P$17</f>
        <v>TRAETH</v>
      </c>
      <c r="I209" s="38" t="str">
        <f t="shared" si="41"/>
        <v>TRAVOCN</v>
      </c>
      <c r="J209" s="47">
        <v>2.3722343421743415E-4</v>
      </c>
      <c r="K209" s="2"/>
      <c r="L209" s="38" t="s">
        <v>239</v>
      </c>
      <c r="M209" s="38" t="s">
        <v>293</v>
      </c>
      <c r="N209" s="38" t="s">
        <v>264</v>
      </c>
    </row>
    <row r="210" spans="2:20" x14ac:dyDescent="0.3">
      <c r="B210" s="38" t="s">
        <v>225</v>
      </c>
      <c r="C210" s="38"/>
      <c r="D210" s="38" t="str">
        <f t="shared" si="44"/>
        <v>FLO_EMIS</v>
      </c>
      <c r="E210" s="42">
        <f>'ACTIVITY Moto'!$E$7</f>
        <v>2018</v>
      </c>
      <c r="F210" s="38" t="str">
        <f t="shared" si="35"/>
        <v>TRAETHM</v>
      </c>
      <c r="G210" s="38" t="str">
        <f t="shared" si="40"/>
        <v>TBU*</v>
      </c>
      <c r="H210" s="38" t="str">
        <f>P$18</f>
        <v>TRAETHM</v>
      </c>
      <c r="I210" s="38" t="str">
        <f t="shared" si="41"/>
        <v>TRAVOCN</v>
      </c>
      <c r="J210" s="47">
        <v>2.3722343421743415E-4</v>
      </c>
      <c r="K210" s="2"/>
      <c r="L210" s="38" t="s">
        <v>239</v>
      </c>
      <c r="M210" s="38" t="s">
        <v>293</v>
      </c>
      <c r="N210" s="38" t="s">
        <v>264</v>
      </c>
    </row>
    <row r="211" spans="2:20" x14ac:dyDescent="0.3">
      <c r="B211" s="38" t="s">
        <v>225</v>
      </c>
      <c r="C211" s="38"/>
      <c r="D211" s="38" t="str">
        <f t="shared" si="44"/>
        <v>*</v>
      </c>
      <c r="E211" s="42">
        <f>'ACTIVITY Moto'!$E$7</f>
        <v>2018</v>
      </c>
      <c r="F211" s="38" t="str">
        <f t="shared" si="35"/>
        <v>TRAFTD</v>
      </c>
      <c r="G211" s="38" t="str">
        <f t="shared" si="40"/>
        <v>TBU*</v>
      </c>
      <c r="H211" s="38" t="str">
        <f>P$19</f>
        <v>TRAFTD</v>
      </c>
      <c r="I211" s="38" t="str">
        <f t="shared" si="41"/>
        <v>TRAVOCN</v>
      </c>
      <c r="J211" s="47">
        <v>0</v>
      </c>
      <c r="K211" s="2"/>
      <c r="L211" s="38" t="s">
        <v>239</v>
      </c>
      <c r="M211" s="38"/>
      <c r="N211" s="38" t="s">
        <v>245</v>
      </c>
    </row>
    <row r="212" spans="2:20" x14ac:dyDescent="0.3">
      <c r="B212" s="38" t="s">
        <v>225</v>
      </c>
      <c r="C212" s="38"/>
      <c r="D212" s="38" t="str">
        <f t="shared" si="44"/>
        <v>*</v>
      </c>
      <c r="E212" s="42">
        <f>'ACTIVITY Moto'!$E$7</f>
        <v>2018</v>
      </c>
      <c r="F212" s="38" t="str">
        <f t="shared" si="35"/>
        <v>TRAGSL</v>
      </c>
      <c r="G212" s="38" t="str">
        <f t="shared" si="40"/>
        <v>TBU*</v>
      </c>
      <c r="H212" s="38" t="str">
        <f>P$20</f>
        <v>TRAGSL</v>
      </c>
      <c r="I212" s="38" t="str">
        <f t="shared" si="41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20" x14ac:dyDescent="0.3">
      <c r="B213" s="38" t="s">
        <v>225</v>
      </c>
      <c r="C213" s="38"/>
      <c r="D213" s="38" t="str">
        <f t="shared" si="44"/>
        <v>*</v>
      </c>
      <c r="E213" s="42">
        <f>'ACTIVITY Moto'!$E$7</f>
        <v>2018</v>
      </c>
      <c r="F213" s="38" t="str">
        <f t="shared" si="35"/>
        <v>TRAH2G</v>
      </c>
      <c r="G213" s="38" t="str">
        <f t="shared" si="40"/>
        <v>TBU*</v>
      </c>
      <c r="H213" s="38" t="str">
        <f>P$21</f>
        <v>TRAH2G</v>
      </c>
      <c r="I213" s="38" t="str">
        <f t="shared" si="41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20" x14ac:dyDescent="0.3">
      <c r="B214" s="38" t="s">
        <v>225</v>
      </c>
      <c r="C214" s="38"/>
      <c r="D214" s="38" t="str">
        <f t="shared" si="44"/>
        <v>*</v>
      </c>
      <c r="E214" s="42">
        <f>'ACTIVITY Moto'!$E$7</f>
        <v>2018</v>
      </c>
      <c r="F214" s="38" t="str">
        <f t="shared" si="35"/>
        <v>TRAHFO</v>
      </c>
      <c r="G214" s="38" t="str">
        <f t="shared" si="40"/>
        <v>TBU*</v>
      </c>
      <c r="H214" s="38" t="str">
        <f>P$22</f>
        <v>TRAHFO</v>
      </c>
      <c r="I214" s="38" t="str">
        <f t="shared" si="41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20" x14ac:dyDescent="0.3">
      <c r="B215" s="38" t="s">
        <v>225</v>
      </c>
      <c r="C215" s="38"/>
      <c r="D215" s="38" t="str">
        <f t="shared" si="44"/>
        <v>*</v>
      </c>
      <c r="E215" s="42">
        <f>'ACTIVITY Moto'!$E$7</f>
        <v>2018</v>
      </c>
      <c r="F215" s="38" t="str">
        <f t="shared" si="35"/>
        <v>TRAHUM</v>
      </c>
      <c r="G215" s="38" t="str">
        <f t="shared" si="40"/>
        <v>TBU*</v>
      </c>
      <c r="H215" s="38" t="str">
        <f>P$23</f>
        <v>TRAHUM</v>
      </c>
      <c r="I215" s="38" t="str">
        <f t="shared" si="41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20" x14ac:dyDescent="0.3">
      <c r="B216" s="38" t="s">
        <v>225</v>
      </c>
      <c r="C216" s="38"/>
      <c r="D216" s="38" t="str">
        <f t="shared" si="44"/>
        <v>*</v>
      </c>
      <c r="E216" s="42">
        <f>'ACTIVITY Moto'!$E$7</f>
        <v>2018</v>
      </c>
      <c r="F216" s="38" t="str">
        <f t="shared" si="35"/>
        <v>TRAKER</v>
      </c>
      <c r="G216" s="38" t="str">
        <f t="shared" si="40"/>
        <v>TBU*</v>
      </c>
      <c r="H216" s="38" t="str">
        <f>P$24</f>
        <v>TRAKER</v>
      </c>
      <c r="I216" s="38" t="str">
        <f t="shared" si="41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20" x14ac:dyDescent="0.3">
      <c r="B217" s="38" t="s">
        <v>225</v>
      </c>
      <c r="C217" s="38"/>
      <c r="D217" s="38" t="str">
        <f t="shared" si="44"/>
        <v>*</v>
      </c>
      <c r="E217" s="42">
        <f>'ACTIVITY Moto'!$E$7</f>
        <v>2018</v>
      </c>
      <c r="F217" s="38" t="str">
        <f t="shared" si="35"/>
        <v>TRALFO</v>
      </c>
      <c r="G217" s="38" t="str">
        <f t="shared" si="40"/>
        <v>TBU*</v>
      </c>
      <c r="H217" s="38" t="str">
        <f>P$25</f>
        <v>TRALFO</v>
      </c>
      <c r="I217" s="38" t="str">
        <f t="shared" si="41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20" x14ac:dyDescent="0.3">
      <c r="B218" s="38" t="s">
        <v>225</v>
      </c>
      <c r="C218" s="38"/>
      <c r="D218" s="38" t="str">
        <f t="shared" si="44"/>
        <v>*</v>
      </c>
      <c r="E218" s="42">
        <f>'ACTIVITY Moto'!$E$7</f>
        <v>2018</v>
      </c>
      <c r="F218" s="38" t="str">
        <f t="shared" si="35"/>
        <v>TRALPG</v>
      </c>
      <c r="G218" s="38" t="str">
        <f t="shared" si="40"/>
        <v>TBU*</v>
      </c>
      <c r="H218" s="38" t="str">
        <f>P$26</f>
        <v>TRALPG</v>
      </c>
      <c r="I218" s="38" t="str">
        <f t="shared" si="41"/>
        <v>TRAVOCN</v>
      </c>
      <c r="J218" s="47">
        <v>0</v>
      </c>
      <c r="K218" s="2"/>
      <c r="L218" s="38" t="s">
        <v>239</v>
      </c>
      <c r="M218" s="38"/>
      <c r="N218" s="38" t="s">
        <v>245</v>
      </c>
    </row>
    <row r="219" spans="2:20" x14ac:dyDescent="0.3">
      <c r="B219" s="38" t="s">
        <v>225</v>
      </c>
      <c r="C219" s="38"/>
      <c r="D219" s="38" t="str">
        <f t="shared" si="44"/>
        <v>FLO_EMIS</v>
      </c>
      <c r="E219" s="42">
        <f>'ACTIVITY Moto'!$E$7</f>
        <v>2018</v>
      </c>
      <c r="F219" s="38" t="str">
        <f t="shared" si="35"/>
        <v>TRAMTH</v>
      </c>
      <c r="G219" s="38" t="str">
        <f t="shared" si="40"/>
        <v>TBU*</v>
      </c>
      <c r="H219" s="38" t="str">
        <f>P$27</f>
        <v>TRAMTH</v>
      </c>
      <c r="I219" s="38" t="str">
        <f t="shared" si="41"/>
        <v>TRAVOCN</v>
      </c>
      <c r="J219" s="47">
        <v>4.4132010445074024E-3</v>
      </c>
      <c r="K219" s="2"/>
      <c r="L219" s="38" t="s">
        <v>239</v>
      </c>
      <c r="M219" s="38" t="s">
        <v>293</v>
      </c>
      <c r="N219" s="38" t="s">
        <v>264</v>
      </c>
      <c r="S219" s="2"/>
      <c r="T219" s="2"/>
    </row>
    <row r="220" spans="2:20" s="2" customFormat="1" ht="15" customHeight="1" x14ac:dyDescent="0.3">
      <c r="B220" s="38" t="s">
        <v>225</v>
      </c>
      <c r="C220" s="38"/>
      <c r="D220" s="38" t="str">
        <f t="shared" si="44"/>
        <v>FLO_EMIS</v>
      </c>
      <c r="E220" s="42">
        <f>'ACTIVITY Moto'!$E$7</f>
        <v>2018</v>
      </c>
      <c r="F220" s="38" t="str">
        <f t="shared" si="35"/>
        <v>TRAMTHM</v>
      </c>
      <c r="G220" s="38" t="str">
        <f t="shared" si="40"/>
        <v>TBU*</v>
      </c>
      <c r="H220" s="38" t="str">
        <f>P$28</f>
        <v>TRAMTHM</v>
      </c>
      <c r="I220" s="38" t="str">
        <f t="shared" si="41"/>
        <v>TRAVOCN</v>
      </c>
      <c r="J220" s="47">
        <v>4.4132010445074024E-3</v>
      </c>
      <c r="L220" s="38" t="s">
        <v>239</v>
      </c>
      <c r="M220" s="38" t="s">
        <v>293</v>
      </c>
      <c r="N220" s="38" t="s">
        <v>264</v>
      </c>
      <c r="P220" s="53"/>
    </row>
    <row r="221" spans="2:20" s="2" customFormat="1" ht="15" customHeight="1" x14ac:dyDescent="0.3">
      <c r="B221" s="38" t="s">
        <v>225</v>
      </c>
      <c r="C221" s="38"/>
      <c r="D221" s="38" t="str">
        <f t="shared" si="44"/>
        <v>FLO_EMIS</v>
      </c>
      <c r="E221" s="42">
        <f>'ACTIVITY Moto'!$E$7</f>
        <v>2018</v>
      </c>
      <c r="F221" s="38" t="str">
        <f t="shared" si="35"/>
        <v>TRANGL</v>
      </c>
      <c r="G221" s="38" t="str">
        <f t="shared" si="40"/>
        <v>TBU*</v>
      </c>
      <c r="H221" s="38" t="str">
        <f>P$29</f>
        <v>TRANGL</v>
      </c>
      <c r="I221" s="38" t="str">
        <f t="shared" si="41"/>
        <v>TRAVOCN</v>
      </c>
      <c r="J221" s="47">
        <v>2.6733192383070637E-4</v>
      </c>
      <c r="K221"/>
      <c r="L221" s="38" t="s">
        <v>239</v>
      </c>
      <c r="M221" s="38" t="s">
        <v>293</v>
      </c>
      <c r="N221" s="38" t="s">
        <v>264</v>
      </c>
      <c r="P221" s="53"/>
      <c r="S221"/>
      <c r="T221"/>
    </row>
    <row r="222" spans="2:20" x14ac:dyDescent="0.3">
      <c r="B222" s="39" t="s">
        <v>225</v>
      </c>
      <c r="C222" s="39"/>
      <c r="D222" s="39" t="str">
        <f t="shared" si="44"/>
        <v>FLO_EMIS</v>
      </c>
      <c r="E222" s="42">
        <f>'ACTIVITY Moto'!$E$7</f>
        <v>2018</v>
      </c>
      <c r="F222" s="39" t="str">
        <f t="shared" si="35"/>
        <v>TRANGS</v>
      </c>
      <c r="G222" s="39" t="str">
        <f t="shared" si="40"/>
        <v>TBU*</v>
      </c>
      <c r="H222" s="39" t="str">
        <f>P$30</f>
        <v>TRANGS</v>
      </c>
      <c r="I222" s="39" t="str">
        <f t="shared" si="41"/>
        <v>TRAVOCN</v>
      </c>
      <c r="J222" s="48">
        <v>2.6733192383070637E-4</v>
      </c>
      <c r="L222" s="39" t="s">
        <v>239</v>
      </c>
      <c r="M222" s="39" t="s">
        <v>293</v>
      </c>
      <c r="N222" s="39" t="s">
        <v>264</v>
      </c>
    </row>
    <row r="223" spans="2:20" x14ac:dyDescent="0.3">
      <c r="S223" s="2"/>
      <c r="T223" s="2"/>
    </row>
    <row r="224" spans="2:20" s="2" customFormat="1" x14ac:dyDescent="0.3">
      <c r="L224" s="41"/>
    </row>
    <row r="225" spans="2:20" s="2" customFormat="1" ht="19.8" x14ac:dyDescent="0.3">
      <c r="B225" s="50" t="s">
        <v>325</v>
      </c>
      <c r="C225" s="50"/>
      <c r="D225" s="50"/>
      <c r="E225" s="50"/>
      <c r="F225" s="50"/>
      <c r="L225" s="41"/>
    </row>
    <row r="226" spans="2:20" s="2" customFormat="1" ht="21" customHeight="1" x14ac:dyDescent="0.3">
      <c r="B226" s="40" t="s">
        <v>215</v>
      </c>
      <c r="C226"/>
      <c r="D226"/>
      <c r="E226"/>
      <c r="F226"/>
      <c r="G226"/>
      <c r="H226"/>
      <c r="I226"/>
      <c r="J226"/>
      <c r="L226" s="41"/>
    </row>
    <row r="227" spans="2:20" s="2" customFormat="1" ht="15" customHeight="1" x14ac:dyDescent="0.3">
      <c r="B227" s="35" t="s">
        <v>216</v>
      </c>
      <c r="C227" s="35" t="s">
        <v>217</v>
      </c>
      <c r="D227" s="35" t="s">
        <v>218</v>
      </c>
      <c r="E227" s="3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S227" s="35" t="s">
        <v>303</v>
      </c>
      <c r="T227" s="35" t="s">
        <v>302</v>
      </c>
    </row>
    <row r="228" spans="2:20" s="2" customFormat="1" ht="15" customHeight="1" x14ac:dyDescent="0.3">
      <c r="B228" s="38" t="s">
        <v>225</v>
      </c>
      <c r="C228" s="38"/>
      <c r="D228" s="38" t="str">
        <f t="shared" ref="D228:D294" si="45">IF(J228&gt;0,"FLO_EMIS","*")</f>
        <v>FLO_EMIS</v>
      </c>
      <c r="E228" s="42">
        <v>2025</v>
      </c>
      <c r="F228" s="38" t="str">
        <f t="shared" ref="F228:F261" si="46">H228</f>
        <v>TRABDL</v>
      </c>
      <c r="G228" s="38" t="s">
        <v>340</v>
      </c>
      <c r="H228" s="38" t="str">
        <f>P$7</f>
        <v>TRABDL</v>
      </c>
      <c r="I228" s="38" t="s">
        <v>226</v>
      </c>
      <c r="J228" s="47">
        <v>8.9178319147750483E-5</v>
      </c>
      <c r="L228" s="38" t="s">
        <v>239</v>
      </c>
      <c r="M228" s="38" t="s">
        <v>293</v>
      </c>
      <c r="N228" s="38" t="s">
        <v>306</v>
      </c>
      <c r="P228" s="38" t="s">
        <v>185</v>
      </c>
      <c r="Q228" s="44" t="s">
        <v>186</v>
      </c>
      <c r="S228" s="38" t="s">
        <v>226</v>
      </c>
      <c r="T228" s="44" t="s">
        <v>250</v>
      </c>
    </row>
    <row r="229" spans="2:20" s="2" customFormat="1" ht="15" customHeight="1" x14ac:dyDescent="0.3">
      <c r="B229" s="38" t="s">
        <v>225</v>
      </c>
      <c r="C229" s="38"/>
      <c r="D229" s="38" t="str">
        <f t="shared" si="45"/>
        <v>FLO_EMIS</v>
      </c>
      <c r="E229" s="42">
        <f>E228</f>
        <v>2025</v>
      </c>
      <c r="F229" s="38" t="str">
        <f t="shared" si="46"/>
        <v>TRABDLM</v>
      </c>
      <c r="G229" s="38" t="str">
        <f>G228</f>
        <v>TBU*101*</v>
      </c>
      <c r="H229" s="38" t="str">
        <f>P$8</f>
        <v>TRABDLM</v>
      </c>
      <c r="I229" s="38" t="str">
        <f>I228</f>
        <v>TRACH4N</v>
      </c>
      <c r="J229" s="47">
        <v>8.9178319147750483E-5</v>
      </c>
      <c r="L229" s="38" t="s">
        <v>239</v>
      </c>
      <c r="M229" s="38" t="s">
        <v>293</v>
      </c>
      <c r="N229" s="38" t="s">
        <v>306</v>
      </c>
      <c r="P229" s="38" t="s">
        <v>187</v>
      </c>
      <c r="Q229" s="44" t="s">
        <v>188</v>
      </c>
      <c r="S229" s="38" t="s">
        <v>227</v>
      </c>
      <c r="T229" s="44" t="s">
        <v>251</v>
      </c>
    </row>
    <row r="230" spans="2:20" s="2" customFormat="1" ht="15" customHeight="1" x14ac:dyDescent="0.3">
      <c r="B230" s="38" t="s">
        <v>225</v>
      </c>
      <c r="C230" s="38"/>
      <c r="D230" s="38" t="str">
        <f t="shared" si="45"/>
        <v>FLO_EMIS</v>
      </c>
      <c r="E230" s="42">
        <f t="shared" ref="E230:E251" si="47">E229</f>
        <v>2025</v>
      </c>
      <c r="F230" s="38" t="str">
        <f t="shared" si="46"/>
        <v>TRABGL</v>
      </c>
      <c r="G230" s="38" t="str">
        <f t="shared" ref="G230:G251" si="48">G229</f>
        <v>TBU*101*</v>
      </c>
      <c r="H230" s="38" t="str">
        <f>P$9</f>
        <v>TRABGL</v>
      </c>
      <c r="I230" s="38" t="str">
        <f t="shared" ref="I230:I251" si="49">I229</f>
        <v>TRACH4N</v>
      </c>
      <c r="J230" s="47">
        <v>2.6177007563760657E-5</v>
      </c>
      <c r="L230" s="38" t="s">
        <v>239</v>
      </c>
      <c r="M230" s="38" t="s">
        <v>293</v>
      </c>
      <c r="N230" s="38" t="s">
        <v>307</v>
      </c>
      <c r="P230" s="38" t="s">
        <v>278</v>
      </c>
      <c r="Q230" s="44" t="s">
        <v>279</v>
      </c>
      <c r="S230" s="38" t="s">
        <v>249</v>
      </c>
      <c r="T230" s="44" t="s">
        <v>252</v>
      </c>
    </row>
    <row r="231" spans="2:20" s="2" customFormat="1" ht="15" customHeight="1" x14ac:dyDescent="0.3">
      <c r="B231" s="38" t="s">
        <v>225</v>
      </c>
      <c r="C231" s="38"/>
      <c r="D231" s="38" t="str">
        <f t="shared" si="45"/>
        <v>FLO_EMIS</v>
      </c>
      <c r="E231" s="42">
        <f t="shared" si="47"/>
        <v>2025</v>
      </c>
      <c r="F231" s="38" t="str">
        <f t="shared" si="46"/>
        <v>TRABGS</v>
      </c>
      <c r="G231" s="38" t="str">
        <f t="shared" si="48"/>
        <v>TBU*101*</v>
      </c>
      <c r="H231" s="38" t="str">
        <f>P$10</f>
        <v>TRABGS</v>
      </c>
      <c r="I231" s="38" t="str">
        <f t="shared" si="49"/>
        <v>TRACH4N</v>
      </c>
      <c r="J231" s="47">
        <v>2.6177007563760657E-5</v>
      </c>
      <c r="L231" s="38" t="s">
        <v>239</v>
      </c>
      <c r="M231" s="38" t="s">
        <v>293</v>
      </c>
      <c r="N231" s="38" t="s">
        <v>307</v>
      </c>
      <c r="P231" s="38" t="s">
        <v>189</v>
      </c>
      <c r="Q231" s="44" t="s">
        <v>190</v>
      </c>
      <c r="S231" s="38" t="s">
        <v>228</v>
      </c>
      <c r="T231" s="44" t="s">
        <v>253</v>
      </c>
    </row>
    <row r="232" spans="2:20" s="2" customFormat="1" ht="15" customHeight="1" x14ac:dyDescent="0.3">
      <c r="B232" s="38" t="s">
        <v>225</v>
      </c>
      <c r="C232" s="38"/>
      <c r="D232" s="38" t="str">
        <f t="shared" si="45"/>
        <v>*</v>
      </c>
      <c r="E232" s="42">
        <f t="shared" si="47"/>
        <v>2025</v>
      </c>
      <c r="F232" s="38" t="str">
        <f t="shared" si="46"/>
        <v>TRABGSL</v>
      </c>
      <c r="G232" s="38" t="str">
        <f t="shared" si="48"/>
        <v>TBU*101*</v>
      </c>
      <c r="H232" s="38" t="str">
        <f>P$11</f>
        <v>TRABGSL</v>
      </c>
      <c r="I232" s="38" t="str">
        <f t="shared" si="49"/>
        <v>TRACH4N</v>
      </c>
      <c r="J232" s="47">
        <v>0</v>
      </c>
      <c r="L232" s="38" t="s">
        <v>239</v>
      </c>
      <c r="M232" s="38"/>
      <c r="N232" s="38" t="s">
        <v>245</v>
      </c>
      <c r="P232" s="38" t="s">
        <v>282</v>
      </c>
      <c r="Q232" s="44" t="s">
        <v>283</v>
      </c>
      <c r="S232" s="38" t="s">
        <v>247</v>
      </c>
      <c r="T232" s="44" t="s">
        <v>254</v>
      </c>
    </row>
    <row r="233" spans="2:20" s="2" customFormat="1" ht="15" customHeight="1" x14ac:dyDescent="0.3">
      <c r="B233" s="38" t="s">
        <v>225</v>
      </c>
      <c r="C233" s="38"/>
      <c r="D233" s="38" t="str">
        <f t="shared" ref="D233" si="50">IF(J233&gt;0,"FLO_EMIS","*")</f>
        <v>*</v>
      </c>
      <c r="E233" s="42">
        <f t="shared" si="47"/>
        <v>2025</v>
      </c>
      <c r="F233" s="38" t="str">
        <f t="shared" ref="F233" si="51">H233</f>
        <v>TRABGSLM</v>
      </c>
      <c r="G233" s="38" t="str">
        <f t="shared" si="48"/>
        <v>TBU*101*</v>
      </c>
      <c r="H233" s="38" t="str">
        <f>P$12</f>
        <v>TRABGSLM</v>
      </c>
      <c r="I233" s="38" t="str">
        <f t="shared" si="49"/>
        <v>TRACH4N</v>
      </c>
      <c r="J233" s="47">
        <v>0</v>
      </c>
      <c r="L233" s="38" t="s">
        <v>239</v>
      </c>
      <c r="M233" s="38"/>
      <c r="N233" s="38" t="s">
        <v>245</v>
      </c>
      <c r="P233" s="38" t="s">
        <v>317</v>
      </c>
      <c r="Q233" s="44" t="s">
        <v>318</v>
      </c>
      <c r="S233" s="38" t="s">
        <v>231</v>
      </c>
      <c r="T233" s="44" t="s">
        <v>255</v>
      </c>
    </row>
    <row r="234" spans="2:20" s="2" customFormat="1" ht="15" customHeight="1" x14ac:dyDescent="0.3">
      <c r="B234" s="38" t="s">
        <v>225</v>
      </c>
      <c r="C234" s="38"/>
      <c r="D234" s="38" t="str">
        <f t="shared" si="45"/>
        <v>*</v>
      </c>
      <c r="E234" s="42">
        <f>E232</f>
        <v>2025</v>
      </c>
      <c r="F234" s="38" t="str">
        <f t="shared" si="46"/>
        <v>TRABJF</v>
      </c>
      <c r="G234" s="38" t="str">
        <f>G232</f>
        <v>TBU*101*</v>
      </c>
      <c r="H234" s="38" t="str">
        <f>P$13</f>
        <v>TRABJF</v>
      </c>
      <c r="I234" s="38" t="str">
        <f>I232</f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246</v>
      </c>
      <c r="T234" s="44" t="s">
        <v>257</v>
      </c>
    </row>
    <row r="235" spans="2:20" s="2" customFormat="1" ht="15" customHeight="1" x14ac:dyDescent="0.3">
      <c r="B235" s="38" t="s">
        <v>225</v>
      </c>
      <c r="C235" s="38"/>
      <c r="D235" s="38" t="str">
        <f t="shared" si="45"/>
        <v>*</v>
      </c>
      <c r="E235" s="42">
        <f t="shared" si="47"/>
        <v>2025</v>
      </c>
      <c r="F235" s="38" t="str">
        <f t="shared" si="46"/>
        <v>TRADME</v>
      </c>
      <c r="G235" s="38" t="str">
        <f t="shared" si="48"/>
        <v>TBU*101*</v>
      </c>
      <c r="H235" s="38" t="str">
        <f>P$14</f>
        <v>TRADME</v>
      </c>
      <c r="I235" s="38" t="str">
        <f t="shared" si="49"/>
        <v>TRACH4N</v>
      </c>
      <c r="J235" s="47">
        <v>0</v>
      </c>
      <c r="L235" s="38" t="s">
        <v>239</v>
      </c>
      <c r="M235" s="38"/>
      <c r="N235" s="38" t="s">
        <v>263</v>
      </c>
      <c r="P235" s="38" t="s">
        <v>286</v>
      </c>
      <c r="Q235" s="44" t="s">
        <v>287</v>
      </c>
      <c r="S235" s="38" t="s">
        <v>233</v>
      </c>
      <c r="T235" s="44" t="s">
        <v>258</v>
      </c>
    </row>
    <row r="236" spans="2:20" s="2" customFormat="1" ht="15" customHeight="1" x14ac:dyDescent="0.3">
      <c r="B236" s="38" t="s">
        <v>225</v>
      </c>
      <c r="C236" s="38"/>
      <c r="D236" s="38" t="str">
        <f t="shared" si="45"/>
        <v>FLO_EMIS</v>
      </c>
      <c r="E236" s="42">
        <f t="shared" si="47"/>
        <v>2025</v>
      </c>
      <c r="F236" s="38" t="str">
        <f t="shared" si="46"/>
        <v>TRADST</v>
      </c>
      <c r="G236" s="38" t="str">
        <f t="shared" si="48"/>
        <v>TBU*101*</v>
      </c>
      <c r="H236" s="38" t="str">
        <f>P$15</f>
        <v>TRADST</v>
      </c>
      <c r="I236" s="38" t="str">
        <f t="shared" si="49"/>
        <v>TRACH4N</v>
      </c>
      <c r="J236" s="47">
        <v>9.6489261316685634E-5</v>
      </c>
      <c r="L236" s="38" t="s">
        <v>239</v>
      </c>
      <c r="M236" s="38" t="s">
        <v>293</v>
      </c>
      <c r="N236" s="38" t="s">
        <v>307</v>
      </c>
      <c r="P236" s="38" t="s">
        <v>191</v>
      </c>
      <c r="Q236" s="44" t="s">
        <v>192</v>
      </c>
      <c r="S236" s="38" t="s">
        <v>232</v>
      </c>
      <c r="T236" s="44" t="s">
        <v>256</v>
      </c>
    </row>
    <row r="237" spans="2:20" s="2" customFormat="1" ht="15" customHeight="1" x14ac:dyDescent="0.3">
      <c r="B237" s="38" t="s">
        <v>225</v>
      </c>
      <c r="C237" s="38"/>
      <c r="D237" s="38" t="str">
        <f t="shared" si="45"/>
        <v>*</v>
      </c>
      <c r="E237" s="42">
        <f t="shared" si="47"/>
        <v>2025</v>
      </c>
      <c r="F237" s="38" t="str">
        <f t="shared" si="46"/>
        <v>TRAELC</v>
      </c>
      <c r="G237" s="38" t="str">
        <f t="shared" si="48"/>
        <v>TBU*101*</v>
      </c>
      <c r="H237" s="38" t="str">
        <f>P$16</f>
        <v>TRAELC</v>
      </c>
      <c r="I237" s="38" t="str">
        <f t="shared" si="49"/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240</v>
      </c>
      <c r="T237" s="44" t="s">
        <v>259</v>
      </c>
    </row>
    <row r="238" spans="2:20" s="2" customFormat="1" ht="15" customHeight="1" x14ac:dyDescent="0.3">
      <c r="B238" s="38" t="s">
        <v>225</v>
      </c>
      <c r="C238" s="38"/>
      <c r="D238" s="38" t="str">
        <f t="shared" si="45"/>
        <v>FLO_EMIS</v>
      </c>
      <c r="E238" s="42">
        <f t="shared" si="47"/>
        <v>2025</v>
      </c>
      <c r="F238" s="38" t="str">
        <f t="shared" si="46"/>
        <v>TRAETH</v>
      </c>
      <c r="G238" s="38" t="str">
        <f t="shared" si="48"/>
        <v>TBU*101*</v>
      </c>
      <c r="H238" s="38" t="str">
        <f>P$17</f>
        <v>TRAETH</v>
      </c>
      <c r="I238" s="38" t="str">
        <f t="shared" si="49"/>
        <v>TRACH4N</v>
      </c>
      <c r="J238" s="47">
        <v>8.3866070080210379E-5</v>
      </c>
      <c r="L238" s="38" t="s">
        <v>239</v>
      </c>
      <c r="M238" s="38" t="s">
        <v>293</v>
      </c>
      <c r="N238" s="38" t="s">
        <v>307</v>
      </c>
      <c r="P238" s="38" t="s">
        <v>195</v>
      </c>
      <c r="Q238" s="44" t="s">
        <v>196</v>
      </c>
      <c r="S238" s="38" t="s">
        <v>230</v>
      </c>
      <c r="T238" s="44" t="s">
        <v>300</v>
      </c>
    </row>
    <row r="239" spans="2:20" s="2" customFormat="1" ht="15" customHeight="1" x14ac:dyDescent="0.3">
      <c r="B239" s="38" t="s">
        <v>225</v>
      </c>
      <c r="C239" s="38"/>
      <c r="D239" s="38" t="str">
        <f t="shared" si="45"/>
        <v>FLO_EMIS</v>
      </c>
      <c r="E239" s="42">
        <f t="shared" si="47"/>
        <v>2025</v>
      </c>
      <c r="F239" s="38" t="str">
        <f t="shared" si="46"/>
        <v>TRAETHM</v>
      </c>
      <c r="G239" s="38" t="str">
        <f t="shared" si="48"/>
        <v>TBU*101*</v>
      </c>
      <c r="H239" s="38" t="str">
        <f>P$18</f>
        <v>TRAETHM</v>
      </c>
      <c r="I239" s="38" t="str">
        <f t="shared" si="49"/>
        <v>TRACH4N</v>
      </c>
      <c r="J239" s="47">
        <v>8.3866070080210379E-5</v>
      </c>
      <c r="L239" s="38" t="s">
        <v>239</v>
      </c>
      <c r="M239" s="38" t="s">
        <v>293</v>
      </c>
      <c r="N239" s="38" t="s">
        <v>307</v>
      </c>
      <c r="P239" s="38" t="s">
        <v>197</v>
      </c>
      <c r="Q239" s="44" t="s">
        <v>198</v>
      </c>
    </row>
    <row r="240" spans="2:20" s="2" customFormat="1" ht="15" customHeight="1" x14ac:dyDescent="0.3">
      <c r="B240" s="38" t="s">
        <v>225</v>
      </c>
      <c r="C240" s="38"/>
      <c r="D240" s="38" t="str">
        <f t="shared" si="45"/>
        <v>*</v>
      </c>
      <c r="E240" s="42">
        <f t="shared" si="47"/>
        <v>2025</v>
      </c>
      <c r="F240" s="38" t="str">
        <f t="shared" si="46"/>
        <v>TRAFTD</v>
      </c>
      <c r="G240" s="38" t="str">
        <f t="shared" si="48"/>
        <v>TBU*101*</v>
      </c>
      <c r="H240" s="38" t="str">
        <f>P$19</f>
        <v>TRAFTD</v>
      </c>
      <c r="I240" s="38" t="str">
        <f t="shared" si="49"/>
        <v>TRACH4N</v>
      </c>
      <c r="J240" s="47">
        <v>0</v>
      </c>
      <c r="L240" s="38" t="s">
        <v>239</v>
      </c>
      <c r="M240" s="38"/>
      <c r="N240" s="38" t="s">
        <v>245</v>
      </c>
      <c r="P240" s="38" t="s">
        <v>276</v>
      </c>
      <c r="Q240" s="44" t="s">
        <v>277</v>
      </c>
    </row>
    <row r="241" spans="2:20" s="2" customFormat="1" ht="15" customHeight="1" x14ac:dyDescent="0.3">
      <c r="B241" s="38" t="s">
        <v>225</v>
      </c>
      <c r="C241" s="38"/>
      <c r="D241" s="38" t="str">
        <f t="shared" si="45"/>
        <v>*</v>
      </c>
      <c r="E241" s="42">
        <f t="shared" si="47"/>
        <v>2025</v>
      </c>
      <c r="F241" s="38" t="str">
        <f t="shared" si="46"/>
        <v>TRAGSL</v>
      </c>
      <c r="G241" s="38" t="str">
        <f t="shared" si="48"/>
        <v>TBU*101*</v>
      </c>
      <c r="H241" s="38" t="str">
        <f>P$20</f>
        <v>TRAGSL</v>
      </c>
      <c r="I241" s="38" t="str">
        <f t="shared" si="49"/>
        <v>TRACH4N</v>
      </c>
      <c r="J241" s="47">
        <v>0</v>
      </c>
      <c r="L241" s="38" t="s">
        <v>239</v>
      </c>
      <c r="M241" s="38"/>
      <c r="N241" s="38" t="s">
        <v>245</v>
      </c>
      <c r="P241" s="38" t="s">
        <v>199</v>
      </c>
      <c r="Q241" s="44" t="s">
        <v>200</v>
      </c>
    </row>
    <row r="242" spans="2:20" s="2" customFormat="1" ht="15" customHeight="1" x14ac:dyDescent="0.3">
      <c r="B242" s="38" t="s">
        <v>225</v>
      </c>
      <c r="C242" s="38"/>
      <c r="D242" s="38" t="str">
        <f t="shared" si="45"/>
        <v>*</v>
      </c>
      <c r="E242" s="42">
        <f t="shared" si="47"/>
        <v>2025</v>
      </c>
      <c r="F242" s="38" t="str">
        <f t="shared" si="46"/>
        <v>TRAH2G</v>
      </c>
      <c r="G242" s="38" t="str">
        <f t="shared" si="48"/>
        <v>TBU*101*</v>
      </c>
      <c r="H242" s="38" t="str">
        <f>P$21</f>
        <v>TRAH2G</v>
      </c>
      <c r="I242" s="38" t="str">
        <f t="shared" si="49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</row>
    <row r="243" spans="2:20" s="2" customFormat="1" ht="15" customHeight="1" x14ac:dyDescent="0.3">
      <c r="B243" s="38" t="s">
        <v>225</v>
      </c>
      <c r="C243" s="38"/>
      <c r="D243" s="38" t="str">
        <f t="shared" si="45"/>
        <v>*</v>
      </c>
      <c r="E243" s="42">
        <f t="shared" si="47"/>
        <v>2025</v>
      </c>
      <c r="F243" s="38" t="str">
        <f t="shared" si="46"/>
        <v>TRAHFO</v>
      </c>
      <c r="G243" s="38" t="str">
        <f t="shared" si="48"/>
        <v>TBU*101*</v>
      </c>
      <c r="H243" s="38" t="str">
        <f>P$22</f>
        <v>TRAHFO</v>
      </c>
      <c r="I243" s="38" t="str">
        <f t="shared" si="49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</row>
    <row r="244" spans="2:20" s="2" customFormat="1" ht="15" customHeight="1" x14ac:dyDescent="0.3">
      <c r="B244" s="38" t="s">
        <v>225</v>
      </c>
      <c r="C244" s="38"/>
      <c r="D244" s="38" t="str">
        <f t="shared" si="45"/>
        <v>*</v>
      </c>
      <c r="E244" s="42">
        <f t="shared" si="47"/>
        <v>2025</v>
      </c>
      <c r="F244" s="38" t="str">
        <f t="shared" si="46"/>
        <v>TRAHUM</v>
      </c>
      <c r="G244" s="38" t="str">
        <f t="shared" si="48"/>
        <v>TBU*101*</v>
      </c>
      <c r="H244" s="38" t="str">
        <f>P$23</f>
        <v>TRAHUM</v>
      </c>
      <c r="I244" s="38" t="str">
        <f t="shared" si="49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</row>
    <row r="245" spans="2:20" s="2" customFormat="1" ht="15" customHeight="1" x14ac:dyDescent="0.3">
      <c r="B245" s="38" t="s">
        <v>225</v>
      </c>
      <c r="C245" s="38"/>
      <c r="D245" s="38" t="str">
        <f t="shared" si="45"/>
        <v>*</v>
      </c>
      <c r="E245" s="42">
        <f t="shared" si="47"/>
        <v>2025</v>
      </c>
      <c r="F245" s="38" t="str">
        <f t="shared" si="46"/>
        <v>TRAKER</v>
      </c>
      <c r="G245" s="38" t="str">
        <f t="shared" si="48"/>
        <v>TBU*101*</v>
      </c>
      <c r="H245" s="38" t="str">
        <f>P$24</f>
        <v>TRAKER</v>
      </c>
      <c r="I245" s="38" t="str">
        <f t="shared" si="49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</row>
    <row r="246" spans="2:20" s="2" customFormat="1" ht="15" customHeight="1" x14ac:dyDescent="0.3">
      <c r="B246" s="38" t="s">
        <v>225</v>
      </c>
      <c r="C246" s="38"/>
      <c r="D246" s="38" t="str">
        <f t="shared" si="45"/>
        <v>*</v>
      </c>
      <c r="E246" s="42">
        <f t="shared" si="47"/>
        <v>2025</v>
      </c>
      <c r="F246" s="38" t="str">
        <f t="shared" si="46"/>
        <v>TRALFO</v>
      </c>
      <c r="G246" s="38" t="str">
        <f t="shared" si="48"/>
        <v>TBU*101*</v>
      </c>
      <c r="H246" s="38" t="str">
        <f>P$25</f>
        <v>TRALFO</v>
      </c>
      <c r="I246" s="38" t="str">
        <f t="shared" si="49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</row>
    <row r="247" spans="2:20" s="2" customFormat="1" ht="15" customHeight="1" x14ac:dyDescent="0.3">
      <c r="B247" s="38" t="s">
        <v>225</v>
      </c>
      <c r="C247" s="38"/>
      <c r="D247" s="38" t="str">
        <f t="shared" si="45"/>
        <v>*</v>
      </c>
      <c r="E247" s="42">
        <f t="shared" si="47"/>
        <v>2025</v>
      </c>
      <c r="F247" s="38" t="str">
        <f t="shared" si="46"/>
        <v>TRALPG</v>
      </c>
      <c r="G247" s="38" t="str">
        <f t="shared" si="48"/>
        <v>TBU*101*</v>
      </c>
      <c r="H247" s="38" t="str">
        <f>P$26</f>
        <v>TRALPG</v>
      </c>
      <c r="I247" s="38" t="str">
        <f t="shared" si="49"/>
        <v>TRACH4N</v>
      </c>
      <c r="J247" s="47">
        <v>0</v>
      </c>
      <c r="L247" s="38" t="s">
        <v>239</v>
      </c>
      <c r="M247" s="38"/>
      <c r="N247" s="38" t="s">
        <v>245</v>
      </c>
      <c r="P247" s="38" t="s">
        <v>211</v>
      </c>
      <c r="Q247" s="44" t="s">
        <v>212</v>
      </c>
    </row>
    <row r="248" spans="2:20" s="2" customFormat="1" ht="15" customHeight="1" x14ac:dyDescent="0.3">
      <c r="B248" s="38" t="s">
        <v>225</v>
      </c>
      <c r="C248" s="38"/>
      <c r="D248" s="38" t="str">
        <f t="shared" si="45"/>
        <v>FLO_EMIS</v>
      </c>
      <c r="E248" s="42">
        <f t="shared" si="47"/>
        <v>2025</v>
      </c>
      <c r="F248" s="38" t="str">
        <f t="shared" si="46"/>
        <v>TRAMTH</v>
      </c>
      <c r="G248" s="38" t="str">
        <f t="shared" si="48"/>
        <v>TBU*101*</v>
      </c>
      <c r="H248" s="38" t="str">
        <f>P$27</f>
        <v>TRAMTH</v>
      </c>
      <c r="I248" s="38" t="str">
        <f t="shared" si="49"/>
        <v>TRACH4N</v>
      </c>
      <c r="J248" s="47">
        <v>8.520835380980425E-5</v>
      </c>
      <c r="L248" s="38" t="s">
        <v>239</v>
      </c>
      <c r="M248" s="38" t="s">
        <v>293</v>
      </c>
      <c r="N248" s="38" t="s">
        <v>307</v>
      </c>
      <c r="P248" s="38" t="s">
        <v>315</v>
      </c>
      <c r="Q248" s="44" t="s">
        <v>268</v>
      </c>
    </row>
    <row r="249" spans="2:20" s="2" customFormat="1" ht="15" customHeight="1" x14ac:dyDescent="0.3">
      <c r="B249" s="38" t="s">
        <v>225</v>
      </c>
      <c r="C249" s="38"/>
      <c r="D249" s="38" t="str">
        <f t="shared" si="45"/>
        <v>FLO_EMIS</v>
      </c>
      <c r="E249" s="42">
        <f t="shared" si="47"/>
        <v>2025</v>
      </c>
      <c r="F249" s="38" t="str">
        <f t="shared" si="46"/>
        <v>TRAMTHM</v>
      </c>
      <c r="G249" s="38" t="str">
        <f t="shared" si="48"/>
        <v>TBU*101*</v>
      </c>
      <c r="H249" s="38" t="str">
        <f>P$28</f>
        <v>TRAMTHM</v>
      </c>
      <c r="I249" s="38" t="str">
        <f t="shared" si="49"/>
        <v>TRACH4N</v>
      </c>
      <c r="J249" s="47">
        <v>8.520835380980425E-5</v>
      </c>
      <c r="L249" s="38" t="s">
        <v>239</v>
      </c>
      <c r="M249" s="38" t="s">
        <v>293</v>
      </c>
      <c r="N249" s="38" t="s">
        <v>307</v>
      </c>
      <c r="P249" s="38" t="s">
        <v>316</v>
      </c>
      <c r="Q249" s="44" t="s">
        <v>267</v>
      </c>
      <c r="R249"/>
      <c r="S249"/>
      <c r="T249"/>
    </row>
    <row r="250" spans="2:20" x14ac:dyDescent="0.3">
      <c r="B250" s="38" t="s">
        <v>225</v>
      </c>
      <c r="C250" s="38"/>
      <c r="D250" s="38" t="str">
        <f t="shared" si="45"/>
        <v>FLO_EMIS</v>
      </c>
      <c r="E250" s="42">
        <f t="shared" si="47"/>
        <v>2025</v>
      </c>
      <c r="F250" s="38" t="str">
        <f t="shared" si="46"/>
        <v>TRANGL</v>
      </c>
      <c r="G250" s="38" t="str">
        <f t="shared" si="48"/>
        <v>TBU*101*</v>
      </c>
      <c r="H250" s="38" t="str">
        <f>P$29</f>
        <v>TRANGL</v>
      </c>
      <c r="I250" s="38" t="str">
        <f t="shared" si="49"/>
        <v>TRACH4N</v>
      </c>
      <c r="J250" s="47">
        <v>2.6177007563760657E-5</v>
      </c>
      <c r="L250" s="38" t="s">
        <v>239</v>
      </c>
      <c r="M250" s="38" t="s">
        <v>293</v>
      </c>
      <c r="N250" s="38" t="s">
        <v>307</v>
      </c>
      <c r="P250" s="38" t="s">
        <v>280</v>
      </c>
      <c r="Q250" s="45" t="s">
        <v>281</v>
      </c>
    </row>
    <row r="251" spans="2:20" x14ac:dyDescent="0.3">
      <c r="B251" s="39" t="s">
        <v>225</v>
      </c>
      <c r="C251" s="39"/>
      <c r="D251" s="39" t="str">
        <f t="shared" si="45"/>
        <v>FLO_EMIS</v>
      </c>
      <c r="E251" s="43">
        <f t="shared" si="47"/>
        <v>2025</v>
      </c>
      <c r="F251" s="39" t="str">
        <f t="shared" si="46"/>
        <v>TRANGS</v>
      </c>
      <c r="G251" s="39" t="str">
        <f t="shared" si="48"/>
        <v>TBU*101*</v>
      </c>
      <c r="H251" s="39" t="str">
        <f>P$30</f>
        <v>TRANGS</v>
      </c>
      <c r="I251" s="39" t="str">
        <f t="shared" si="49"/>
        <v>TRACH4N</v>
      </c>
      <c r="J251" s="48">
        <v>2.6177007563760657E-5</v>
      </c>
      <c r="L251" s="39" t="s">
        <v>239</v>
      </c>
      <c r="M251" s="39" t="s">
        <v>293</v>
      </c>
      <c r="N251" s="39" t="s">
        <v>307</v>
      </c>
      <c r="P251" s="39" t="s">
        <v>213</v>
      </c>
      <c r="Q251" s="46" t="s">
        <v>214</v>
      </c>
    </row>
    <row r="252" spans="2:20" x14ac:dyDescent="0.3">
      <c r="B252" s="38" t="s">
        <v>225</v>
      </c>
      <c r="C252" s="38"/>
      <c r="D252" s="38" t="str">
        <f t="shared" si="45"/>
        <v>FLO_EMIS</v>
      </c>
      <c r="E252" s="42">
        <v>2025</v>
      </c>
      <c r="F252" s="38" t="str">
        <f t="shared" si="46"/>
        <v>TRABDL</v>
      </c>
      <c r="G252" s="38" t="s">
        <v>340</v>
      </c>
      <c r="H252" s="38" t="str">
        <f>P$7</f>
        <v>TRABDL</v>
      </c>
      <c r="I252" s="38" t="s">
        <v>227</v>
      </c>
      <c r="J252" s="47">
        <v>2.7291211059789357E-2</v>
      </c>
      <c r="K252" s="2"/>
      <c r="L252" s="38" t="s">
        <v>239</v>
      </c>
      <c r="M252" s="38" t="s">
        <v>293</v>
      </c>
      <c r="N252" s="38" t="s">
        <v>306</v>
      </c>
    </row>
    <row r="253" spans="2:20" x14ac:dyDescent="0.3">
      <c r="B253" s="38" t="s">
        <v>225</v>
      </c>
      <c r="C253" s="38"/>
      <c r="D253" s="38" t="str">
        <f t="shared" si="45"/>
        <v>FLO_EMIS</v>
      </c>
      <c r="E253" s="42">
        <f>E252</f>
        <v>2025</v>
      </c>
      <c r="F253" s="38" t="str">
        <f t="shared" si="46"/>
        <v>TRABDLM</v>
      </c>
      <c r="G253" s="38" t="str">
        <f>G252</f>
        <v>TBU*101*</v>
      </c>
      <c r="H253" s="38" t="str">
        <f>P$8</f>
        <v>TRABDLM</v>
      </c>
      <c r="I253" s="38" t="str">
        <f>I252</f>
        <v>TRACOXN</v>
      </c>
      <c r="J253" s="47">
        <v>2.7291211059789357E-2</v>
      </c>
      <c r="K253" s="2"/>
      <c r="L253" s="38" t="s">
        <v>239</v>
      </c>
      <c r="M253" s="38" t="s">
        <v>293</v>
      </c>
      <c r="N253" s="38" t="s">
        <v>306</v>
      </c>
      <c r="S253" s="53"/>
      <c r="T253" s="2"/>
    </row>
    <row r="254" spans="2:20" s="2" customFormat="1" ht="15" customHeight="1" x14ac:dyDescent="0.3">
      <c r="B254" s="38" t="s">
        <v>225</v>
      </c>
      <c r="C254" s="38"/>
      <c r="D254" s="38" t="str">
        <f t="shared" si="45"/>
        <v>FLO_EMIS</v>
      </c>
      <c r="E254" s="42">
        <f t="shared" ref="E254:E275" si="52">E253</f>
        <v>2025</v>
      </c>
      <c r="F254" s="38" t="str">
        <f t="shared" si="46"/>
        <v>TRABGL</v>
      </c>
      <c r="G254" s="38" t="str">
        <f t="shared" ref="G254:G275" si="53">G253</f>
        <v>TBU*101*</v>
      </c>
      <c r="H254" s="38" t="str">
        <f>P$9</f>
        <v>TRABGL</v>
      </c>
      <c r="I254" s="38" t="str">
        <f t="shared" ref="I254:I275" si="54">I253</f>
        <v>TRACOXN</v>
      </c>
      <c r="J254" s="47">
        <v>4.7763983784041689E-2</v>
      </c>
      <c r="L254" s="38" t="s">
        <v>239</v>
      </c>
      <c r="M254" s="38" t="s">
        <v>293</v>
      </c>
      <c r="N254" s="38" t="s">
        <v>307</v>
      </c>
      <c r="P254" s="53"/>
      <c r="S254" s="1"/>
      <c r="T254" s="54"/>
    </row>
    <row r="255" spans="2:20" s="2" customFormat="1" ht="15" customHeight="1" x14ac:dyDescent="0.3">
      <c r="B255" s="38" t="s">
        <v>225</v>
      </c>
      <c r="C255" s="38"/>
      <c r="D255" s="38" t="str">
        <f t="shared" si="45"/>
        <v>FLO_EMIS</v>
      </c>
      <c r="E255" s="42">
        <f t="shared" si="52"/>
        <v>2025</v>
      </c>
      <c r="F255" s="38" t="str">
        <f t="shared" si="46"/>
        <v>TRABGS</v>
      </c>
      <c r="G255" s="38" t="str">
        <f t="shared" si="53"/>
        <v>TBU*101*</v>
      </c>
      <c r="H255" s="38" t="str">
        <f>P$10</f>
        <v>TRABGS</v>
      </c>
      <c r="I255" s="38" t="str">
        <f t="shared" si="54"/>
        <v>TRACOXN</v>
      </c>
      <c r="J255" s="47">
        <v>4.7763983784041689E-2</v>
      </c>
      <c r="L255" s="38" t="s">
        <v>239</v>
      </c>
      <c r="M255" s="38" t="s">
        <v>293</v>
      </c>
      <c r="N255" s="38" t="s">
        <v>307</v>
      </c>
      <c r="P255" s="53"/>
      <c r="S255" s="53"/>
    </row>
    <row r="256" spans="2:20" s="2" customFormat="1" ht="15" customHeight="1" x14ac:dyDescent="0.3">
      <c r="B256" s="38" t="s">
        <v>225</v>
      </c>
      <c r="C256" s="38"/>
      <c r="D256" s="38" t="str">
        <f t="shared" si="45"/>
        <v>*</v>
      </c>
      <c r="E256" s="42">
        <f t="shared" si="52"/>
        <v>2025</v>
      </c>
      <c r="F256" s="38" t="str">
        <f t="shared" si="46"/>
        <v>TRABGSL</v>
      </c>
      <c r="G256" s="38" t="str">
        <f t="shared" si="53"/>
        <v>TBU*101*</v>
      </c>
      <c r="H256" s="38" t="str">
        <f>P$11</f>
        <v>TRABGSL</v>
      </c>
      <c r="I256" s="38" t="str">
        <f t="shared" si="54"/>
        <v>TRACOXN</v>
      </c>
      <c r="J256" s="47">
        <v>0</v>
      </c>
      <c r="L256" s="38" t="s">
        <v>239</v>
      </c>
      <c r="M256" s="38"/>
      <c r="N256" s="38" t="s">
        <v>245</v>
      </c>
      <c r="P256" s="53"/>
    </row>
    <row r="257" spans="2:20" s="2" customFormat="1" ht="15" customHeight="1" x14ac:dyDescent="0.3">
      <c r="B257" s="38" t="s">
        <v>225</v>
      </c>
      <c r="C257" s="38"/>
      <c r="D257" s="38" t="str">
        <f t="shared" si="45"/>
        <v>*</v>
      </c>
      <c r="E257" s="42">
        <f t="shared" si="52"/>
        <v>2025</v>
      </c>
      <c r="F257" s="38" t="str">
        <f t="shared" si="46"/>
        <v>TRABGSLM</v>
      </c>
      <c r="G257" s="38" t="str">
        <f t="shared" si="53"/>
        <v>TBU*101*</v>
      </c>
      <c r="H257" s="38" t="str">
        <f>P$12</f>
        <v>TRABGSLM</v>
      </c>
      <c r="I257" s="38" t="str">
        <f t="shared" si="54"/>
        <v>TRACOXN</v>
      </c>
      <c r="J257" s="47">
        <v>0</v>
      </c>
      <c r="L257" s="38" t="s">
        <v>239</v>
      </c>
      <c r="M257" s="38"/>
      <c r="N257" s="38" t="s">
        <v>245</v>
      </c>
      <c r="P257" s="53"/>
      <c r="S257" s="53"/>
    </row>
    <row r="258" spans="2:20" s="2" customFormat="1" ht="15" customHeight="1" x14ac:dyDescent="0.3">
      <c r="B258" s="38" t="s">
        <v>225</v>
      </c>
      <c r="C258" s="38"/>
      <c r="D258" s="38" t="str">
        <f t="shared" si="45"/>
        <v>*</v>
      </c>
      <c r="E258" s="42">
        <f>E256</f>
        <v>2025</v>
      </c>
      <c r="F258" s="38" t="str">
        <f t="shared" si="46"/>
        <v>TRABJF</v>
      </c>
      <c r="G258" s="38" t="str">
        <f>G256</f>
        <v>TBU*101*</v>
      </c>
      <c r="H258" s="38" t="str">
        <f>P$13</f>
        <v>TRABJF</v>
      </c>
      <c r="I258" s="38" t="str">
        <f>I256</f>
        <v>TRACOXN</v>
      </c>
      <c r="J258" s="47">
        <v>0</v>
      </c>
      <c r="L258" s="38" t="s">
        <v>239</v>
      </c>
      <c r="M258" s="38"/>
      <c r="N258" s="38" t="s">
        <v>245</v>
      </c>
      <c r="P258" s="53"/>
      <c r="S258"/>
      <c r="T258"/>
    </row>
    <row r="259" spans="2:20" x14ac:dyDescent="0.3">
      <c r="B259" s="38" t="s">
        <v>225</v>
      </c>
      <c r="C259" s="38"/>
      <c r="D259" s="38" t="str">
        <f t="shared" si="45"/>
        <v>*</v>
      </c>
      <c r="E259" s="42">
        <f t="shared" si="52"/>
        <v>2025</v>
      </c>
      <c r="F259" s="38" t="str">
        <f t="shared" si="46"/>
        <v>TRADME</v>
      </c>
      <c r="G259" s="38" t="str">
        <f t="shared" si="53"/>
        <v>TBU*101*</v>
      </c>
      <c r="H259" s="38" t="str">
        <f>P$14</f>
        <v>TRADME</v>
      </c>
      <c r="I259" s="38" t="str">
        <f t="shared" si="54"/>
        <v>TRACOXN</v>
      </c>
      <c r="J259" s="47">
        <v>0</v>
      </c>
      <c r="K259" s="2"/>
      <c r="L259" s="38" t="s">
        <v>239</v>
      </c>
      <c r="M259" s="38"/>
      <c r="N259" s="38" t="s">
        <v>263</v>
      </c>
      <c r="P259" s="53"/>
      <c r="S259" s="1"/>
      <c r="T259" s="54"/>
    </row>
    <row r="260" spans="2:20" s="2" customFormat="1" ht="15" customHeight="1" x14ac:dyDescent="0.3">
      <c r="B260" s="38" t="s">
        <v>225</v>
      </c>
      <c r="C260" s="38"/>
      <c r="D260" s="38" t="str">
        <f t="shared" si="45"/>
        <v>FLO_EMIS</v>
      </c>
      <c r="E260" s="42">
        <f t="shared" si="52"/>
        <v>2025</v>
      </c>
      <c r="F260" s="38" t="str">
        <f t="shared" si="46"/>
        <v>TRADST</v>
      </c>
      <c r="G260" s="38" t="str">
        <f t="shared" si="53"/>
        <v>TBU*101*</v>
      </c>
      <c r="H260" s="38" t="str">
        <f>P$15</f>
        <v>TRADST</v>
      </c>
      <c r="I260" s="38" t="str">
        <f t="shared" si="54"/>
        <v>TRACOXN</v>
      </c>
      <c r="J260" s="47">
        <v>2.673964132047572E-2</v>
      </c>
      <c r="L260" s="38" t="s">
        <v>239</v>
      </c>
      <c r="M260" s="38" t="s">
        <v>293</v>
      </c>
      <c r="N260" s="38" t="s">
        <v>307</v>
      </c>
      <c r="P260" s="53"/>
      <c r="S260"/>
      <c r="T260"/>
    </row>
    <row r="261" spans="2:20" x14ac:dyDescent="0.3">
      <c r="B261" s="38" t="s">
        <v>225</v>
      </c>
      <c r="C261" s="38"/>
      <c r="D261" s="38" t="str">
        <f t="shared" si="45"/>
        <v>*</v>
      </c>
      <c r="E261" s="42">
        <f t="shared" si="52"/>
        <v>2025</v>
      </c>
      <c r="F261" s="38" t="str">
        <f t="shared" si="46"/>
        <v>TRAELC</v>
      </c>
      <c r="G261" s="38" t="str">
        <f t="shared" si="53"/>
        <v>TBU*101*</v>
      </c>
      <c r="H261" s="38" t="str">
        <f>P$16</f>
        <v>TRAELC</v>
      </c>
      <c r="I261" s="38" t="str">
        <f t="shared" si="54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45"/>
        <v>FLO_EMIS</v>
      </c>
      <c r="E262" s="42">
        <f t="shared" si="52"/>
        <v>2025</v>
      </c>
      <c r="F262" s="38" t="str">
        <f t="shared" ref="F262:F294" si="55">H262</f>
        <v>TRAETH</v>
      </c>
      <c r="G262" s="38" t="str">
        <f t="shared" si="53"/>
        <v>TBU*101*</v>
      </c>
      <c r="H262" s="38" t="str">
        <f>P$17</f>
        <v>TRAETH</v>
      </c>
      <c r="I262" s="38" t="str">
        <f t="shared" si="54"/>
        <v>TRACOXN</v>
      </c>
      <c r="J262" s="47">
        <v>2.3159831348556394E-2</v>
      </c>
      <c r="K262" s="2"/>
      <c r="L262" s="38" t="s">
        <v>239</v>
      </c>
      <c r="M262" s="38" t="s">
        <v>293</v>
      </c>
      <c r="N262" s="38" t="s">
        <v>307</v>
      </c>
    </row>
    <row r="263" spans="2:20" x14ac:dyDescent="0.3">
      <c r="B263" s="38" t="s">
        <v>225</v>
      </c>
      <c r="C263" s="38"/>
      <c r="D263" s="38" t="str">
        <f t="shared" si="45"/>
        <v>FLO_EMIS</v>
      </c>
      <c r="E263" s="42">
        <f t="shared" si="52"/>
        <v>2025</v>
      </c>
      <c r="F263" s="38" t="str">
        <f t="shared" si="55"/>
        <v>TRAETHM</v>
      </c>
      <c r="G263" s="38" t="str">
        <f t="shared" si="53"/>
        <v>TBU*101*</v>
      </c>
      <c r="H263" s="38" t="str">
        <f>P$18</f>
        <v>TRAETHM</v>
      </c>
      <c r="I263" s="38" t="str">
        <f t="shared" si="54"/>
        <v>TRACOXN</v>
      </c>
      <c r="J263" s="47">
        <v>2.3159831348556394E-2</v>
      </c>
      <c r="K263" s="2"/>
      <c r="L263" s="38" t="s">
        <v>239</v>
      </c>
      <c r="M263" s="38" t="s">
        <v>293</v>
      </c>
      <c r="N263" s="38" t="s">
        <v>307</v>
      </c>
    </row>
    <row r="264" spans="2:20" x14ac:dyDescent="0.3">
      <c r="B264" s="38" t="s">
        <v>225</v>
      </c>
      <c r="C264" s="38"/>
      <c r="D264" s="38" t="str">
        <f t="shared" si="45"/>
        <v>*</v>
      </c>
      <c r="E264" s="42">
        <f t="shared" si="52"/>
        <v>2025</v>
      </c>
      <c r="F264" s="38" t="str">
        <f t="shared" si="55"/>
        <v>TRAFTD</v>
      </c>
      <c r="G264" s="38" t="str">
        <f t="shared" si="53"/>
        <v>TBU*101*</v>
      </c>
      <c r="H264" s="38" t="str">
        <f>P$19</f>
        <v>TRAFTD</v>
      </c>
      <c r="I264" s="38" t="str">
        <f t="shared" si="54"/>
        <v>TRACOXN</v>
      </c>
      <c r="J264" s="47">
        <v>0</v>
      </c>
      <c r="K264" s="2"/>
      <c r="L264" s="38" t="s">
        <v>239</v>
      </c>
      <c r="M264" s="38"/>
      <c r="N264" s="38" t="s">
        <v>245</v>
      </c>
    </row>
    <row r="265" spans="2:20" x14ac:dyDescent="0.3">
      <c r="B265" s="38" t="s">
        <v>225</v>
      </c>
      <c r="C265" s="38"/>
      <c r="D265" s="38" t="str">
        <f t="shared" si="45"/>
        <v>*</v>
      </c>
      <c r="E265" s="42">
        <f t="shared" si="52"/>
        <v>2025</v>
      </c>
      <c r="F265" s="38" t="str">
        <f t="shared" si="55"/>
        <v>TRAGSL</v>
      </c>
      <c r="G265" s="38" t="str">
        <f t="shared" si="53"/>
        <v>TBU*101*</v>
      </c>
      <c r="H265" s="38" t="str">
        <f>P$20</f>
        <v>TRAGSL</v>
      </c>
      <c r="I265" s="38" t="str">
        <f t="shared" si="54"/>
        <v>TRACOXN</v>
      </c>
      <c r="J265" s="47">
        <v>0</v>
      </c>
      <c r="K265" s="2"/>
      <c r="L265" s="38" t="s">
        <v>239</v>
      </c>
      <c r="M265" s="38"/>
      <c r="N265" s="38" t="s">
        <v>245</v>
      </c>
    </row>
    <row r="266" spans="2:20" x14ac:dyDescent="0.3">
      <c r="B266" s="38" t="s">
        <v>225</v>
      </c>
      <c r="C266" s="38"/>
      <c r="D266" s="38" t="str">
        <f t="shared" si="45"/>
        <v>*</v>
      </c>
      <c r="E266" s="42">
        <f t="shared" si="52"/>
        <v>2025</v>
      </c>
      <c r="F266" s="38" t="str">
        <f t="shared" si="55"/>
        <v>TRAH2G</v>
      </c>
      <c r="G266" s="38" t="str">
        <f t="shared" si="53"/>
        <v>TBU*101*</v>
      </c>
      <c r="H266" s="38" t="str">
        <f>P$21</f>
        <v>TRAH2G</v>
      </c>
      <c r="I266" s="38" t="str">
        <f t="shared" si="54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45"/>
        <v>*</v>
      </c>
      <c r="E267" s="42">
        <f t="shared" si="52"/>
        <v>2025</v>
      </c>
      <c r="F267" s="38" t="str">
        <f t="shared" si="55"/>
        <v>TRAHFO</v>
      </c>
      <c r="G267" s="38" t="str">
        <f t="shared" si="53"/>
        <v>TBU*101*</v>
      </c>
      <c r="H267" s="38" t="str">
        <f>P$22</f>
        <v>TRAHFO</v>
      </c>
      <c r="I267" s="38" t="str">
        <f t="shared" si="54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45"/>
        <v>*</v>
      </c>
      <c r="E268" s="42">
        <f t="shared" si="52"/>
        <v>2025</v>
      </c>
      <c r="F268" s="38" t="str">
        <f t="shared" si="55"/>
        <v>TRAHUM</v>
      </c>
      <c r="G268" s="38" t="str">
        <f t="shared" si="53"/>
        <v>TBU*101*</v>
      </c>
      <c r="H268" s="38" t="str">
        <f>P$23</f>
        <v>TRAHUM</v>
      </c>
      <c r="I268" s="38" t="str">
        <f t="shared" si="54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45"/>
        <v>*</v>
      </c>
      <c r="E269" s="42">
        <f t="shared" si="52"/>
        <v>2025</v>
      </c>
      <c r="F269" s="38" t="str">
        <f t="shared" si="55"/>
        <v>TRAKER</v>
      </c>
      <c r="G269" s="38" t="str">
        <f t="shared" si="53"/>
        <v>TBU*101*</v>
      </c>
      <c r="H269" s="38" t="str">
        <f>P$24</f>
        <v>TRAKER</v>
      </c>
      <c r="I269" s="38" t="str">
        <f t="shared" si="54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45"/>
        <v>*</v>
      </c>
      <c r="E270" s="42">
        <f t="shared" si="52"/>
        <v>2025</v>
      </c>
      <c r="F270" s="38" t="str">
        <f t="shared" si="55"/>
        <v>TRALFO</v>
      </c>
      <c r="G270" s="38" t="str">
        <f t="shared" si="53"/>
        <v>TBU*101*</v>
      </c>
      <c r="H270" s="38" t="str">
        <f>P$25</f>
        <v>TRALFO</v>
      </c>
      <c r="I270" s="38" t="str">
        <f t="shared" si="54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45"/>
        <v>*</v>
      </c>
      <c r="E271" s="42">
        <f t="shared" si="52"/>
        <v>2025</v>
      </c>
      <c r="F271" s="38" t="str">
        <f t="shared" si="55"/>
        <v>TRALPG</v>
      </c>
      <c r="G271" s="38" t="str">
        <f t="shared" si="53"/>
        <v>TBU*101*</v>
      </c>
      <c r="H271" s="38" t="str">
        <f>P$26</f>
        <v>TRALPG</v>
      </c>
      <c r="I271" s="38" t="str">
        <f t="shared" si="54"/>
        <v>TRACOXN</v>
      </c>
      <c r="J271" s="47">
        <v>0</v>
      </c>
      <c r="K271" s="2"/>
      <c r="L271" s="38" t="s">
        <v>239</v>
      </c>
      <c r="M271" s="38"/>
      <c r="N271" s="38" t="s">
        <v>245</v>
      </c>
    </row>
    <row r="272" spans="2:20" x14ac:dyDescent="0.3">
      <c r="B272" s="38" t="s">
        <v>225</v>
      </c>
      <c r="C272" s="38"/>
      <c r="D272" s="38" t="str">
        <f t="shared" si="45"/>
        <v>FLO_EMIS</v>
      </c>
      <c r="E272" s="42">
        <f t="shared" si="52"/>
        <v>2025</v>
      </c>
      <c r="F272" s="38" t="str">
        <f t="shared" si="55"/>
        <v>TRAMTH</v>
      </c>
      <c r="G272" s="38" t="str">
        <f t="shared" si="53"/>
        <v>TBU*101*</v>
      </c>
      <c r="H272" s="38" t="str">
        <f>P$27</f>
        <v>TRAMTH</v>
      </c>
      <c r="I272" s="38" t="str">
        <f t="shared" si="54"/>
        <v>TRACOXN</v>
      </c>
      <c r="J272" s="47">
        <v>2.6076283900661905E-2</v>
      </c>
      <c r="K272" s="2"/>
      <c r="L272" s="38" t="s">
        <v>239</v>
      </c>
      <c r="M272" s="38" t="s">
        <v>293</v>
      </c>
      <c r="N272" s="38" t="s">
        <v>307</v>
      </c>
      <c r="S272" s="2"/>
      <c r="T272" s="2"/>
    </row>
    <row r="273" spans="2:20" s="2" customFormat="1" ht="15" customHeight="1" x14ac:dyDescent="0.3">
      <c r="B273" s="38" t="s">
        <v>225</v>
      </c>
      <c r="C273" s="38"/>
      <c r="D273" s="38" t="str">
        <f t="shared" si="45"/>
        <v>FLO_EMIS</v>
      </c>
      <c r="E273" s="42">
        <f t="shared" si="52"/>
        <v>2025</v>
      </c>
      <c r="F273" s="38" t="str">
        <f t="shared" si="55"/>
        <v>TRAMTHM</v>
      </c>
      <c r="G273" s="38" t="str">
        <f t="shared" si="53"/>
        <v>TBU*101*</v>
      </c>
      <c r="H273" s="38" t="str">
        <f>P$28</f>
        <v>TRAMTHM</v>
      </c>
      <c r="I273" s="38" t="str">
        <f t="shared" si="54"/>
        <v>TRACOXN</v>
      </c>
      <c r="J273" s="47">
        <v>2.6076283900661905E-2</v>
      </c>
      <c r="L273" s="38" t="s">
        <v>239</v>
      </c>
      <c r="M273" s="38" t="s">
        <v>293</v>
      </c>
      <c r="N273" s="38" t="s">
        <v>307</v>
      </c>
      <c r="P273" s="53"/>
    </row>
    <row r="274" spans="2:20" s="2" customFormat="1" ht="15" customHeight="1" x14ac:dyDescent="0.3">
      <c r="B274" s="38" t="s">
        <v>225</v>
      </c>
      <c r="C274" s="38"/>
      <c r="D274" s="38" t="str">
        <f t="shared" si="45"/>
        <v>FLO_EMIS</v>
      </c>
      <c r="E274" s="42">
        <f t="shared" si="52"/>
        <v>2025</v>
      </c>
      <c r="F274" s="38" t="str">
        <f t="shared" si="55"/>
        <v>TRANGL</v>
      </c>
      <c r="G274" s="38" t="str">
        <f t="shared" si="53"/>
        <v>TBU*101*</v>
      </c>
      <c r="H274" s="38" t="str">
        <f>P$29</f>
        <v>TRANGL</v>
      </c>
      <c r="I274" s="38" t="str">
        <f t="shared" si="54"/>
        <v>TRACOXN</v>
      </c>
      <c r="J274" s="47">
        <v>4.7763983784041689E-2</v>
      </c>
      <c r="K274"/>
      <c r="L274" s="38" t="s">
        <v>239</v>
      </c>
      <c r="M274" s="38" t="s">
        <v>293</v>
      </c>
      <c r="N274" s="38" t="s">
        <v>307</v>
      </c>
      <c r="P274" s="53"/>
      <c r="S274"/>
      <c r="T274"/>
    </row>
    <row r="275" spans="2:20" x14ac:dyDescent="0.3">
      <c r="B275" s="39" t="s">
        <v>225</v>
      </c>
      <c r="C275" s="39"/>
      <c r="D275" s="39" t="str">
        <f t="shared" si="45"/>
        <v>FLO_EMIS</v>
      </c>
      <c r="E275" s="43">
        <f t="shared" si="52"/>
        <v>2025</v>
      </c>
      <c r="F275" s="39" t="str">
        <f t="shared" si="55"/>
        <v>TRANGS</v>
      </c>
      <c r="G275" s="39" t="str">
        <f t="shared" si="53"/>
        <v>TBU*101*</v>
      </c>
      <c r="H275" s="39" t="str">
        <f>P$30</f>
        <v>TRANGS</v>
      </c>
      <c r="I275" s="39" t="str">
        <f t="shared" si="54"/>
        <v>TRACOXN</v>
      </c>
      <c r="J275" s="48">
        <v>4.7763983784041689E-2</v>
      </c>
      <c r="L275" s="39" t="s">
        <v>239</v>
      </c>
      <c r="M275" s="39" t="s">
        <v>293</v>
      </c>
      <c r="N275" s="39" t="s">
        <v>307</v>
      </c>
    </row>
    <row r="276" spans="2:20" x14ac:dyDescent="0.3">
      <c r="B276" s="38" t="s">
        <v>225</v>
      </c>
      <c r="C276" s="38"/>
      <c r="D276" s="38" t="str">
        <f t="shared" si="45"/>
        <v>FLO_EMIS</v>
      </c>
      <c r="E276" s="42">
        <v>2025</v>
      </c>
      <c r="F276" s="38" t="str">
        <f t="shared" si="55"/>
        <v>TRABDL</v>
      </c>
      <c r="G276" s="38" t="s">
        <v>340</v>
      </c>
      <c r="H276" s="38" t="str">
        <f>P$7</f>
        <v>TRABDL</v>
      </c>
      <c r="I276" s="38" t="s">
        <v>249</v>
      </c>
      <c r="J276" s="47">
        <v>23.757621740785378</v>
      </c>
      <c r="K276" s="2"/>
      <c r="L276" s="38" t="s">
        <v>239</v>
      </c>
      <c r="M276" s="38" t="s">
        <v>293</v>
      </c>
      <c r="N276" s="38" t="s">
        <v>306</v>
      </c>
    </row>
    <row r="277" spans="2:20" x14ac:dyDescent="0.3">
      <c r="B277" s="38" t="s">
        <v>225</v>
      </c>
      <c r="C277" s="38"/>
      <c r="D277" s="38" t="str">
        <f t="shared" si="45"/>
        <v>FLO_EMIS</v>
      </c>
      <c r="E277" s="42">
        <f>E276</f>
        <v>2025</v>
      </c>
      <c r="F277" s="38" t="str">
        <f t="shared" si="55"/>
        <v>TRABDLM</v>
      </c>
      <c r="G277" s="38" t="str">
        <f>G276</f>
        <v>TBU*101*</v>
      </c>
      <c r="H277" s="38" t="str">
        <f>P$8</f>
        <v>TRABDLM</v>
      </c>
      <c r="I277" s="38" t="str">
        <f>I276</f>
        <v>TRACXFN</v>
      </c>
      <c r="J277" s="47">
        <v>23.757621740785378</v>
      </c>
      <c r="K277" s="2"/>
      <c r="L277" s="38" t="s">
        <v>239</v>
      </c>
      <c r="M277" s="38" t="s">
        <v>293</v>
      </c>
      <c r="N277" s="38" t="s">
        <v>306</v>
      </c>
      <c r="S277" s="53"/>
      <c r="T277" s="2"/>
    </row>
    <row r="278" spans="2:20" s="2" customFormat="1" ht="15" customHeight="1" x14ac:dyDescent="0.3">
      <c r="B278" s="38" t="s">
        <v>225</v>
      </c>
      <c r="C278" s="38"/>
      <c r="D278" s="38" t="str">
        <f t="shared" si="45"/>
        <v>FLO_EMIS</v>
      </c>
      <c r="E278" s="42">
        <f t="shared" ref="E278:E299" si="56">E277</f>
        <v>2025</v>
      </c>
      <c r="F278" s="38" t="str">
        <f t="shared" si="55"/>
        <v>TRABGL</v>
      </c>
      <c r="G278" s="38" t="str">
        <f t="shared" ref="G278:G299" si="57">G277</f>
        <v>TBU*101*</v>
      </c>
      <c r="H278" s="38" t="str">
        <f>P$9</f>
        <v>TRABGL</v>
      </c>
      <c r="I278" s="38" t="str">
        <f t="shared" ref="I278:I299" si="58">I277</f>
        <v>TRACXFN</v>
      </c>
      <c r="J278" s="47">
        <v>22.561140856589383</v>
      </c>
      <c r="L278" s="38" t="s">
        <v>239</v>
      </c>
      <c r="M278" s="38" t="s">
        <v>293</v>
      </c>
      <c r="N278" s="38" t="s">
        <v>307</v>
      </c>
      <c r="P278" s="53"/>
      <c r="S278" s="1"/>
      <c r="T278" s="54"/>
    </row>
    <row r="279" spans="2:20" s="2" customFormat="1" ht="15" customHeight="1" x14ac:dyDescent="0.3">
      <c r="B279" s="38" t="s">
        <v>225</v>
      </c>
      <c r="C279" s="38"/>
      <c r="D279" s="38" t="str">
        <f t="shared" si="45"/>
        <v>FLO_EMIS</v>
      </c>
      <c r="E279" s="42">
        <f t="shared" si="56"/>
        <v>2025</v>
      </c>
      <c r="F279" s="38" t="str">
        <f t="shared" si="55"/>
        <v>TRABGS</v>
      </c>
      <c r="G279" s="38" t="str">
        <f t="shared" si="57"/>
        <v>TBU*101*</v>
      </c>
      <c r="H279" s="38" t="str">
        <f>P$10</f>
        <v>TRABGS</v>
      </c>
      <c r="I279" s="38" t="str">
        <f t="shared" si="58"/>
        <v>TRACXFN</v>
      </c>
      <c r="J279" s="47">
        <v>22.561140856589383</v>
      </c>
      <c r="L279" s="38" t="s">
        <v>239</v>
      </c>
      <c r="M279" s="38" t="s">
        <v>293</v>
      </c>
      <c r="N279" s="38" t="s">
        <v>307</v>
      </c>
      <c r="P279" s="53"/>
      <c r="S279" s="53"/>
    </row>
    <row r="280" spans="2:20" s="2" customFormat="1" ht="15" customHeight="1" x14ac:dyDescent="0.3">
      <c r="B280" s="38" t="s">
        <v>225</v>
      </c>
      <c r="C280" s="38"/>
      <c r="D280" s="38" t="str">
        <f t="shared" si="45"/>
        <v>*</v>
      </c>
      <c r="E280" s="42">
        <f t="shared" si="56"/>
        <v>2025</v>
      </c>
      <c r="F280" s="38" t="str">
        <f t="shared" si="55"/>
        <v>TRABGSL</v>
      </c>
      <c r="G280" s="38" t="str">
        <f t="shared" si="57"/>
        <v>TBU*101*</v>
      </c>
      <c r="H280" s="38" t="str">
        <f>P$11</f>
        <v>TRABGSL</v>
      </c>
      <c r="I280" s="38" t="str">
        <f t="shared" si="58"/>
        <v>TRACXFN</v>
      </c>
      <c r="J280" s="47">
        <v>0</v>
      </c>
      <c r="L280" s="38" t="s">
        <v>239</v>
      </c>
      <c r="M280" s="38"/>
      <c r="N280" s="38" t="s">
        <v>245</v>
      </c>
      <c r="P280" s="53"/>
    </row>
    <row r="281" spans="2:20" s="2" customFormat="1" ht="15" customHeight="1" x14ac:dyDescent="0.3">
      <c r="B281" s="38" t="s">
        <v>225</v>
      </c>
      <c r="C281" s="38"/>
      <c r="D281" s="38" t="str">
        <f t="shared" ref="D281" si="59">IF(J281&gt;0,"FLO_EMIS","*")</f>
        <v>*</v>
      </c>
      <c r="E281" s="42">
        <f t="shared" si="56"/>
        <v>2025</v>
      </c>
      <c r="F281" s="38" t="str">
        <f t="shared" si="55"/>
        <v>TRABGSLM</v>
      </c>
      <c r="G281" s="38" t="str">
        <f t="shared" si="57"/>
        <v>TBU*101*</v>
      </c>
      <c r="H281" s="38" t="str">
        <f>P$12</f>
        <v>TRABGSLM</v>
      </c>
      <c r="I281" s="38" t="str">
        <f t="shared" si="58"/>
        <v>TRACXFN</v>
      </c>
      <c r="J281" s="47">
        <v>0</v>
      </c>
      <c r="L281" s="38" t="s">
        <v>239</v>
      </c>
      <c r="M281" s="38"/>
      <c r="N281" s="38" t="s">
        <v>245</v>
      </c>
      <c r="P281" s="53"/>
      <c r="S281" s="53"/>
    </row>
    <row r="282" spans="2:20" s="2" customFormat="1" ht="15" customHeight="1" x14ac:dyDescent="0.3">
      <c r="B282" s="38" t="s">
        <v>225</v>
      </c>
      <c r="C282" s="38"/>
      <c r="D282" s="38" t="str">
        <f t="shared" si="45"/>
        <v>*</v>
      </c>
      <c r="E282" s="42">
        <f>E280</f>
        <v>2025</v>
      </c>
      <c r="F282" s="38" t="str">
        <f t="shared" si="55"/>
        <v>TRABJF</v>
      </c>
      <c r="G282" s="38" t="str">
        <f>G280</f>
        <v>TBU*101*</v>
      </c>
      <c r="H282" s="38" t="str">
        <f>P$13</f>
        <v>TRABJF</v>
      </c>
      <c r="I282" s="38" t="str">
        <f>I280</f>
        <v>TRACXFN</v>
      </c>
      <c r="J282" s="47">
        <v>0</v>
      </c>
      <c r="L282" s="38" t="s">
        <v>239</v>
      </c>
      <c r="M282" s="38"/>
      <c r="N282" s="38" t="s">
        <v>245</v>
      </c>
      <c r="P282" s="53"/>
      <c r="S282"/>
      <c r="T282"/>
    </row>
    <row r="283" spans="2:20" x14ac:dyDescent="0.3">
      <c r="B283" s="38" t="s">
        <v>225</v>
      </c>
      <c r="C283" s="38"/>
      <c r="D283" s="38" t="str">
        <f t="shared" si="45"/>
        <v>*</v>
      </c>
      <c r="E283" s="42">
        <f t="shared" si="56"/>
        <v>2025</v>
      </c>
      <c r="F283" s="38" t="str">
        <f t="shared" si="55"/>
        <v>TRADME</v>
      </c>
      <c r="G283" s="38" t="str">
        <f t="shared" si="57"/>
        <v>TBU*101*</v>
      </c>
      <c r="H283" s="38" t="str">
        <f>P$14</f>
        <v>TRADME</v>
      </c>
      <c r="I283" s="38" t="str">
        <f t="shared" si="58"/>
        <v>TRACXFN</v>
      </c>
      <c r="J283" s="47">
        <v>0</v>
      </c>
      <c r="K283" s="2"/>
      <c r="L283" s="38" t="s">
        <v>239</v>
      </c>
      <c r="M283" s="38"/>
      <c r="N283" s="38" t="s">
        <v>263</v>
      </c>
      <c r="P283" s="53"/>
      <c r="S283" s="1"/>
      <c r="T283" s="54"/>
    </row>
    <row r="284" spans="2:20" s="2" customFormat="1" ht="15" customHeight="1" x14ac:dyDescent="0.3">
      <c r="B284" s="38" t="s">
        <v>225</v>
      </c>
      <c r="C284" s="38"/>
      <c r="D284" s="38" t="str">
        <f t="shared" si="45"/>
        <v>FLO_EMIS</v>
      </c>
      <c r="E284" s="42">
        <f t="shared" si="56"/>
        <v>2025</v>
      </c>
      <c r="F284" s="38" t="str">
        <f t="shared" si="55"/>
        <v>TRADST</v>
      </c>
      <c r="G284" s="38" t="str">
        <f t="shared" si="57"/>
        <v>TBU*101*</v>
      </c>
      <c r="H284" s="38" t="str">
        <f>P$15</f>
        <v>TRADST</v>
      </c>
      <c r="I284" s="38" t="str">
        <f t="shared" si="58"/>
        <v>TRACXFN</v>
      </c>
      <c r="J284" s="47">
        <v>23.277467701392666</v>
      </c>
      <c r="L284" s="38" t="s">
        <v>239</v>
      </c>
      <c r="M284" s="38" t="s">
        <v>293</v>
      </c>
      <c r="N284" s="38" t="s">
        <v>307</v>
      </c>
      <c r="P284" s="53"/>
      <c r="S284"/>
      <c r="T284"/>
    </row>
    <row r="285" spans="2:20" x14ac:dyDescent="0.3">
      <c r="B285" s="38" t="s">
        <v>225</v>
      </c>
      <c r="C285" s="38"/>
      <c r="D285" s="38" t="str">
        <f t="shared" si="45"/>
        <v>*</v>
      </c>
      <c r="E285" s="42">
        <f t="shared" si="56"/>
        <v>2025</v>
      </c>
      <c r="F285" s="38" t="str">
        <f t="shared" si="55"/>
        <v>TRAELC</v>
      </c>
      <c r="G285" s="38" t="str">
        <f t="shared" si="57"/>
        <v>TBU*101*</v>
      </c>
      <c r="H285" s="38" t="str">
        <f>P$16</f>
        <v>TRAELC</v>
      </c>
      <c r="I285" s="38" t="str">
        <f t="shared" si="58"/>
        <v>TRACXFN</v>
      </c>
      <c r="J285" s="47">
        <v>0</v>
      </c>
      <c r="K285" s="2"/>
      <c r="L285" s="38" t="s">
        <v>239</v>
      </c>
      <c r="M285" s="38"/>
      <c r="N285" s="38" t="s">
        <v>245</v>
      </c>
    </row>
    <row r="286" spans="2:20" x14ac:dyDescent="0.3">
      <c r="B286" s="38" t="s">
        <v>225</v>
      </c>
      <c r="C286" s="38"/>
      <c r="D286" s="38" t="str">
        <f t="shared" si="45"/>
        <v>FLO_EMIS</v>
      </c>
      <c r="E286" s="42">
        <f t="shared" si="56"/>
        <v>2025</v>
      </c>
      <c r="F286" s="38" t="str">
        <f t="shared" si="55"/>
        <v>TRAETH</v>
      </c>
      <c r="G286" s="38" t="str">
        <f t="shared" si="57"/>
        <v>TBU*101*</v>
      </c>
      <c r="H286" s="38" t="str">
        <f>P$17</f>
        <v>TRAETH</v>
      </c>
      <c r="I286" s="38" t="str">
        <f t="shared" si="58"/>
        <v>TRACXFN</v>
      </c>
      <c r="J286" s="47">
        <v>37.476763979638172</v>
      </c>
      <c r="K286" s="2"/>
      <c r="L286" s="38" t="s">
        <v>239</v>
      </c>
      <c r="M286" s="38" t="s">
        <v>293</v>
      </c>
      <c r="N286" s="38" t="s">
        <v>307</v>
      </c>
    </row>
    <row r="287" spans="2:20" x14ac:dyDescent="0.3">
      <c r="B287" s="38" t="s">
        <v>225</v>
      </c>
      <c r="C287" s="38"/>
      <c r="D287" s="38" t="str">
        <f t="shared" si="45"/>
        <v>FLO_EMIS</v>
      </c>
      <c r="E287" s="42">
        <f t="shared" si="56"/>
        <v>2025</v>
      </c>
      <c r="F287" s="38" t="str">
        <f t="shared" si="55"/>
        <v>TRAETHM</v>
      </c>
      <c r="G287" s="38" t="str">
        <f t="shared" si="57"/>
        <v>TBU*101*</v>
      </c>
      <c r="H287" s="38" t="str">
        <f>P$18</f>
        <v>TRAETHM</v>
      </c>
      <c r="I287" s="38" t="str">
        <f t="shared" si="58"/>
        <v>TRACXFN</v>
      </c>
      <c r="J287" s="47">
        <v>37.476763979638172</v>
      </c>
      <c r="K287" s="2"/>
      <c r="L287" s="38" t="s">
        <v>239</v>
      </c>
      <c r="M287" s="38" t="s">
        <v>293</v>
      </c>
      <c r="N287" s="38" t="s">
        <v>307</v>
      </c>
    </row>
    <row r="288" spans="2:20" x14ac:dyDescent="0.3">
      <c r="B288" s="38" t="s">
        <v>225</v>
      </c>
      <c r="C288" s="38"/>
      <c r="D288" s="38" t="str">
        <f t="shared" si="45"/>
        <v>*</v>
      </c>
      <c r="E288" s="42">
        <f t="shared" si="56"/>
        <v>2025</v>
      </c>
      <c r="F288" s="38" t="str">
        <f t="shared" si="55"/>
        <v>TRAFTD</v>
      </c>
      <c r="G288" s="38" t="str">
        <f t="shared" si="57"/>
        <v>TBU*101*</v>
      </c>
      <c r="H288" s="38" t="str">
        <f>P$19</f>
        <v>TRAFTD</v>
      </c>
      <c r="I288" s="38" t="str">
        <f t="shared" si="58"/>
        <v>TRACXFN</v>
      </c>
      <c r="J288" s="47">
        <v>0</v>
      </c>
      <c r="K288" s="2"/>
      <c r="L288" s="38" t="s">
        <v>239</v>
      </c>
      <c r="M288" s="38"/>
      <c r="N288" s="38" t="s">
        <v>245</v>
      </c>
    </row>
    <row r="289" spans="2:20" x14ac:dyDescent="0.3">
      <c r="B289" s="38" t="s">
        <v>225</v>
      </c>
      <c r="C289" s="38"/>
      <c r="D289" s="38" t="str">
        <f t="shared" si="45"/>
        <v>*</v>
      </c>
      <c r="E289" s="42">
        <f t="shared" si="56"/>
        <v>2025</v>
      </c>
      <c r="F289" s="38" t="str">
        <f t="shared" si="55"/>
        <v>TRAGSL</v>
      </c>
      <c r="G289" s="38" t="str">
        <f t="shared" si="57"/>
        <v>TBU*101*</v>
      </c>
      <c r="H289" s="38" t="str">
        <f>P$20</f>
        <v>TRAGSL</v>
      </c>
      <c r="I289" s="38" t="str">
        <f t="shared" si="58"/>
        <v>TRACXFN</v>
      </c>
      <c r="J289" s="47">
        <v>0</v>
      </c>
      <c r="K289" s="2"/>
      <c r="L289" s="38" t="s">
        <v>239</v>
      </c>
      <c r="M289" s="38"/>
      <c r="N289" s="38" t="s">
        <v>245</v>
      </c>
    </row>
    <row r="290" spans="2:20" x14ac:dyDescent="0.3">
      <c r="B290" s="38" t="s">
        <v>225</v>
      </c>
      <c r="C290" s="38"/>
      <c r="D290" s="38" t="str">
        <f t="shared" si="45"/>
        <v>*</v>
      </c>
      <c r="E290" s="42">
        <f t="shared" si="56"/>
        <v>2025</v>
      </c>
      <c r="F290" s="38" t="str">
        <f t="shared" si="55"/>
        <v>TRAH2G</v>
      </c>
      <c r="G290" s="38" t="str">
        <f t="shared" si="57"/>
        <v>TBU*101*</v>
      </c>
      <c r="H290" s="38" t="str">
        <f>P$21</f>
        <v>TRAH2G</v>
      </c>
      <c r="I290" s="38" t="str">
        <f t="shared" si="58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45"/>
        <v>*</v>
      </c>
      <c r="E291" s="42">
        <f t="shared" si="56"/>
        <v>2025</v>
      </c>
      <c r="F291" s="38" t="str">
        <f t="shared" si="55"/>
        <v>TRAHFO</v>
      </c>
      <c r="G291" s="38" t="str">
        <f t="shared" si="57"/>
        <v>TBU*101*</v>
      </c>
      <c r="H291" s="38" t="str">
        <f>P$22</f>
        <v>TRAHFO</v>
      </c>
      <c r="I291" s="38" t="str">
        <f t="shared" si="58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45"/>
        <v>*</v>
      </c>
      <c r="E292" s="42">
        <f t="shared" si="56"/>
        <v>2025</v>
      </c>
      <c r="F292" s="38" t="str">
        <f t="shared" si="55"/>
        <v>TRAHUM</v>
      </c>
      <c r="G292" s="38" t="str">
        <f t="shared" si="57"/>
        <v>TBU*101*</v>
      </c>
      <c r="H292" s="38" t="str">
        <f>P$23</f>
        <v>TRAHUM</v>
      </c>
      <c r="I292" s="38" t="str">
        <f t="shared" si="58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45"/>
        <v>*</v>
      </c>
      <c r="E293" s="42">
        <f t="shared" si="56"/>
        <v>2025</v>
      </c>
      <c r="F293" s="38" t="str">
        <f t="shared" si="55"/>
        <v>TRAKER</v>
      </c>
      <c r="G293" s="38" t="str">
        <f t="shared" si="57"/>
        <v>TBU*101*</v>
      </c>
      <c r="H293" s="38" t="str">
        <f>P$24</f>
        <v>TRAKER</v>
      </c>
      <c r="I293" s="38" t="str">
        <f t="shared" si="58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45"/>
        <v>*</v>
      </c>
      <c r="E294" s="42">
        <f t="shared" si="56"/>
        <v>2025</v>
      </c>
      <c r="F294" s="38" t="str">
        <f t="shared" si="55"/>
        <v>TRALFO</v>
      </c>
      <c r="G294" s="38" t="str">
        <f t="shared" si="57"/>
        <v>TBU*101*</v>
      </c>
      <c r="H294" s="38" t="str">
        <f>P$25</f>
        <v>TRALFO</v>
      </c>
      <c r="I294" s="38" t="str">
        <f t="shared" si="58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ref="D295:D361" si="60">IF(J295&gt;0,"FLO_EMIS","*")</f>
        <v>*</v>
      </c>
      <c r="E295" s="42">
        <f t="shared" si="56"/>
        <v>2025</v>
      </c>
      <c r="F295" s="38" t="str">
        <f t="shared" ref="F295:F327" si="61">H295</f>
        <v>TRALPG</v>
      </c>
      <c r="G295" s="38" t="str">
        <f t="shared" si="57"/>
        <v>TBU*101*</v>
      </c>
      <c r="H295" s="38" t="str">
        <f>P$26</f>
        <v>TRALPG</v>
      </c>
      <c r="I295" s="38" t="str">
        <f t="shared" si="58"/>
        <v>TRACXFN</v>
      </c>
      <c r="J295" s="47">
        <v>0</v>
      </c>
      <c r="K295" s="2"/>
      <c r="L295" s="38" t="s">
        <v>239</v>
      </c>
      <c r="M295" s="38"/>
      <c r="N295" s="38" t="s">
        <v>245</v>
      </c>
    </row>
    <row r="296" spans="2:20" x14ac:dyDescent="0.3">
      <c r="B296" s="38" t="s">
        <v>225</v>
      </c>
      <c r="C296" s="38"/>
      <c r="D296" s="38" t="str">
        <f t="shared" si="60"/>
        <v>FLO_EMIS</v>
      </c>
      <c r="E296" s="42">
        <f t="shared" si="56"/>
        <v>2025</v>
      </c>
      <c r="F296" s="38" t="str">
        <f t="shared" si="61"/>
        <v>TRAMTH</v>
      </c>
      <c r="G296" s="38" t="str">
        <f t="shared" si="57"/>
        <v>TBU*101*</v>
      </c>
      <c r="H296" s="38" t="str">
        <f>P$27</f>
        <v>TRAMTH</v>
      </c>
      <c r="I296" s="38" t="str">
        <f t="shared" si="58"/>
        <v>TRACXFN</v>
      </c>
      <c r="J296" s="47">
        <v>22.699999936244623</v>
      </c>
      <c r="K296" s="2"/>
      <c r="L296" s="38" t="s">
        <v>239</v>
      </c>
      <c r="M296" s="38" t="s">
        <v>293</v>
      </c>
      <c r="N296" s="38" t="s">
        <v>307</v>
      </c>
      <c r="S296" s="2"/>
      <c r="T296" s="2"/>
    </row>
    <row r="297" spans="2:20" s="2" customFormat="1" ht="15" customHeight="1" x14ac:dyDescent="0.3">
      <c r="B297" s="38" t="s">
        <v>225</v>
      </c>
      <c r="C297" s="38"/>
      <c r="D297" s="38" t="str">
        <f t="shared" si="60"/>
        <v>FLO_EMIS</v>
      </c>
      <c r="E297" s="42">
        <f t="shared" si="56"/>
        <v>2025</v>
      </c>
      <c r="F297" s="38" t="str">
        <f t="shared" si="61"/>
        <v>TRAMTHM</v>
      </c>
      <c r="G297" s="38" t="str">
        <f t="shared" si="57"/>
        <v>TBU*101*</v>
      </c>
      <c r="H297" s="38" t="str">
        <f>P$28</f>
        <v>TRAMTHM</v>
      </c>
      <c r="I297" s="38" t="str">
        <f t="shared" si="58"/>
        <v>TRACXFN</v>
      </c>
      <c r="J297" s="47">
        <v>22.699999936244623</v>
      </c>
      <c r="L297" s="38" t="s">
        <v>239</v>
      </c>
      <c r="M297" s="38" t="s">
        <v>293</v>
      </c>
      <c r="N297" s="38" t="s">
        <v>307</v>
      </c>
      <c r="P297" s="53"/>
    </row>
    <row r="298" spans="2:20" s="2" customFormat="1" ht="15" customHeight="1" x14ac:dyDescent="0.3">
      <c r="B298" s="38" t="s">
        <v>225</v>
      </c>
      <c r="C298" s="38"/>
      <c r="D298" s="38" t="str">
        <f t="shared" si="60"/>
        <v>FLO_EMIS</v>
      </c>
      <c r="E298" s="42">
        <f t="shared" si="56"/>
        <v>2025</v>
      </c>
      <c r="F298" s="38" t="str">
        <f t="shared" si="61"/>
        <v>TRANGL</v>
      </c>
      <c r="G298" s="38" t="str">
        <f t="shared" si="57"/>
        <v>TBU*101*</v>
      </c>
      <c r="H298" s="38" t="str">
        <f>P$29</f>
        <v>TRANGL</v>
      </c>
      <c r="I298" s="38" t="str">
        <f t="shared" si="58"/>
        <v>TRACXFN</v>
      </c>
      <c r="J298" s="47">
        <v>22.561140856589383</v>
      </c>
      <c r="K298"/>
      <c r="L298" s="38" t="s">
        <v>239</v>
      </c>
      <c r="M298" s="38" t="s">
        <v>293</v>
      </c>
      <c r="N298" s="38" t="s">
        <v>307</v>
      </c>
      <c r="P298" s="53"/>
      <c r="S298"/>
      <c r="T298"/>
    </row>
    <row r="299" spans="2:20" x14ac:dyDescent="0.3">
      <c r="B299" s="39" t="s">
        <v>225</v>
      </c>
      <c r="C299" s="39"/>
      <c r="D299" s="39" t="str">
        <f t="shared" si="60"/>
        <v>FLO_EMIS</v>
      </c>
      <c r="E299" s="43">
        <f t="shared" si="56"/>
        <v>2025</v>
      </c>
      <c r="F299" s="39" t="str">
        <f t="shared" si="61"/>
        <v>TRANGS</v>
      </c>
      <c r="G299" s="39" t="str">
        <f t="shared" si="57"/>
        <v>TBU*101*</v>
      </c>
      <c r="H299" s="39" t="str">
        <f>P$30</f>
        <v>TRANGS</v>
      </c>
      <c r="I299" s="39" t="str">
        <f t="shared" si="58"/>
        <v>TRACXFN</v>
      </c>
      <c r="J299" s="48">
        <v>22.561140856589383</v>
      </c>
      <c r="L299" s="39" t="s">
        <v>239</v>
      </c>
      <c r="M299" s="39" t="s">
        <v>293</v>
      </c>
      <c r="N299" s="39" t="s">
        <v>307</v>
      </c>
    </row>
    <row r="300" spans="2:20" x14ac:dyDescent="0.3">
      <c r="B300" s="38" t="s">
        <v>225</v>
      </c>
      <c r="C300" s="38"/>
      <c r="D300" s="38" t="str">
        <f t="shared" si="60"/>
        <v>FLO_EMIS</v>
      </c>
      <c r="E300" s="42">
        <v>2025</v>
      </c>
      <c r="F300" s="38" t="str">
        <f t="shared" si="61"/>
        <v>TRABDL</v>
      </c>
      <c r="G300" s="38" t="s">
        <v>340</v>
      </c>
      <c r="H300" s="38" t="str">
        <f>P$7</f>
        <v>TRABDL</v>
      </c>
      <c r="I300" s="38" t="s">
        <v>228</v>
      </c>
      <c r="J300" s="47">
        <v>1.9294487398869038E-3</v>
      </c>
      <c r="K300" s="2"/>
      <c r="L300" s="38" t="s">
        <v>239</v>
      </c>
      <c r="M300" s="38" t="s">
        <v>293</v>
      </c>
      <c r="N300" s="38" t="s">
        <v>306</v>
      </c>
    </row>
    <row r="301" spans="2:20" x14ac:dyDescent="0.3">
      <c r="B301" s="38" t="s">
        <v>225</v>
      </c>
      <c r="C301" s="38"/>
      <c r="D301" s="38" t="str">
        <f t="shared" si="60"/>
        <v>FLO_EMIS</v>
      </c>
      <c r="E301" s="42">
        <f>E300</f>
        <v>2025</v>
      </c>
      <c r="F301" s="38" t="str">
        <f t="shared" si="61"/>
        <v>TRABDLM</v>
      </c>
      <c r="G301" s="38" t="str">
        <f>G300</f>
        <v>TBU*101*</v>
      </c>
      <c r="H301" s="38" t="str">
        <f>P$8</f>
        <v>TRABDLM</v>
      </c>
      <c r="I301" s="38" t="str">
        <f>I300</f>
        <v>TRAN2ON</v>
      </c>
      <c r="J301" s="47">
        <v>1.9294487398869038E-3</v>
      </c>
      <c r="K301" s="2"/>
      <c r="L301" s="38" t="s">
        <v>239</v>
      </c>
      <c r="M301" s="38" t="s">
        <v>293</v>
      </c>
      <c r="N301" s="38" t="s">
        <v>306</v>
      </c>
      <c r="S301" s="53"/>
      <c r="T301" s="2"/>
    </row>
    <row r="302" spans="2:20" s="2" customFormat="1" ht="15" customHeight="1" x14ac:dyDescent="0.3">
      <c r="B302" s="38" t="s">
        <v>225</v>
      </c>
      <c r="C302" s="38"/>
      <c r="D302" s="38" t="str">
        <f t="shared" si="60"/>
        <v>FLO_EMIS</v>
      </c>
      <c r="E302" s="42">
        <f t="shared" ref="E302:E323" si="62">E301</f>
        <v>2025</v>
      </c>
      <c r="F302" s="38" t="str">
        <f t="shared" si="61"/>
        <v>TRABGL</v>
      </c>
      <c r="G302" s="38" t="str">
        <f t="shared" ref="G302:G323" si="63">G301</f>
        <v>TBU*101*</v>
      </c>
      <c r="H302" s="38" t="str">
        <f>P$9</f>
        <v>TRABGL</v>
      </c>
      <c r="I302" s="38" t="str">
        <f t="shared" ref="I302:I323" si="64">I301</f>
        <v>TRAN2ON</v>
      </c>
      <c r="J302" s="47">
        <v>3.9690000000000003E-3</v>
      </c>
      <c r="L302" s="38" t="s">
        <v>239</v>
      </c>
      <c r="M302" s="38" t="s">
        <v>293</v>
      </c>
      <c r="N302" s="38" t="s">
        <v>307</v>
      </c>
      <c r="P302" s="53"/>
      <c r="S302" s="1"/>
      <c r="T302" s="54"/>
    </row>
    <row r="303" spans="2:20" s="2" customFormat="1" ht="15" customHeight="1" x14ac:dyDescent="0.3">
      <c r="B303" s="38" t="s">
        <v>225</v>
      </c>
      <c r="C303" s="38"/>
      <c r="D303" s="38" t="str">
        <f t="shared" si="60"/>
        <v>FLO_EMIS</v>
      </c>
      <c r="E303" s="42">
        <f t="shared" si="62"/>
        <v>2025</v>
      </c>
      <c r="F303" s="38" t="str">
        <f t="shared" si="61"/>
        <v>TRABGS</v>
      </c>
      <c r="G303" s="38" t="str">
        <f t="shared" si="63"/>
        <v>TBU*101*</v>
      </c>
      <c r="H303" s="38" t="str">
        <f>P$10</f>
        <v>TRABGS</v>
      </c>
      <c r="I303" s="38" t="str">
        <f t="shared" si="64"/>
        <v>TRAN2ON</v>
      </c>
      <c r="J303" s="47">
        <v>3.9690000000000003E-3</v>
      </c>
      <c r="L303" s="38" t="s">
        <v>239</v>
      </c>
      <c r="M303" s="38" t="s">
        <v>293</v>
      </c>
      <c r="N303" s="38" t="s">
        <v>307</v>
      </c>
      <c r="P303" s="53"/>
      <c r="S303" s="53"/>
    </row>
    <row r="304" spans="2:20" s="2" customFormat="1" ht="15" customHeight="1" x14ac:dyDescent="0.3">
      <c r="B304" s="38" t="s">
        <v>225</v>
      </c>
      <c r="C304" s="38"/>
      <c r="D304" s="38" t="str">
        <f t="shared" si="60"/>
        <v>*</v>
      </c>
      <c r="E304" s="42">
        <f t="shared" si="62"/>
        <v>2025</v>
      </c>
      <c r="F304" s="38" t="str">
        <f t="shared" si="61"/>
        <v>TRABGSL</v>
      </c>
      <c r="G304" s="38" t="str">
        <f t="shared" si="63"/>
        <v>TBU*101*</v>
      </c>
      <c r="H304" s="38" t="str">
        <f>P$11</f>
        <v>TRABGSL</v>
      </c>
      <c r="I304" s="38" t="str">
        <f t="shared" si="64"/>
        <v>TRAN2ON</v>
      </c>
      <c r="J304" s="47">
        <v>0</v>
      </c>
      <c r="L304" s="38" t="s">
        <v>239</v>
      </c>
      <c r="M304" s="38"/>
      <c r="N304" s="38" t="s">
        <v>245</v>
      </c>
      <c r="P304" s="53"/>
    </row>
    <row r="305" spans="2:20" s="2" customFormat="1" ht="15" customHeight="1" x14ac:dyDescent="0.3">
      <c r="B305" s="38" t="s">
        <v>225</v>
      </c>
      <c r="C305" s="38"/>
      <c r="D305" s="38" t="str">
        <f t="shared" si="60"/>
        <v>*</v>
      </c>
      <c r="E305" s="42">
        <f t="shared" si="62"/>
        <v>2025</v>
      </c>
      <c r="F305" s="38" t="str">
        <f t="shared" si="61"/>
        <v>TRABGSLM</v>
      </c>
      <c r="G305" s="38" t="str">
        <f t="shared" si="63"/>
        <v>TBU*101*</v>
      </c>
      <c r="H305" s="38" t="str">
        <f>P$12</f>
        <v>TRABGSLM</v>
      </c>
      <c r="I305" s="38" t="str">
        <f t="shared" si="64"/>
        <v>TRAN2ON</v>
      </c>
      <c r="J305" s="47">
        <v>0</v>
      </c>
      <c r="L305" s="38" t="s">
        <v>239</v>
      </c>
      <c r="M305" s="38"/>
      <c r="N305" s="38" t="s">
        <v>245</v>
      </c>
      <c r="P305" s="53"/>
      <c r="S305" s="53"/>
    </row>
    <row r="306" spans="2:20" s="2" customFormat="1" ht="15" customHeight="1" x14ac:dyDescent="0.3">
      <c r="B306" s="38" t="s">
        <v>225</v>
      </c>
      <c r="C306" s="38"/>
      <c r="D306" s="38" t="str">
        <f t="shared" si="60"/>
        <v>*</v>
      </c>
      <c r="E306" s="42">
        <f>E304</f>
        <v>2025</v>
      </c>
      <c r="F306" s="38" t="str">
        <f t="shared" si="61"/>
        <v>TRABJF</v>
      </c>
      <c r="G306" s="38" t="str">
        <f>G304</f>
        <v>TBU*101*</v>
      </c>
      <c r="H306" s="38" t="str">
        <f>P$13</f>
        <v>TRABJF</v>
      </c>
      <c r="I306" s="38" t="str">
        <f>I304</f>
        <v>TRAN2ON</v>
      </c>
      <c r="J306" s="47">
        <v>0</v>
      </c>
      <c r="L306" s="38" t="s">
        <v>239</v>
      </c>
      <c r="M306" s="38"/>
      <c r="N306" s="38" t="s">
        <v>245</v>
      </c>
      <c r="P306" s="53"/>
      <c r="S306"/>
      <c r="T306"/>
    </row>
    <row r="307" spans="2:20" x14ac:dyDescent="0.3">
      <c r="B307" s="38" t="s">
        <v>225</v>
      </c>
      <c r="C307" s="38"/>
      <c r="D307" s="38" t="str">
        <f t="shared" si="60"/>
        <v>*</v>
      </c>
      <c r="E307" s="42">
        <f t="shared" si="62"/>
        <v>2025</v>
      </c>
      <c r="F307" s="38" t="str">
        <f t="shared" si="61"/>
        <v>TRADME</v>
      </c>
      <c r="G307" s="38" t="str">
        <f t="shared" si="63"/>
        <v>TBU*101*</v>
      </c>
      <c r="H307" s="38" t="str">
        <f>P$14</f>
        <v>TRADME</v>
      </c>
      <c r="I307" s="38" t="str">
        <f t="shared" si="64"/>
        <v>TRAN2ON</v>
      </c>
      <c r="J307" s="47">
        <v>0</v>
      </c>
      <c r="K307" s="2"/>
      <c r="L307" s="38" t="s">
        <v>239</v>
      </c>
      <c r="M307" s="38"/>
      <c r="N307" s="38" t="s">
        <v>263</v>
      </c>
      <c r="P307" s="53"/>
      <c r="S307" s="1"/>
      <c r="T307" s="54"/>
    </row>
    <row r="308" spans="2:20" s="2" customFormat="1" ht="15" customHeight="1" x14ac:dyDescent="0.3">
      <c r="B308" s="38" t="s">
        <v>225</v>
      </c>
      <c r="C308" s="38"/>
      <c r="D308" s="38" t="str">
        <f t="shared" si="60"/>
        <v>FLO_EMIS</v>
      </c>
      <c r="E308" s="42">
        <f t="shared" si="62"/>
        <v>2025</v>
      </c>
      <c r="F308" s="38" t="str">
        <f t="shared" si="61"/>
        <v>TRADST</v>
      </c>
      <c r="G308" s="38" t="str">
        <f t="shared" si="63"/>
        <v>TBU*101*</v>
      </c>
      <c r="H308" s="38" t="str">
        <f>P$15</f>
        <v>TRADST</v>
      </c>
      <c r="I308" s="38" t="str">
        <f t="shared" si="64"/>
        <v>TRAN2ON</v>
      </c>
      <c r="J308" s="47">
        <v>1.8904535653544528E-3</v>
      </c>
      <c r="L308" s="38" t="s">
        <v>239</v>
      </c>
      <c r="M308" s="38" t="s">
        <v>293</v>
      </c>
      <c r="N308" s="38" t="s">
        <v>307</v>
      </c>
      <c r="P308" s="53"/>
      <c r="S308"/>
      <c r="T308"/>
    </row>
    <row r="309" spans="2:20" x14ac:dyDescent="0.3">
      <c r="B309" s="38" t="s">
        <v>225</v>
      </c>
      <c r="C309" s="38"/>
      <c r="D309" s="38" t="str">
        <f t="shared" si="60"/>
        <v>*</v>
      </c>
      <c r="E309" s="42">
        <f t="shared" si="62"/>
        <v>2025</v>
      </c>
      <c r="F309" s="38" t="str">
        <f t="shared" si="61"/>
        <v>TRAELC</v>
      </c>
      <c r="G309" s="38" t="str">
        <f t="shared" si="63"/>
        <v>TBU*101*</v>
      </c>
      <c r="H309" s="38" t="str">
        <f>P$16</f>
        <v>TRAELC</v>
      </c>
      <c r="I309" s="38" t="str">
        <f t="shared" si="64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60"/>
        <v>FLO_EMIS</v>
      </c>
      <c r="E310" s="42">
        <f t="shared" si="62"/>
        <v>2025</v>
      </c>
      <c r="F310" s="38" t="str">
        <f t="shared" si="61"/>
        <v>TRAETH</v>
      </c>
      <c r="G310" s="38" t="str">
        <f t="shared" si="63"/>
        <v>TBU*101*</v>
      </c>
      <c r="H310" s="38" t="str">
        <f>P$17</f>
        <v>TRAETH</v>
      </c>
      <c r="I310" s="38" t="str">
        <f t="shared" si="64"/>
        <v>TRAN2ON</v>
      </c>
      <c r="J310" s="47">
        <v>2.8019999999999998E-3</v>
      </c>
      <c r="K310" s="2"/>
      <c r="L310" s="38" t="s">
        <v>239</v>
      </c>
      <c r="M310" s="38" t="s">
        <v>293</v>
      </c>
      <c r="N310" s="38" t="s">
        <v>307</v>
      </c>
    </row>
    <row r="311" spans="2:20" x14ac:dyDescent="0.3">
      <c r="B311" s="38" t="s">
        <v>225</v>
      </c>
      <c r="C311" s="38"/>
      <c r="D311" s="38" t="str">
        <f t="shared" si="60"/>
        <v>FLO_EMIS</v>
      </c>
      <c r="E311" s="42">
        <f t="shared" si="62"/>
        <v>2025</v>
      </c>
      <c r="F311" s="38" t="str">
        <f t="shared" si="61"/>
        <v>TRAETHM</v>
      </c>
      <c r="G311" s="38" t="str">
        <f t="shared" si="63"/>
        <v>TBU*101*</v>
      </c>
      <c r="H311" s="38" t="str">
        <f>P$18</f>
        <v>TRAETHM</v>
      </c>
      <c r="I311" s="38" t="str">
        <f t="shared" si="64"/>
        <v>TRAN2ON</v>
      </c>
      <c r="J311" s="47">
        <v>2.8019999999999998E-3</v>
      </c>
      <c r="K311" s="2"/>
      <c r="L311" s="38" t="s">
        <v>239</v>
      </c>
      <c r="M311" s="38" t="s">
        <v>293</v>
      </c>
      <c r="N311" s="38" t="s">
        <v>307</v>
      </c>
    </row>
    <row r="312" spans="2:20" x14ac:dyDescent="0.3">
      <c r="B312" s="38" t="s">
        <v>225</v>
      </c>
      <c r="C312" s="38"/>
      <c r="D312" s="38" t="str">
        <f t="shared" si="60"/>
        <v>*</v>
      </c>
      <c r="E312" s="42">
        <f t="shared" si="62"/>
        <v>2025</v>
      </c>
      <c r="F312" s="38" t="str">
        <f t="shared" si="61"/>
        <v>TRAFTD</v>
      </c>
      <c r="G312" s="38" t="str">
        <f t="shared" si="63"/>
        <v>TBU*101*</v>
      </c>
      <c r="H312" s="38" t="str">
        <f>P$19</f>
        <v>TRAFTD</v>
      </c>
      <c r="I312" s="38" t="str">
        <f t="shared" si="64"/>
        <v>TRAN2ON</v>
      </c>
      <c r="J312" s="47">
        <v>0</v>
      </c>
      <c r="K312" s="2"/>
      <c r="L312" s="38" t="s">
        <v>239</v>
      </c>
      <c r="M312" s="38"/>
      <c r="N312" s="38" t="s">
        <v>245</v>
      </c>
    </row>
    <row r="313" spans="2:20" x14ac:dyDescent="0.3">
      <c r="B313" s="38" t="s">
        <v>225</v>
      </c>
      <c r="C313" s="38"/>
      <c r="D313" s="38" t="str">
        <f t="shared" si="60"/>
        <v>*</v>
      </c>
      <c r="E313" s="42">
        <f t="shared" si="62"/>
        <v>2025</v>
      </c>
      <c r="F313" s="38" t="str">
        <f t="shared" si="61"/>
        <v>TRAGSL</v>
      </c>
      <c r="G313" s="38" t="str">
        <f t="shared" si="63"/>
        <v>TBU*101*</v>
      </c>
      <c r="H313" s="38" t="str">
        <f>P$20</f>
        <v>TRAGSL</v>
      </c>
      <c r="I313" s="38" t="str">
        <f t="shared" si="64"/>
        <v>TRAN2ON</v>
      </c>
      <c r="J313" s="47">
        <v>0</v>
      </c>
      <c r="K313" s="2"/>
      <c r="L313" s="38" t="s">
        <v>239</v>
      </c>
      <c r="M313" s="38"/>
      <c r="N313" s="38" t="s">
        <v>245</v>
      </c>
    </row>
    <row r="314" spans="2:20" x14ac:dyDescent="0.3">
      <c r="B314" s="38" t="s">
        <v>225</v>
      </c>
      <c r="C314" s="38"/>
      <c r="D314" s="38" t="str">
        <f t="shared" si="60"/>
        <v>*</v>
      </c>
      <c r="E314" s="42">
        <f t="shared" si="62"/>
        <v>2025</v>
      </c>
      <c r="F314" s="38" t="str">
        <f t="shared" si="61"/>
        <v>TRAH2G</v>
      </c>
      <c r="G314" s="38" t="str">
        <f t="shared" si="63"/>
        <v>TBU*101*</v>
      </c>
      <c r="H314" s="38" t="str">
        <f>P$21</f>
        <v>TRAH2G</v>
      </c>
      <c r="I314" s="38" t="str">
        <f t="shared" si="64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60"/>
        <v>*</v>
      </c>
      <c r="E315" s="42">
        <f t="shared" si="62"/>
        <v>2025</v>
      </c>
      <c r="F315" s="38" t="str">
        <f t="shared" si="61"/>
        <v>TRAHFO</v>
      </c>
      <c r="G315" s="38" t="str">
        <f t="shared" si="63"/>
        <v>TBU*101*</v>
      </c>
      <c r="H315" s="38" t="str">
        <f>P$22</f>
        <v>TRAHFO</v>
      </c>
      <c r="I315" s="38" t="str">
        <f t="shared" si="64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60"/>
        <v>*</v>
      </c>
      <c r="E316" s="42">
        <f t="shared" si="62"/>
        <v>2025</v>
      </c>
      <c r="F316" s="38" t="str">
        <f t="shared" si="61"/>
        <v>TRAHUM</v>
      </c>
      <c r="G316" s="38" t="str">
        <f t="shared" si="63"/>
        <v>TBU*101*</v>
      </c>
      <c r="H316" s="38" t="str">
        <f>P$23</f>
        <v>TRAHUM</v>
      </c>
      <c r="I316" s="38" t="str">
        <f t="shared" si="64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60"/>
        <v>*</v>
      </c>
      <c r="E317" s="42">
        <f t="shared" si="62"/>
        <v>2025</v>
      </c>
      <c r="F317" s="38" t="str">
        <f t="shared" si="61"/>
        <v>TRAKER</v>
      </c>
      <c r="G317" s="38" t="str">
        <f t="shared" si="63"/>
        <v>TBU*101*</v>
      </c>
      <c r="H317" s="38" t="str">
        <f>P$24</f>
        <v>TRAKER</v>
      </c>
      <c r="I317" s="38" t="str">
        <f t="shared" si="64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60"/>
        <v>*</v>
      </c>
      <c r="E318" s="42">
        <f t="shared" si="62"/>
        <v>2025</v>
      </c>
      <c r="F318" s="38" t="str">
        <f t="shared" si="61"/>
        <v>TRALFO</v>
      </c>
      <c r="G318" s="38" t="str">
        <f t="shared" si="63"/>
        <v>TBU*101*</v>
      </c>
      <c r="H318" s="38" t="str">
        <f>P$25</f>
        <v>TRALFO</v>
      </c>
      <c r="I318" s="38" t="str">
        <f t="shared" si="64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60"/>
        <v>*</v>
      </c>
      <c r="E319" s="42">
        <f t="shared" si="62"/>
        <v>2025</v>
      </c>
      <c r="F319" s="38" t="str">
        <f t="shared" si="61"/>
        <v>TRALPG</v>
      </c>
      <c r="G319" s="38" t="str">
        <f t="shared" si="63"/>
        <v>TBU*101*</v>
      </c>
      <c r="H319" s="38" t="str">
        <f>P$26</f>
        <v>TRALPG</v>
      </c>
      <c r="I319" s="38" t="str">
        <f t="shared" si="64"/>
        <v>TRAN2ON</v>
      </c>
      <c r="J319" s="47">
        <v>0</v>
      </c>
      <c r="K319" s="2"/>
      <c r="L319" s="38" t="s">
        <v>239</v>
      </c>
      <c r="M319" s="38"/>
      <c r="N319" s="38" t="s">
        <v>245</v>
      </c>
    </row>
    <row r="320" spans="2:20" x14ac:dyDescent="0.3">
      <c r="B320" s="38" t="s">
        <v>225</v>
      </c>
      <c r="C320" s="38"/>
      <c r="D320" s="38" t="str">
        <f t="shared" si="60"/>
        <v>FLO_EMIS</v>
      </c>
      <c r="E320" s="42">
        <f t="shared" si="62"/>
        <v>2025</v>
      </c>
      <c r="F320" s="38" t="str">
        <f t="shared" si="61"/>
        <v>TRAMTH</v>
      </c>
      <c r="G320" s="38" t="str">
        <f t="shared" si="63"/>
        <v>TBU*101*</v>
      </c>
      <c r="H320" s="38" t="str">
        <f>P$27</f>
        <v>TRAMTH</v>
      </c>
      <c r="I320" s="38" t="str">
        <f t="shared" si="64"/>
        <v>TRAN2ON</v>
      </c>
      <c r="J320" s="47">
        <v>1.8435551651716842E-3</v>
      </c>
      <c r="K320" s="2"/>
      <c r="L320" s="38" t="s">
        <v>239</v>
      </c>
      <c r="M320" s="38" t="s">
        <v>293</v>
      </c>
      <c r="N320" s="38" t="s">
        <v>307</v>
      </c>
      <c r="S320" s="2"/>
      <c r="T320" s="2"/>
    </row>
    <row r="321" spans="2:20" s="2" customFormat="1" ht="15" customHeight="1" x14ac:dyDescent="0.3">
      <c r="B321" s="38" t="s">
        <v>225</v>
      </c>
      <c r="C321" s="38"/>
      <c r="D321" s="38" t="str">
        <f t="shared" si="60"/>
        <v>FLO_EMIS</v>
      </c>
      <c r="E321" s="42">
        <f t="shared" si="62"/>
        <v>2025</v>
      </c>
      <c r="F321" s="38" t="str">
        <f t="shared" si="61"/>
        <v>TRAMTHM</v>
      </c>
      <c r="G321" s="38" t="str">
        <f t="shared" si="63"/>
        <v>TBU*101*</v>
      </c>
      <c r="H321" s="38" t="str">
        <f>P$28</f>
        <v>TRAMTHM</v>
      </c>
      <c r="I321" s="38" t="str">
        <f t="shared" si="64"/>
        <v>TRAN2ON</v>
      </c>
      <c r="J321" s="47">
        <v>1.8435551651716842E-3</v>
      </c>
      <c r="L321" s="38" t="s">
        <v>239</v>
      </c>
      <c r="M321" s="38" t="s">
        <v>293</v>
      </c>
      <c r="N321" s="38" t="s">
        <v>307</v>
      </c>
      <c r="P321" s="53"/>
    </row>
    <row r="322" spans="2:20" s="2" customFormat="1" ht="15" customHeight="1" x14ac:dyDescent="0.3">
      <c r="B322" s="38" t="s">
        <v>225</v>
      </c>
      <c r="C322" s="38"/>
      <c r="D322" s="38" t="str">
        <f t="shared" si="60"/>
        <v>FLO_EMIS</v>
      </c>
      <c r="E322" s="42">
        <f t="shared" si="62"/>
        <v>2025</v>
      </c>
      <c r="F322" s="38" t="str">
        <f t="shared" si="61"/>
        <v>TRANGL</v>
      </c>
      <c r="G322" s="38" t="str">
        <f t="shared" si="63"/>
        <v>TBU*101*</v>
      </c>
      <c r="H322" s="38" t="str">
        <f>P$29</f>
        <v>TRANGL</v>
      </c>
      <c r="I322" s="38" t="str">
        <f t="shared" si="64"/>
        <v>TRAN2ON</v>
      </c>
      <c r="J322" s="47">
        <v>3.9690000000000003E-3</v>
      </c>
      <c r="K322"/>
      <c r="L322" s="38" t="s">
        <v>239</v>
      </c>
      <c r="M322" s="38" t="s">
        <v>293</v>
      </c>
      <c r="N322" s="38" t="s">
        <v>307</v>
      </c>
      <c r="P322" s="53"/>
      <c r="S322"/>
      <c r="T322"/>
    </row>
    <row r="323" spans="2:20" x14ac:dyDescent="0.3">
      <c r="B323" s="39" t="s">
        <v>225</v>
      </c>
      <c r="C323" s="39"/>
      <c r="D323" s="39" t="str">
        <f t="shared" si="60"/>
        <v>FLO_EMIS</v>
      </c>
      <c r="E323" s="43">
        <f t="shared" si="62"/>
        <v>2025</v>
      </c>
      <c r="F323" s="39" t="str">
        <f t="shared" si="61"/>
        <v>TRANGS</v>
      </c>
      <c r="G323" s="39" t="str">
        <f t="shared" si="63"/>
        <v>TBU*101*</v>
      </c>
      <c r="H323" s="39" t="str">
        <f>P$30</f>
        <v>TRANGS</v>
      </c>
      <c r="I323" s="39" t="str">
        <f t="shared" si="64"/>
        <v>TRAN2ON</v>
      </c>
      <c r="J323" s="48">
        <v>3.9690000000000003E-3</v>
      </c>
      <c r="L323" s="39" t="s">
        <v>239</v>
      </c>
      <c r="M323" s="39" t="s">
        <v>293</v>
      </c>
      <c r="N323" s="39" t="s">
        <v>307</v>
      </c>
    </row>
    <row r="324" spans="2:20" x14ac:dyDescent="0.3">
      <c r="B324" s="38" t="s">
        <v>225</v>
      </c>
      <c r="C324" s="38"/>
      <c r="D324" s="38" t="str">
        <f t="shared" si="60"/>
        <v>FLO_EMIS</v>
      </c>
      <c r="E324" s="42">
        <v>2025</v>
      </c>
      <c r="F324" s="38" t="str">
        <f t="shared" si="61"/>
        <v>TRABDL</v>
      </c>
      <c r="G324" s="38" t="s">
        <v>340</v>
      </c>
      <c r="H324" s="38" t="str">
        <f>P$7</f>
        <v>TRABDL</v>
      </c>
      <c r="I324" s="38" t="s">
        <v>247</v>
      </c>
      <c r="J324" s="47">
        <v>1.4464808858552278E-4</v>
      </c>
      <c r="K324" s="2"/>
      <c r="L324" s="38" t="s">
        <v>239</v>
      </c>
      <c r="M324" s="38" t="s">
        <v>293</v>
      </c>
      <c r="N324" s="38" t="s">
        <v>306</v>
      </c>
    </row>
    <row r="325" spans="2:20" x14ac:dyDescent="0.3">
      <c r="B325" s="38" t="s">
        <v>225</v>
      </c>
      <c r="C325" s="38"/>
      <c r="D325" s="38" t="str">
        <f t="shared" si="60"/>
        <v>FLO_EMIS</v>
      </c>
      <c r="E325" s="42">
        <f>E324</f>
        <v>2025</v>
      </c>
      <c r="F325" s="38" t="str">
        <f t="shared" si="61"/>
        <v>TRABDLM</v>
      </c>
      <c r="G325" s="38" t="str">
        <f>G324</f>
        <v>TBU*101*</v>
      </c>
      <c r="H325" s="38" t="str">
        <f>P$8</f>
        <v>TRABDLM</v>
      </c>
      <c r="I325" s="38" t="str">
        <f>I324</f>
        <v>TRANH3N</v>
      </c>
      <c r="J325" s="47">
        <v>1.4464808858552278E-4</v>
      </c>
      <c r="K325" s="2"/>
      <c r="L325" s="38" t="s">
        <v>239</v>
      </c>
      <c r="M325" s="38" t="s">
        <v>293</v>
      </c>
      <c r="N325" s="38" t="s">
        <v>306</v>
      </c>
    </row>
    <row r="326" spans="2:20" x14ac:dyDescent="0.3">
      <c r="B326" s="38" t="s">
        <v>225</v>
      </c>
      <c r="C326" s="38"/>
      <c r="D326" s="38" t="str">
        <f t="shared" si="60"/>
        <v>FLO_EMIS</v>
      </c>
      <c r="E326" s="42">
        <f t="shared" ref="E326:E347" si="65">E325</f>
        <v>2025</v>
      </c>
      <c r="F326" s="38" t="str">
        <f t="shared" si="61"/>
        <v>TRABGL</v>
      </c>
      <c r="G326" s="38" t="str">
        <f t="shared" ref="G326:G347" si="66">G325</f>
        <v>TBU*101*</v>
      </c>
      <c r="H326" s="38" t="str">
        <f>P$9</f>
        <v>TRABGL</v>
      </c>
      <c r="I326" s="38" t="str">
        <f t="shared" ref="I326:I347" si="67">I325</f>
        <v>TRANH3N</v>
      </c>
      <c r="J326" s="47">
        <v>1.2005989645109318E-4</v>
      </c>
      <c r="K326" s="2"/>
      <c r="L326" s="38" t="s">
        <v>239</v>
      </c>
      <c r="M326" s="38" t="s">
        <v>293</v>
      </c>
      <c r="N326" s="38" t="s">
        <v>307</v>
      </c>
      <c r="S326" s="53"/>
      <c r="T326" s="2"/>
    </row>
    <row r="327" spans="2:20" s="2" customFormat="1" ht="15" customHeight="1" x14ac:dyDescent="0.3">
      <c r="B327" s="38" t="s">
        <v>225</v>
      </c>
      <c r="C327" s="38"/>
      <c r="D327" s="38" t="str">
        <f t="shared" si="60"/>
        <v>FLO_EMIS</v>
      </c>
      <c r="E327" s="42">
        <f t="shared" si="65"/>
        <v>2025</v>
      </c>
      <c r="F327" s="38" t="str">
        <f t="shared" si="61"/>
        <v>TRABGS</v>
      </c>
      <c r="G327" s="38" t="str">
        <f t="shared" si="66"/>
        <v>TBU*101*</v>
      </c>
      <c r="H327" s="38" t="str">
        <f>P$10</f>
        <v>TRABGS</v>
      </c>
      <c r="I327" s="38" t="str">
        <f t="shared" si="67"/>
        <v>TRANH3N</v>
      </c>
      <c r="J327" s="47">
        <v>1.2005989645109318E-4</v>
      </c>
      <c r="L327" s="38" t="s">
        <v>239</v>
      </c>
      <c r="M327" s="38" t="s">
        <v>293</v>
      </c>
      <c r="N327" s="38" t="s">
        <v>307</v>
      </c>
      <c r="P327" s="53"/>
      <c r="S327" s="1"/>
      <c r="T327" s="54"/>
    </row>
    <row r="328" spans="2:20" s="2" customFormat="1" ht="15" customHeight="1" x14ac:dyDescent="0.3">
      <c r="B328" s="38" t="s">
        <v>225</v>
      </c>
      <c r="C328" s="38"/>
      <c r="D328" s="38" t="str">
        <f t="shared" si="60"/>
        <v>*</v>
      </c>
      <c r="E328" s="42">
        <f t="shared" si="65"/>
        <v>2025</v>
      </c>
      <c r="F328" s="38" t="str">
        <f t="shared" ref="F328:F361" si="68">H328</f>
        <v>TRABGSL</v>
      </c>
      <c r="G328" s="38" t="str">
        <f t="shared" si="66"/>
        <v>TBU*101*</v>
      </c>
      <c r="H328" s="38" t="str">
        <f>P$11</f>
        <v>TRABGSL</v>
      </c>
      <c r="I328" s="38" t="str">
        <f t="shared" si="67"/>
        <v>TRANH3N</v>
      </c>
      <c r="J328" s="47">
        <v>0</v>
      </c>
      <c r="L328" s="38" t="s">
        <v>239</v>
      </c>
      <c r="M328" s="38"/>
      <c r="N328" s="38" t="s">
        <v>245</v>
      </c>
      <c r="P328" s="53"/>
      <c r="S328" s="53"/>
    </row>
    <row r="329" spans="2:20" s="2" customFormat="1" ht="15" customHeight="1" x14ac:dyDescent="0.3">
      <c r="B329" s="38" t="s">
        <v>225</v>
      </c>
      <c r="C329" s="38"/>
      <c r="D329" s="38" t="str">
        <f t="shared" ref="D329" si="69">IF(J329&gt;0,"FLO_EMIS","*")</f>
        <v>*</v>
      </c>
      <c r="E329" s="42">
        <f t="shared" si="65"/>
        <v>2025</v>
      </c>
      <c r="F329" s="38" t="str">
        <f t="shared" si="68"/>
        <v>TRABGSLM</v>
      </c>
      <c r="G329" s="38" t="str">
        <f t="shared" si="66"/>
        <v>TBU*101*</v>
      </c>
      <c r="H329" s="38" t="str">
        <f>P$12</f>
        <v>TRABGSLM</v>
      </c>
      <c r="I329" s="38" t="str">
        <f t="shared" si="67"/>
        <v>TRANH3N</v>
      </c>
      <c r="J329" s="47">
        <v>0</v>
      </c>
      <c r="L329" s="38" t="s">
        <v>239</v>
      </c>
      <c r="M329" s="38"/>
      <c r="N329" s="38" t="s">
        <v>245</v>
      </c>
      <c r="P329" s="53"/>
      <c r="S329" s="53"/>
    </row>
    <row r="330" spans="2:20" s="2" customFormat="1" ht="15" customHeight="1" x14ac:dyDescent="0.3">
      <c r="B330" s="38" t="s">
        <v>225</v>
      </c>
      <c r="C330" s="38"/>
      <c r="D330" s="38" t="str">
        <f t="shared" si="60"/>
        <v>*</v>
      </c>
      <c r="E330" s="42">
        <f>E328</f>
        <v>2025</v>
      </c>
      <c r="F330" s="38" t="str">
        <f t="shared" si="68"/>
        <v>TRABJF</v>
      </c>
      <c r="G330" s="38" t="str">
        <f>G328</f>
        <v>TBU*101*</v>
      </c>
      <c r="H330" s="38" t="str">
        <f>P$13</f>
        <v>TRABJF</v>
      </c>
      <c r="I330" s="38" t="str">
        <f>I328</f>
        <v>TRANH3N</v>
      </c>
      <c r="J330" s="47">
        <v>0</v>
      </c>
      <c r="L330" s="38" t="s">
        <v>239</v>
      </c>
      <c r="M330" s="38"/>
      <c r="N330" s="38" t="s">
        <v>245</v>
      </c>
      <c r="P330" s="53"/>
    </row>
    <row r="331" spans="2:20" s="2" customFormat="1" ht="15" customHeight="1" x14ac:dyDescent="0.3">
      <c r="B331" s="38" t="s">
        <v>225</v>
      </c>
      <c r="C331" s="38"/>
      <c r="D331" s="38" t="str">
        <f t="shared" si="60"/>
        <v>*</v>
      </c>
      <c r="E331" s="42">
        <f t="shared" si="65"/>
        <v>2025</v>
      </c>
      <c r="F331" s="38" t="str">
        <f t="shared" si="68"/>
        <v>TRADME</v>
      </c>
      <c r="G331" s="38" t="str">
        <f t="shared" si="66"/>
        <v>TBU*101*</v>
      </c>
      <c r="H331" s="38" t="str">
        <f>P$14</f>
        <v>TRADME</v>
      </c>
      <c r="I331" s="38" t="str">
        <f t="shared" si="67"/>
        <v>TRANH3N</v>
      </c>
      <c r="J331" s="47">
        <v>0</v>
      </c>
      <c r="L331" s="38" t="s">
        <v>239</v>
      </c>
      <c r="M331" s="38"/>
      <c r="N331" s="38" t="s">
        <v>263</v>
      </c>
      <c r="P331" s="53"/>
      <c r="S331"/>
      <c r="T331"/>
    </row>
    <row r="332" spans="2:20" x14ac:dyDescent="0.3">
      <c r="B332" s="38" t="s">
        <v>225</v>
      </c>
      <c r="C332" s="38"/>
      <c r="D332" s="38" t="str">
        <f t="shared" si="60"/>
        <v>FLO_EMIS</v>
      </c>
      <c r="E332" s="42">
        <f t="shared" si="65"/>
        <v>2025</v>
      </c>
      <c r="F332" s="38" t="str">
        <f t="shared" si="68"/>
        <v>TRADST</v>
      </c>
      <c r="G332" s="38" t="str">
        <f t="shared" si="66"/>
        <v>TBU*101*</v>
      </c>
      <c r="H332" s="38" t="str">
        <f>P$15</f>
        <v>TRADST</v>
      </c>
      <c r="I332" s="38" t="str">
        <f t="shared" si="67"/>
        <v>TRANH3N</v>
      </c>
      <c r="J332" s="47">
        <v>1.4464808858552221E-4</v>
      </c>
      <c r="K332" s="2"/>
      <c r="L332" s="38" t="s">
        <v>239</v>
      </c>
      <c r="M332" s="38" t="s">
        <v>293</v>
      </c>
      <c r="N332" s="38" t="s">
        <v>307</v>
      </c>
      <c r="P332" s="53"/>
      <c r="S332" s="1"/>
      <c r="T332" s="54"/>
    </row>
    <row r="333" spans="2:20" s="2" customFormat="1" ht="15" customHeight="1" x14ac:dyDescent="0.3">
      <c r="B333" s="38" t="s">
        <v>225</v>
      </c>
      <c r="C333" s="38"/>
      <c r="D333" s="38" t="str">
        <f t="shared" si="60"/>
        <v>*</v>
      </c>
      <c r="E333" s="42">
        <f t="shared" si="65"/>
        <v>2025</v>
      </c>
      <c r="F333" s="38" t="str">
        <f t="shared" si="68"/>
        <v>TRAELC</v>
      </c>
      <c r="G333" s="38" t="str">
        <f t="shared" si="66"/>
        <v>TBU*101*</v>
      </c>
      <c r="H333" s="38" t="str">
        <f>P$16</f>
        <v>TRAELC</v>
      </c>
      <c r="I333" s="38" t="str">
        <f t="shared" si="67"/>
        <v>TRANH3N</v>
      </c>
      <c r="J333" s="47">
        <v>0</v>
      </c>
      <c r="L333" s="38" t="s">
        <v>239</v>
      </c>
      <c r="M333" s="38"/>
      <c r="N333" s="38" t="s">
        <v>245</v>
      </c>
      <c r="P333" s="53"/>
      <c r="S333"/>
      <c r="T333"/>
    </row>
    <row r="334" spans="2:20" x14ac:dyDescent="0.3">
      <c r="B334" s="38" t="s">
        <v>225</v>
      </c>
      <c r="C334" s="38"/>
      <c r="D334" s="38" t="str">
        <f t="shared" si="60"/>
        <v>FLO_EMIS</v>
      </c>
      <c r="E334" s="42">
        <f t="shared" si="65"/>
        <v>2025</v>
      </c>
      <c r="F334" s="38" t="str">
        <f t="shared" si="68"/>
        <v>TRAETH</v>
      </c>
      <c r="G334" s="38" t="str">
        <f t="shared" si="66"/>
        <v>TBU*101*</v>
      </c>
      <c r="H334" s="38" t="str">
        <f>P$17</f>
        <v>TRAETH</v>
      </c>
      <c r="I334" s="38" t="str">
        <f t="shared" si="67"/>
        <v>TRANH3N</v>
      </c>
      <c r="J334" s="47">
        <v>1.4840571114426972E-4</v>
      </c>
      <c r="K334" s="2"/>
      <c r="L334" s="38" t="s">
        <v>239</v>
      </c>
      <c r="M334" s="38" t="s">
        <v>293</v>
      </c>
      <c r="N334" s="38" t="s">
        <v>307</v>
      </c>
    </row>
    <row r="335" spans="2:20" x14ac:dyDescent="0.3">
      <c r="B335" s="38" t="s">
        <v>225</v>
      </c>
      <c r="C335" s="38"/>
      <c r="D335" s="38" t="str">
        <f t="shared" si="60"/>
        <v>FLO_EMIS</v>
      </c>
      <c r="E335" s="42">
        <f t="shared" si="65"/>
        <v>2025</v>
      </c>
      <c r="F335" s="38" t="str">
        <f t="shared" si="68"/>
        <v>TRAETHM</v>
      </c>
      <c r="G335" s="38" t="str">
        <f t="shared" si="66"/>
        <v>TBU*101*</v>
      </c>
      <c r="H335" s="38" t="str">
        <f>P$18</f>
        <v>TRAETHM</v>
      </c>
      <c r="I335" s="38" t="str">
        <f t="shared" si="67"/>
        <v>TRANH3N</v>
      </c>
      <c r="J335" s="47">
        <v>1.4840571114426972E-4</v>
      </c>
      <c r="K335" s="2"/>
      <c r="L335" s="38" t="s">
        <v>239</v>
      </c>
      <c r="M335" s="38" t="s">
        <v>293</v>
      </c>
      <c r="N335" s="38" t="s">
        <v>307</v>
      </c>
    </row>
    <row r="336" spans="2:20" x14ac:dyDescent="0.3">
      <c r="B336" s="38" t="s">
        <v>225</v>
      </c>
      <c r="C336" s="38"/>
      <c r="D336" s="38" t="str">
        <f t="shared" si="60"/>
        <v>*</v>
      </c>
      <c r="E336" s="42">
        <f t="shared" si="65"/>
        <v>2025</v>
      </c>
      <c r="F336" s="38" t="str">
        <f t="shared" si="68"/>
        <v>TRAFTD</v>
      </c>
      <c r="G336" s="38" t="str">
        <f t="shared" si="66"/>
        <v>TBU*101*</v>
      </c>
      <c r="H336" s="38" t="str">
        <f>P$19</f>
        <v>TRAFTD</v>
      </c>
      <c r="I336" s="38" t="str">
        <f t="shared" si="67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60"/>
        <v>*</v>
      </c>
      <c r="E337" s="42">
        <f t="shared" si="65"/>
        <v>2025</v>
      </c>
      <c r="F337" s="38" t="str">
        <f t="shared" si="68"/>
        <v>TRAGSL</v>
      </c>
      <c r="G337" s="38" t="str">
        <f t="shared" si="66"/>
        <v>TBU*101*</v>
      </c>
      <c r="H337" s="38" t="str">
        <f>P$20</f>
        <v>TRAGSL</v>
      </c>
      <c r="I337" s="38" t="str">
        <f t="shared" si="67"/>
        <v>TRANH3N</v>
      </c>
      <c r="J337" s="47">
        <v>0</v>
      </c>
      <c r="K337" s="2"/>
      <c r="L337" s="38" t="s">
        <v>239</v>
      </c>
      <c r="M337" s="38"/>
      <c r="N337" s="38" t="s">
        <v>245</v>
      </c>
    </row>
    <row r="338" spans="2:20" x14ac:dyDescent="0.3">
      <c r="B338" s="38" t="s">
        <v>225</v>
      </c>
      <c r="C338" s="38"/>
      <c r="D338" s="38" t="str">
        <f t="shared" si="60"/>
        <v>*</v>
      </c>
      <c r="E338" s="42">
        <f t="shared" si="65"/>
        <v>2025</v>
      </c>
      <c r="F338" s="38" t="str">
        <f t="shared" si="68"/>
        <v>TRAH2G</v>
      </c>
      <c r="G338" s="38" t="str">
        <f t="shared" si="66"/>
        <v>TBU*101*</v>
      </c>
      <c r="H338" s="38" t="str">
        <f>P$21</f>
        <v>TRAH2G</v>
      </c>
      <c r="I338" s="38" t="str">
        <f t="shared" si="67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60"/>
        <v>*</v>
      </c>
      <c r="E339" s="42">
        <f t="shared" si="65"/>
        <v>2025</v>
      </c>
      <c r="F339" s="38" t="str">
        <f t="shared" si="68"/>
        <v>TRAHFO</v>
      </c>
      <c r="G339" s="38" t="str">
        <f t="shared" si="66"/>
        <v>TBU*101*</v>
      </c>
      <c r="H339" s="38" t="str">
        <f>P$22</f>
        <v>TRAHFO</v>
      </c>
      <c r="I339" s="38" t="str">
        <f t="shared" si="67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60"/>
        <v>*</v>
      </c>
      <c r="E340" s="42">
        <f t="shared" si="65"/>
        <v>2025</v>
      </c>
      <c r="F340" s="38" t="str">
        <f t="shared" si="68"/>
        <v>TRAHUM</v>
      </c>
      <c r="G340" s="38" t="str">
        <f t="shared" si="66"/>
        <v>TBU*101*</v>
      </c>
      <c r="H340" s="38" t="str">
        <f>P$23</f>
        <v>TRAHUM</v>
      </c>
      <c r="I340" s="38" t="str">
        <f t="shared" si="67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60"/>
        <v>*</v>
      </c>
      <c r="E341" s="42">
        <f t="shared" si="65"/>
        <v>2025</v>
      </c>
      <c r="F341" s="38" t="str">
        <f t="shared" si="68"/>
        <v>TRAKER</v>
      </c>
      <c r="G341" s="38" t="str">
        <f t="shared" si="66"/>
        <v>TBU*101*</v>
      </c>
      <c r="H341" s="38" t="str">
        <f>P$24</f>
        <v>TRAKER</v>
      </c>
      <c r="I341" s="38" t="str">
        <f t="shared" si="67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60"/>
        <v>*</v>
      </c>
      <c r="E342" s="42">
        <f t="shared" si="65"/>
        <v>2025</v>
      </c>
      <c r="F342" s="38" t="str">
        <f t="shared" si="68"/>
        <v>TRALFO</v>
      </c>
      <c r="G342" s="38" t="str">
        <f t="shared" si="66"/>
        <v>TBU*101*</v>
      </c>
      <c r="H342" s="38" t="str">
        <f>P$25</f>
        <v>TRALFO</v>
      </c>
      <c r="I342" s="38" t="str">
        <f t="shared" si="67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60"/>
        <v>*</v>
      </c>
      <c r="E343" s="42">
        <f t="shared" si="65"/>
        <v>2025</v>
      </c>
      <c r="F343" s="38" t="str">
        <f t="shared" si="68"/>
        <v>TRALPG</v>
      </c>
      <c r="G343" s="38" t="str">
        <f t="shared" si="66"/>
        <v>TBU*101*</v>
      </c>
      <c r="H343" s="38" t="str">
        <f>P$26</f>
        <v>TRALPG</v>
      </c>
      <c r="I343" s="38" t="str">
        <f t="shared" si="67"/>
        <v>TRANH3N</v>
      </c>
      <c r="J343" s="47">
        <v>0</v>
      </c>
      <c r="K343" s="2"/>
      <c r="L343" s="38" t="s">
        <v>239</v>
      </c>
      <c r="M343" s="38"/>
      <c r="N343" s="38" t="s">
        <v>245</v>
      </c>
    </row>
    <row r="344" spans="2:20" x14ac:dyDescent="0.3">
      <c r="B344" s="38" t="s">
        <v>225</v>
      </c>
      <c r="C344" s="38"/>
      <c r="D344" s="38" t="str">
        <f t="shared" si="60"/>
        <v>FLO_EMIS</v>
      </c>
      <c r="E344" s="42">
        <f t="shared" si="65"/>
        <v>2025</v>
      </c>
      <c r="F344" s="38" t="str">
        <f t="shared" si="68"/>
        <v>TRAMTH</v>
      </c>
      <c r="G344" s="38" t="str">
        <f t="shared" si="66"/>
        <v>TBU*101*</v>
      </c>
      <c r="H344" s="38" t="str">
        <f>P$27</f>
        <v>TRAMTH</v>
      </c>
      <c r="I344" s="38" t="str">
        <f t="shared" si="67"/>
        <v>TRANH3N</v>
      </c>
      <c r="J344" s="47">
        <v>1.4464808858552278E-4</v>
      </c>
      <c r="K344" s="2"/>
      <c r="L344" s="38" t="s">
        <v>239</v>
      </c>
      <c r="M344" s="38" t="s">
        <v>293</v>
      </c>
      <c r="N344" s="38" t="s">
        <v>307</v>
      </c>
      <c r="S344" s="2"/>
      <c r="T344" s="2"/>
    </row>
    <row r="345" spans="2:20" s="2" customFormat="1" ht="15" customHeight="1" x14ac:dyDescent="0.3">
      <c r="B345" s="38" t="s">
        <v>225</v>
      </c>
      <c r="C345" s="38"/>
      <c r="D345" s="38" t="str">
        <f t="shared" si="60"/>
        <v>FLO_EMIS</v>
      </c>
      <c r="E345" s="42">
        <f t="shared" si="65"/>
        <v>2025</v>
      </c>
      <c r="F345" s="38" t="str">
        <f t="shared" si="68"/>
        <v>TRAMTHM</v>
      </c>
      <c r="G345" s="38" t="str">
        <f t="shared" si="66"/>
        <v>TBU*101*</v>
      </c>
      <c r="H345" s="38" t="str">
        <f>P$28</f>
        <v>TRAMTHM</v>
      </c>
      <c r="I345" s="38" t="str">
        <f t="shared" si="67"/>
        <v>TRANH3N</v>
      </c>
      <c r="J345" s="47">
        <v>1.4464808858552278E-4</v>
      </c>
      <c r="L345" s="38" t="s">
        <v>239</v>
      </c>
      <c r="M345" s="38" t="s">
        <v>293</v>
      </c>
      <c r="N345" s="38" t="s">
        <v>307</v>
      </c>
      <c r="P345" s="53"/>
    </row>
    <row r="346" spans="2:20" s="2" customFormat="1" ht="15" customHeight="1" x14ac:dyDescent="0.3">
      <c r="B346" s="38" t="s">
        <v>225</v>
      </c>
      <c r="C346" s="38"/>
      <c r="D346" s="38" t="str">
        <f t="shared" si="60"/>
        <v>FLO_EMIS</v>
      </c>
      <c r="E346" s="42">
        <f t="shared" si="65"/>
        <v>2025</v>
      </c>
      <c r="F346" s="38" t="str">
        <f t="shared" si="68"/>
        <v>TRANGL</v>
      </c>
      <c r="G346" s="38" t="str">
        <f t="shared" si="66"/>
        <v>TBU*101*</v>
      </c>
      <c r="H346" s="38" t="str">
        <f>P$29</f>
        <v>TRANGL</v>
      </c>
      <c r="I346" s="38" t="str">
        <f t="shared" si="67"/>
        <v>TRANH3N</v>
      </c>
      <c r="J346" s="47">
        <v>1.2005989645109318E-4</v>
      </c>
      <c r="K346"/>
      <c r="L346" s="38" t="s">
        <v>239</v>
      </c>
      <c r="M346" s="38" t="s">
        <v>293</v>
      </c>
      <c r="N346" s="38" t="s">
        <v>307</v>
      </c>
      <c r="P346" s="53"/>
      <c r="S346"/>
      <c r="T346"/>
    </row>
    <row r="347" spans="2:20" x14ac:dyDescent="0.3">
      <c r="B347" s="39" t="s">
        <v>225</v>
      </c>
      <c r="C347" s="39"/>
      <c r="D347" s="39" t="str">
        <f t="shared" si="60"/>
        <v>FLO_EMIS</v>
      </c>
      <c r="E347" s="43">
        <f t="shared" si="65"/>
        <v>2025</v>
      </c>
      <c r="F347" s="39" t="str">
        <f t="shared" si="68"/>
        <v>TRANGS</v>
      </c>
      <c r="G347" s="39" t="str">
        <f t="shared" si="66"/>
        <v>TBU*101*</v>
      </c>
      <c r="H347" s="39" t="str">
        <f>P$30</f>
        <v>TRANGS</v>
      </c>
      <c r="I347" s="39" t="str">
        <f t="shared" si="67"/>
        <v>TRANH3N</v>
      </c>
      <c r="J347" s="48">
        <v>1.2005989645109318E-4</v>
      </c>
      <c r="L347" s="39" t="s">
        <v>239</v>
      </c>
      <c r="M347" s="39" t="s">
        <v>293</v>
      </c>
      <c r="N347" s="39" t="s">
        <v>307</v>
      </c>
    </row>
    <row r="348" spans="2:20" x14ac:dyDescent="0.3">
      <c r="B348" s="38" t="s">
        <v>225</v>
      </c>
      <c r="C348" s="38"/>
      <c r="D348" s="38" t="str">
        <f t="shared" si="60"/>
        <v>FLO_EMIS</v>
      </c>
      <c r="E348" s="42">
        <v>2025</v>
      </c>
      <c r="F348" s="38" t="str">
        <f t="shared" si="68"/>
        <v>TRABDL</v>
      </c>
      <c r="G348" s="38" t="s">
        <v>340</v>
      </c>
      <c r="H348" s="38" t="str">
        <f>P$7</f>
        <v>TRABDL</v>
      </c>
      <c r="I348" s="38" t="s">
        <v>231</v>
      </c>
      <c r="J348" s="47">
        <v>5.8056405343497999E-2</v>
      </c>
      <c r="K348" s="2"/>
      <c r="L348" s="38" t="s">
        <v>239</v>
      </c>
      <c r="M348" s="38" t="s">
        <v>293</v>
      </c>
      <c r="N348" s="38" t="s">
        <v>306</v>
      </c>
    </row>
    <row r="349" spans="2:20" x14ac:dyDescent="0.3">
      <c r="B349" s="38" t="s">
        <v>225</v>
      </c>
      <c r="C349" s="38"/>
      <c r="D349" s="38" t="str">
        <f t="shared" si="60"/>
        <v>FLO_EMIS</v>
      </c>
      <c r="E349" s="42">
        <f>E348</f>
        <v>2025</v>
      </c>
      <c r="F349" s="38" t="str">
        <f t="shared" si="68"/>
        <v>TRABDLM</v>
      </c>
      <c r="G349" s="38" t="str">
        <f>G348</f>
        <v>TBU*101*</v>
      </c>
      <c r="H349" s="38" t="str">
        <f>P$8</f>
        <v>TRABDLM</v>
      </c>
      <c r="I349" s="38" t="str">
        <f>I348</f>
        <v>TRANOXN</v>
      </c>
      <c r="J349" s="47">
        <v>5.8056405343497999E-2</v>
      </c>
      <c r="K349" s="2"/>
      <c r="L349" s="38" t="s">
        <v>239</v>
      </c>
      <c r="M349" s="38" t="s">
        <v>293</v>
      </c>
      <c r="N349" s="38" t="s">
        <v>306</v>
      </c>
      <c r="S349" s="53"/>
      <c r="T349" s="2"/>
    </row>
    <row r="350" spans="2:20" s="2" customFormat="1" ht="15" customHeight="1" x14ac:dyDescent="0.3">
      <c r="B350" s="38" t="s">
        <v>225</v>
      </c>
      <c r="C350" s="38"/>
      <c r="D350" s="38" t="str">
        <f t="shared" si="60"/>
        <v>FLO_EMIS</v>
      </c>
      <c r="E350" s="42">
        <f t="shared" ref="E350:E371" si="70">E349</f>
        <v>2025</v>
      </c>
      <c r="F350" s="38" t="str">
        <f t="shared" si="68"/>
        <v>TRABGL</v>
      </c>
      <c r="G350" s="38" t="str">
        <f t="shared" ref="G350:G371" si="71">G349</f>
        <v>TBU*101*</v>
      </c>
      <c r="H350" s="38" t="str">
        <f>P$9</f>
        <v>TRABGL</v>
      </c>
      <c r="I350" s="38" t="str">
        <f t="shared" ref="I350:I371" si="72">I349</f>
        <v>TRANOXN</v>
      </c>
      <c r="J350" s="47">
        <v>0.24900760697780788</v>
      </c>
      <c r="L350" s="38" t="s">
        <v>239</v>
      </c>
      <c r="M350" s="38" t="s">
        <v>293</v>
      </c>
      <c r="N350" s="38" t="s">
        <v>307</v>
      </c>
      <c r="P350" s="53"/>
      <c r="S350" s="1"/>
      <c r="T350" s="54"/>
    </row>
    <row r="351" spans="2:20" s="2" customFormat="1" ht="15" customHeight="1" x14ac:dyDescent="0.3">
      <c r="B351" s="38" t="s">
        <v>225</v>
      </c>
      <c r="C351" s="38"/>
      <c r="D351" s="38" t="str">
        <f t="shared" si="60"/>
        <v>FLO_EMIS</v>
      </c>
      <c r="E351" s="42">
        <f t="shared" si="70"/>
        <v>2025</v>
      </c>
      <c r="F351" s="38" t="str">
        <f t="shared" si="68"/>
        <v>TRABGS</v>
      </c>
      <c r="G351" s="38" t="str">
        <f t="shared" si="71"/>
        <v>TBU*101*</v>
      </c>
      <c r="H351" s="38" t="str">
        <f>P$10</f>
        <v>TRABGS</v>
      </c>
      <c r="I351" s="38" t="str">
        <f t="shared" si="72"/>
        <v>TRANOXN</v>
      </c>
      <c r="J351" s="47">
        <v>0.24900760697780788</v>
      </c>
      <c r="L351" s="38" t="s">
        <v>239</v>
      </c>
      <c r="M351" s="38" t="s">
        <v>293</v>
      </c>
      <c r="N351" s="38" t="s">
        <v>307</v>
      </c>
      <c r="P351" s="53"/>
      <c r="S351" s="53"/>
    </row>
    <row r="352" spans="2:20" s="2" customFormat="1" ht="15" customHeight="1" x14ac:dyDescent="0.3">
      <c r="B352" s="38" t="s">
        <v>225</v>
      </c>
      <c r="C352" s="38"/>
      <c r="D352" s="38" t="str">
        <f t="shared" si="60"/>
        <v>*</v>
      </c>
      <c r="E352" s="42">
        <f t="shared" si="70"/>
        <v>2025</v>
      </c>
      <c r="F352" s="38" t="str">
        <f t="shared" si="68"/>
        <v>TRABGSL</v>
      </c>
      <c r="G352" s="38" t="str">
        <f t="shared" si="71"/>
        <v>TBU*101*</v>
      </c>
      <c r="H352" s="38" t="str">
        <f>P$11</f>
        <v>TRABGSL</v>
      </c>
      <c r="I352" s="38" t="str">
        <f t="shared" si="72"/>
        <v>TRANOXN</v>
      </c>
      <c r="J352" s="47">
        <v>0</v>
      </c>
      <c r="L352" s="38" t="s">
        <v>239</v>
      </c>
      <c r="M352" s="38"/>
      <c r="N352" s="38" t="s">
        <v>245</v>
      </c>
      <c r="P352" s="53"/>
    </row>
    <row r="353" spans="2:20" s="2" customFormat="1" ht="15" customHeight="1" x14ac:dyDescent="0.3">
      <c r="B353" s="38" t="s">
        <v>225</v>
      </c>
      <c r="C353" s="38"/>
      <c r="D353" s="38" t="str">
        <f t="shared" si="60"/>
        <v>*</v>
      </c>
      <c r="E353" s="42">
        <f t="shared" si="70"/>
        <v>2025</v>
      </c>
      <c r="F353" s="38" t="str">
        <f t="shared" ref="F353" si="73">H353</f>
        <v>TRABGSLM</v>
      </c>
      <c r="G353" s="38" t="str">
        <f t="shared" si="71"/>
        <v>TBU*101*</v>
      </c>
      <c r="H353" s="38" t="str">
        <f>P$12</f>
        <v>TRABGSLM</v>
      </c>
      <c r="I353" s="38" t="str">
        <f t="shared" si="72"/>
        <v>TRANOXN</v>
      </c>
      <c r="J353" s="47">
        <v>0</v>
      </c>
      <c r="L353" s="38" t="s">
        <v>239</v>
      </c>
      <c r="M353" s="38"/>
      <c r="N353" s="38" t="s">
        <v>245</v>
      </c>
      <c r="P353" s="53"/>
      <c r="S353" s="53"/>
    </row>
    <row r="354" spans="2:20" s="2" customFormat="1" ht="15" customHeight="1" x14ac:dyDescent="0.3">
      <c r="B354" s="38" t="s">
        <v>225</v>
      </c>
      <c r="C354" s="38"/>
      <c r="D354" s="38" t="str">
        <f t="shared" si="60"/>
        <v>*</v>
      </c>
      <c r="E354" s="42">
        <f>E352</f>
        <v>2025</v>
      </c>
      <c r="F354" s="38" t="str">
        <f t="shared" si="68"/>
        <v>TRABJF</v>
      </c>
      <c r="G354" s="38" t="str">
        <f>G352</f>
        <v>TBU*101*</v>
      </c>
      <c r="H354" s="38" t="str">
        <f>P$13</f>
        <v>TRABJF</v>
      </c>
      <c r="I354" s="38" t="str">
        <f>I352</f>
        <v>TRANOXN</v>
      </c>
      <c r="J354" s="47">
        <v>0</v>
      </c>
      <c r="L354" s="38" t="s">
        <v>239</v>
      </c>
      <c r="M354" s="38"/>
      <c r="N354" s="38" t="s">
        <v>245</v>
      </c>
      <c r="P354" s="53"/>
      <c r="S354"/>
      <c r="T354"/>
    </row>
    <row r="355" spans="2:20" x14ac:dyDescent="0.3">
      <c r="B355" s="38" t="s">
        <v>225</v>
      </c>
      <c r="C355" s="38"/>
      <c r="D355" s="38" t="str">
        <f t="shared" si="60"/>
        <v>*</v>
      </c>
      <c r="E355" s="42">
        <f t="shared" si="70"/>
        <v>2025</v>
      </c>
      <c r="F355" s="38" t="str">
        <f t="shared" si="68"/>
        <v>TRADME</v>
      </c>
      <c r="G355" s="38" t="str">
        <f t="shared" si="71"/>
        <v>TBU*101*</v>
      </c>
      <c r="H355" s="38" t="str">
        <f>P$14</f>
        <v>TRADME</v>
      </c>
      <c r="I355" s="38" t="str">
        <f t="shared" si="72"/>
        <v>TRANOXN</v>
      </c>
      <c r="J355" s="47">
        <v>0</v>
      </c>
      <c r="K355" s="2"/>
      <c r="L355" s="38" t="s">
        <v>239</v>
      </c>
      <c r="M355" s="38"/>
      <c r="N355" s="38" t="s">
        <v>263</v>
      </c>
      <c r="P355" s="53"/>
      <c r="S355" s="1"/>
      <c r="T355" s="54"/>
    </row>
    <row r="356" spans="2:20" s="2" customFormat="1" ht="15" customHeight="1" x14ac:dyDescent="0.3">
      <c r="B356" s="38" t="s">
        <v>225</v>
      </c>
      <c r="C356" s="38"/>
      <c r="D356" s="38" t="str">
        <f t="shared" si="60"/>
        <v>FLO_EMIS</v>
      </c>
      <c r="E356" s="42">
        <f t="shared" si="70"/>
        <v>2025</v>
      </c>
      <c r="F356" s="38" t="str">
        <f t="shared" si="68"/>
        <v>TRADST</v>
      </c>
      <c r="G356" s="38" t="str">
        <f t="shared" si="71"/>
        <v>TBU*101*</v>
      </c>
      <c r="H356" s="38" t="str">
        <f>P$15</f>
        <v>TRADST</v>
      </c>
      <c r="I356" s="38" t="str">
        <f t="shared" si="72"/>
        <v>TRANOXN</v>
      </c>
      <c r="J356" s="47">
        <v>5.68830548355031E-2</v>
      </c>
      <c r="L356" s="38" t="s">
        <v>239</v>
      </c>
      <c r="M356" s="38" t="s">
        <v>293</v>
      </c>
      <c r="N356" s="38" t="s">
        <v>307</v>
      </c>
      <c r="P356" s="53"/>
      <c r="S356"/>
      <c r="T356"/>
    </row>
    <row r="357" spans="2:20" x14ac:dyDescent="0.3">
      <c r="B357" s="38" t="s">
        <v>225</v>
      </c>
      <c r="C357" s="38"/>
      <c r="D357" s="38" t="str">
        <f t="shared" si="60"/>
        <v>*</v>
      </c>
      <c r="E357" s="42">
        <f t="shared" si="70"/>
        <v>2025</v>
      </c>
      <c r="F357" s="38" t="str">
        <f t="shared" si="68"/>
        <v>TRAELC</v>
      </c>
      <c r="G357" s="38" t="str">
        <f t="shared" si="71"/>
        <v>TBU*101*</v>
      </c>
      <c r="H357" s="38" t="str">
        <f>P$16</f>
        <v>TRAELC</v>
      </c>
      <c r="I357" s="38" t="str">
        <f t="shared" si="72"/>
        <v>TRANOXN</v>
      </c>
      <c r="J357" s="47">
        <v>0</v>
      </c>
      <c r="K357" s="2"/>
      <c r="L357" s="38" t="s">
        <v>239</v>
      </c>
      <c r="M357" s="38"/>
      <c r="N357" s="38" t="s">
        <v>245</v>
      </c>
    </row>
    <row r="358" spans="2:20" x14ac:dyDescent="0.3">
      <c r="B358" s="38" t="s">
        <v>225</v>
      </c>
      <c r="C358" s="38"/>
      <c r="D358" s="38" t="str">
        <f t="shared" si="60"/>
        <v>FLO_EMIS</v>
      </c>
      <c r="E358" s="42">
        <f t="shared" si="70"/>
        <v>2025</v>
      </c>
      <c r="F358" s="38" t="str">
        <f t="shared" si="68"/>
        <v>TRAETH</v>
      </c>
      <c r="G358" s="38" t="str">
        <f t="shared" si="71"/>
        <v>TBU*101*</v>
      </c>
      <c r="H358" s="38" t="str">
        <f>P$17</f>
        <v>TRAETH</v>
      </c>
      <c r="I358" s="38" t="str">
        <f t="shared" si="72"/>
        <v>TRANOXN</v>
      </c>
      <c r="J358" s="47">
        <v>4.028942349303595E-2</v>
      </c>
      <c r="K358" s="2"/>
      <c r="L358" s="38" t="s">
        <v>239</v>
      </c>
      <c r="M358" s="38" t="s">
        <v>293</v>
      </c>
      <c r="N358" s="38" t="s">
        <v>307</v>
      </c>
    </row>
    <row r="359" spans="2:20" x14ac:dyDescent="0.3">
      <c r="B359" s="38" t="s">
        <v>225</v>
      </c>
      <c r="C359" s="38"/>
      <c r="D359" s="38" t="str">
        <f t="shared" si="60"/>
        <v>FLO_EMIS</v>
      </c>
      <c r="E359" s="42">
        <f t="shared" si="70"/>
        <v>2025</v>
      </c>
      <c r="F359" s="38" t="str">
        <f t="shared" si="68"/>
        <v>TRAETHM</v>
      </c>
      <c r="G359" s="38" t="str">
        <f t="shared" si="71"/>
        <v>TBU*101*</v>
      </c>
      <c r="H359" s="38" t="str">
        <f>P$18</f>
        <v>TRAETHM</v>
      </c>
      <c r="I359" s="38" t="str">
        <f t="shared" si="72"/>
        <v>TRANOXN</v>
      </c>
      <c r="J359" s="47">
        <v>4.028942349303595E-2</v>
      </c>
      <c r="K359" s="2"/>
      <c r="L359" s="38" t="s">
        <v>239</v>
      </c>
      <c r="M359" s="38" t="s">
        <v>293</v>
      </c>
      <c r="N359" s="38" t="s">
        <v>307</v>
      </c>
    </row>
    <row r="360" spans="2:20" x14ac:dyDescent="0.3">
      <c r="B360" s="38" t="s">
        <v>225</v>
      </c>
      <c r="C360" s="38"/>
      <c r="D360" s="38" t="str">
        <f t="shared" si="60"/>
        <v>*</v>
      </c>
      <c r="E360" s="42">
        <f t="shared" si="70"/>
        <v>2025</v>
      </c>
      <c r="F360" s="38" t="str">
        <f t="shared" si="68"/>
        <v>TRAFTD</v>
      </c>
      <c r="G360" s="38" t="str">
        <f t="shared" si="71"/>
        <v>TBU*101*</v>
      </c>
      <c r="H360" s="38" t="str">
        <f>P$19</f>
        <v>TRAFTD</v>
      </c>
      <c r="I360" s="38" t="str">
        <f t="shared" si="72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si="60"/>
        <v>*</v>
      </c>
      <c r="E361" s="42">
        <f t="shared" si="70"/>
        <v>2025</v>
      </c>
      <c r="F361" s="38" t="str">
        <f t="shared" si="68"/>
        <v>TRAGSL</v>
      </c>
      <c r="G361" s="38" t="str">
        <f t="shared" si="71"/>
        <v>TBU*101*</v>
      </c>
      <c r="H361" s="38" t="str">
        <f>P$20</f>
        <v>TRAGSL</v>
      </c>
      <c r="I361" s="38" t="str">
        <f t="shared" si="72"/>
        <v>TRANOXN</v>
      </c>
      <c r="J361" s="47">
        <v>0</v>
      </c>
      <c r="K361" s="2"/>
      <c r="L361" s="38" t="s">
        <v>239</v>
      </c>
      <c r="M361" s="38"/>
      <c r="N361" s="38" t="s">
        <v>245</v>
      </c>
    </row>
    <row r="362" spans="2:20" x14ac:dyDescent="0.3">
      <c r="B362" s="38" t="s">
        <v>225</v>
      </c>
      <c r="C362" s="38"/>
      <c r="D362" s="38" t="str">
        <f t="shared" ref="D362:D428" si="74">IF(J362&gt;0,"FLO_EMIS","*")</f>
        <v>*</v>
      </c>
      <c r="E362" s="42">
        <f t="shared" si="70"/>
        <v>2025</v>
      </c>
      <c r="F362" s="38" t="str">
        <f t="shared" ref="F362:F395" si="75">H362</f>
        <v>TRAH2G</v>
      </c>
      <c r="G362" s="38" t="str">
        <f t="shared" si="71"/>
        <v>TBU*101*</v>
      </c>
      <c r="H362" s="38" t="str">
        <f>P$21</f>
        <v>TRAH2G</v>
      </c>
      <c r="I362" s="38" t="str">
        <f t="shared" si="72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74"/>
        <v>*</v>
      </c>
      <c r="E363" s="42">
        <f t="shared" si="70"/>
        <v>2025</v>
      </c>
      <c r="F363" s="38" t="str">
        <f t="shared" si="75"/>
        <v>TRAHFO</v>
      </c>
      <c r="G363" s="38" t="str">
        <f t="shared" si="71"/>
        <v>TBU*101*</v>
      </c>
      <c r="H363" s="38" t="str">
        <f>P$22</f>
        <v>TRAHFO</v>
      </c>
      <c r="I363" s="38" t="str">
        <f t="shared" si="72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74"/>
        <v>*</v>
      </c>
      <c r="E364" s="42">
        <f t="shared" si="70"/>
        <v>2025</v>
      </c>
      <c r="F364" s="38" t="str">
        <f t="shared" si="75"/>
        <v>TRAHUM</v>
      </c>
      <c r="G364" s="38" t="str">
        <f t="shared" si="71"/>
        <v>TBU*101*</v>
      </c>
      <c r="H364" s="38" t="str">
        <f>P$23</f>
        <v>TRAHUM</v>
      </c>
      <c r="I364" s="38" t="str">
        <f t="shared" si="72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74"/>
        <v>*</v>
      </c>
      <c r="E365" s="42">
        <f t="shared" si="70"/>
        <v>2025</v>
      </c>
      <c r="F365" s="38" t="str">
        <f t="shared" si="75"/>
        <v>TRAKER</v>
      </c>
      <c r="G365" s="38" t="str">
        <f t="shared" si="71"/>
        <v>TBU*101*</v>
      </c>
      <c r="H365" s="38" t="str">
        <f>P$24</f>
        <v>TRAKER</v>
      </c>
      <c r="I365" s="38" t="str">
        <f t="shared" si="72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74"/>
        <v>*</v>
      </c>
      <c r="E366" s="42">
        <f t="shared" si="70"/>
        <v>2025</v>
      </c>
      <c r="F366" s="38" t="str">
        <f t="shared" si="75"/>
        <v>TRALFO</v>
      </c>
      <c r="G366" s="38" t="str">
        <f t="shared" si="71"/>
        <v>TBU*101*</v>
      </c>
      <c r="H366" s="38" t="str">
        <f>P$25</f>
        <v>TRALFO</v>
      </c>
      <c r="I366" s="38" t="str">
        <f t="shared" si="72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74"/>
        <v>*</v>
      </c>
      <c r="E367" s="42">
        <f t="shared" si="70"/>
        <v>2025</v>
      </c>
      <c r="F367" s="38" t="str">
        <f t="shared" si="75"/>
        <v>TRALPG</v>
      </c>
      <c r="G367" s="38" t="str">
        <f t="shared" si="71"/>
        <v>TBU*101*</v>
      </c>
      <c r="H367" s="38" t="str">
        <f>P$26</f>
        <v>TRALPG</v>
      </c>
      <c r="I367" s="38" t="str">
        <f t="shared" si="72"/>
        <v>TRANOXN</v>
      </c>
      <c r="J367" s="47">
        <v>0</v>
      </c>
      <c r="K367" s="2"/>
      <c r="L367" s="38" t="s">
        <v>239</v>
      </c>
      <c r="M367" s="38"/>
      <c r="N367" s="38" t="s">
        <v>245</v>
      </c>
    </row>
    <row r="368" spans="2:20" x14ac:dyDescent="0.3">
      <c r="B368" s="38" t="s">
        <v>225</v>
      </c>
      <c r="C368" s="38"/>
      <c r="D368" s="38" t="str">
        <f t="shared" si="74"/>
        <v>FLO_EMIS</v>
      </c>
      <c r="E368" s="42">
        <f t="shared" si="70"/>
        <v>2025</v>
      </c>
      <c r="F368" s="38" t="str">
        <f t="shared" si="75"/>
        <v>TRAMTH</v>
      </c>
      <c r="G368" s="38" t="str">
        <f t="shared" si="71"/>
        <v>TBU*101*</v>
      </c>
      <c r="H368" s="38" t="str">
        <f>P$27</f>
        <v>TRAMTH</v>
      </c>
      <c r="I368" s="38" t="str">
        <f t="shared" si="72"/>
        <v>TRANOXN</v>
      </c>
      <c r="J368" s="47">
        <v>5.5471899164618588E-2</v>
      </c>
      <c r="K368" s="2"/>
      <c r="L368" s="38" t="s">
        <v>239</v>
      </c>
      <c r="M368" s="38" t="s">
        <v>293</v>
      </c>
      <c r="N368" s="38" t="s">
        <v>307</v>
      </c>
      <c r="S368" s="2"/>
      <c r="T368" s="2"/>
    </row>
    <row r="369" spans="2:20" s="2" customFormat="1" ht="15" customHeight="1" x14ac:dyDescent="0.3">
      <c r="B369" s="38" t="s">
        <v>225</v>
      </c>
      <c r="C369" s="38"/>
      <c r="D369" s="38" t="str">
        <f t="shared" si="74"/>
        <v>FLO_EMIS</v>
      </c>
      <c r="E369" s="42">
        <f t="shared" si="70"/>
        <v>2025</v>
      </c>
      <c r="F369" s="38" t="str">
        <f t="shared" si="75"/>
        <v>TRAMTHM</v>
      </c>
      <c r="G369" s="38" t="str">
        <f t="shared" si="71"/>
        <v>TBU*101*</v>
      </c>
      <c r="H369" s="38" t="str">
        <f>P$28</f>
        <v>TRAMTHM</v>
      </c>
      <c r="I369" s="38" t="str">
        <f t="shared" si="72"/>
        <v>TRANOXN</v>
      </c>
      <c r="J369" s="47">
        <v>5.5471899164618588E-2</v>
      </c>
      <c r="L369" s="38" t="s">
        <v>239</v>
      </c>
      <c r="M369" s="38" t="s">
        <v>293</v>
      </c>
      <c r="N369" s="38" t="s">
        <v>307</v>
      </c>
      <c r="P369" s="53"/>
    </row>
    <row r="370" spans="2:20" s="2" customFormat="1" ht="15" customHeight="1" x14ac:dyDescent="0.3">
      <c r="B370" s="38" t="s">
        <v>225</v>
      </c>
      <c r="C370" s="38"/>
      <c r="D370" s="38" t="str">
        <f t="shared" si="74"/>
        <v>FLO_EMIS</v>
      </c>
      <c r="E370" s="42">
        <f t="shared" si="70"/>
        <v>2025</v>
      </c>
      <c r="F370" s="38" t="str">
        <f t="shared" si="75"/>
        <v>TRANGL</v>
      </c>
      <c r="G370" s="38" t="str">
        <f t="shared" si="71"/>
        <v>TBU*101*</v>
      </c>
      <c r="H370" s="38" t="str">
        <f>P$29</f>
        <v>TRANGL</v>
      </c>
      <c r="I370" s="38" t="str">
        <f t="shared" si="72"/>
        <v>TRANOXN</v>
      </c>
      <c r="J370" s="47">
        <v>0.24900760697780788</v>
      </c>
      <c r="K370"/>
      <c r="L370" s="38" t="s">
        <v>239</v>
      </c>
      <c r="M370" s="38" t="s">
        <v>293</v>
      </c>
      <c r="N370" s="38" t="s">
        <v>307</v>
      </c>
      <c r="P370" s="53"/>
      <c r="S370"/>
      <c r="T370"/>
    </row>
    <row r="371" spans="2:20" x14ac:dyDescent="0.3">
      <c r="B371" s="39" t="s">
        <v>225</v>
      </c>
      <c r="C371" s="39"/>
      <c r="D371" s="39" t="str">
        <f t="shared" si="74"/>
        <v>FLO_EMIS</v>
      </c>
      <c r="E371" s="43">
        <f t="shared" si="70"/>
        <v>2025</v>
      </c>
      <c r="F371" s="39" t="str">
        <f t="shared" si="75"/>
        <v>TRANGS</v>
      </c>
      <c r="G371" s="39" t="str">
        <f t="shared" si="71"/>
        <v>TBU*101*</v>
      </c>
      <c r="H371" s="39" t="str">
        <f>P$30</f>
        <v>TRANGS</v>
      </c>
      <c r="I371" s="39" t="str">
        <f t="shared" si="72"/>
        <v>TRANOXN</v>
      </c>
      <c r="J371" s="48">
        <v>0.24900760697780788</v>
      </c>
      <c r="L371" s="39" t="s">
        <v>239</v>
      </c>
      <c r="M371" s="39" t="s">
        <v>293</v>
      </c>
      <c r="N371" s="39" t="s">
        <v>307</v>
      </c>
    </row>
    <row r="372" spans="2:20" x14ac:dyDescent="0.3">
      <c r="B372" s="38" t="s">
        <v>225</v>
      </c>
      <c r="C372" s="38"/>
      <c r="D372" s="38" t="str">
        <f t="shared" si="74"/>
        <v>FLO_EMIS</v>
      </c>
      <c r="E372" s="42">
        <v>2025</v>
      </c>
      <c r="F372" s="38" t="str">
        <f t="shared" si="75"/>
        <v>TRABDL</v>
      </c>
      <c r="G372" s="38" t="s">
        <v>340</v>
      </c>
      <c r="H372" s="38" t="str">
        <f>P$7</f>
        <v>TRABDL</v>
      </c>
      <c r="I372" s="38" t="s">
        <v>246</v>
      </c>
      <c r="J372" s="47">
        <v>5.7803071766665483E-4</v>
      </c>
      <c r="K372" s="2"/>
      <c r="L372" s="38" t="s">
        <v>239</v>
      </c>
      <c r="M372" s="38" t="s">
        <v>293</v>
      </c>
      <c r="N372" s="38" t="s">
        <v>306</v>
      </c>
      <c r="O372" s="56"/>
    </row>
    <row r="373" spans="2:20" x14ac:dyDescent="0.3">
      <c r="B373" s="38" t="s">
        <v>225</v>
      </c>
      <c r="C373" s="38"/>
      <c r="D373" s="38" t="str">
        <f t="shared" si="74"/>
        <v>FLO_EMIS</v>
      </c>
      <c r="E373" s="42">
        <f>E372</f>
        <v>2025</v>
      </c>
      <c r="F373" s="38" t="str">
        <f t="shared" si="75"/>
        <v>TRABDLM</v>
      </c>
      <c r="G373" s="38" t="str">
        <f>G372</f>
        <v>TBU*101*</v>
      </c>
      <c r="H373" s="38" t="str">
        <f>P$8</f>
        <v>TRABDLM</v>
      </c>
      <c r="I373" s="38" t="str">
        <f>I372</f>
        <v>TRAPMN</v>
      </c>
      <c r="J373" s="47">
        <v>5.7803071766665483E-4</v>
      </c>
      <c r="K373" s="2"/>
      <c r="L373" s="38" t="s">
        <v>239</v>
      </c>
      <c r="M373" s="38" t="s">
        <v>293</v>
      </c>
      <c r="N373" s="38" t="s">
        <v>306</v>
      </c>
      <c r="O373" s="56"/>
      <c r="S373" s="53"/>
      <c r="T373" s="2"/>
    </row>
    <row r="374" spans="2:20" s="2" customFormat="1" ht="15" customHeight="1" x14ac:dyDescent="0.3">
      <c r="B374" s="38" t="s">
        <v>225</v>
      </c>
      <c r="C374" s="38"/>
      <c r="D374" s="38" t="str">
        <f t="shared" si="74"/>
        <v>FLO_EMIS</v>
      </c>
      <c r="E374" s="42">
        <f t="shared" ref="E374:E395" si="76">E373</f>
        <v>2025</v>
      </c>
      <c r="F374" s="38" t="str">
        <f t="shared" si="75"/>
        <v>TRABGL</v>
      </c>
      <c r="G374" s="38" t="str">
        <f t="shared" ref="G374:G395" si="77">G373</f>
        <v>TBU*101*</v>
      </c>
      <c r="H374" s="38" t="str">
        <f>P$9</f>
        <v>TRABGL</v>
      </c>
      <c r="I374" s="38" t="str">
        <f t="shared" ref="I374:I395" si="78">I373</f>
        <v>TRAPMN</v>
      </c>
      <c r="J374" s="47">
        <v>8.0097157523374826E-4</v>
      </c>
      <c r="L374" s="38" t="s">
        <v>239</v>
      </c>
      <c r="M374" s="38" t="s">
        <v>293</v>
      </c>
      <c r="N374" s="38" t="s">
        <v>307</v>
      </c>
      <c r="P374" s="53"/>
      <c r="S374" s="1"/>
      <c r="T374" s="54"/>
    </row>
    <row r="375" spans="2:20" s="2" customFormat="1" ht="15" customHeight="1" x14ac:dyDescent="0.3">
      <c r="B375" s="38" t="s">
        <v>225</v>
      </c>
      <c r="C375" s="38"/>
      <c r="D375" s="38" t="str">
        <f t="shared" si="74"/>
        <v>FLO_EMIS</v>
      </c>
      <c r="E375" s="42">
        <f t="shared" si="76"/>
        <v>2025</v>
      </c>
      <c r="F375" s="38" t="str">
        <f t="shared" si="75"/>
        <v>TRABGS</v>
      </c>
      <c r="G375" s="38" t="str">
        <f t="shared" si="77"/>
        <v>TBU*101*</v>
      </c>
      <c r="H375" s="38" t="str">
        <f>P$10</f>
        <v>TRABGS</v>
      </c>
      <c r="I375" s="38" t="str">
        <f t="shared" si="78"/>
        <v>TRAPMN</v>
      </c>
      <c r="J375" s="47">
        <v>8.0097157523374826E-4</v>
      </c>
      <c r="L375" s="38" t="s">
        <v>239</v>
      </c>
      <c r="M375" s="38" t="s">
        <v>293</v>
      </c>
      <c r="N375" s="38" t="s">
        <v>307</v>
      </c>
      <c r="P375" s="53"/>
      <c r="S375" s="53"/>
    </row>
    <row r="376" spans="2:20" s="2" customFormat="1" ht="15" customHeight="1" x14ac:dyDescent="0.3">
      <c r="B376" s="38" t="s">
        <v>225</v>
      </c>
      <c r="C376" s="38"/>
      <c r="D376" s="38" t="str">
        <f t="shared" si="74"/>
        <v>*</v>
      </c>
      <c r="E376" s="42">
        <f t="shared" si="76"/>
        <v>2025</v>
      </c>
      <c r="F376" s="38" t="str">
        <f t="shared" si="75"/>
        <v>TRABGSL</v>
      </c>
      <c r="G376" s="38" t="str">
        <f t="shared" si="77"/>
        <v>TBU*101*</v>
      </c>
      <c r="H376" s="38" t="str">
        <f>P$11</f>
        <v>TRABGSL</v>
      </c>
      <c r="I376" s="38" t="str">
        <f t="shared" si="78"/>
        <v>TRAPMN</v>
      </c>
      <c r="J376" s="47">
        <v>0</v>
      </c>
      <c r="L376" s="38" t="s">
        <v>239</v>
      </c>
      <c r="M376" s="38"/>
      <c r="N376" s="38" t="s">
        <v>245</v>
      </c>
      <c r="P376" s="53"/>
    </row>
    <row r="377" spans="2:20" s="2" customFormat="1" ht="15" customHeight="1" x14ac:dyDescent="0.3">
      <c r="B377" s="38" t="s">
        <v>225</v>
      </c>
      <c r="C377" s="38"/>
      <c r="D377" s="38" t="str">
        <f t="shared" si="74"/>
        <v>*</v>
      </c>
      <c r="E377" s="42">
        <f t="shared" si="76"/>
        <v>2025</v>
      </c>
      <c r="F377" s="38" t="str">
        <f t="shared" si="75"/>
        <v>TRABGSLM</v>
      </c>
      <c r="G377" s="38" t="str">
        <f t="shared" si="77"/>
        <v>TBU*101*</v>
      </c>
      <c r="H377" s="38" t="str">
        <f>P$12</f>
        <v>TRABGSLM</v>
      </c>
      <c r="I377" s="38" t="str">
        <f t="shared" si="78"/>
        <v>TRAPMN</v>
      </c>
      <c r="J377" s="47">
        <v>0</v>
      </c>
      <c r="L377" s="38" t="s">
        <v>239</v>
      </c>
      <c r="M377" s="38"/>
      <c r="N377" s="38" t="s">
        <v>245</v>
      </c>
      <c r="P377" s="53"/>
      <c r="S377" s="53"/>
    </row>
    <row r="378" spans="2:20" s="2" customFormat="1" ht="15" customHeight="1" x14ac:dyDescent="0.3">
      <c r="B378" s="38" t="s">
        <v>225</v>
      </c>
      <c r="C378" s="38"/>
      <c r="D378" s="38" t="str">
        <f t="shared" si="74"/>
        <v>*</v>
      </c>
      <c r="E378" s="42">
        <f>E376</f>
        <v>2025</v>
      </c>
      <c r="F378" s="38" t="str">
        <f t="shared" si="75"/>
        <v>TRABJF</v>
      </c>
      <c r="G378" s="38" t="str">
        <f>G376</f>
        <v>TBU*101*</v>
      </c>
      <c r="H378" s="38" t="str">
        <f>P$13</f>
        <v>TRABJF</v>
      </c>
      <c r="I378" s="38" t="str">
        <f>I376</f>
        <v>TRAPMN</v>
      </c>
      <c r="J378" s="47">
        <v>0</v>
      </c>
      <c r="L378" s="38" t="s">
        <v>239</v>
      </c>
      <c r="M378" s="38"/>
      <c r="N378" s="38" t="s">
        <v>245</v>
      </c>
      <c r="P378" s="53"/>
      <c r="S378"/>
      <c r="T378"/>
    </row>
    <row r="379" spans="2:20" x14ac:dyDescent="0.3">
      <c r="B379" s="38" t="s">
        <v>225</v>
      </c>
      <c r="C379" s="38"/>
      <c r="D379" s="38" t="str">
        <f t="shared" si="74"/>
        <v>*</v>
      </c>
      <c r="E379" s="42">
        <f t="shared" si="76"/>
        <v>2025</v>
      </c>
      <c r="F379" s="38" t="str">
        <f t="shared" si="75"/>
        <v>TRADME</v>
      </c>
      <c r="G379" s="38" t="str">
        <f t="shared" si="77"/>
        <v>TBU*101*</v>
      </c>
      <c r="H379" s="38" t="str">
        <f>P$14</f>
        <v>TRADME</v>
      </c>
      <c r="I379" s="38" t="str">
        <f t="shared" si="78"/>
        <v>TRAPMN</v>
      </c>
      <c r="J379" s="47">
        <v>0</v>
      </c>
      <c r="K379" s="2"/>
      <c r="L379" s="38" t="s">
        <v>239</v>
      </c>
      <c r="M379" s="38"/>
      <c r="N379" s="38" t="s">
        <v>263</v>
      </c>
      <c r="P379" s="53"/>
      <c r="S379" s="1"/>
      <c r="T379" s="54"/>
    </row>
    <row r="380" spans="2:20" s="2" customFormat="1" ht="15" customHeight="1" x14ac:dyDescent="0.3">
      <c r="B380" s="38" t="s">
        <v>225</v>
      </c>
      <c r="C380" s="38"/>
      <c r="D380" s="38" t="str">
        <f t="shared" si="74"/>
        <v>FLO_EMIS</v>
      </c>
      <c r="E380" s="42">
        <f t="shared" si="76"/>
        <v>2025</v>
      </c>
      <c r="F380" s="38" t="str">
        <f t="shared" si="75"/>
        <v>TRADST</v>
      </c>
      <c r="G380" s="38" t="str">
        <f t="shared" si="77"/>
        <v>TBU*101*</v>
      </c>
      <c r="H380" s="38" t="str">
        <f>P$15</f>
        <v>TRADST</v>
      </c>
      <c r="I380" s="38" t="str">
        <f t="shared" si="78"/>
        <v>TRAPMN</v>
      </c>
      <c r="J380" s="47">
        <v>5.4663187493079871E-4</v>
      </c>
      <c r="L380" s="38" t="s">
        <v>239</v>
      </c>
      <c r="M380" s="38" t="s">
        <v>293</v>
      </c>
      <c r="N380" s="38" t="s">
        <v>307</v>
      </c>
      <c r="P380" s="53"/>
      <c r="S380"/>
      <c r="T380"/>
    </row>
    <row r="381" spans="2:20" x14ac:dyDescent="0.3">
      <c r="B381" s="38" t="s">
        <v>225</v>
      </c>
      <c r="C381" s="38"/>
      <c r="D381" s="38" t="str">
        <f t="shared" si="74"/>
        <v>*</v>
      </c>
      <c r="E381" s="42">
        <f t="shared" si="76"/>
        <v>2025</v>
      </c>
      <c r="F381" s="38" t="str">
        <f t="shared" si="75"/>
        <v>TRAELC</v>
      </c>
      <c r="G381" s="38" t="str">
        <f t="shared" si="77"/>
        <v>TBU*101*</v>
      </c>
      <c r="H381" s="38" t="str">
        <f>P$16</f>
        <v>TRAELC</v>
      </c>
      <c r="I381" s="38" t="str">
        <f t="shared" si="78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56"/>
    </row>
    <row r="382" spans="2:20" x14ac:dyDescent="0.3">
      <c r="B382" s="38" t="s">
        <v>225</v>
      </c>
      <c r="C382" s="38"/>
      <c r="D382" s="38" t="str">
        <f t="shared" si="74"/>
        <v>FLO_EMIS</v>
      </c>
      <c r="E382" s="42">
        <f t="shared" si="76"/>
        <v>2025</v>
      </c>
      <c r="F382" s="38" t="str">
        <f t="shared" si="75"/>
        <v>TRAETH</v>
      </c>
      <c r="G382" s="38" t="str">
        <f t="shared" si="77"/>
        <v>TBU*101*</v>
      </c>
      <c r="H382" s="38" t="str">
        <f>P$17</f>
        <v>TRAETH</v>
      </c>
      <c r="I382" s="38" t="str">
        <f t="shared" si="78"/>
        <v>TRAPMN</v>
      </c>
      <c r="J382" s="47">
        <v>4.925990568417296E-4</v>
      </c>
      <c r="K382" s="2"/>
      <c r="L382" s="38" t="s">
        <v>239</v>
      </c>
      <c r="M382" s="38" t="s">
        <v>293</v>
      </c>
      <c r="N382" s="38" t="s">
        <v>307</v>
      </c>
      <c r="O382" s="56"/>
    </row>
    <row r="383" spans="2:20" x14ac:dyDescent="0.3">
      <c r="B383" s="38" t="s">
        <v>225</v>
      </c>
      <c r="C383" s="38"/>
      <c r="D383" s="38" t="str">
        <f t="shared" si="74"/>
        <v>FLO_EMIS</v>
      </c>
      <c r="E383" s="42">
        <f t="shared" si="76"/>
        <v>2025</v>
      </c>
      <c r="F383" s="38" t="str">
        <f t="shared" si="75"/>
        <v>TRAETHM</v>
      </c>
      <c r="G383" s="38" t="str">
        <f t="shared" si="77"/>
        <v>TBU*101*</v>
      </c>
      <c r="H383" s="38" t="str">
        <f>P$18</f>
        <v>TRAETHM</v>
      </c>
      <c r="I383" s="38" t="str">
        <f t="shared" si="78"/>
        <v>TRAPMN</v>
      </c>
      <c r="J383" s="47">
        <v>4.925990568417296E-4</v>
      </c>
      <c r="K383" s="2"/>
      <c r="L383" s="38" t="s">
        <v>239</v>
      </c>
      <c r="M383" s="38" t="s">
        <v>293</v>
      </c>
      <c r="N383" s="38" t="s">
        <v>307</v>
      </c>
      <c r="O383" s="56"/>
    </row>
    <row r="384" spans="2:20" x14ac:dyDescent="0.3">
      <c r="B384" s="38" t="s">
        <v>225</v>
      </c>
      <c r="C384" s="38"/>
      <c r="D384" s="38" t="str">
        <f t="shared" si="74"/>
        <v>*</v>
      </c>
      <c r="E384" s="42">
        <f t="shared" si="76"/>
        <v>2025</v>
      </c>
      <c r="F384" s="38" t="str">
        <f t="shared" si="75"/>
        <v>TRAFTD</v>
      </c>
      <c r="G384" s="38" t="str">
        <f t="shared" si="77"/>
        <v>TBU*101*</v>
      </c>
      <c r="H384" s="38" t="str">
        <f>P$19</f>
        <v>TRAFTD</v>
      </c>
      <c r="I384" s="38" t="str">
        <f t="shared" si="78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O384" s="56"/>
    </row>
    <row r="385" spans="2:20" x14ac:dyDescent="0.3">
      <c r="B385" s="38" t="s">
        <v>225</v>
      </c>
      <c r="C385" s="38"/>
      <c r="D385" s="38" t="str">
        <f t="shared" si="74"/>
        <v>*</v>
      </c>
      <c r="E385" s="42">
        <f t="shared" si="76"/>
        <v>2025</v>
      </c>
      <c r="F385" s="38" t="str">
        <f t="shared" si="75"/>
        <v>TRAGSL</v>
      </c>
      <c r="G385" s="38" t="str">
        <f t="shared" si="77"/>
        <v>TBU*101*</v>
      </c>
      <c r="H385" s="38" t="str">
        <f>P$20</f>
        <v>TRAGSL</v>
      </c>
      <c r="I385" s="38" t="str">
        <f t="shared" si="78"/>
        <v>TRAPMN</v>
      </c>
      <c r="J385" s="47">
        <v>0</v>
      </c>
      <c r="K385" s="2"/>
      <c r="L385" s="38" t="s">
        <v>239</v>
      </c>
      <c r="M385" s="38"/>
      <c r="N385" s="38" t="s">
        <v>245</v>
      </c>
      <c r="O385" s="56"/>
    </row>
    <row r="386" spans="2:20" x14ac:dyDescent="0.3">
      <c r="B386" s="38" t="s">
        <v>225</v>
      </c>
      <c r="C386" s="38"/>
      <c r="D386" s="38" t="str">
        <f t="shared" si="74"/>
        <v>*</v>
      </c>
      <c r="E386" s="42">
        <f t="shared" si="76"/>
        <v>2025</v>
      </c>
      <c r="F386" s="38" t="str">
        <f t="shared" si="75"/>
        <v>TRAH2G</v>
      </c>
      <c r="G386" s="38" t="str">
        <f t="shared" si="77"/>
        <v>TBU*101*</v>
      </c>
      <c r="H386" s="38" t="str">
        <f>P$21</f>
        <v>TRAH2G</v>
      </c>
      <c r="I386" s="38" t="str">
        <f t="shared" si="78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56"/>
    </row>
    <row r="387" spans="2:20" x14ac:dyDescent="0.3">
      <c r="B387" s="38" t="s">
        <v>225</v>
      </c>
      <c r="C387" s="38"/>
      <c r="D387" s="38" t="str">
        <f t="shared" si="74"/>
        <v>*</v>
      </c>
      <c r="E387" s="42">
        <f t="shared" si="76"/>
        <v>2025</v>
      </c>
      <c r="F387" s="38" t="str">
        <f t="shared" si="75"/>
        <v>TRAHFO</v>
      </c>
      <c r="G387" s="38" t="str">
        <f t="shared" si="77"/>
        <v>TBU*101*</v>
      </c>
      <c r="H387" s="38" t="str">
        <f>P$22</f>
        <v>TRAHFO</v>
      </c>
      <c r="I387" s="38" t="str">
        <f t="shared" si="78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56"/>
    </row>
    <row r="388" spans="2:20" x14ac:dyDescent="0.3">
      <c r="B388" s="38" t="s">
        <v>225</v>
      </c>
      <c r="C388" s="38"/>
      <c r="D388" s="38" t="str">
        <f t="shared" si="74"/>
        <v>*</v>
      </c>
      <c r="E388" s="42">
        <f t="shared" si="76"/>
        <v>2025</v>
      </c>
      <c r="F388" s="38" t="str">
        <f t="shared" si="75"/>
        <v>TRAHUM</v>
      </c>
      <c r="G388" s="38" t="str">
        <f t="shared" si="77"/>
        <v>TBU*101*</v>
      </c>
      <c r="H388" s="38" t="str">
        <f>P$23</f>
        <v>TRAHUM</v>
      </c>
      <c r="I388" s="38" t="str">
        <f t="shared" si="78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56"/>
    </row>
    <row r="389" spans="2:20" x14ac:dyDescent="0.3">
      <c r="B389" s="38" t="s">
        <v>225</v>
      </c>
      <c r="C389" s="38"/>
      <c r="D389" s="38" t="str">
        <f t="shared" si="74"/>
        <v>*</v>
      </c>
      <c r="E389" s="42">
        <f t="shared" si="76"/>
        <v>2025</v>
      </c>
      <c r="F389" s="38" t="str">
        <f t="shared" si="75"/>
        <v>TRAKER</v>
      </c>
      <c r="G389" s="38" t="str">
        <f t="shared" si="77"/>
        <v>TBU*101*</v>
      </c>
      <c r="H389" s="38" t="str">
        <f>P$24</f>
        <v>TRAKER</v>
      </c>
      <c r="I389" s="38" t="str">
        <f t="shared" si="78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56"/>
    </row>
    <row r="390" spans="2:20" x14ac:dyDescent="0.3">
      <c r="B390" s="38" t="s">
        <v>225</v>
      </c>
      <c r="C390" s="38"/>
      <c r="D390" s="38" t="str">
        <f t="shared" si="74"/>
        <v>*</v>
      </c>
      <c r="E390" s="42">
        <f t="shared" si="76"/>
        <v>2025</v>
      </c>
      <c r="F390" s="38" t="str">
        <f t="shared" si="75"/>
        <v>TRALFO</v>
      </c>
      <c r="G390" s="38" t="str">
        <f t="shared" si="77"/>
        <v>TBU*101*</v>
      </c>
      <c r="H390" s="38" t="str">
        <f>P$25</f>
        <v>TRALFO</v>
      </c>
      <c r="I390" s="38" t="str">
        <f t="shared" si="78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56"/>
    </row>
    <row r="391" spans="2:20" x14ac:dyDescent="0.3">
      <c r="B391" s="38" t="s">
        <v>225</v>
      </c>
      <c r="C391" s="38"/>
      <c r="D391" s="38" t="str">
        <f t="shared" si="74"/>
        <v>*</v>
      </c>
      <c r="E391" s="42">
        <f t="shared" si="76"/>
        <v>2025</v>
      </c>
      <c r="F391" s="38" t="str">
        <f t="shared" si="75"/>
        <v>TRALPG</v>
      </c>
      <c r="G391" s="38" t="str">
        <f t="shared" si="77"/>
        <v>TBU*101*</v>
      </c>
      <c r="H391" s="38" t="str">
        <f>P$26</f>
        <v>TRALPG</v>
      </c>
      <c r="I391" s="38" t="str">
        <f t="shared" si="78"/>
        <v>TRAPMN</v>
      </c>
      <c r="J391" s="47">
        <v>0</v>
      </c>
      <c r="K391" s="2"/>
      <c r="L391" s="38" t="s">
        <v>239</v>
      </c>
      <c r="M391" s="38"/>
      <c r="N391" s="38" t="s">
        <v>245</v>
      </c>
      <c r="O391" s="56"/>
    </row>
    <row r="392" spans="2:20" x14ac:dyDescent="0.3">
      <c r="B392" s="38" t="s">
        <v>225</v>
      </c>
      <c r="C392" s="38"/>
      <c r="D392" s="38" t="str">
        <f t="shared" si="74"/>
        <v>FLO_EMIS</v>
      </c>
      <c r="E392" s="42">
        <f t="shared" si="76"/>
        <v>2025</v>
      </c>
      <c r="F392" s="38" t="str">
        <f t="shared" si="75"/>
        <v>TRAMTH</v>
      </c>
      <c r="G392" s="38" t="str">
        <f t="shared" si="77"/>
        <v>TBU*101*</v>
      </c>
      <c r="H392" s="38" t="str">
        <f>P$27</f>
        <v>TRAMTH</v>
      </c>
      <c r="I392" s="38" t="str">
        <f t="shared" si="78"/>
        <v>TRAPMN</v>
      </c>
      <c r="J392" s="47">
        <v>5.330710232426194E-4</v>
      </c>
      <c r="K392" s="2"/>
      <c r="L392" s="38" t="s">
        <v>239</v>
      </c>
      <c r="M392" s="38" t="s">
        <v>293</v>
      </c>
      <c r="N392" s="38" t="s">
        <v>307</v>
      </c>
      <c r="O392" s="56"/>
      <c r="S392" s="2"/>
      <c r="T392" s="2"/>
    </row>
    <row r="393" spans="2:20" s="2" customFormat="1" ht="15" customHeight="1" x14ac:dyDescent="0.3">
      <c r="B393" s="38" t="s">
        <v>225</v>
      </c>
      <c r="C393" s="38"/>
      <c r="D393" s="38" t="str">
        <f t="shared" si="74"/>
        <v>FLO_EMIS</v>
      </c>
      <c r="E393" s="42">
        <f t="shared" si="76"/>
        <v>2025</v>
      </c>
      <c r="F393" s="38" t="str">
        <f t="shared" si="75"/>
        <v>TRAMTHM</v>
      </c>
      <c r="G393" s="38" t="str">
        <f t="shared" si="77"/>
        <v>TBU*101*</v>
      </c>
      <c r="H393" s="38" t="str">
        <f>P$28</f>
        <v>TRAMTHM</v>
      </c>
      <c r="I393" s="38" t="str">
        <f t="shared" si="78"/>
        <v>TRAPMN</v>
      </c>
      <c r="J393" s="47">
        <v>5.330710232426194E-4</v>
      </c>
      <c r="L393" s="38" t="s">
        <v>239</v>
      </c>
      <c r="M393" s="38" t="s">
        <v>293</v>
      </c>
      <c r="N393" s="38" t="s">
        <v>307</v>
      </c>
      <c r="P393" s="53"/>
    </row>
    <row r="394" spans="2:20" s="2" customFormat="1" ht="15" customHeight="1" x14ac:dyDescent="0.3">
      <c r="B394" s="38" t="s">
        <v>225</v>
      </c>
      <c r="C394" s="38"/>
      <c r="D394" s="38" t="str">
        <f t="shared" si="74"/>
        <v>FLO_EMIS</v>
      </c>
      <c r="E394" s="42">
        <f t="shared" si="76"/>
        <v>2025</v>
      </c>
      <c r="F394" s="38" t="str">
        <f t="shared" si="75"/>
        <v>TRANGL</v>
      </c>
      <c r="G394" s="38" t="str">
        <f t="shared" si="77"/>
        <v>TBU*101*</v>
      </c>
      <c r="H394" s="38" t="str">
        <f>P$29</f>
        <v>TRANGL</v>
      </c>
      <c r="I394" s="38" t="str">
        <f t="shared" si="78"/>
        <v>TRAPMN</v>
      </c>
      <c r="J394" s="47">
        <v>8.0097157523374826E-4</v>
      </c>
      <c r="K394"/>
      <c r="L394" s="38" t="s">
        <v>239</v>
      </c>
      <c r="M394" s="38" t="s">
        <v>293</v>
      </c>
      <c r="N394" s="38" t="s">
        <v>307</v>
      </c>
      <c r="P394" s="53"/>
      <c r="S394"/>
      <c r="T394"/>
    </row>
    <row r="395" spans="2:20" x14ac:dyDescent="0.3">
      <c r="B395" s="39" t="s">
        <v>225</v>
      </c>
      <c r="C395" s="39"/>
      <c r="D395" s="39" t="str">
        <f t="shared" si="74"/>
        <v>FLO_EMIS</v>
      </c>
      <c r="E395" s="43">
        <f t="shared" si="76"/>
        <v>2025</v>
      </c>
      <c r="F395" s="39" t="str">
        <f t="shared" si="75"/>
        <v>TRANGS</v>
      </c>
      <c r="G395" s="39" t="str">
        <f t="shared" si="77"/>
        <v>TBU*101*</v>
      </c>
      <c r="H395" s="39" t="str">
        <f>P$30</f>
        <v>TRANGS</v>
      </c>
      <c r="I395" s="39" t="str">
        <f t="shared" si="78"/>
        <v>TRAPMN</v>
      </c>
      <c r="J395" s="48">
        <v>8.0097157523374826E-4</v>
      </c>
      <c r="L395" s="39" t="s">
        <v>239</v>
      </c>
      <c r="M395" s="39" t="s">
        <v>293</v>
      </c>
      <c r="N395" s="39" t="s">
        <v>307</v>
      </c>
      <c r="O395" s="56"/>
    </row>
    <row r="396" spans="2:20" x14ac:dyDescent="0.3">
      <c r="B396" s="38" t="s">
        <v>225</v>
      </c>
      <c r="C396" s="38"/>
      <c r="D396" s="38" t="str">
        <f t="shared" si="74"/>
        <v>FLO_EMIS</v>
      </c>
      <c r="E396" s="42">
        <v>2025</v>
      </c>
      <c r="F396" s="38" t="str">
        <f t="shared" ref="F396:F443" si="79">H396</f>
        <v>TRABDL</v>
      </c>
      <c r="G396" s="38" t="s">
        <v>340</v>
      </c>
      <c r="H396" s="38" t="str">
        <f>P$7</f>
        <v>TRABDL</v>
      </c>
      <c r="I396" s="38" t="s">
        <v>240</v>
      </c>
      <c r="J396" s="47">
        <v>9.5030486343305746E-5</v>
      </c>
      <c r="K396" s="2"/>
      <c r="L396" s="38" t="s">
        <v>239</v>
      </c>
      <c r="M396" s="38" t="s">
        <v>293</v>
      </c>
      <c r="N396" s="38" t="s">
        <v>306</v>
      </c>
    </row>
    <row r="397" spans="2:20" x14ac:dyDescent="0.3">
      <c r="B397" s="38" t="s">
        <v>225</v>
      </c>
      <c r="C397" s="38"/>
      <c r="D397" s="38" t="str">
        <f t="shared" si="74"/>
        <v>FLO_EMIS</v>
      </c>
      <c r="E397" s="42">
        <f>E396</f>
        <v>2025</v>
      </c>
      <c r="F397" s="38" t="str">
        <f t="shared" si="79"/>
        <v>TRABDLM</v>
      </c>
      <c r="G397" s="38" t="str">
        <f>G396</f>
        <v>TBU*101*</v>
      </c>
      <c r="H397" s="38" t="str">
        <f>P$8</f>
        <v>TRABDLM</v>
      </c>
      <c r="I397" s="38" t="str">
        <f>I396</f>
        <v>TRASO2N</v>
      </c>
      <c r="J397" s="47">
        <v>9.5030486343305746E-5</v>
      </c>
      <c r="K397" s="2"/>
      <c r="L397" s="38" t="s">
        <v>239</v>
      </c>
      <c r="M397" s="38" t="s">
        <v>293</v>
      </c>
      <c r="N397" s="38" t="s">
        <v>306</v>
      </c>
      <c r="S397" s="53"/>
      <c r="T397" s="2"/>
    </row>
    <row r="398" spans="2:20" s="2" customFormat="1" ht="15" customHeight="1" x14ac:dyDescent="0.3">
      <c r="B398" s="38" t="s">
        <v>225</v>
      </c>
      <c r="C398" s="38"/>
      <c r="D398" s="38" t="str">
        <f t="shared" si="74"/>
        <v>FLO_EMIS</v>
      </c>
      <c r="E398" s="42">
        <f t="shared" ref="E398:E419" si="80">E397</f>
        <v>2025</v>
      </c>
      <c r="F398" s="38" t="str">
        <f t="shared" si="79"/>
        <v>TRABGL</v>
      </c>
      <c r="G398" s="38" t="str">
        <f t="shared" ref="G398:G419" si="81">G397</f>
        <v>TBU*101*</v>
      </c>
      <c r="H398" s="38" t="str">
        <f>P$9</f>
        <v>TRABGL</v>
      </c>
      <c r="I398" s="38" t="str">
        <f t="shared" ref="I398:I419" si="82">I397</f>
        <v>TRASO2N</v>
      </c>
      <c r="J398" s="47">
        <v>9.0799999196794473E-5</v>
      </c>
      <c r="L398" s="38" t="s">
        <v>239</v>
      </c>
      <c r="M398" s="38" t="s">
        <v>293</v>
      </c>
      <c r="N398" s="38" t="s">
        <v>307</v>
      </c>
      <c r="P398" s="53"/>
      <c r="S398" s="1"/>
      <c r="T398" s="54"/>
    </row>
    <row r="399" spans="2:20" s="2" customFormat="1" ht="15" customHeight="1" x14ac:dyDescent="0.3">
      <c r="B399" s="38" t="s">
        <v>225</v>
      </c>
      <c r="C399" s="38"/>
      <c r="D399" s="38" t="str">
        <f t="shared" si="74"/>
        <v>FLO_EMIS</v>
      </c>
      <c r="E399" s="42">
        <f t="shared" si="80"/>
        <v>2025</v>
      </c>
      <c r="F399" s="38" t="str">
        <f t="shared" si="79"/>
        <v>TRABGS</v>
      </c>
      <c r="G399" s="38" t="str">
        <f t="shared" si="81"/>
        <v>TBU*101*</v>
      </c>
      <c r="H399" s="38" t="str">
        <f>P$10</f>
        <v>TRABGS</v>
      </c>
      <c r="I399" s="38" t="str">
        <f t="shared" si="82"/>
        <v>TRASO2N</v>
      </c>
      <c r="J399" s="47">
        <v>9.0799999196794473E-5</v>
      </c>
      <c r="L399" s="38" t="s">
        <v>239</v>
      </c>
      <c r="M399" s="38" t="s">
        <v>293</v>
      </c>
      <c r="N399" s="38" t="s">
        <v>307</v>
      </c>
      <c r="P399" s="53"/>
      <c r="S399" s="53"/>
    </row>
    <row r="400" spans="2:20" s="2" customFormat="1" ht="15" customHeight="1" x14ac:dyDescent="0.3">
      <c r="B400" s="38" t="s">
        <v>225</v>
      </c>
      <c r="C400" s="38"/>
      <c r="D400" s="38" t="str">
        <f t="shared" si="74"/>
        <v>*</v>
      </c>
      <c r="E400" s="42">
        <f t="shared" si="80"/>
        <v>2025</v>
      </c>
      <c r="F400" s="38" t="str">
        <f t="shared" si="79"/>
        <v>TRABGSL</v>
      </c>
      <c r="G400" s="38" t="str">
        <f t="shared" si="81"/>
        <v>TBU*101*</v>
      </c>
      <c r="H400" s="38" t="str">
        <f>P$11</f>
        <v>TRABGSL</v>
      </c>
      <c r="I400" s="38" t="str">
        <f t="shared" si="82"/>
        <v>TRASO2N</v>
      </c>
      <c r="J400" s="47">
        <v>0</v>
      </c>
      <c r="L400" s="38" t="s">
        <v>239</v>
      </c>
      <c r="M400" s="38"/>
      <c r="N400" s="38" t="s">
        <v>245</v>
      </c>
      <c r="P400" s="53"/>
    </row>
    <row r="401" spans="2:20" s="2" customFormat="1" ht="15" customHeight="1" x14ac:dyDescent="0.3">
      <c r="B401" s="38" t="s">
        <v>225</v>
      </c>
      <c r="C401" s="38"/>
      <c r="D401" s="38" t="str">
        <f t="shared" ref="D401" si="83">IF(J401&gt;0,"FLO_EMIS","*")</f>
        <v>*</v>
      </c>
      <c r="E401" s="42">
        <f t="shared" si="80"/>
        <v>2025</v>
      </c>
      <c r="F401" s="38" t="str">
        <f t="shared" si="79"/>
        <v>TRABGSLM</v>
      </c>
      <c r="G401" s="38" t="str">
        <f t="shared" si="81"/>
        <v>TBU*101*</v>
      </c>
      <c r="H401" s="38" t="str">
        <f>P$12</f>
        <v>TRABGSLM</v>
      </c>
      <c r="I401" s="38" t="str">
        <f t="shared" si="82"/>
        <v>TRASO2N</v>
      </c>
      <c r="J401" s="47">
        <v>0</v>
      </c>
      <c r="L401" s="38" t="s">
        <v>239</v>
      </c>
      <c r="M401" s="38"/>
      <c r="N401" s="38" t="s">
        <v>245</v>
      </c>
      <c r="P401" s="53"/>
      <c r="S401" s="53"/>
    </row>
    <row r="402" spans="2:20" s="2" customFormat="1" ht="15" customHeight="1" x14ac:dyDescent="0.3">
      <c r="B402" s="38" t="s">
        <v>225</v>
      </c>
      <c r="C402" s="38"/>
      <c r="D402" s="38" t="str">
        <f t="shared" si="74"/>
        <v>*</v>
      </c>
      <c r="E402" s="42">
        <f>E400</f>
        <v>2025</v>
      </c>
      <c r="F402" s="38" t="str">
        <f t="shared" si="79"/>
        <v>TRABJF</v>
      </c>
      <c r="G402" s="38" t="str">
        <f>G400</f>
        <v>TBU*101*</v>
      </c>
      <c r="H402" s="38" t="str">
        <f>P$13</f>
        <v>TRABJF</v>
      </c>
      <c r="I402" s="38" t="str">
        <f>I400</f>
        <v>TRASO2N</v>
      </c>
      <c r="J402" s="47">
        <v>0</v>
      </c>
      <c r="L402" s="38" t="s">
        <v>239</v>
      </c>
      <c r="M402" s="38"/>
      <c r="N402" s="38" t="s">
        <v>245</v>
      </c>
      <c r="P402" s="53"/>
      <c r="S402"/>
      <c r="T402"/>
    </row>
    <row r="403" spans="2:20" x14ac:dyDescent="0.3">
      <c r="B403" s="38" t="s">
        <v>225</v>
      </c>
      <c r="C403" s="38"/>
      <c r="D403" s="38" t="str">
        <f t="shared" si="74"/>
        <v>*</v>
      </c>
      <c r="E403" s="42">
        <f t="shared" si="80"/>
        <v>2025</v>
      </c>
      <c r="F403" s="38" t="str">
        <f t="shared" si="79"/>
        <v>TRADME</v>
      </c>
      <c r="G403" s="38" t="str">
        <f t="shared" si="81"/>
        <v>TBU*101*</v>
      </c>
      <c r="H403" s="38" t="str">
        <f>P$14</f>
        <v>TRADME</v>
      </c>
      <c r="I403" s="38" t="str">
        <f t="shared" si="82"/>
        <v>TRASO2N</v>
      </c>
      <c r="J403" s="47">
        <v>0</v>
      </c>
      <c r="K403" s="2"/>
      <c r="L403" s="38" t="s">
        <v>239</v>
      </c>
      <c r="M403" s="38"/>
      <c r="N403" s="38" t="s">
        <v>263</v>
      </c>
      <c r="P403" s="53"/>
      <c r="S403" s="1"/>
      <c r="T403" s="54"/>
    </row>
    <row r="404" spans="2:20" s="2" customFormat="1" ht="15" customHeight="1" x14ac:dyDescent="0.3">
      <c r="B404" s="38" t="s">
        <v>225</v>
      </c>
      <c r="C404" s="38"/>
      <c r="D404" s="38" t="str">
        <f t="shared" si="74"/>
        <v>FLO_EMIS</v>
      </c>
      <c r="E404" s="42">
        <f t="shared" si="80"/>
        <v>2025</v>
      </c>
      <c r="F404" s="38" t="str">
        <f t="shared" si="79"/>
        <v>TRADST</v>
      </c>
      <c r="G404" s="38" t="str">
        <f t="shared" si="81"/>
        <v>TBU*101*</v>
      </c>
      <c r="H404" s="38" t="str">
        <f>P$15</f>
        <v>TRADST</v>
      </c>
      <c r="I404" s="38" t="str">
        <f t="shared" si="82"/>
        <v>TRASO2N</v>
      </c>
      <c r="J404" s="47">
        <v>9.3109870198262114E-5</v>
      </c>
      <c r="L404" s="38" t="s">
        <v>239</v>
      </c>
      <c r="M404" s="38" t="s">
        <v>293</v>
      </c>
      <c r="N404" s="38" t="s">
        <v>307</v>
      </c>
      <c r="P404" s="53"/>
      <c r="S404"/>
      <c r="T404"/>
    </row>
    <row r="405" spans="2:20" x14ac:dyDescent="0.3">
      <c r="B405" s="38" t="s">
        <v>225</v>
      </c>
      <c r="C405" s="38"/>
      <c r="D405" s="38" t="str">
        <f t="shared" si="74"/>
        <v>*</v>
      </c>
      <c r="E405" s="42">
        <f t="shared" si="80"/>
        <v>2025</v>
      </c>
      <c r="F405" s="38" t="str">
        <f t="shared" si="79"/>
        <v>TRAELC</v>
      </c>
      <c r="G405" s="38" t="str">
        <f t="shared" si="81"/>
        <v>TBU*101*</v>
      </c>
      <c r="H405" s="38" t="str">
        <f>P$16</f>
        <v>TRAELC</v>
      </c>
      <c r="I405" s="38" t="str">
        <f t="shared" si="82"/>
        <v>TRASO2N</v>
      </c>
      <c r="J405" s="47">
        <v>0</v>
      </c>
      <c r="K405" s="2"/>
      <c r="L405" s="38" t="s">
        <v>239</v>
      </c>
      <c r="M405" s="38"/>
      <c r="N405" s="38" t="s">
        <v>245</v>
      </c>
    </row>
    <row r="406" spans="2:20" x14ac:dyDescent="0.3">
      <c r="B406" s="38" t="s">
        <v>225</v>
      </c>
      <c r="C406" s="38"/>
      <c r="D406" s="38" t="str">
        <f t="shared" si="74"/>
        <v>FLO_EMIS</v>
      </c>
      <c r="E406" s="42">
        <f t="shared" si="80"/>
        <v>2025</v>
      </c>
      <c r="F406" s="38" t="str">
        <f t="shared" si="79"/>
        <v>TRAETH</v>
      </c>
      <c r="G406" s="38" t="str">
        <f t="shared" si="81"/>
        <v>TBU*101*</v>
      </c>
      <c r="H406" s="38" t="str">
        <f>P$17</f>
        <v>TRAETH</v>
      </c>
      <c r="I406" s="38" t="str">
        <f t="shared" si="82"/>
        <v>TRASO2N</v>
      </c>
      <c r="J406" s="47">
        <v>2.7999999999999998E-4</v>
      </c>
      <c r="K406" s="2"/>
      <c r="L406" s="38" t="s">
        <v>239</v>
      </c>
      <c r="M406" s="38" t="s">
        <v>293</v>
      </c>
      <c r="N406" s="38" t="s">
        <v>307</v>
      </c>
    </row>
    <row r="407" spans="2:20" x14ac:dyDescent="0.3">
      <c r="B407" s="38" t="s">
        <v>225</v>
      </c>
      <c r="C407" s="38"/>
      <c r="D407" s="38" t="str">
        <f t="shared" si="74"/>
        <v>FLO_EMIS</v>
      </c>
      <c r="E407" s="42">
        <f t="shared" si="80"/>
        <v>2025</v>
      </c>
      <c r="F407" s="38" t="str">
        <f t="shared" si="79"/>
        <v>TRAETHM</v>
      </c>
      <c r="G407" s="38" t="str">
        <f t="shared" si="81"/>
        <v>TBU*101*</v>
      </c>
      <c r="H407" s="38" t="str">
        <f>P$18</f>
        <v>TRAETHM</v>
      </c>
      <c r="I407" s="38" t="str">
        <f t="shared" si="82"/>
        <v>TRASO2N</v>
      </c>
      <c r="J407" s="47">
        <v>2.7999999999999998E-4</v>
      </c>
      <c r="K407" s="2"/>
      <c r="L407" s="38" t="s">
        <v>239</v>
      </c>
      <c r="M407" s="38" t="s">
        <v>293</v>
      </c>
      <c r="N407" s="38" t="s">
        <v>307</v>
      </c>
    </row>
    <row r="408" spans="2:20" x14ac:dyDescent="0.3">
      <c r="B408" s="38" t="s">
        <v>225</v>
      </c>
      <c r="C408" s="38"/>
      <c r="D408" s="38" t="str">
        <f t="shared" si="74"/>
        <v>*</v>
      </c>
      <c r="E408" s="42">
        <f t="shared" si="80"/>
        <v>2025</v>
      </c>
      <c r="F408" s="38" t="str">
        <f t="shared" si="79"/>
        <v>TRAFTD</v>
      </c>
      <c r="G408" s="38" t="str">
        <f t="shared" si="81"/>
        <v>TBU*101*</v>
      </c>
      <c r="H408" s="38" t="str">
        <f>P$19</f>
        <v>TRAFTD</v>
      </c>
      <c r="I408" s="38" t="str">
        <f t="shared" si="82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74"/>
        <v>*</v>
      </c>
      <c r="E409" s="42">
        <f t="shared" si="80"/>
        <v>2025</v>
      </c>
      <c r="F409" s="38" t="str">
        <f t="shared" si="79"/>
        <v>TRAGSL</v>
      </c>
      <c r="G409" s="38" t="str">
        <f t="shared" si="81"/>
        <v>TBU*101*</v>
      </c>
      <c r="H409" s="38" t="str">
        <f>P$20</f>
        <v>TRAGSL</v>
      </c>
      <c r="I409" s="38" t="str">
        <f t="shared" si="82"/>
        <v>TRASO2N</v>
      </c>
      <c r="J409" s="47">
        <v>0</v>
      </c>
      <c r="K409" s="2"/>
      <c r="L409" s="38" t="s">
        <v>239</v>
      </c>
      <c r="M409" s="38"/>
      <c r="N409" s="38" t="s">
        <v>245</v>
      </c>
    </row>
    <row r="410" spans="2:20" x14ac:dyDescent="0.3">
      <c r="B410" s="38" t="s">
        <v>225</v>
      </c>
      <c r="C410" s="38"/>
      <c r="D410" s="38" t="str">
        <f t="shared" si="74"/>
        <v>*</v>
      </c>
      <c r="E410" s="42">
        <f t="shared" si="80"/>
        <v>2025</v>
      </c>
      <c r="F410" s="38" t="str">
        <f t="shared" si="79"/>
        <v>TRAH2G</v>
      </c>
      <c r="G410" s="38" t="str">
        <f t="shared" si="81"/>
        <v>TBU*101*</v>
      </c>
      <c r="H410" s="38" t="str">
        <f>P$21</f>
        <v>TRAH2G</v>
      </c>
      <c r="I410" s="38" t="str">
        <f t="shared" si="82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74"/>
        <v>*</v>
      </c>
      <c r="E411" s="42">
        <f t="shared" si="80"/>
        <v>2025</v>
      </c>
      <c r="F411" s="38" t="str">
        <f t="shared" si="79"/>
        <v>TRAHFO</v>
      </c>
      <c r="G411" s="38" t="str">
        <f t="shared" si="81"/>
        <v>TBU*101*</v>
      </c>
      <c r="H411" s="38" t="str">
        <f>P$22</f>
        <v>TRAHFO</v>
      </c>
      <c r="I411" s="38" t="str">
        <f t="shared" si="82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74"/>
        <v>*</v>
      </c>
      <c r="E412" s="42">
        <f t="shared" si="80"/>
        <v>2025</v>
      </c>
      <c r="F412" s="38" t="str">
        <f t="shared" si="79"/>
        <v>TRAHUM</v>
      </c>
      <c r="G412" s="38" t="str">
        <f t="shared" si="81"/>
        <v>TBU*101*</v>
      </c>
      <c r="H412" s="38" t="str">
        <f>P$23</f>
        <v>TRAHUM</v>
      </c>
      <c r="I412" s="38" t="str">
        <f t="shared" si="82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74"/>
        <v>*</v>
      </c>
      <c r="E413" s="42">
        <f t="shared" si="80"/>
        <v>2025</v>
      </c>
      <c r="F413" s="38" t="str">
        <f t="shared" si="79"/>
        <v>TRAKER</v>
      </c>
      <c r="G413" s="38" t="str">
        <f t="shared" si="81"/>
        <v>TBU*101*</v>
      </c>
      <c r="H413" s="38" t="str">
        <f>P$24</f>
        <v>TRAKER</v>
      </c>
      <c r="I413" s="38" t="str">
        <f t="shared" si="82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74"/>
        <v>*</v>
      </c>
      <c r="E414" s="42">
        <f t="shared" si="80"/>
        <v>2025</v>
      </c>
      <c r="F414" s="38" t="str">
        <f t="shared" si="79"/>
        <v>TRALFO</v>
      </c>
      <c r="G414" s="38" t="str">
        <f t="shared" si="81"/>
        <v>TBU*101*</v>
      </c>
      <c r="H414" s="38" t="str">
        <f>P$25</f>
        <v>TRALFO</v>
      </c>
      <c r="I414" s="38" t="str">
        <f t="shared" si="82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74"/>
        <v>*</v>
      </c>
      <c r="E415" s="42">
        <f t="shared" si="80"/>
        <v>2025</v>
      </c>
      <c r="F415" s="38" t="str">
        <f t="shared" si="79"/>
        <v>TRALPG</v>
      </c>
      <c r="G415" s="38" t="str">
        <f t="shared" si="81"/>
        <v>TBU*101*</v>
      </c>
      <c r="H415" s="38" t="str">
        <f>P$26</f>
        <v>TRALPG</v>
      </c>
      <c r="I415" s="38" t="str">
        <f t="shared" si="82"/>
        <v>TRASO2N</v>
      </c>
      <c r="J415" s="47">
        <v>0</v>
      </c>
      <c r="K415" s="2"/>
      <c r="L415" s="38" t="s">
        <v>239</v>
      </c>
      <c r="M415" s="38"/>
      <c r="N415" s="38" t="s">
        <v>245</v>
      </c>
    </row>
    <row r="416" spans="2:20" x14ac:dyDescent="0.3">
      <c r="B416" s="38" t="s">
        <v>225</v>
      </c>
      <c r="C416" s="38"/>
      <c r="D416" s="38" t="str">
        <f t="shared" si="74"/>
        <v>FLO_EMIS</v>
      </c>
      <c r="E416" s="42">
        <f t="shared" si="80"/>
        <v>2025</v>
      </c>
      <c r="F416" s="38" t="str">
        <f t="shared" si="79"/>
        <v>TRAMTH</v>
      </c>
      <c r="G416" s="38" t="str">
        <f t="shared" si="81"/>
        <v>TBU*101*</v>
      </c>
      <c r="H416" s="38" t="str">
        <f>P$27</f>
        <v>TRAMTH</v>
      </c>
      <c r="I416" s="38" t="str">
        <f t="shared" si="82"/>
        <v>TRASO2N</v>
      </c>
      <c r="J416" s="47">
        <v>9.0799999152736075E-5</v>
      </c>
      <c r="K416" s="2"/>
      <c r="L416" s="38" t="s">
        <v>239</v>
      </c>
      <c r="M416" s="38" t="s">
        <v>293</v>
      </c>
      <c r="N416" s="38" t="s">
        <v>307</v>
      </c>
      <c r="S416" s="2"/>
      <c r="T416" s="2"/>
    </row>
    <row r="417" spans="2:20" s="2" customFormat="1" ht="15" customHeight="1" x14ac:dyDescent="0.3">
      <c r="B417" s="38" t="s">
        <v>225</v>
      </c>
      <c r="C417" s="38"/>
      <c r="D417" s="38" t="str">
        <f t="shared" si="74"/>
        <v>FLO_EMIS</v>
      </c>
      <c r="E417" s="42">
        <f t="shared" si="80"/>
        <v>2025</v>
      </c>
      <c r="F417" s="38" t="str">
        <f t="shared" si="79"/>
        <v>TRAMTHM</v>
      </c>
      <c r="G417" s="38" t="str">
        <f t="shared" si="81"/>
        <v>TBU*101*</v>
      </c>
      <c r="H417" s="38" t="str">
        <f>P$28</f>
        <v>TRAMTHM</v>
      </c>
      <c r="I417" s="38" t="str">
        <f t="shared" si="82"/>
        <v>TRASO2N</v>
      </c>
      <c r="J417" s="47">
        <v>9.0799999152736075E-5</v>
      </c>
      <c r="L417" s="38" t="s">
        <v>239</v>
      </c>
      <c r="M417" s="38" t="s">
        <v>293</v>
      </c>
      <c r="N417" s="38" t="s">
        <v>307</v>
      </c>
      <c r="P417" s="53"/>
    </row>
    <row r="418" spans="2:20" s="2" customFormat="1" ht="15" customHeight="1" x14ac:dyDescent="0.3">
      <c r="B418" s="38" t="s">
        <v>225</v>
      </c>
      <c r="C418" s="38"/>
      <c r="D418" s="38" t="str">
        <f t="shared" si="74"/>
        <v>FLO_EMIS</v>
      </c>
      <c r="E418" s="42">
        <f t="shared" si="80"/>
        <v>2025</v>
      </c>
      <c r="F418" s="38" t="str">
        <f t="shared" si="79"/>
        <v>TRANGL</v>
      </c>
      <c r="G418" s="38" t="str">
        <f t="shared" si="81"/>
        <v>TBU*101*</v>
      </c>
      <c r="H418" s="38" t="str">
        <f>P$29</f>
        <v>TRANGL</v>
      </c>
      <c r="I418" s="38" t="str">
        <f t="shared" si="82"/>
        <v>TRASO2N</v>
      </c>
      <c r="J418" s="47">
        <v>9.0799999196794473E-5</v>
      </c>
      <c r="K418"/>
      <c r="L418" s="38" t="s">
        <v>239</v>
      </c>
      <c r="M418" s="38" t="s">
        <v>293</v>
      </c>
      <c r="N418" s="38" t="s">
        <v>307</v>
      </c>
      <c r="P418" s="53"/>
      <c r="S418"/>
      <c r="T418"/>
    </row>
    <row r="419" spans="2:20" x14ac:dyDescent="0.3">
      <c r="B419" s="39" t="s">
        <v>225</v>
      </c>
      <c r="C419" s="39"/>
      <c r="D419" s="39" t="str">
        <f t="shared" si="74"/>
        <v>FLO_EMIS</v>
      </c>
      <c r="E419" s="43">
        <f t="shared" si="80"/>
        <v>2025</v>
      </c>
      <c r="F419" s="39" t="str">
        <f t="shared" si="79"/>
        <v>TRANGS</v>
      </c>
      <c r="G419" s="39" t="str">
        <f t="shared" si="81"/>
        <v>TBU*101*</v>
      </c>
      <c r="H419" s="39" t="str">
        <f>P$30</f>
        <v>TRANGS</v>
      </c>
      <c r="I419" s="39" t="str">
        <f t="shared" si="82"/>
        <v>TRASO2N</v>
      </c>
      <c r="J419" s="48">
        <v>9.0799999196794473E-5</v>
      </c>
      <c r="L419" s="39" t="s">
        <v>239</v>
      </c>
      <c r="M419" s="39" t="s">
        <v>293</v>
      </c>
      <c r="N419" s="39" t="s">
        <v>307</v>
      </c>
    </row>
    <row r="420" spans="2:20" x14ac:dyDescent="0.3">
      <c r="B420" s="38" t="s">
        <v>225</v>
      </c>
      <c r="C420" s="38"/>
      <c r="D420" s="38" t="str">
        <f t="shared" si="74"/>
        <v>FLO_EMIS</v>
      </c>
      <c r="E420" s="42">
        <v>2025</v>
      </c>
      <c r="F420" s="38" t="str">
        <f t="shared" si="79"/>
        <v>TRABDL</v>
      </c>
      <c r="G420" s="38" t="s">
        <v>340</v>
      </c>
      <c r="H420" s="38" t="str">
        <f>P$7</f>
        <v>TRABDL</v>
      </c>
      <c r="I420" s="38" t="s">
        <v>230</v>
      </c>
      <c r="J420" s="47">
        <v>4.0048364510588616E-3</v>
      </c>
      <c r="K420" s="2"/>
      <c r="L420" s="38" t="s">
        <v>239</v>
      </c>
      <c r="M420" s="38" t="s">
        <v>293</v>
      </c>
      <c r="N420" s="38" t="s">
        <v>306</v>
      </c>
    </row>
    <row r="421" spans="2:20" x14ac:dyDescent="0.3">
      <c r="B421" s="38" t="s">
        <v>225</v>
      </c>
      <c r="C421" s="38"/>
      <c r="D421" s="38" t="str">
        <f t="shared" si="74"/>
        <v>FLO_EMIS</v>
      </c>
      <c r="E421" s="42">
        <f>E420</f>
        <v>2025</v>
      </c>
      <c r="F421" s="38" t="str">
        <f t="shared" si="79"/>
        <v>TRABDLM</v>
      </c>
      <c r="G421" s="38" t="str">
        <f>G420</f>
        <v>TBU*101*</v>
      </c>
      <c r="H421" s="38" t="str">
        <f>P$8</f>
        <v>TRABDLM</v>
      </c>
      <c r="I421" s="38" t="str">
        <f>I420</f>
        <v>TRAVOCN</v>
      </c>
      <c r="J421" s="47">
        <v>4.0048364510588616E-3</v>
      </c>
      <c r="K421" s="2"/>
      <c r="L421" s="38" t="s">
        <v>239</v>
      </c>
      <c r="M421" s="38" t="s">
        <v>293</v>
      </c>
      <c r="N421" s="38" t="s">
        <v>306</v>
      </c>
    </row>
    <row r="422" spans="2:20" x14ac:dyDescent="0.3">
      <c r="B422" s="38" t="s">
        <v>225</v>
      </c>
      <c r="C422" s="38"/>
      <c r="D422" s="38" t="str">
        <f t="shared" si="74"/>
        <v>FLO_EMIS</v>
      </c>
      <c r="E422" s="42">
        <f t="shared" ref="E422:E443" si="84">E421</f>
        <v>2025</v>
      </c>
      <c r="F422" s="38" t="str">
        <f t="shared" si="79"/>
        <v>TRABGL</v>
      </c>
      <c r="G422" s="38" t="str">
        <f t="shared" ref="G422:G443" si="85">G421</f>
        <v>TBU*101*</v>
      </c>
      <c r="H422" s="38" t="str">
        <f>P$9</f>
        <v>TRABGL</v>
      </c>
      <c r="I422" s="38" t="str">
        <f t="shared" ref="I422:I443" si="86">I421</f>
        <v>TRAVOCN</v>
      </c>
      <c r="J422" s="47">
        <v>2.1875422540509071E-4</v>
      </c>
      <c r="K422" s="2"/>
      <c r="L422" s="38" t="s">
        <v>239</v>
      </c>
      <c r="M422" s="38" t="s">
        <v>293</v>
      </c>
      <c r="N422" s="38" t="s">
        <v>307</v>
      </c>
      <c r="S422" s="53"/>
      <c r="T422" s="2"/>
    </row>
    <row r="423" spans="2:20" s="2" customFormat="1" ht="15" customHeight="1" x14ac:dyDescent="0.3">
      <c r="B423" s="38" t="s">
        <v>225</v>
      </c>
      <c r="C423" s="38"/>
      <c r="D423" s="38" t="str">
        <f t="shared" si="74"/>
        <v>FLO_EMIS</v>
      </c>
      <c r="E423" s="42">
        <f t="shared" si="84"/>
        <v>2025</v>
      </c>
      <c r="F423" s="38" t="str">
        <f t="shared" si="79"/>
        <v>TRABGS</v>
      </c>
      <c r="G423" s="38" t="str">
        <f t="shared" si="85"/>
        <v>TBU*101*</v>
      </c>
      <c r="H423" s="38" t="str">
        <f>P$10</f>
        <v>TRABGS</v>
      </c>
      <c r="I423" s="38" t="str">
        <f t="shared" si="86"/>
        <v>TRAVOCN</v>
      </c>
      <c r="J423" s="47">
        <v>2.1875422540509071E-4</v>
      </c>
      <c r="L423" s="38" t="s">
        <v>239</v>
      </c>
      <c r="M423" s="38" t="s">
        <v>293</v>
      </c>
      <c r="N423" s="38" t="s">
        <v>307</v>
      </c>
      <c r="P423" s="53"/>
      <c r="S423" s="1"/>
      <c r="T423" s="54"/>
    </row>
    <row r="424" spans="2:20" s="2" customFormat="1" ht="15" customHeight="1" x14ac:dyDescent="0.3">
      <c r="B424" s="38" t="s">
        <v>225</v>
      </c>
      <c r="C424" s="38"/>
      <c r="D424" s="38" t="str">
        <f t="shared" si="74"/>
        <v>*</v>
      </c>
      <c r="E424" s="42">
        <f t="shared" si="84"/>
        <v>2025</v>
      </c>
      <c r="F424" s="38" t="str">
        <f t="shared" si="79"/>
        <v>TRABGSL</v>
      </c>
      <c r="G424" s="38" t="str">
        <f t="shared" si="85"/>
        <v>TBU*101*</v>
      </c>
      <c r="H424" s="38" t="str">
        <f>P$11</f>
        <v>TRABGSL</v>
      </c>
      <c r="I424" s="38" t="str">
        <f t="shared" si="86"/>
        <v>TRAVOCN</v>
      </c>
      <c r="J424" s="47">
        <v>0</v>
      </c>
      <c r="L424" s="38" t="s">
        <v>239</v>
      </c>
      <c r="M424" s="38"/>
      <c r="N424" s="38" t="s">
        <v>245</v>
      </c>
      <c r="P424" s="53"/>
      <c r="S424" s="53"/>
    </row>
    <row r="425" spans="2:20" s="2" customFormat="1" ht="15" customHeight="1" x14ac:dyDescent="0.3">
      <c r="B425" s="38" t="s">
        <v>225</v>
      </c>
      <c r="C425" s="38"/>
      <c r="D425" s="38" t="str">
        <f t="shared" si="74"/>
        <v>*</v>
      </c>
      <c r="E425" s="42">
        <f t="shared" si="84"/>
        <v>2025</v>
      </c>
      <c r="F425" s="38" t="str">
        <f t="shared" ref="F425" si="87">H425</f>
        <v>TRABGSLM</v>
      </c>
      <c r="G425" s="38" t="str">
        <f t="shared" si="85"/>
        <v>TBU*101*</v>
      </c>
      <c r="H425" s="38" t="str">
        <f>P$12</f>
        <v>TRABGSLM</v>
      </c>
      <c r="I425" s="38" t="str">
        <f t="shared" si="86"/>
        <v>TRAVOCN</v>
      </c>
      <c r="J425" s="47">
        <v>0</v>
      </c>
      <c r="L425" s="38" t="s">
        <v>239</v>
      </c>
      <c r="M425" s="38"/>
      <c r="N425" s="38" t="s">
        <v>245</v>
      </c>
      <c r="P425" s="53"/>
      <c r="S425" s="53"/>
    </row>
    <row r="426" spans="2:20" s="2" customFormat="1" ht="15" customHeight="1" x14ac:dyDescent="0.3">
      <c r="B426" s="38" t="s">
        <v>225</v>
      </c>
      <c r="C426" s="38"/>
      <c r="D426" s="38" t="str">
        <f t="shared" si="74"/>
        <v>*</v>
      </c>
      <c r="E426" s="42">
        <f>E424</f>
        <v>2025</v>
      </c>
      <c r="F426" s="38" t="str">
        <f t="shared" si="79"/>
        <v>TRABJF</v>
      </c>
      <c r="G426" s="38" t="str">
        <f>G424</f>
        <v>TBU*101*</v>
      </c>
      <c r="H426" s="38" t="str">
        <f>P$13</f>
        <v>TRABJF</v>
      </c>
      <c r="I426" s="38" t="str">
        <f>I424</f>
        <v>TRAVOCN</v>
      </c>
      <c r="J426" s="47">
        <v>0</v>
      </c>
      <c r="L426" s="38" t="s">
        <v>239</v>
      </c>
      <c r="M426" s="38"/>
      <c r="N426" s="38" t="s">
        <v>245</v>
      </c>
      <c r="P426" s="53"/>
    </row>
    <row r="427" spans="2:20" s="2" customFormat="1" ht="15" customHeight="1" x14ac:dyDescent="0.3">
      <c r="B427" s="38" t="s">
        <v>225</v>
      </c>
      <c r="C427" s="38"/>
      <c r="D427" s="38" t="str">
        <f t="shared" si="74"/>
        <v>*</v>
      </c>
      <c r="E427" s="42">
        <f t="shared" si="84"/>
        <v>2025</v>
      </c>
      <c r="F427" s="38" t="str">
        <f t="shared" si="79"/>
        <v>TRADME</v>
      </c>
      <c r="G427" s="38" t="str">
        <f t="shared" si="85"/>
        <v>TBU*101*</v>
      </c>
      <c r="H427" s="38" t="str">
        <f>P$14</f>
        <v>TRADME</v>
      </c>
      <c r="I427" s="38" t="str">
        <f t="shared" si="86"/>
        <v>TRAVOCN</v>
      </c>
      <c r="J427" s="47">
        <v>0</v>
      </c>
      <c r="L427" s="38" t="s">
        <v>239</v>
      </c>
      <c r="M427" s="38"/>
      <c r="N427" s="38" t="s">
        <v>263</v>
      </c>
      <c r="P427" s="53"/>
      <c r="S427"/>
      <c r="T427"/>
    </row>
    <row r="428" spans="2:20" x14ac:dyDescent="0.3">
      <c r="B428" s="38" t="s">
        <v>225</v>
      </c>
      <c r="C428" s="38"/>
      <c r="D428" s="38" t="str">
        <f t="shared" si="74"/>
        <v>FLO_EMIS</v>
      </c>
      <c r="E428" s="42">
        <f t="shared" si="84"/>
        <v>2025</v>
      </c>
      <c r="F428" s="38" t="str">
        <f t="shared" si="79"/>
        <v>TRADST</v>
      </c>
      <c r="G428" s="38" t="str">
        <f t="shared" si="85"/>
        <v>TBU*101*</v>
      </c>
      <c r="H428" s="38" t="str">
        <f>P$15</f>
        <v>TRADST</v>
      </c>
      <c r="I428" s="38" t="str">
        <f t="shared" si="86"/>
        <v>TRAVOCN</v>
      </c>
      <c r="J428" s="47">
        <v>3.9238965985743026E-3</v>
      </c>
      <c r="K428" s="2"/>
      <c r="L428" s="38" t="s">
        <v>239</v>
      </c>
      <c r="M428" s="38" t="s">
        <v>293</v>
      </c>
      <c r="N428" s="38" t="s">
        <v>307</v>
      </c>
      <c r="P428" s="53"/>
      <c r="S428" s="1"/>
      <c r="T428" s="54"/>
    </row>
    <row r="429" spans="2:20" s="2" customFormat="1" ht="15" customHeight="1" x14ac:dyDescent="0.3">
      <c r="B429" s="38" t="s">
        <v>225</v>
      </c>
      <c r="C429" s="38"/>
      <c r="D429" s="38" t="str">
        <f t="shared" ref="D429:D443" si="88">IF(J429&gt;0,"FLO_EMIS","*")</f>
        <v>*</v>
      </c>
      <c r="E429" s="42">
        <f t="shared" si="84"/>
        <v>2025</v>
      </c>
      <c r="F429" s="38" t="str">
        <f t="shared" si="79"/>
        <v>TRAELC</v>
      </c>
      <c r="G429" s="38" t="str">
        <f t="shared" si="85"/>
        <v>TBU*101*</v>
      </c>
      <c r="H429" s="38" t="str">
        <f>P$16</f>
        <v>TRAELC</v>
      </c>
      <c r="I429" s="38" t="str">
        <f t="shared" si="86"/>
        <v>TRAVOCN</v>
      </c>
      <c r="J429" s="47">
        <v>0</v>
      </c>
      <c r="L429" s="38" t="s">
        <v>239</v>
      </c>
      <c r="M429" s="38"/>
      <c r="N429" s="38" t="s">
        <v>245</v>
      </c>
      <c r="P429" s="53"/>
      <c r="S429"/>
      <c r="T429"/>
    </row>
    <row r="430" spans="2:20" x14ac:dyDescent="0.3">
      <c r="B430" s="38" t="s">
        <v>225</v>
      </c>
      <c r="C430" s="38"/>
      <c r="D430" s="38" t="str">
        <f t="shared" si="88"/>
        <v>FLO_EMIS</v>
      </c>
      <c r="E430" s="42">
        <f t="shared" si="84"/>
        <v>2025</v>
      </c>
      <c r="F430" s="38" t="str">
        <f t="shared" si="79"/>
        <v>TRAETH</v>
      </c>
      <c r="G430" s="38" t="str">
        <f t="shared" si="85"/>
        <v>TBU*101*</v>
      </c>
      <c r="H430" s="38" t="str">
        <f>P$17</f>
        <v>TRAETH</v>
      </c>
      <c r="I430" s="38" t="str">
        <f t="shared" si="86"/>
        <v>TRAVOCN</v>
      </c>
      <c r="J430" s="47">
        <v>2.0937008043706896E-4</v>
      </c>
      <c r="K430" s="2"/>
      <c r="L430" s="38" t="s">
        <v>239</v>
      </c>
      <c r="M430" s="38" t="s">
        <v>293</v>
      </c>
      <c r="N430" s="38" t="s">
        <v>307</v>
      </c>
    </row>
    <row r="431" spans="2:20" x14ac:dyDescent="0.3">
      <c r="B431" s="38" t="s">
        <v>225</v>
      </c>
      <c r="C431" s="38"/>
      <c r="D431" s="38" t="str">
        <f t="shared" si="88"/>
        <v>FLO_EMIS</v>
      </c>
      <c r="E431" s="42">
        <f t="shared" si="84"/>
        <v>2025</v>
      </c>
      <c r="F431" s="38" t="str">
        <f t="shared" si="79"/>
        <v>TRAETHM</v>
      </c>
      <c r="G431" s="38" t="str">
        <f t="shared" si="85"/>
        <v>TBU*101*</v>
      </c>
      <c r="H431" s="38" t="str">
        <f>P$18</f>
        <v>TRAETHM</v>
      </c>
      <c r="I431" s="38" t="str">
        <f t="shared" si="86"/>
        <v>TRAVOCN</v>
      </c>
      <c r="J431" s="47">
        <v>2.0937008043706896E-4</v>
      </c>
      <c r="K431" s="2"/>
      <c r="L431" s="38" t="s">
        <v>239</v>
      </c>
      <c r="M431" s="38" t="s">
        <v>293</v>
      </c>
      <c r="N431" s="38" t="s">
        <v>307</v>
      </c>
    </row>
    <row r="432" spans="2:20" x14ac:dyDescent="0.3">
      <c r="B432" s="38" t="s">
        <v>225</v>
      </c>
      <c r="C432" s="38"/>
      <c r="D432" s="38" t="str">
        <f t="shared" si="88"/>
        <v>*</v>
      </c>
      <c r="E432" s="42">
        <f t="shared" si="84"/>
        <v>2025</v>
      </c>
      <c r="F432" s="38" t="str">
        <f t="shared" si="79"/>
        <v>TRAFTD</v>
      </c>
      <c r="G432" s="38" t="str">
        <f t="shared" si="85"/>
        <v>TBU*101*</v>
      </c>
      <c r="H432" s="38" t="str">
        <f>P$19</f>
        <v>TRAFTD</v>
      </c>
      <c r="I432" s="38" t="str">
        <f t="shared" si="86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20" x14ac:dyDescent="0.3">
      <c r="B433" s="38" t="s">
        <v>225</v>
      </c>
      <c r="C433" s="38"/>
      <c r="D433" s="38" t="str">
        <f t="shared" si="88"/>
        <v>*</v>
      </c>
      <c r="E433" s="42">
        <f t="shared" si="84"/>
        <v>2025</v>
      </c>
      <c r="F433" s="38" t="str">
        <f t="shared" si="79"/>
        <v>TRAGSL</v>
      </c>
      <c r="G433" s="38" t="str">
        <f t="shared" si="85"/>
        <v>TBU*101*</v>
      </c>
      <c r="H433" s="38" t="str">
        <f>P$20</f>
        <v>TRAGSL</v>
      </c>
      <c r="I433" s="38" t="str">
        <f t="shared" si="86"/>
        <v>TRAVOCN</v>
      </c>
      <c r="J433" s="47">
        <v>0</v>
      </c>
      <c r="K433" s="2"/>
      <c r="L433" s="38" t="s">
        <v>239</v>
      </c>
      <c r="M433" s="38"/>
      <c r="N433" s="38" t="s">
        <v>245</v>
      </c>
    </row>
    <row r="434" spans="2:20" x14ac:dyDescent="0.3">
      <c r="B434" s="38" t="s">
        <v>225</v>
      </c>
      <c r="C434" s="38"/>
      <c r="D434" s="38" t="str">
        <f t="shared" si="88"/>
        <v>*</v>
      </c>
      <c r="E434" s="42">
        <f t="shared" si="84"/>
        <v>2025</v>
      </c>
      <c r="F434" s="38" t="str">
        <f t="shared" si="79"/>
        <v>TRAH2G</v>
      </c>
      <c r="G434" s="38" t="str">
        <f t="shared" si="85"/>
        <v>TBU*101*</v>
      </c>
      <c r="H434" s="38" t="str">
        <f>P$21</f>
        <v>TRAH2G</v>
      </c>
      <c r="I434" s="38" t="str">
        <f t="shared" si="86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20" x14ac:dyDescent="0.3">
      <c r="B435" s="38" t="s">
        <v>225</v>
      </c>
      <c r="C435" s="38"/>
      <c r="D435" s="38" t="str">
        <f t="shared" si="88"/>
        <v>*</v>
      </c>
      <c r="E435" s="42">
        <f t="shared" si="84"/>
        <v>2025</v>
      </c>
      <c r="F435" s="38" t="str">
        <f t="shared" si="79"/>
        <v>TRAHFO</v>
      </c>
      <c r="G435" s="38" t="str">
        <f t="shared" si="85"/>
        <v>TBU*101*</v>
      </c>
      <c r="H435" s="38" t="str">
        <f>P$22</f>
        <v>TRAHFO</v>
      </c>
      <c r="I435" s="38" t="str">
        <f t="shared" si="86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20" x14ac:dyDescent="0.3">
      <c r="B436" s="38" t="s">
        <v>225</v>
      </c>
      <c r="C436" s="38"/>
      <c r="D436" s="38" t="str">
        <f t="shared" si="88"/>
        <v>*</v>
      </c>
      <c r="E436" s="42">
        <f t="shared" si="84"/>
        <v>2025</v>
      </c>
      <c r="F436" s="38" t="str">
        <f t="shared" si="79"/>
        <v>TRAHUM</v>
      </c>
      <c r="G436" s="38" t="str">
        <f t="shared" si="85"/>
        <v>TBU*101*</v>
      </c>
      <c r="H436" s="38" t="str">
        <f>P$23</f>
        <v>TRAHUM</v>
      </c>
      <c r="I436" s="38" t="str">
        <f t="shared" si="86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20" x14ac:dyDescent="0.3">
      <c r="B437" s="38" t="s">
        <v>225</v>
      </c>
      <c r="C437" s="38"/>
      <c r="D437" s="38" t="str">
        <f t="shared" si="88"/>
        <v>*</v>
      </c>
      <c r="E437" s="42">
        <f t="shared" si="84"/>
        <v>2025</v>
      </c>
      <c r="F437" s="38" t="str">
        <f t="shared" si="79"/>
        <v>TRAKER</v>
      </c>
      <c r="G437" s="38" t="str">
        <f t="shared" si="85"/>
        <v>TBU*101*</v>
      </c>
      <c r="H437" s="38" t="str">
        <f>P$24</f>
        <v>TRAKER</v>
      </c>
      <c r="I437" s="38" t="str">
        <f t="shared" si="86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20" x14ac:dyDescent="0.3">
      <c r="B438" s="38" t="s">
        <v>225</v>
      </c>
      <c r="C438" s="38"/>
      <c r="D438" s="38" t="str">
        <f t="shared" si="88"/>
        <v>*</v>
      </c>
      <c r="E438" s="42">
        <f t="shared" si="84"/>
        <v>2025</v>
      </c>
      <c r="F438" s="38" t="str">
        <f t="shared" si="79"/>
        <v>TRALFO</v>
      </c>
      <c r="G438" s="38" t="str">
        <f t="shared" si="85"/>
        <v>TBU*101*</v>
      </c>
      <c r="H438" s="38" t="str">
        <f>P$25</f>
        <v>TRALFO</v>
      </c>
      <c r="I438" s="38" t="str">
        <f t="shared" si="86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20" x14ac:dyDescent="0.3">
      <c r="B439" s="38" t="s">
        <v>225</v>
      </c>
      <c r="C439" s="38"/>
      <c r="D439" s="38" t="str">
        <f t="shared" si="88"/>
        <v>*</v>
      </c>
      <c r="E439" s="42">
        <f t="shared" si="84"/>
        <v>2025</v>
      </c>
      <c r="F439" s="38" t="str">
        <f t="shared" si="79"/>
        <v>TRALPG</v>
      </c>
      <c r="G439" s="38" t="str">
        <f t="shared" si="85"/>
        <v>TBU*101*</v>
      </c>
      <c r="H439" s="38" t="str">
        <f>P$26</f>
        <v>TRALPG</v>
      </c>
      <c r="I439" s="38" t="str">
        <f t="shared" si="86"/>
        <v>TRAVOCN</v>
      </c>
      <c r="J439" s="47">
        <v>0</v>
      </c>
      <c r="K439" s="2"/>
      <c r="L439" s="38" t="s">
        <v>239</v>
      </c>
      <c r="M439" s="38"/>
      <c r="N439" s="38" t="s">
        <v>245</v>
      </c>
    </row>
    <row r="440" spans="2:20" x14ac:dyDescent="0.3">
      <c r="B440" s="38" t="s">
        <v>225</v>
      </c>
      <c r="C440" s="38"/>
      <c r="D440" s="38" t="str">
        <f t="shared" si="88"/>
        <v>FLO_EMIS</v>
      </c>
      <c r="E440" s="42">
        <f t="shared" si="84"/>
        <v>2025</v>
      </c>
      <c r="F440" s="38" t="str">
        <f t="shared" si="79"/>
        <v>TRAMTH</v>
      </c>
      <c r="G440" s="38" t="str">
        <f t="shared" si="85"/>
        <v>TBU*101*</v>
      </c>
      <c r="H440" s="38" t="str">
        <f>P$27</f>
        <v>TRAMTH</v>
      </c>
      <c r="I440" s="38" t="str">
        <f t="shared" si="86"/>
        <v>TRAVOCN</v>
      </c>
      <c r="J440" s="47">
        <v>3.8265525133620135E-3</v>
      </c>
      <c r="K440" s="2"/>
      <c r="L440" s="38" t="s">
        <v>239</v>
      </c>
      <c r="M440" s="38" t="s">
        <v>293</v>
      </c>
      <c r="N440" s="38" t="s">
        <v>307</v>
      </c>
      <c r="S440" s="2"/>
      <c r="T440" s="2"/>
    </row>
    <row r="441" spans="2:20" s="2" customFormat="1" ht="15" customHeight="1" x14ac:dyDescent="0.3">
      <c r="B441" s="38" t="s">
        <v>225</v>
      </c>
      <c r="C441" s="38"/>
      <c r="D441" s="38" t="str">
        <f t="shared" si="88"/>
        <v>FLO_EMIS</v>
      </c>
      <c r="E441" s="42">
        <f t="shared" si="84"/>
        <v>2025</v>
      </c>
      <c r="F441" s="38" t="str">
        <f t="shared" si="79"/>
        <v>TRAMTHM</v>
      </c>
      <c r="G441" s="38" t="str">
        <f t="shared" si="85"/>
        <v>TBU*101*</v>
      </c>
      <c r="H441" s="38" t="str">
        <f>P$28</f>
        <v>TRAMTHM</v>
      </c>
      <c r="I441" s="38" t="str">
        <f t="shared" si="86"/>
        <v>TRAVOCN</v>
      </c>
      <c r="J441" s="47">
        <v>3.8265525133620135E-3</v>
      </c>
      <c r="L441" s="38" t="s">
        <v>239</v>
      </c>
      <c r="M441" s="38" t="s">
        <v>293</v>
      </c>
      <c r="N441" s="38" t="s">
        <v>307</v>
      </c>
      <c r="P441" s="53"/>
    </row>
    <row r="442" spans="2:20" s="2" customFormat="1" ht="15" customHeight="1" x14ac:dyDescent="0.3">
      <c r="B442" s="38" t="s">
        <v>225</v>
      </c>
      <c r="C442" s="38"/>
      <c r="D442" s="38" t="str">
        <f t="shared" si="88"/>
        <v>FLO_EMIS</v>
      </c>
      <c r="E442" s="42">
        <f t="shared" si="84"/>
        <v>2025</v>
      </c>
      <c r="F442" s="38" t="str">
        <f t="shared" si="79"/>
        <v>TRANGL</v>
      </c>
      <c r="G442" s="38" t="str">
        <f t="shared" si="85"/>
        <v>TBU*101*</v>
      </c>
      <c r="H442" s="38" t="str">
        <f>P$29</f>
        <v>TRANGL</v>
      </c>
      <c r="I442" s="38" t="str">
        <f t="shared" si="86"/>
        <v>TRAVOCN</v>
      </c>
      <c r="J442" s="47">
        <v>2.1875422540509071E-4</v>
      </c>
      <c r="K442"/>
      <c r="L442" s="38" t="s">
        <v>239</v>
      </c>
      <c r="M442" s="38" t="s">
        <v>293</v>
      </c>
      <c r="N442" s="38" t="s">
        <v>307</v>
      </c>
      <c r="P442" s="53"/>
      <c r="S442"/>
      <c r="T442"/>
    </row>
    <row r="443" spans="2:20" x14ac:dyDescent="0.3">
      <c r="B443" s="39" t="s">
        <v>225</v>
      </c>
      <c r="C443" s="39"/>
      <c r="D443" s="39" t="str">
        <f t="shared" si="88"/>
        <v>FLO_EMIS</v>
      </c>
      <c r="E443" s="43">
        <f t="shared" si="84"/>
        <v>2025</v>
      </c>
      <c r="F443" s="39" t="str">
        <f t="shared" si="79"/>
        <v>TRANGS</v>
      </c>
      <c r="G443" s="39" t="str">
        <f t="shared" si="85"/>
        <v>TBU*101*</v>
      </c>
      <c r="H443" s="39" t="str">
        <f>P$30</f>
        <v>TRANGS</v>
      </c>
      <c r="I443" s="39" t="str">
        <f t="shared" si="86"/>
        <v>TRAVOCN</v>
      </c>
      <c r="J443" s="48">
        <v>2.1875422540509071E-4</v>
      </c>
      <c r="L443" s="39" t="s">
        <v>239</v>
      </c>
      <c r="M443" s="39" t="s">
        <v>293</v>
      </c>
      <c r="N443" s="39" t="s">
        <v>307</v>
      </c>
    </row>
  </sheetData>
  <sortState xmlns:xlrd2="http://schemas.microsoft.com/office/spreadsheetml/2017/richdata2" ref="B418:N441">
    <sortCondition ref="H418:H44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317A-A941-4CBE-8E22-3B283E552791}">
  <sheetPr>
    <tabColor rgb="FF4472C4"/>
  </sheetPr>
  <dimension ref="B3:T442"/>
  <sheetViews>
    <sheetView zoomScale="80" zoomScaleNormal="80" workbookViewId="0">
      <selection activeCell="A4" sqref="A4:XFD4"/>
    </sheetView>
  </sheetViews>
  <sheetFormatPr defaultRowHeight="14.4" x14ac:dyDescent="0.3"/>
  <cols>
    <col min="2" max="2" width="16.109375" customWidth="1"/>
    <col min="3" max="3" width="9.109375" bestFit="1" customWidth="1"/>
    <col min="4" max="4" width="10.33203125" bestFit="1" customWidth="1"/>
    <col min="5" max="5" width="5.5546875" bestFit="1" customWidth="1"/>
    <col min="6" max="6" width="15.5546875" bestFit="1" customWidth="1"/>
    <col min="7" max="7" width="10.44140625" customWidth="1"/>
    <col min="8" max="8" width="11.33203125" bestFit="1" customWidth="1"/>
    <col min="9" max="9" width="10.33203125" bestFit="1" customWidth="1"/>
    <col min="10" max="10" width="11.6640625" bestFit="1" customWidth="1"/>
    <col min="12" max="12" width="6.44140625" bestFit="1" customWidth="1"/>
    <col min="13" max="13" width="12.6640625" bestFit="1" customWidth="1"/>
    <col min="14" max="14" width="23.44140625" bestFit="1" customWidth="1"/>
    <col min="16" max="16" width="11.33203125" bestFit="1" customWidth="1"/>
    <col min="17" max="17" width="41.5546875" bestFit="1" customWidth="1"/>
    <col min="19" max="19" width="10.33203125" bestFit="1" customWidth="1"/>
    <col min="20" max="20" width="45.5546875" bestFit="1" customWidth="1"/>
  </cols>
  <sheetData>
    <row r="3" spans="2:20" ht="19.8" x14ac:dyDescent="0.3">
      <c r="B3" s="50" t="s">
        <v>323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80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2" customFormat="1" ht="21" customHeight="1" x14ac:dyDescent="0.3">
      <c r="B5" s="40" t="s">
        <v>215</v>
      </c>
      <c r="C5"/>
      <c r="D5"/>
      <c r="E5"/>
      <c r="F5"/>
      <c r="G5"/>
      <c r="H5"/>
      <c r="I5"/>
      <c r="J5"/>
      <c r="L5" s="41"/>
    </row>
    <row r="6" spans="2:20" s="2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BUS'!$E$7</f>
        <v>2018</v>
      </c>
      <c r="F7" s="38" t="str">
        <f t="shared" ref="F7:F40" si="1">H7</f>
        <v>TRABDL</v>
      </c>
      <c r="G7" s="38" t="s">
        <v>261</v>
      </c>
      <c r="H7" s="38" t="str">
        <f>P$7</f>
        <v>TRABDL</v>
      </c>
      <c r="I7" s="38" t="s">
        <v>226</v>
      </c>
      <c r="J7" s="47">
        <v>1.0510081329828505E-4</v>
      </c>
      <c r="L7" s="38" t="s">
        <v>239</v>
      </c>
      <c r="M7" s="38" t="s">
        <v>293</v>
      </c>
      <c r="N7" s="38" t="s">
        <v>272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'ACTIVITY BUS'!$E$7</f>
        <v>2018</v>
      </c>
      <c r="F8" s="38" t="str">
        <f t="shared" si="1"/>
        <v>TRABDLM</v>
      </c>
      <c r="G8" s="38" t="str">
        <f>G7</f>
        <v>TBI*</v>
      </c>
      <c r="H8" s="38" t="str">
        <f>P$8</f>
        <v>TRABDLM</v>
      </c>
      <c r="I8" s="38" t="str">
        <f>I7</f>
        <v>TRACH4N</v>
      </c>
      <c r="J8" s="47">
        <v>1.0510081329828505E-4</v>
      </c>
      <c r="L8" s="38" t="s">
        <v>239</v>
      </c>
      <c r="M8" s="38" t="s">
        <v>293</v>
      </c>
      <c r="N8" s="38" t="s">
        <v>272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>'ACTIVITY BUS'!$E$7</f>
        <v>2018</v>
      </c>
      <c r="F9" s="38" t="str">
        <f t="shared" si="1"/>
        <v>TRABGL</v>
      </c>
      <c r="G9" s="38" t="str">
        <f t="shared" ref="G9:G30" si="2">G8</f>
        <v>TBI*</v>
      </c>
      <c r="H9" s="38" t="str">
        <f>P$9</f>
        <v>TRABGL</v>
      </c>
      <c r="I9" s="38" t="str">
        <f t="shared" ref="I9:I30" si="3">I8</f>
        <v>TRACH4N</v>
      </c>
      <c r="J9" s="47">
        <v>4.6312217248103499E-5</v>
      </c>
      <c r="L9" s="38" t="s">
        <v>239</v>
      </c>
      <c r="M9" s="38" t="s">
        <v>293</v>
      </c>
      <c r="N9" s="38" t="s">
        <v>273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BUS'!$E$7</f>
        <v>2018</v>
      </c>
      <c r="F10" s="38" t="str">
        <f t="shared" si="1"/>
        <v>TRABGS</v>
      </c>
      <c r="G10" s="38" t="str">
        <f t="shared" si="2"/>
        <v>TBI*</v>
      </c>
      <c r="H10" s="38" t="str">
        <f>P$10</f>
        <v>TRABGS</v>
      </c>
      <c r="I10" s="38" t="str">
        <f t="shared" si="3"/>
        <v>TRACH4N</v>
      </c>
      <c r="J10" s="47">
        <v>4.6312217248103499E-5</v>
      </c>
      <c r="L10" s="38" t="s">
        <v>239</v>
      </c>
      <c r="M10" s="38" t="s">
        <v>293</v>
      </c>
      <c r="N10" s="38" t="s">
        <v>273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*</v>
      </c>
      <c r="E11" s="42">
        <f>'ACTIVITY BUS'!$E$7</f>
        <v>2018</v>
      </c>
      <c r="F11" s="38" t="str">
        <f t="shared" si="1"/>
        <v>TRABGSL</v>
      </c>
      <c r="G11" s="38" t="str">
        <f t="shared" si="2"/>
        <v>TBI*</v>
      </c>
      <c r="H11" s="38" t="str">
        <f>P$11</f>
        <v>TRABGSL</v>
      </c>
      <c r="I11" s="38" t="str">
        <f t="shared" si="3"/>
        <v>TRACH4N</v>
      </c>
      <c r="J11" s="47">
        <v>0</v>
      </c>
      <c r="L11" s="38" t="s">
        <v>239</v>
      </c>
      <c r="M11" s="38"/>
      <c r="N11" s="38" t="s">
        <v>245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4">IF(J12&gt;0,"FLO_EMIS","*")</f>
        <v>*</v>
      </c>
      <c r="E12" s="42">
        <f>'ACTIVITY BUS'!$E$7</f>
        <v>2018</v>
      </c>
      <c r="F12" s="38" t="str">
        <f t="shared" ref="F12" si="5">H12</f>
        <v>TRABGSLM</v>
      </c>
      <c r="G12" s="38" t="str">
        <f t="shared" si="2"/>
        <v>TBI*</v>
      </c>
      <c r="H12" s="38" t="str">
        <f>P$12</f>
        <v>TRABGSLM</v>
      </c>
      <c r="I12" s="38" t="str">
        <f t="shared" si="3"/>
        <v>TRACH4N</v>
      </c>
      <c r="J12" s="47">
        <v>0</v>
      </c>
      <c r="L12" s="38" t="s">
        <v>239</v>
      </c>
      <c r="M12" s="38"/>
      <c r="N12" s="38" t="s">
        <v>245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BUS'!$E$7</f>
        <v>2018</v>
      </c>
      <c r="F13" s="38" t="str">
        <f t="shared" si="1"/>
        <v>TRABJF</v>
      </c>
      <c r="G13" s="38" t="str">
        <f t="shared" si="2"/>
        <v>TBI*</v>
      </c>
      <c r="H13" s="38" t="str">
        <f>P$13</f>
        <v>TRABJF</v>
      </c>
      <c r="I13" s="38" t="str">
        <f t="shared" si="3"/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BUS'!$E$7</f>
        <v>2018</v>
      </c>
      <c r="F14" s="38" t="str">
        <f t="shared" si="1"/>
        <v>TRADME</v>
      </c>
      <c r="G14" s="38" t="str">
        <f t="shared" si="2"/>
        <v>TBI*</v>
      </c>
      <c r="H14" s="38" t="str">
        <f>P$14</f>
        <v>TRADME</v>
      </c>
      <c r="I14" s="38" t="str">
        <f t="shared" si="3"/>
        <v>TRACH4N</v>
      </c>
      <c r="J14" s="47">
        <v>0</v>
      </c>
      <c r="L14" s="38" t="s">
        <v>239</v>
      </c>
      <c r="M14" s="38"/>
      <c r="N14" s="38" t="s">
        <v>263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BUS'!$E$7</f>
        <v>2018</v>
      </c>
      <c r="F15" s="38" t="str">
        <f t="shared" si="1"/>
        <v>TRADST</v>
      </c>
      <c r="G15" s="38" t="str">
        <f t="shared" si="2"/>
        <v>TBI*</v>
      </c>
      <c r="H15" s="38" t="str">
        <f>P$15</f>
        <v>TRADST</v>
      </c>
      <c r="I15" s="38" t="str">
        <f t="shared" si="3"/>
        <v>TRACH4N</v>
      </c>
      <c r="J15" s="47">
        <v>1.0649257957045525E-4</v>
      </c>
      <c r="L15" s="38" t="s">
        <v>239</v>
      </c>
      <c r="M15" s="38" t="s">
        <v>293</v>
      </c>
      <c r="N15" s="38" t="s">
        <v>273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BUS'!$E$7</f>
        <v>2018</v>
      </c>
      <c r="F16" s="38" t="str">
        <f t="shared" si="1"/>
        <v>TRAELC</v>
      </c>
      <c r="G16" s="38" t="str">
        <f t="shared" si="2"/>
        <v>TBI*</v>
      </c>
      <c r="H16" s="38" t="str">
        <f>P$16</f>
        <v>TRAELC</v>
      </c>
      <c r="I16" s="38" t="str">
        <f t="shared" si="3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>'ACTIVITY BUS'!$E$7</f>
        <v>2018</v>
      </c>
      <c r="F17" s="38" t="str">
        <f t="shared" si="1"/>
        <v>TRAETH</v>
      </c>
      <c r="G17" s="38" t="str">
        <f t="shared" si="2"/>
        <v>TBI*</v>
      </c>
      <c r="H17" s="38" t="str">
        <f>P$17</f>
        <v>TRAETH</v>
      </c>
      <c r="I17" s="38" t="str">
        <f t="shared" si="3"/>
        <v>TRACH4N</v>
      </c>
      <c r="J17" s="47">
        <v>1.3525878883362646E-4</v>
      </c>
      <c r="L17" s="38" t="s">
        <v>239</v>
      </c>
      <c r="M17" s="38" t="s">
        <v>293</v>
      </c>
      <c r="N17" s="38" t="s">
        <v>264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>'ACTIVITY BUS'!$E$7</f>
        <v>2018</v>
      </c>
      <c r="F18" s="38" t="str">
        <f t="shared" si="1"/>
        <v>TRAETHM</v>
      </c>
      <c r="G18" s="38" t="str">
        <f t="shared" si="2"/>
        <v>TBI*</v>
      </c>
      <c r="H18" s="38" t="str">
        <f>P$18</f>
        <v>TRAETHM</v>
      </c>
      <c r="I18" s="38" t="str">
        <f t="shared" si="3"/>
        <v>TRACH4N</v>
      </c>
      <c r="J18" s="47">
        <v>1.3525878883362646E-4</v>
      </c>
      <c r="L18" s="38" t="s">
        <v>239</v>
      </c>
      <c r="M18" s="38" t="s">
        <v>293</v>
      </c>
      <c r="N18" s="38" t="s">
        <v>264</v>
      </c>
      <c r="P18" s="38" t="s">
        <v>197</v>
      </c>
      <c r="Q18" s="44" t="s">
        <v>198</v>
      </c>
    </row>
    <row r="19" spans="2:20" s="2" customFormat="1" ht="15" customHeight="1" x14ac:dyDescent="0.3">
      <c r="B19" s="38" t="s">
        <v>225</v>
      </c>
      <c r="C19" s="38"/>
      <c r="D19" s="38" t="str">
        <f t="shared" si="0"/>
        <v>*</v>
      </c>
      <c r="E19" s="42">
        <f>'ACTIVITY BUS'!$E$7</f>
        <v>2018</v>
      </c>
      <c r="F19" s="38" t="str">
        <f t="shared" si="1"/>
        <v>TRAFTD</v>
      </c>
      <c r="G19" s="38" t="str">
        <f t="shared" si="2"/>
        <v>TBI*</v>
      </c>
      <c r="H19" s="38" t="str">
        <f>P$19</f>
        <v>TRAFTD</v>
      </c>
      <c r="I19" s="38" t="str">
        <f t="shared" si="3"/>
        <v>TRACH4N</v>
      </c>
      <c r="J19" s="47">
        <v>0</v>
      </c>
      <c r="L19" s="38" t="s">
        <v>239</v>
      </c>
      <c r="M19" s="38"/>
      <c r="N19" s="38" t="s">
        <v>263</v>
      </c>
      <c r="P19" s="38" t="s">
        <v>276</v>
      </c>
      <c r="Q19" s="44" t="s">
        <v>277</v>
      </c>
    </row>
    <row r="20" spans="2:20" s="2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BUS'!$E$7</f>
        <v>2018</v>
      </c>
      <c r="F20" s="38" t="str">
        <f t="shared" si="1"/>
        <v>TRAGSL</v>
      </c>
      <c r="G20" s="38" t="str">
        <f t="shared" si="2"/>
        <v>TBI*</v>
      </c>
      <c r="H20" s="38" t="str">
        <f>P$20</f>
        <v>TRAGSL</v>
      </c>
      <c r="I20" s="38" t="str">
        <f t="shared" si="3"/>
        <v>TRACH4N</v>
      </c>
      <c r="J20" s="47">
        <v>0</v>
      </c>
      <c r="L20" s="38" t="s">
        <v>239</v>
      </c>
      <c r="M20" s="38"/>
      <c r="N20" s="38" t="s">
        <v>245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BUS'!$E$7</f>
        <v>2018</v>
      </c>
      <c r="F21" s="38" t="str">
        <f t="shared" si="1"/>
        <v>TRAH2G</v>
      </c>
      <c r="G21" s="38" t="str">
        <f t="shared" si="2"/>
        <v>TBI*</v>
      </c>
      <c r="H21" s="38" t="str">
        <f>P$21</f>
        <v>TRAH2G</v>
      </c>
      <c r="I21" s="38" t="str">
        <f t="shared" si="3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BUS'!$E$7</f>
        <v>2018</v>
      </c>
      <c r="F22" s="38" t="str">
        <f t="shared" si="1"/>
        <v>TRAHFO</v>
      </c>
      <c r="G22" s="38" t="str">
        <f t="shared" si="2"/>
        <v>TBI*</v>
      </c>
      <c r="H22" s="38" t="str">
        <f>P$22</f>
        <v>TRAHFO</v>
      </c>
      <c r="I22" s="38" t="str">
        <f t="shared" si="3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BUS'!$E$7</f>
        <v>2018</v>
      </c>
      <c r="F23" s="38" t="str">
        <f t="shared" si="1"/>
        <v>TRAHUM</v>
      </c>
      <c r="G23" s="38" t="str">
        <f t="shared" si="2"/>
        <v>TBI*</v>
      </c>
      <c r="H23" s="38" t="str">
        <f>P$23</f>
        <v>TRAHUM</v>
      </c>
      <c r="I23" s="38" t="str">
        <f t="shared" si="3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BUS'!$E$7</f>
        <v>2018</v>
      </c>
      <c r="F24" s="38" t="str">
        <f t="shared" si="1"/>
        <v>TRAKER</v>
      </c>
      <c r="G24" s="38" t="str">
        <f t="shared" si="2"/>
        <v>TBI*</v>
      </c>
      <c r="H24" s="38" t="str">
        <f>P$24</f>
        <v>TRAKER</v>
      </c>
      <c r="I24" s="38" t="str">
        <f t="shared" si="3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BUS'!$E$7</f>
        <v>2018</v>
      </c>
      <c r="F25" s="38" t="str">
        <f t="shared" si="1"/>
        <v>TRALFO</v>
      </c>
      <c r="G25" s="38" t="str">
        <f t="shared" si="2"/>
        <v>TBI*</v>
      </c>
      <c r="H25" s="38" t="str">
        <f>P$25</f>
        <v>TRALFO</v>
      </c>
      <c r="I25" s="38" t="str">
        <f t="shared" si="3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*</v>
      </c>
      <c r="E26" s="42">
        <f>'ACTIVITY BUS'!$E$7</f>
        <v>2018</v>
      </c>
      <c r="F26" s="38" t="str">
        <f t="shared" si="1"/>
        <v>TRALPG</v>
      </c>
      <c r="G26" s="38" t="str">
        <f t="shared" si="2"/>
        <v>TBI*</v>
      </c>
      <c r="H26" s="38" t="str">
        <f>P$26</f>
        <v>TRALPG</v>
      </c>
      <c r="I26" s="38" t="str">
        <f t="shared" si="3"/>
        <v>TRACH4N</v>
      </c>
      <c r="J26" s="47">
        <v>0</v>
      </c>
      <c r="L26" s="38" t="s">
        <v>239</v>
      </c>
      <c r="M26" s="38"/>
      <c r="N26" s="38" t="s">
        <v>263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>'ACTIVITY BUS'!$E$7</f>
        <v>2018</v>
      </c>
      <c r="F27" s="38" t="str">
        <f t="shared" si="1"/>
        <v>TRAMTH</v>
      </c>
      <c r="G27" s="38" t="str">
        <f t="shared" si="2"/>
        <v>TBI*</v>
      </c>
      <c r="H27" s="38" t="str">
        <f>P$27</f>
        <v>TRAMTH</v>
      </c>
      <c r="I27" s="38" t="str">
        <f t="shared" si="3"/>
        <v>TRACH4N</v>
      </c>
      <c r="J27" s="47">
        <v>1.0042202421957473E-4</v>
      </c>
      <c r="L27" s="38" t="s">
        <v>239</v>
      </c>
      <c r="M27" s="38" t="s">
        <v>293</v>
      </c>
      <c r="N27" s="38" t="s">
        <v>273</v>
      </c>
      <c r="P27" s="38" t="s">
        <v>315</v>
      </c>
      <c r="Q27" s="44" t="s">
        <v>268</v>
      </c>
    </row>
    <row r="28" spans="2:20" s="2" customFormat="1" ht="15" customHeight="1" x14ac:dyDescent="0.3">
      <c r="B28" s="38" t="s">
        <v>225</v>
      </c>
      <c r="C28" s="38"/>
      <c r="D28" s="38" t="str">
        <f t="shared" si="0"/>
        <v>FLO_EMIS</v>
      </c>
      <c r="E28" s="42">
        <f>'ACTIVITY BUS'!$E$7</f>
        <v>2018</v>
      </c>
      <c r="F28" s="38" t="str">
        <f t="shared" si="1"/>
        <v>TRAMTHM</v>
      </c>
      <c r="G28" s="38" t="str">
        <f t="shared" si="2"/>
        <v>TBI*</v>
      </c>
      <c r="H28" s="38" t="str">
        <f>P$28</f>
        <v>TRAMTHM</v>
      </c>
      <c r="I28" s="38" t="str">
        <f t="shared" si="3"/>
        <v>TRACH4N</v>
      </c>
      <c r="J28" s="47">
        <v>1.0042202421957473E-4</v>
      </c>
      <c r="L28" s="38" t="s">
        <v>239</v>
      </c>
      <c r="M28" s="38" t="s">
        <v>293</v>
      </c>
      <c r="N28" s="38" t="s">
        <v>273</v>
      </c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FLO_EMIS</v>
      </c>
      <c r="E29" s="42">
        <f>'ACTIVITY BUS'!$E$7</f>
        <v>2018</v>
      </c>
      <c r="F29" s="38" t="str">
        <f t="shared" si="1"/>
        <v>TRANGL</v>
      </c>
      <c r="G29" s="38" t="str">
        <f t="shared" si="2"/>
        <v>TBI*</v>
      </c>
      <c r="H29" s="38" t="str">
        <f>P$29</f>
        <v>TRANGL</v>
      </c>
      <c r="I29" s="38" t="str">
        <f t="shared" si="3"/>
        <v>TRACH4N</v>
      </c>
      <c r="J29" s="47">
        <v>4.6312217248103499E-5</v>
      </c>
      <c r="L29" s="38" t="s">
        <v>239</v>
      </c>
      <c r="M29" s="38" t="s">
        <v>293</v>
      </c>
      <c r="N29" s="38" t="s">
        <v>273</v>
      </c>
      <c r="P29" s="38" t="s">
        <v>280</v>
      </c>
      <c r="Q29" s="45" t="s">
        <v>281</v>
      </c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BUS'!$E$7</f>
        <v>2018</v>
      </c>
      <c r="F30" s="39" t="str">
        <f t="shared" si="1"/>
        <v>TRANGS</v>
      </c>
      <c r="G30" s="39" t="str">
        <f t="shared" si="2"/>
        <v>TBI*</v>
      </c>
      <c r="H30" s="39" t="str">
        <f>P$30</f>
        <v>TRANGS</v>
      </c>
      <c r="I30" s="39" t="str">
        <f t="shared" si="3"/>
        <v>TRACH4N</v>
      </c>
      <c r="J30" s="48">
        <v>4.6312217248103499E-5</v>
      </c>
      <c r="L30" s="39" t="s">
        <v>239</v>
      </c>
      <c r="M30" s="39" t="s">
        <v>293</v>
      </c>
      <c r="N30" s="39" t="s">
        <v>273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f>'ACTIVITY BUS'!$E$7</f>
        <v>2018</v>
      </c>
      <c r="F31" s="38" t="str">
        <f t="shared" si="1"/>
        <v>TRABDL</v>
      </c>
      <c r="G31" s="38" t="str">
        <f>G$7</f>
        <v>TBI*</v>
      </c>
      <c r="H31" s="38" t="str">
        <f>'ACTIVITY BUS'!P$7</f>
        <v>TRABDL</v>
      </c>
      <c r="I31" s="38" t="s">
        <v>227</v>
      </c>
      <c r="J31" s="47">
        <v>0.19681745179916976</v>
      </c>
      <c r="K31" s="2"/>
      <c r="L31" s="38" t="s">
        <v>239</v>
      </c>
      <c r="M31" s="38" t="s">
        <v>293</v>
      </c>
      <c r="N31" s="38" t="s">
        <v>272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BUS'!$E$7</f>
        <v>2018</v>
      </c>
      <c r="F32" s="38" t="str">
        <f t="shared" si="1"/>
        <v>TRABDLM</v>
      </c>
      <c r="G32" s="38" t="str">
        <f>G31</f>
        <v>TBI*</v>
      </c>
      <c r="H32" s="38" t="str">
        <f>'ACTIVITY BUS'!P$8</f>
        <v>TRABDLM</v>
      </c>
      <c r="I32" s="38" t="str">
        <f>I31</f>
        <v>TRACOXN</v>
      </c>
      <c r="J32" s="47">
        <v>0.19681745179916976</v>
      </c>
      <c r="K32" s="2"/>
      <c r="L32" s="38" t="s">
        <v>239</v>
      </c>
      <c r="M32" s="38" t="s">
        <v>293</v>
      </c>
      <c r="N32" s="38" t="s">
        <v>272</v>
      </c>
    </row>
    <row r="33" spans="2:20" s="2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>'ACTIVITY BUS'!$E$7</f>
        <v>2018</v>
      </c>
      <c r="F33" s="38" t="str">
        <f t="shared" si="1"/>
        <v>TRABGL</v>
      </c>
      <c r="G33" s="38" t="str">
        <f t="shared" ref="G33:G54" si="6">G32</f>
        <v>TBI*</v>
      </c>
      <c r="H33" s="38" t="str">
        <f>'ACTIVITY BUS'!P$9</f>
        <v>TRABGL</v>
      </c>
      <c r="I33" s="38" t="str">
        <f t="shared" ref="I33:I54" si="7">I32</f>
        <v>TRACOXN</v>
      </c>
      <c r="J33" s="47">
        <v>3.3945522375612942E-2</v>
      </c>
      <c r="L33" s="38" t="s">
        <v>239</v>
      </c>
      <c r="M33" s="38" t="s">
        <v>293</v>
      </c>
      <c r="N33" s="38" t="s">
        <v>273</v>
      </c>
      <c r="P33" s="53"/>
      <c r="S33" s="53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>'ACTIVITY BUS'!$E$7</f>
        <v>2018</v>
      </c>
      <c r="F34" s="38" t="str">
        <f t="shared" si="1"/>
        <v>TRABGS</v>
      </c>
      <c r="G34" s="38" t="str">
        <f t="shared" si="6"/>
        <v>TBI*</v>
      </c>
      <c r="H34" s="38" t="str">
        <f>'ACTIVITY BUS'!P$10</f>
        <v>TRABGS</v>
      </c>
      <c r="I34" s="38" t="str">
        <f t="shared" si="7"/>
        <v>TRACOXN</v>
      </c>
      <c r="J34" s="47">
        <v>3.3945522375612942E-2</v>
      </c>
      <c r="L34" s="38" t="s">
        <v>239</v>
      </c>
      <c r="M34" s="38" t="s">
        <v>293</v>
      </c>
      <c r="N34" s="38" t="s">
        <v>273</v>
      </c>
      <c r="P34" s="53"/>
      <c r="S34" s="1"/>
      <c r="T34" s="54"/>
    </row>
    <row r="35" spans="2:20" s="2" customFormat="1" ht="15" customHeight="1" x14ac:dyDescent="0.3">
      <c r="B35" s="38" t="s">
        <v>225</v>
      </c>
      <c r="C35" s="38"/>
      <c r="D35" s="38" t="str">
        <f t="shared" si="0"/>
        <v>*</v>
      </c>
      <c r="E35" s="42">
        <f>'ACTIVITY BUS'!$E$7</f>
        <v>2018</v>
      </c>
      <c r="F35" s="38" t="str">
        <f t="shared" si="1"/>
        <v>TRABGSL</v>
      </c>
      <c r="G35" s="38" t="str">
        <f t="shared" si="6"/>
        <v>TBI*</v>
      </c>
      <c r="H35" s="38" t="str">
        <f>'ACTIVITY BUS'!P$11</f>
        <v>TRABGSL</v>
      </c>
      <c r="I35" s="38" t="str">
        <f t="shared" si="7"/>
        <v>TRACOXN</v>
      </c>
      <c r="J35" s="47">
        <v>0</v>
      </c>
      <c r="L35" s="38" t="s">
        <v>239</v>
      </c>
      <c r="M35" s="38"/>
      <c r="N35" s="38" t="s">
        <v>245</v>
      </c>
      <c r="P35" s="53"/>
      <c r="S35" s="53"/>
    </row>
    <row r="36" spans="2:20" s="2" customFormat="1" ht="15" customHeight="1" x14ac:dyDescent="0.3">
      <c r="B36" s="38" t="s">
        <v>225</v>
      </c>
      <c r="C36" s="38"/>
      <c r="D36" s="38" t="str">
        <f t="shared" si="0"/>
        <v>*</v>
      </c>
      <c r="E36" s="42">
        <f>'ACTIVITY BUS'!$E$7</f>
        <v>2018</v>
      </c>
      <c r="F36" s="38" t="str">
        <f t="shared" si="1"/>
        <v>TRABGSLM</v>
      </c>
      <c r="G36" s="38" t="str">
        <f t="shared" si="6"/>
        <v>TBI*</v>
      </c>
      <c r="H36" s="38" t="str">
        <f>P$12</f>
        <v>TRABGSLM</v>
      </c>
      <c r="I36" s="38" t="str">
        <f t="shared" si="7"/>
        <v>TRACOXN</v>
      </c>
      <c r="J36" s="47">
        <v>0</v>
      </c>
      <c r="L36" s="38" t="s">
        <v>239</v>
      </c>
      <c r="M36" s="38"/>
      <c r="N36" s="38" t="s">
        <v>245</v>
      </c>
      <c r="P36" s="53"/>
      <c r="S36" s="53"/>
      <c r="T36" s="62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BUS'!$E$7</f>
        <v>2018</v>
      </c>
      <c r="F37" s="38" t="str">
        <f t="shared" si="1"/>
        <v>TRABJF</v>
      </c>
      <c r="G37" s="38" t="str">
        <f>G35</f>
        <v>TBI*</v>
      </c>
      <c r="H37" s="38" t="str">
        <f>'ACTIVITY BUS'!P$13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</row>
    <row r="38" spans="2:20" s="2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BUS'!$E$7</f>
        <v>2018</v>
      </c>
      <c r="F38" s="38" t="str">
        <f t="shared" si="1"/>
        <v>TRADME</v>
      </c>
      <c r="G38" s="38" t="str">
        <f t="shared" si="6"/>
        <v>TBI*</v>
      </c>
      <c r="H38" s="38" t="str">
        <f>'ACTIVITY BUS'!P$14</f>
        <v>TRADME</v>
      </c>
      <c r="I38" s="38" t="str">
        <f t="shared" si="7"/>
        <v>TRACOXN</v>
      </c>
      <c r="J38" s="47">
        <v>0</v>
      </c>
      <c r="L38" s="38" t="s">
        <v>239</v>
      </c>
      <c r="M38" s="38"/>
      <c r="N38" s="38" t="s">
        <v>263</v>
      </c>
      <c r="P38" s="53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>'ACTIVITY BUS'!$E$7</f>
        <v>2018</v>
      </c>
      <c r="F39" s="38" t="str">
        <f t="shared" si="1"/>
        <v>TRADST</v>
      </c>
      <c r="G39" s="38" t="str">
        <f t="shared" si="6"/>
        <v>TBI*</v>
      </c>
      <c r="H39" s="38" t="str">
        <f>'ACTIVITY BUS'!P$15</f>
        <v>TRADST</v>
      </c>
      <c r="I39" s="38" t="str">
        <f t="shared" si="7"/>
        <v>TRACOXN</v>
      </c>
      <c r="J39" s="47">
        <v>0.19262836501945357</v>
      </c>
      <c r="K39" s="2"/>
      <c r="L39" s="38" t="s">
        <v>239</v>
      </c>
      <c r="M39" s="38" t="s">
        <v>293</v>
      </c>
      <c r="N39" s="38" t="s">
        <v>273</v>
      </c>
      <c r="P39" s="53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BUS'!$E$7</f>
        <v>2018</v>
      </c>
      <c r="F40" s="38" t="str">
        <f t="shared" si="1"/>
        <v>TRAELC</v>
      </c>
      <c r="G40" s="38" t="str">
        <f t="shared" si="6"/>
        <v>TBI*</v>
      </c>
      <c r="H40" s="38" t="str">
        <f>'ACTIVITY BUS'!P$16</f>
        <v>TRAELC</v>
      </c>
      <c r="I40" s="38" t="str">
        <f t="shared" si="7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>'ACTIVITY BUS'!$E$7</f>
        <v>2018</v>
      </c>
      <c r="F41" s="38" t="str">
        <f t="shared" ref="F41:F73" si="8">H41</f>
        <v>TRAETH</v>
      </c>
      <c r="G41" s="38" t="str">
        <f t="shared" si="6"/>
        <v>TBI*</v>
      </c>
      <c r="H41" s="38" t="str">
        <f>'ACTIVITY BUS'!P$17</f>
        <v>TRAETH</v>
      </c>
      <c r="I41" s="38" t="str">
        <f t="shared" si="7"/>
        <v>TRACOXN</v>
      </c>
      <c r="J41" s="47">
        <v>7.4964031674359624E-2</v>
      </c>
      <c r="K41" s="2"/>
      <c r="L41" s="38" t="s">
        <v>239</v>
      </c>
      <c r="M41" s="38" t="s">
        <v>293</v>
      </c>
      <c r="N41" s="38" t="s">
        <v>264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42">
        <f>'ACTIVITY BUS'!$E$7</f>
        <v>2018</v>
      </c>
      <c r="F42" s="38" t="str">
        <f t="shared" si="8"/>
        <v>TRAETHM</v>
      </c>
      <c r="G42" s="38" t="str">
        <f t="shared" si="6"/>
        <v>TBI*</v>
      </c>
      <c r="H42" s="38" t="str">
        <f>'ACTIVITY BUS'!P$18</f>
        <v>TRAETHM</v>
      </c>
      <c r="I42" s="38" t="str">
        <f t="shared" si="7"/>
        <v>TRACOXN</v>
      </c>
      <c r="J42" s="47">
        <v>7.4964031674359624E-2</v>
      </c>
      <c r="K42" s="2"/>
      <c r="L42" s="38" t="s">
        <v>239</v>
      </c>
      <c r="M42" s="38" t="s">
        <v>293</v>
      </c>
      <c r="N42" s="38" t="s">
        <v>264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>'ACTIVITY BUS'!$E$7</f>
        <v>2018</v>
      </c>
      <c r="F43" s="38" t="str">
        <f t="shared" si="8"/>
        <v>TRAFTD</v>
      </c>
      <c r="G43" s="38" t="str">
        <f t="shared" si="6"/>
        <v>TBI*</v>
      </c>
      <c r="H43" s="38" t="str">
        <f>'ACTIVITY BUS'!P$19</f>
        <v>TRAFTD</v>
      </c>
      <c r="I43" s="38" t="str">
        <f t="shared" si="7"/>
        <v>TRACOXN</v>
      </c>
      <c r="J43" s="47">
        <v>0</v>
      </c>
      <c r="K43" s="2"/>
      <c r="L43" s="38" t="s">
        <v>239</v>
      </c>
      <c r="M43" s="38"/>
      <c r="N43" s="38" t="s">
        <v>263</v>
      </c>
    </row>
    <row r="44" spans="2:20" x14ac:dyDescent="0.3">
      <c r="B44" s="38" t="s">
        <v>225</v>
      </c>
      <c r="C44" s="38"/>
      <c r="D44" s="38" t="str">
        <f t="shared" si="0"/>
        <v>*</v>
      </c>
      <c r="E44" s="42">
        <f>'ACTIVITY BUS'!$E$7</f>
        <v>2018</v>
      </c>
      <c r="F44" s="38" t="str">
        <f t="shared" si="8"/>
        <v>TRAGSL</v>
      </c>
      <c r="G44" s="38" t="str">
        <f t="shared" si="6"/>
        <v>TBI*</v>
      </c>
      <c r="H44" s="38" t="str">
        <f>'ACTIVITY BUS'!P$20</f>
        <v>TRAGSL</v>
      </c>
      <c r="I44" s="38" t="str">
        <f t="shared" si="7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BUS'!$E$7</f>
        <v>2018</v>
      </c>
      <c r="F45" s="38" t="str">
        <f t="shared" si="8"/>
        <v>TRAH2G</v>
      </c>
      <c r="G45" s="38" t="str">
        <f t="shared" si="6"/>
        <v>TBI*</v>
      </c>
      <c r="H45" s="38" t="str">
        <f>'ACTIVITY BUS'!P$21</f>
        <v>TRAH2G</v>
      </c>
      <c r="I45" s="38" t="str">
        <f t="shared" si="7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BUS'!$E$7</f>
        <v>2018</v>
      </c>
      <c r="F46" s="38" t="str">
        <f t="shared" si="8"/>
        <v>TRAHFO</v>
      </c>
      <c r="G46" s="38" t="str">
        <f t="shared" si="6"/>
        <v>TBI*</v>
      </c>
      <c r="H46" s="38" t="str">
        <f>'ACTIVITY BUS'!P$22</f>
        <v>TRAHFO</v>
      </c>
      <c r="I46" s="38" t="str">
        <f t="shared" si="7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BUS'!$E$7</f>
        <v>2018</v>
      </c>
      <c r="F47" s="38" t="str">
        <f t="shared" si="8"/>
        <v>TRAHUM</v>
      </c>
      <c r="G47" s="38" t="str">
        <f t="shared" si="6"/>
        <v>TBI*</v>
      </c>
      <c r="H47" s="38" t="str">
        <f>'ACTIVITY BUS'!P$23</f>
        <v>TRAHUM</v>
      </c>
      <c r="I47" s="38" t="str">
        <f t="shared" si="7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BUS'!$E$7</f>
        <v>2018</v>
      </c>
      <c r="F48" s="38" t="str">
        <f t="shared" si="8"/>
        <v>TRAKER</v>
      </c>
      <c r="G48" s="38" t="str">
        <f t="shared" si="6"/>
        <v>TBI*</v>
      </c>
      <c r="H48" s="38" t="str">
        <f>'ACTIVITY BUS'!P$24</f>
        <v>TRAKER</v>
      </c>
      <c r="I48" s="38" t="str">
        <f t="shared" si="7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>'ACTIVITY BUS'!$E$7</f>
        <v>2018</v>
      </c>
      <c r="F49" s="38" t="str">
        <f t="shared" si="8"/>
        <v>TRALFO</v>
      </c>
      <c r="G49" s="38" t="str">
        <f t="shared" si="6"/>
        <v>TBI*</v>
      </c>
      <c r="H49" s="38" t="str">
        <f>'ACTIVITY BUS'!P$25</f>
        <v>TRALFO</v>
      </c>
      <c r="I49" s="38" t="str">
        <f t="shared" si="7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*</v>
      </c>
      <c r="E50" s="42">
        <f>'ACTIVITY BUS'!$E$7</f>
        <v>2018</v>
      </c>
      <c r="F50" s="38" t="str">
        <f t="shared" si="8"/>
        <v>TRALPG</v>
      </c>
      <c r="G50" s="38" t="str">
        <f t="shared" si="6"/>
        <v>TBI*</v>
      </c>
      <c r="H50" s="38" t="str">
        <f>'ACTIVITY BUS'!P$26</f>
        <v>TRALPG</v>
      </c>
      <c r="I50" s="38" t="str">
        <f t="shared" si="7"/>
        <v>TRACOXN</v>
      </c>
      <c r="J50" s="47">
        <v>0</v>
      </c>
      <c r="K50" s="2"/>
      <c r="L50" s="38" t="s">
        <v>239</v>
      </c>
      <c r="M50" s="38"/>
      <c r="N50" s="38" t="s">
        <v>263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42">
        <f>'ACTIVITY BUS'!$E$7</f>
        <v>2018</v>
      </c>
      <c r="F51" s="38" t="str">
        <f t="shared" si="8"/>
        <v>TRAMTH</v>
      </c>
      <c r="G51" s="38" t="str">
        <f t="shared" si="6"/>
        <v>TBI*</v>
      </c>
      <c r="H51" s="38" t="str">
        <f>P$27</f>
        <v>TRAMTH</v>
      </c>
      <c r="I51" s="38" t="str">
        <f t="shared" si="7"/>
        <v>TRACOXN</v>
      </c>
      <c r="J51" s="47">
        <v>0.188055699010787</v>
      </c>
      <c r="K51" s="2"/>
      <c r="L51" s="38" t="s">
        <v>239</v>
      </c>
      <c r="M51" s="38" t="s">
        <v>293</v>
      </c>
      <c r="N51" s="38" t="s">
        <v>273</v>
      </c>
    </row>
    <row r="52" spans="2:20" s="2" customFormat="1" ht="15" customHeight="1" x14ac:dyDescent="0.3">
      <c r="B52" s="38" t="s">
        <v>225</v>
      </c>
      <c r="C52" s="38"/>
      <c r="D52" s="38" t="str">
        <f t="shared" si="0"/>
        <v>FLO_EMIS</v>
      </c>
      <c r="E52" s="42">
        <f>'ACTIVITY BUS'!$E$7</f>
        <v>2018</v>
      </c>
      <c r="F52" s="38" t="str">
        <f t="shared" si="8"/>
        <v>TRAMTHM</v>
      </c>
      <c r="G52" s="38" t="str">
        <f t="shared" si="6"/>
        <v>TBI*</v>
      </c>
      <c r="H52" s="38" t="str">
        <f>P$28</f>
        <v>TRAMTHM</v>
      </c>
      <c r="I52" s="38" t="str">
        <f t="shared" si="7"/>
        <v>TRACOXN</v>
      </c>
      <c r="J52" s="47">
        <v>0.188055699010787</v>
      </c>
      <c r="L52" s="38" t="s">
        <v>239</v>
      </c>
      <c r="M52" s="38" t="s">
        <v>293</v>
      </c>
      <c r="N52" s="38" t="s">
        <v>273</v>
      </c>
      <c r="P52" s="53"/>
    </row>
    <row r="53" spans="2:20" s="2" customFormat="1" ht="15" customHeight="1" x14ac:dyDescent="0.3">
      <c r="B53" s="38" t="s">
        <v>225</v>
      </c>
      <c r="C53" s="38"/>
      <c r="D53" s="38" t="str">
        <f t="shared" si="0"/>
        <v>FLO_EMIS</v>
      </c>
      <c r="E53" s="42">
        <f>'ACTIVITY BUS'!$E$7</f>
        <v>2018</v>
      </c>
      <c r="F53" s="38" t="str">
        <f t="shared" si="8"/>
        <v>TRANGL</v>
      </c>
      <c r="G53" s="38" t="str">
        <f t="shared" si="6"/>
        <v>TBI*</v>
      </c>
      <c r="H53" s="38" t="str">
        <f>'ACTIVITY BUS'!P$29</f>
        <v>TRANGL</v>
      </c>
      <c r="I53" s="38" t="str">
        <f t="shared" si="7"/>
        <v>TRACOXN</v>
      </c>
      <c r="J53" s="47">
        <v>3.3945522375612942E-2</v>
      </c>
      <c r="K53"/>
      <c r="L53" s="38" t="s">
        <v>239</v>
      </c>
      <c r="M53" s="38" t="s">
        <v>293</v>
      </c>
      <c r="N53" s="38" t="s">
        <v>273</v>
      </c>
      <c r="P53" s="53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>'ACTIVITY BUS'!$E$7</f>
        <v>2018</v>
      </c>
      <c r="F54" s="39" t="str">
        <f t="shared" si="8"/>
        <v>TRANGS</v>
      </c>
      <c r="G54" s="39" t="str">
        <f t="shared" si="6"/>
        <v>TBI*</v>
      </c>
      <c r="H54" s="39" t="str">
        <f>'ACTIVITY BUS'!P$30</f>
        <v>TRANGS</v>
      </c>
      <c r="I54" s="39" t="str">
        <f t="shared" si="7"/>
        <v>TRACOXN</v>
      </c>
      <c r="J54" s="48">
        <v>3.3945522375612942E-2</v>
      </c>
      <c r="L54" s="39" t="s">
        <v>239</v>
      </c>
      <c r="M54" s="39" t="s">
        <v>293</v>
      </c>
      <c r="N54" s="39" t="s">
        <v>273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f>'ACTIVITY BUS'!$E$7</f>
        <v>2018</v>
      </c>
      <c r="F55" s="38" t="str">
        <f t="shared" si="8"/>
        <v>TRABDL</v>
      </c>
      <c r="G55" s="38" t="str">
        <f>G$7</f>
        <v>TBI*</v>
      </c>
      <c r="H55" s="38" t="str">
        <f>'ACTIVITY BUS'!P$7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272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42">
        <f>'ACTIVITY BUS'!$E$7</f>
        <v>2018</v>
      </c>
      <c r="F56" s="38" t="str">
        <f t="shared" si="8"/>
        <v>TRABDLM</v>
      </c>
      <c r="G56" s="38" t="str">
        <f>G55</f>
        <v>TBI*</v>
      </c>
      <c r="H56" s="38" t="str">
        <f>'ACTIVITY BUS'!P$8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272</v>
      </c>
    </row>
    <row r="57" spans="2:20" s="2" customFormat="1" ht="15" customHeight="1" x14ac:dyDescent="0.3">
      <c r="B57" s="38" t="s">
        <v>225</v>
      </c>
      <c r="C57" s="38"/>
      <c r="D57" s="38" t="str">
        <f t="shared" si="0"/>
        <v>FLO_EMIS</v>
      </c>
      <c r="E57" s="42">
        <f>'ACTIVITY BUS'!$E$7</f>
        <v>2018</v>
      </c>
      <c r="F57" s="38" t="str">
        <f t="shared" si="8"/>
        <v>TRABGL</v>
      </c>
      <c r="G57" s="38" t="str">
        <f t="shared" ref="G57:G78" si="9">G56</f>
        <v>TBI*</v>
      </c>
      <c r="H57" s="38" t="str">
        <f>'ACTIVITY BUS'!P$9</f>
        <v>TRABGL</v>
      </c>
      <c r="I57" s="38" t="str">
        <f t="shared" ref="I57:I78" si="10">I56</f>
        <v>TRACXFN</v>
      </c>
      <c r="J57" s="47">
        <v>22.561140976892055</v>
      </c>
      <c r="L57" s="38" t="s">
        <v>239</v>
      </c>
      <c r="M57" s="38" t="s">
        <v>293</v>
      </c>
      <c r="N57" s="38" t="s">
        <v>273</v>
      </c>
      <c r="P57" s="53"/>
      <c r="S57" s="53"/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>'ACTIVITY BUS'!$E$7</f>
        <v>2018</v>
      </c>
      <c r="F58" s="38" t="str">
        <f t="shared" si="8"/>
        <v>TRABGS</v>
      </c>
      <c r="G58" s="38" t="str">
        <f t="shared" si="9"/>
        <v>TBI*</v>
      </c>
      <c r="H58" s="38" t="str">
        <f>'ACTIVITY BUS'!P$10</f>
        <v>TRABGS</v>
      </c>
      <c r="I58" s="38" t="str">
        <f t="shared" si="10"/>
        <v>TRACXFN</v>
      </c>
      <c r="J58" s="47">
        <v>22.561140976892055</v>
      </c>
      <c r="L58" s="38" t="s">
        <v>239</v>
      </c>
      <c r="M58" s="38" t="s">
        <v>293</v>
      </c>
      <c r="N58" s="38" t="s">
        <v>273</v>
      </c>
      <c r="P58" s="53"/>
      <c r="S58" s="1"/>
      <c r="T58" s="54"/>
    </row>
    <row r="59" spans="2:20" s="2" customFormat="1" ht="15" customHeight="1" x14ac:dyDescent="0.3">
      <c r="B59" s="38" t="s">
        <v>225</v>
      </c>
      <c r="C59" s="38"/>
      <c r="D59" s="38" t="str">
        <f t="shared" si="0"/>
        <v>*</v>
      </c>
      <c r="E59" s="42">
        <f>'ACTIVITY BUS'!$E$7</f>
        <v>2018</v>
      </c>
      <c r="F59" s="38" t="str">
        <f t="shared" si="8"/>
        <v>TRABGSL</v>
      </c>
      <c r="G59" s="38" t="str">
        <f t="shared" si="9"/>
        <v>TBI*</v>
      </c>
      <c r="H59" s="38" t="str">
        <f>'ACTIVITY BUS'!P$11</f>
        <v>TRABGSL</v>
      </c>
      <c r="I59" s="38" t="str">
        <f t="shared" si="10"/>
        <v>TRACXFN</v>
      </c>
      <c r="J59" s="47">
        <v>0</v>
      </c>
      <c r="L59" s="38" t="s">
        <v>239</v>
      </c>
      <c r="M59" s="38"/>
      <c r="N59" s="38" t="s">
        <v>245</v>
      </c>
      <c r="P59" s="53"/>
      <c r="S59" s="53"/>
    </row>
    <row r="60" spans="2:20" s="2" customFormat="1" ht="15" customHeight="1" x14ac:dyDescent="0.3">
      <c r="B60" s="38" t="s">
        <v>225</v>
      </c>
      <c r="C60" s="38"/>
      <c r="D60" s="38" t="str">
        <f t="shared" ref="D60" si="11">IF(J60&gt;0,"FLO_EMIS","*")</f>
        <v>*</v>
      </c>
      <c r="E60" s="42">
        <f>'ACTIVITY BUS'!$E$7</f>
        <v>2018</v>
      </c>
      <c r="F60" s="38" t="str">
        <f t="shared" si="8"/>
        <v>TRABGSLM</v>
      </c>
      <c r="G60" s="38" t="str">
        <f t="shared" si="9"/>
        <v>TBI*</v>
      </c>
      <c r="H60" s="38" t="str">
        <f>P$12</f>
        <v>TRABGSLM</v>
      </c>
      <c r="I60" s="38" t="str">
        <f t="shared" si="10"/>
        <v>TRACXFN</v>
      </c>
      <c r="J60" s="47">
        <v>0</v>
      </c>
      <c r="L60" s="38" t="s">
        <v>239</v>
      </c>
      <c r="M60" s="38"/>
      <c r="N60" s="38" t="s">
        <v>245</v>
      </c>
      <c r="P60" s="53"/>
      <c r="S60" s="53"/>
      <c r="T60" s="62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>'ACTIVITY BUS'!$E$7</f>
        <v>2018</v>
      </c>
      <c r="F61" s="38" t="str">
        <f t="shared" si="8"/>
        <v>TRABJF</v>
      </c>
      <c r="G61" s="38" t="str">
        <f>G59</f>
        <v>TBI*</v>
      </c>
      <c r="H61" s="38" t="str">
        <f>'ACTIVITY BUS'!P$13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1"/>
      <c r="T61" s="54"/>
    </row>
    <row r="62" spans="2:20" s="2" customFormat="1" ht="15" customHeight="1" x14ac:dyDescent="0.3">
      <c r="B62" s="38" t="s">
        <v>225</v>
      </c>
      <c r="C62" s="38"/>
      <c r="D62" s="38" t="str">
        <f t="shared" si="0"/>
        <v>*</v>
      </c>
      <c r="E62" s="42">
        <f>'ACTIVITY BUS'!$E$7</f>
        <v>2018</v>
      </c>
      <c r="F62" s="38" t="str">
        <f t="shared" si="8"/>
        <v>TRADME</v>
      </c>
      <c r="G62" s="38" t="str">
        <f t="shared" si="9"/>
        <v>TBI*</v>
      </c>
      <c r="H62" s="38" t="str">
        <f>'ACTIVITY BUS'!P$14</f>
        <v>TRADME</v>
      </c>
      <c r="I62" s="38" t="str">
        <f t="shared" si="10"/>
        <v>TRACXFN</v>
      </c>
      <c r="J62" s="47">
        <v>0</v>
      </c>
      <c r="L62" s="38" t="s">
        <v>239</v>
      </c>
      <c r="M62" s="38"/>
      <c r="N62" s="38" t="s">
        <v>263</v>
      </c>
      <c r="P62" s="53"/>
    </row>
    <row r="63" spans="2:20" x14ac:dyDescent="0.3">
      <c r="B63" s="38" t="s">
        <v>225</v>
      </c>
      <c r="C63" s="38"/>
      <c r="D63" s="38" t="str">
        <f t="shared" si="0"/>
        <v>FLO_EMIS</v>
      </c>
      <c r="E63" s="42">
        <f>'ACTIVITY BUS'!$E$7</f>
        <v>2018</v>
      </c>
      <c r="F63" s="38" t="str">
        <f t="shared" si="8"/>
        <v>TRADST</v>
      </c>
      <c r="G63" s="38" t="str">
        <f t="shared" si="9"/>
        <v>TBI*</v>
      </c>
      <c r="H63" s="38" t="str">
        <f>'ACTIVITY BUS'!P$15</f>
        <v>TRADST</v>
      </c>
      <c r="I63" s="38" t="str">
        <f t="shared" si="10"/>
        <v>TRACXFN</v>
      </c>
      <c r="J63" s="47">
        <v>23.277467603835007</v>
      </c>
      <c r="K63" s="2"/>
      <c r="L63" s="38" t="s">
        <v>239</v>
      </c>
      <c r="M63" s="38" t="s">
        <v>293</v>
      </c>
      <c r="N63" s="38" t="s">
        <v>273</v>
      </c>
      <c r="P63" s="53"/>
    </row>
    <row r="64" spans="2:20" x14ac:dyDescent="0.3">
      <c r="B64" s="38" t="s">
        <v>225</v>
      </c>
      <c r="C64" s="38"/>
      <c r="D64" s="38" t="str">
        <f t="shared" si="0"/>
        <v>*</v>
      </c>
      <c r="E64" s="42">
        <f>'ACTIVITY BUS'!$E$7</f>
        <v>2018</v>
      </c>
      <c r="F64" s="38" t="str">
        <f t="shared" si="8"/>
        <v>TRAELC</v>
      </c>
      <c r="G64" s="38" t="str">
        <f t="shared" si="9"/>
        <v>TBI*</v>
      </c>
      <c r="H64" s="38" t="str">
        <f>'ACTIVITY BUS'!P$16</f>
        <v>TRAELC</v>
      </c>
      <c r="I64" s="38" t="str">
        <f t="shared" si="10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16" x14ac:dyDescent="0.3">
      <c r="B65" s="38" t="s">
        <v>225</v>
      </c>
      <c r="C65" s="38"/>
      <c r="D65" s="38" t="str">
        <f t="shared" si="0"/>
        <v>FLO_EMIS</v>
      </c>
      <c r="E65" s="42">
        <f>'ACTIVITY BUS'!$E$7</f>
        <v>2018</v>
      </c>
      <c r="F65" s="38" t="str">
        <f t="shared" si="8"/>
        <v>TRAETH</v>
      </c>
      <c r="G65" s="38" t="str">
        <f t="shared" si="9"/>
        <v>TBI*</v>
      </c>
      <c r="H65" s="38" t="str">
        <f>'ACTIVITY BUS'!P$17</f>
        <v>TRAETH</v>
      </c>
      <c r="I65" s="38" t="str">
        <f t="shared" si="10"/>
        <v>TRACXFN</v>
      </c>
      <c r="J65" s="47">
        <v>37.476764115018732</v>
      </c>
      <c r="K65" s="2"/>
      <c r="L65" s="38" t="s">
        <v>239</v>
      </c>
      <c r="M65" s="38" t="s">
        <v>293</v>
      </c>
      <c r="N65" s="38" t="s">
        <v>264</v>
      </c>
    </row>
    <row r="66" spans="2:16" x14ac:dyDescent="0.3">
      <c r="B66" s="38" t="s">
        <v>225</v>
      </c>
      <c r="C66" s="38"/>
      <c r="D66" s="38" t="str">
        <f t="shared" si="0"/>
        <v>FLO_EMIS</v>
      </c>
      <c r="E66" s="42">
        <f>'ACTIVITY BUS'!$E$7</f>
        <v>2018</v>
      </c>
      <c r="F66" s="38" t="str">
        <f t="shared" si="8"/>
        <v>TRAETHM</v>
      </c>
      <c r="G66" s="38" t="str">
        <f t="shared" si="9"/>
        <v>TBI*</v>
      </c>
      <c r="H66" s="38" t="str">
        <f>'ACTIVITY BUS'!P$18</f>
        <v>TRAETHM</v>
      </c>
      <c r="I66" s="38" t="str">
        <f t="shared" si="10"/>
        <v>TRACXFN</v>
      </c>
      <c r="J66" s="47">
        <v>37.476764115018732</v>
      </c>
      <c r="K66" s="2"/>
      <c r="L66" s="38" t="s">
        <v>239</v>
      </c>
      <c r="M66" s="38" t="s">
        <v>293</v>
      </c>
      <c r="N66" s="38" t="s">
        <v>264</v>
      </c>
    </row>
    <row r="67" spans="2:16" x14ac:dyDescent="0.3">
      <c r="B67" s="38" t="s">
        <v>225</v>
      </c>
      <c r="C67" s="38"/>
      <c r="D67" s="38" t="str">
        <f t="shared" si="0"/>
        <v>*</v>
      </c>
      <c r="E67" s="42">
        <f>'ACTIVITY BUS'!$E$7</f>
        <v>2018</v>
      </c>
      <c r="F67" s="38" t="str">
        <f t="shared" si="8"/>
        <v>TRAFTD</v>
      </c>
      <c r="G67" s="38" t="str">
        <f t="shared" si="9"/>
        <v>TBI*</v>
      </c>
      <c r="H67" s="38" t="str">
        <f>'ACTIVITY BUS'!P$19</f>
        <v>TRAFTD</v>
      </c>
      <c r="I67" s="38" t="str">
        <f t="shared" si="10"/>
        <v>TRACXFN</v>
      </c>
      <c r="J67" s="47">
        <v>0</v>
      </c>
      <c r="K67" s="2"/>
      <c r="L67" s="38" t="s">
        <v>239</v>
      </c>
      <c r="M67" s="38"/>
      <c r="N67" s="38" t="s">
        <v>263</v>
      </c>
    </row>
    <row r="68" spans="2:16" x14ac:dyDescent="0.3">
      <c r="B68" s="38" t="s">
        <v>225</v>
      </c>
      <c r="C68" s="38"/>
      <c r="D68" s="38" t="str">
        <f t="shared" si="0"/>
        <v>*</v>
      </c>
      <c r="E68" s="42">
        <f>'ACTIVITY BUS'!$E$7</f>
        <v>2018</v>
      </c>
      <c r="F68" s="38" t="str">
        <f t="shared" si="8"/>
        <v>TRAGSL</v>
      </c>
      <c r="G68" s="38" t="str">
        <f t="shared" si="9"/>
        <v>TBI*</v>
      </c>
      <c r="H68" s="38" t="str">
        <f>'ACTIVITY BUS'!P$20</f>
        <v>TRAGSL</v>
      </c>
      <c r="I68" s="38" t="str">
        <f t="shared" si="10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6" x14ac:dyDescent="0.3">
      <c r="B69" s="38" t="s">
        <v>225</v>
      </c>
      <c r="C69" s="38"/>
      <c r="D69" s="38" t="str">
        <f t="shared" si="0"/>
        <v>*</v>
      </c>
      <c r="E69" s="42">
        <f>'ACTIVITY BUS'!$E$7</f>
        <v>2018</v>
      </c>
      <c r="F69" s="38" t="str">
        <f t="shared" si="8"/>
        <v>TRAH2G</v>
      </c>
      <c r="G69" s="38" t="str">
        <f t="shared" si="9"/>
        <v>TBI*</v>
      </c>
      <c r="H69" s="38" t="str">
        <f>'ACTIVITY BUS'!P$21</f>
        <v>TRAH2G</v>
      </c>
      <c r="I69" s="38" t="str">
        <f t="shared" si="10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6" x14ac:dyDescent="0.3">
      <c r="B70" s="38" t="s">
        <v>225</v>
      </c>
      <c r="C70" s="38"/>
      <c r="D70" s="38" t="str">
        <f t="shared" si="0"/>
        <v>*</v>
      </c>
      <c r="E70" s="42">
        <f>'ACTIVITY BUS'!$E$7</f>
        <v>2018</v>
      </c>
      <c r="F70" s="38" t="str">
        <f t="shared" si="8"/>
        <v>TRAHFO</v>
      </c>
      <c r="G70" s="38" t="str">
        <f t="shared" si="9"/>
        <v>TBI*</v>
      </c>
      <c r="H70" s="38" t="str">
        <f>'ACTIVITY BUS'!P$22</f>
        <v>TRAHFO</v>
      </c>
      <c r="I70" s="38" t="str">
        <f t="shared" si="10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6" x14ac:dyDescent="0.3">
      <c r="B71" s="38" t="s">
        <v>225</v>
      </c>
      <c r="C71" s="38"/>
      <c r="D71" s="38" t="str">
        <f t="shared" si="0"/>
        <v>*</v>
      </c>
      <c r="E71" s="42">
        <f>'ACTIVITY BUS'!$E$7</f>
        <v>2018</v>
      </c>
      <c r="F71" s="38" t="str">
        <f t="shared" si="8"/>
        <v>TRAHUM</v>
      </c>
      <c r="G71" s="38" t="str">
        <f t="shared" si="9"/>
        <v>TBI*</v>
      </c>
      <c r="H71" s="38" t="str">
        <f>'ACTIVITY BUS'!P$23</f>
        <v>TRAHUM</v>
      </c>
      <c r="I71" s="38" t="str">
        <f t="shared" si="10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6" x14ac:dyDescent="0.3">
      <c r="B72" s="38" t="s">
        <v>225</v>
      </c>
      <c r="C72" s="38"/>
      <c r="D72" s="38" t="str">
        <f t="shared" si="0"/>
        <v>*</v>
      </c>
      <c r="E72" s="42">
        <f>'ACTIVITY BUS'!$E$7</f>
        <v>2018</v>
      </c>
      <c r="F72" s="38" t="str">
        <f t="shared" si="8"/>
        <v>TRAKER</v>
      </c>
      <c r="G72" s="38" t="str">
        <f t="shared" si="9"/>
        <v>TBI*</v>
      </c>
      <c r="H72" s="38" t="str">
        <f>'ACTIVITY BUS'!P$24</f>
        <v>TRAKER</v>
      </c>
      <c r="I72" s="38" t="str">
        <f t="shared" si="10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6" x14ac:dyDescent="0.3">
      <c r="B73" s="38" t="s">
        <v>225</v>
      </c>
      <c r="C73" s="38"/>
      <c r="D73" s="38" t="str">
        <f t="shared" si="0"/>
        <v>*</v>
      </c>
      <c r="E73" s="42">
        <f>'ACTIVITY BUS'!$E$7</f>
        <v>2018</v>
      </c>
      <c r="F73" s="38" t="str">
        <f t="shared" si="8"/>
        <v>TRALFO</v>
      </c>
      <c r="G73" s="38" t="str">
        <f t="shared" si="9"/>
        <v>TBI*</v>
      </c>
      <c r="H73" s="38" t="str">
        <f>'ACTIVITY BUS'!P$25</f>
        <v>TRALFO</v>
      </c>
      <c r="I73" s="38" t="str">
        <f t="shared" si="10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6" x14ac:dyDescent="0.3">
      <c r="B74" s="38" t="s">
        <v>225</v>
      </c>
      <c r="C74" s="38"/>
      <c r="D74" s="38" t="str">
        <f t="shared" ref="D74:D140" si="12">IF(J74&gt;0,"FLO_EMIS","*")</f>
        <v>*</v>
      </c>
      <c r="E74" s="42">
        <f>'ACTIVITY BUS'!$E$7</f>
        <v>2018</v>
      </c>
      <c r="F74" s="38" t="str">
        <f t="shared" ref="F74:F106" si="13">H74</f>
        <v>TRALPG</v>
      </c>
      <c r="G74" s="38" t="str">
        <f t="shared" si="9"/>
        <v>TBI*</v>
      </c>
      <c r="H74" s="38" t="str">
        <f>'ACTIVITY BUS'!P$26</f>
        <v>TRALPG</v>
      </c>
      <c r="I74" s="38" t="str">
        <f t="shared" si="10"/>
        <v>TRACXFN</v>
      </c>
      <c r="J74" s="47">
        <v>0</v>
      </c>
      <c r="K74" s="2"/>
      <c r="L74" s="38" t="s">
        <v>239</v>
      </c>
      <c r="M74" s="38"/>
      <c r="N74" s="38" t="s">
        <v>263</v>
      </c>
    </row>
    <row r="75" spans="2:16" x14ac:dyDescent="0.3">
      <c r="B75" s="38" t="s">
        <v>225</v>
      </c>
      <c r="C75" s="38"/>
      <c r="D75" s="38" t="str">
        <f t="shared" si="12"/>
        <v>FLO_EMIS</v>
      </c>
      <c r="E75" s="42">
        <f>'ACTIVITY BUS'!$E$7</f>
        <v>2018</v>
      </c>
      <c r="F75" s="38" t="str">
        <f t="shared" si="13"/>
        <v>TRAMTH</v>
      </c>
      <c r="G75" s="38" t="str">
        <f t="shared" si="9"/>
        <v>TBI*</v>
      </c>
      <c r="H75" s="38" t="str">
        <f>P$27</f>
        <v>TRAMTH</v>
      </c>
      <c r="I75" s="38" t="str">
        <f t="shared" si="10"/>
        <v>TRACXFN</v>
      </c>
      <c r="J75" s="47">
        <v>22.7</v>
      </c>
      <c r="K75" s="2"/>
      <c r="L75" s="38" t="s">
        <v>239</v>
      </c>
      <c r="M75" s="38" t="s">
        <v>293</v>
      </c>
      <c r="N75" s="38" t="s">
        <v>273</v>
      </c>
    </row>
    <row r="76" spans="2:16" s="2" customFormat="1" ht="15" customHeight="1" x14ac:dyDescent="0.3">
      <c r="B76" s="38" t="s">
        <v>225</v>
      </c>
      <c r="C76" s="38"/>
      <c r="D76" s="38" t="str">
        <f t="shared" si="12"/>
        <v>FLO_EMIS</v>
      </c>
      <c r="E76" s="42">
        <f>'ACTIVITY BUS'!$E$7</f>
        <v>2018</v>
      </c>
      <c r="F76" s="38" t="str">
        <f t="shared" si="13"/>
        <v>TRAMTHM</v>
      </c>
      <c r="G76" s="38" t="str">
        <f t="shared" si="9"/>
        <v>TBI*</v>
      </c>
      <c r="H76" s="38" t="str">
        <f>P$28</f>
        <v>TRAMTHM</v>
      </c>
      <c r="I76" s="38" t="str">
        <f t="shared" si="10"/>
        <v>TRACXFN</v>
      </c>
      <c r="J76" s="47">
        <v>22.7</v>
      </c>
      <c r="L76" s="38" t="s">
        <v>239</v>
      </c>
      <c r="M76" s="38" t="s">
        <v>293</v>
      </c>
      <c r="N76" s="38" t="s">
        <v>273</v>
      </c>
      <c r="P76" s="53"/>
    </row>
    <row r="77" spans="2:16" s="2" customFormat="1" ht="15" customHeight="1" x14ac:dyDescent="0.3">
      <c r="B77" s="38" t="s">
        <v>225</v>
      </c>
      <c r="C77" s="38"/>
      <c r="D77" s="38" t="str">
        <f t="shared" si="12"/>
        <v>FLO_EMIS</v>
      </c>
      <c r="E77" s="42">
        <f>'ACTIVITY BUS'!$E$7</f>
        <v>2018</v>
      </c>
      <c r="F77" s="38" t="str">
        <f t="shared" si="13"/>
        <v>TRANGL</v>
      </c>
      <c r="G77" s="38" t="str">
        <f t="shared" si="9"/>
        <v>TBI*</v>
      </c>
      <c r="H77" s="38" t="str">
        <f>'ACTIVITY BUS'!P$29</f>
        <v>TRANGL</v>
      </c>
      <c r="I77" s="38" t="str">
        <f t="shared" si="10"/>
        <v>TRACXFN</v>
      </c>
      <c r="J77" s="47">
        <v>22.561140976892055</v>
      </c>
      <c r="K77"/>
      <c r="L77" s="38" t="s">
        <v>239</v>
      </c>
      <c r="M77" s="38" t="s">
        <v>293</v>
      </c>
      <c r="N77" s="38" t="s">
        <v>273</v>
      </c>
      <c r="P77" s="53"/>
    </row>
    <row r="78" spans="2:16" x14ac:dyDescent="0.3">
      <c r="B78" s="39" t="s">
        <v>225</v>
      </c>
      <c r="C78" s="39"/>
      <c r="D78" s="39" t="str">
        <f t="shared" si="12"/>
        <v>FLO_EMIS</v>
      </c>
      <c r="E78" s="42">
        <f>'ACTIVITY BUS'!$E$7</f>
        <v>2018</v>
      </c>
      <c r="F78" s="39" t="str">
        <f t="shared" si="13"/>
        <v>TRANGS</v>
      </c>
      <c r="G78" s="39" t="str">
        <f t="shared" si="9"/>
        <v>TBI*</v>
      </c>
      <c r="H78" s="39" t="str">
        <f>'ACTIVITY BUS'!P$30</f>
        <v>TRANGS</v>
      </c>
      <c r="I78" s="39" t="str">
        <f t="shared" si="10"/>
        <v>TRACXFN</v>
      </c>
      <c r="J78" s="48">
        <v>22.561140976892055</v>
      </c>
      <c r="L78" s="39" t="s">
        <v>239</v>
      </c>
      <c r="M78" s="39" t="s">
        <v>293</v>
      </c>
      <c r="N78" s="39" t="s">
        <v>273</v>
      </c>
    </row>
    <row r="79" spans="2:16" x14ac:dyDescent="0.3">
      <c r="B79" s="38" t="s">
        <v>225</v>
      </c>
      <c r="C79" s="38"/>
      <c r="D79" s="38" t="str">
        <f t="shared" si="12"/>
        <v>FLO_EMIS</v>
      </c>
      <c r="E79" s="42">
        <f>'ACTIVITY BUS'!$E$7</f>
        <v>2018</v>
      </c>
      <c r="F79" s="38" t="str">
        <f t="shared" si="13"/>
        <v>TRABDL</v>
      </c>
      <c r="G79" s="38" t="str">
        <f>G$7</f>
        <v>TBI*</v>
      </c>
      <c r="H79" s="38" t="str">
        <f>'ACTIVITY BUS'!P$7</f>
        <v>TRABDL</v>
      </c>
      <c r="I79" s="38" t="s">
        <v>228</v>
      </c>
      <c r="J79" s="47">
        <v>2.7196047992661741E-3</v>
      </c>
      <c r="K79" s="2"/>
      <c r="L79" s="38" t="s">
        <v>239</v>
      </c>
      <c r="M79" s="38" t="s">
        <v>293</v>
      </c>
      <c r="N79" s="38" t="s">
        <v>272</v>
      </c>
    </row>
    <row r="80" spans="2:16" x14ac:dyDescent="0.3">
      <c r="B80" s="38" t="s">
        <v>225</v>
      </c>
      <c r="C80" s="38"/>
      <c r="D80" s="38" t="str">
        <f t="shared" si="12"/>
        <v>FLO_EMIS</v>
      </c>
      <c r="E80" s="42">
        <f>'ACTIVITY BUS'!$E$7</f>
        <v>2018</v>
      </c>
      <c r="F80" s="38" t="str">
        <f t="shared" si="13"/>
        <v>TRABDLM</v>
      </c>
      <c r="G80" s="38" t="str">
        <f>G79</f>
        <v>TBI*</v>
      </c>
      <c r="H80" s="38" t="str">
        <f>'ACTIVITY BUS'!P$8</f>
        <v>TRABDLM</v>
      </c>
      <c r="I80" s="38" t="str">
        <f>I79</f>
        <v>TRAN2ON</v>
      </c>
      <c r="J80" s="47">
        <v>2.7196047992661741E-3</v>
      </c>
      <c r="K80" s="2"/>
      <c r="L80" s="38" t="s">
        <v>239</v>
      </c>
      <c r="M80" s="38" t="s">
        <v>293</v>
      </c>
      <c r="N80" s="38" t="s">
        <v>272</v>
      </c>
    </row>
    <row r="81" spans="2:20" s="2" customFormat="1" ht="15" customHeight="1" x14ac:dyDescent="0.3">
      <c r="B81" s="38" t="s">
        <v>225</v>
      </c>
      <c r="C81" s="38"/>
      <c r="D81" s="38" t="str">
        <f t="shared" si="12"/>
        <v>FLO_EMIS</v>
      </c>
      <c r="E81" s="42">
        <f>'ACTIVITY BUS'!$E$7</f>
        <v>2018</v>
      </c>
      <c r="F81" s="38" t="str">
        <f t="shared" si="13"/>
        <v>TRABGL</v>
      </c>
      <c r="G81" s="38" t="str">
        <f t="shared" ref="G81:G102" si="14">G80</f>
        <v>TBI*</v>
      </c>
      <c r="H81" s="38" t="str">
        <f>'ACTIVITY BUS'!P$9</f>
        <v>TRABGL</v>
      </c>
      <c r="I81" s="38" t="str">
        <f t="shared" ref="I81:I102" si="15">I80</f>
        <v>TRAN2ON</v>
      </c>
      <c r="J81" s="47">
        <v>3.9690000000000003E-3</v>
      </c>
      <c r="L81" s="38" t="s">
        <v>239</v>
      </c>
      <c r="M81" s="38" t="s">
        <v>293</v>
      </c>
      <c r="N81" s="38" t="s">
        <v>273</v>
      </c>
      <c r="P81" s="53"/>
      <c r="S81" s="53"/>
    </row>
    <row r="82" spans="2:20" s="2" customFormat="1" ht="15" customHeight="1" x14ac:dyDescent="0.3">
      <c r="B82" s="38" t="s">
        <v>225</v>
      </c>
      <c r="C82" s="38"/>
      <c r="D82" s="38" t="str">
        <f t="shared" si="12"/>
        <v>FLO_EMIS</v>
      </c>
      <c r="E82" s="42">
        <f>'ACTIVITY BUS'!$E$7</f>
        <v>2018</v>
      </c>
      <c r="F82" s="38" t="str">
        <f t="shared" si="13"/>
        <v>TRABGS</v>
      </c>
      <c r="G82" s="38" t="str">
        <f t="shared" si="14"/>
        <v>TBI*</v>
      </c>
      <c r="H82" s="38" t="str">
        <f>'ACTIVITY BUS'!P$10</f>
        <v>TRABGS</v>
      </c>
      <c r="I82" s="38" t="str">
        <f t="shared" si="15"/>
        <v>TRAN2ON</v>
      </c>
      <c r="J82" s="47">
        <v>3.9690000000000003E-3</v>
      </c>
      <c r="L82" s="38" t="s">
        <v>239</v>
      </c>
      <c r="M82" s="38" t="s">
        <v>293</v>
      </c>
      <c r="N82" s="38" t="s">
        <v>273</v>
      </c>
      <c r="P82" s="53"/>
      <c r="S82" s="1"/>
      <c r="T82" s="54"/>
    </row>
    <row r="83" spans="2:20" s="2" customFormat="1" ht="15" customHeight="1" x14ac:dyDescent="0.3">
      <c r="B83" s="38" t="s">
        <v>225</v>
      </c>
      <c r="C83" s="38"/>
      <c r="D83" s="38" t="str">
        <f t="shared" si="12"/>
        <v>*</v>
      </c>
      <c r="E83" s="42">
        <f>'ACTIVITY BUS'!$E$7</f>
        <v>2018</v>
      </c>
      <c r="F83" s="38" t="str">
        <f t="shared" si="13"/>
        <v>TRABGSL</v>
      </c>
      <c r="G83" s="38" t="str">
        <f t="shared" si="14"/>
        <v>TBI*</v>
      </c>
      <c r="H83" s="38" t="str">
        <f>'ACTIVITY BUS'!P$11</f>
        <v>TRABGSL</v>
      </c>
      <c r="I83" s="38" t="str">
        <f t="shared" si="15"/>
        <v>TRAN2ON</v>
      </c>
      <c r="J83" s="47">
        <v>0</v>
      </c>
      <c r="L83" s="38" t="s">
        <v>239</v>
      </c>
      <c r="M83" s="38"/>
      <c r="N83" s="38" t="s">
        <v>245</v>
      </c>
      <c r="P83" s="53"/>
      <c r="S83" s="53"/>
    </row>
    <row r="84" spans="2:20" s="2" customFormat="1" ht="15" customHeight="1" x14ac:dyDescent="0.3">
      <c r="B84" s="38" t="s">
        <v>225</v>
      </c>
      <c r="C84" s="38"/>
      <c r="D84" s="38" t="str">
        <f t="shared" si="12"/>
        <v>*</v>
      </c>
      <c r="E84" s="42">
        <f>'ACTIVITY BUS'!$E$7</f>
        <v>2018</v>
      </c>
      <c r="F84" s="38" t="str">
        <f t="shared" si="13"/>
        <v>TRABGSLM</v>
      </c>
      <c r="G84" s="38" t="str">
        <f t="shared" si="14"/>
        <v>TBI*</v>
      </c>
      <c r="H84" s="38" t="str">
        <f>P$12</f>
        <v>TRABGSLM</v>
      </c>
      <c r="I84" s="38" t="str">
        <f t="shared" si="15"/>
        <v>TRAN2ON</v>
      </c>
      <c r="J84" s="47">
        <v>0</v>
      </c>
      <c r="L84" s="38" t="s">
        <v>239</v>
      </c>
      <c r="M84" s="38"/>
      <c r="N84" s="38" t="s">
        <v>245</v>
      </c>
      <c r="P84" s="53"/>
      <c r="S84" s="53"/>
      <c r="T84" s="62"/>
    </row>
    <row r="85" spans="2:20" s="2" customFormat="1" ht="15" customHeight="1" x14ac:dyDescent="0.3">
      <c r="B85" s="38" t="s">
        <v>225</v>
      </c>
      <c r="C85" s="38"/>
      <c r="D85" s="38" t="str">
        <f t="shared" si="12"/>
        <v>*</v>
      </c>
      <c r="E85" s="42">
        <f>'ACTIVITY BUS'!$E$7</f>
        <v>2018</v>
      </c>
      <c r="F85" s="38" t="str">
        <f t="shared" si="13"/>
        <v>TRABJF</v>
      </c>
      <c r="G85" s="38" t="str">
        <f>G83</f>
        <v>TBI*</v>
      </c>
      <c r="H85" s="38" t="str">
        <f>'ACTIVITY BUS'!P$13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</row>
    <row r="86" spans="2:20" s="2" customFormat="1" ht="15" customHeight="1" x14ac:dyDescent="0.3">
      <c r="B86" s="38" t="s">
        <v>225</v>
      </c>
      <c r="C86" s="38"/>
      <c r="D86" s="38" t="str">
        <f t="shared" si="12"/>
        <v>*</v>
      </c>
      <c r="E86" s="42">
        <f>'ACTIVITY BUS'!$E$7</f>
        <v>2018</v>
      </c>
      <c r="F86" s="38" t="str">
        <f t="shared" si="13"/>
        <v>TRADME</v>
      </c>
      <c r="G86" s="38" t="str">
        <f t="shared" si="14"/>
        <v>TBI*</v>
      </c>
      <c r="H86" s="38" t="str">
        <f>'ACTIVITY BUS'!P$14</f>
        <v>TRADME</v>
      </c>
      <c r="I86" s="38" t="str">
        <f t="shared" si="15"/>
        <v>TRAN2ON</v>
      </c>
      <c r="J86" s="47">
        <v>0</v>
      </c>
      <c r="L86" s="38" t="s">
        <v>239</v>
      </c>
      <c r="M86" s="38"/>
      <c r="N86" s="38" t="s">
        <v>263</v>
      </c>
      <c r="P86" s="53"/>
    </row>
    <row r="87" spans="2:20" x14ac:dyDescent="0.3">
      <c r="B87" s="38" t="s">
        <v>225</v>
      </c>
      <c r="C87" s="38"/>
      <c r="D87" s="38" t="str">
        <f t="shared" si="12"/>
        <v>FLO_EMIS</v>
      </c>
      <c r="E87" s="42">
        <f>'ACTIVITY BUS'!$E$7</f>
        <v>2018</v>
      </c>
      <c r="F87" s="38" t="str">
        <f t="shared" si="13"/>
        <v>TRADST</v>
      </c>
      <c r="G87" s="38" t="str">
        <f t="shared" si="14"/>
        <v>TBI*</v>
      </c>
      <c r="H87" s="38" t="str">
        <f>'ACTIVITY BUS'!P$15</f>
        <v>TRADST</v>
      </c>
      <c r="I87" s="38" t="str">
        <f t="shared" si="15"/>
        <v>TRAN2ON</v>
      </c>
      <c r="J87" s="47">
        <v>4.7107288990871823E-3</v>
      </c>
      <c r="K87" s="2"/>
      <c r="L87" s="38" t="s">
        <v>239</v>
      </c>
      <c r="M87" s="38" t="s">
        <v>293</v>
      </c>
      <c r="N87" s="38" t="s">
        <v>273</v>
      </c>
      <c r="P87" s="53"/>
    </row>
    <row r="88" spans="2:20" x14ac:dyDescent="0.3">
      <c r="B88" s="38" t="s">
        <v>225</v>
      </c>
      <c r="C88" s="38"/>
      <c r="D88" s="38" t="str">
        <f t="shared" si="12"/>
        <v>*</v>
      </c>
      <c r="E88" s="42">
        <f>'ACTIVITY BUS'!$E$7</f>
        <v>2018</v>
      </c>
      <c r="F88" s="38" t="str">
        <f t="shared" si="13"/>
        <v>TRAELC</v>
      </c>
      <c r="G88" s="38" t="str">
        <f t="shared" si="14"/>
        <v>TBI*</v>
      </c>
      <c r="H88" s="38" t="str">
        <f>'ACTIVITY BUS'!P$16</f>
        <v>TRAELC</v>
      </c>
      <c r="I88" s="38" t="str">
        <f t="shared" si="15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2"/>
        <v>FLO_EMIS</v>
      </c>
      <c r="E89" s="42">
        <f>'ACTIVITY BUS'!$E$7</f>
        <v>2018</v>
      </c>
      <c r="F89" s="38" t="str">
        <f t="shared" si="13"/>
        <v>TRAETH</v>
      </c>
      <c r="G89" s="38" t="str">
        <f t="shared" si="14"/>
        <v>TBI*</v>
      </c>
      <c r="H89" s="38" t="str">
        <f>'ACTIVITY BUS'!P$17</f>
        <v>TRAETH</v>
      </c>
      <c r="I89" s="38" t="str">
        <f t="shared" si="15"/>
        <v>TRAN2ON</v>
      </c>
      <c r="J89" s="47">
        <v>2.6329999999999999E-3</v>
      </c>
      <c r="K89" s="2"/>
      <c r="L89" s="38" t="s">
        <v>239</v>
      </c>
      <c r="M89" s="38" t="s">
        <v>293</v>
      </c>
      <c r="N89" s="38" t="s">
        <v>264</v>
      </c>
    </row>
    <row r="90" spans="2:20" x14ac:dyDescent="0.3">
      <c r="B90" s="38" t="s">
        <v>225</v>
      </c>
      <c r="C90" s="38"/>
      <c r="D90" s="38" t="str">
        <f t="shared" si="12"/>
        <v>FLO_EMIS</v>
      </c>
      <c r="E90" s="42">
        <f>'ACTIVITY BUS'!$E$7</f>
        <v>2018</v>
      </c>
      <c r="F90" s="38" t="str">
        <f t="shared" si="13"/>
        <v>TRAETHM</v>
      </c>
      <c r="G90" s="38" t="str">
        <f t="shared" si="14"/>
        <v>TBI*</v>
      </c>
      <c r="H90" s="38" t="str">
        <f>'ACTIVITY BUS'!P$18</f>
        <v>TRAETHM</v>
      </c>
      <c r="I90" s="38" t="str">
        <f t="shared" si="15"/>
        <v>TRAN2ON</v>
      </c>
      <c r="J90" s="47">
        <v>2.6329999999999999E-3</v>
      </c>
      <c r="K90" s="2"/>
      <c r="L90" s="38" t="s">
        <v>239</v>
      </c>
      <c r="M90" s="38" t="s">
        <v>293</v>
      </c>
      <c r="N90" s="38" t="s">
        <v>264</v>
      </c>
    </row>
    <row r="91" spans="2:20" x14ac:dyDescent="0.3">
      <c r="B91" s="38" t="s">
        <v>225</v>
      </c>
      <c r="C91" s="38"/>
      <c r="D91" s="38" t="str">
        <f t="shared" si="12"/>
        <v>*</v>
      </c>
      <c r="E91" s="42">
        <f>'ACTIVITY BUS'!$E$7</f>
        <v>2018</v>
      </c>
      <c r="F91" s="38" t="str">
        <f t="shared" si="13"/>
        <v>TRAFTD</v>
      </c>
      <c r="G91" s="38" t="str">
        <f t="shared" si="14"/>
        <v>TBI*</v>
      </c>
      <c r="H91" s="38" t="str">
        <f>'ACTIVITY BUS'!P$19</f>
        <v>TRAFTD</v>
      </c>
      <c r="I91" s="38" t="str">
        <f t="shared" si="15"/>
        <v>TRAN2ON</v>
      </c>
      <c r="J91" s="47">
        <v>0</v>
      </c>
      <c r="K91" s="2"/>
      <c r="L91" s="38" t="s">
        <v>239</v>
      </c>
      <c r="M91" s="38"/>
      <c r="N91" s="38" t="s">
        <v>263</v>
      </c>
    </row>
    <row r="92" spans="2:20" x14ac:dyDescent="0.3">
      <c r="B92" s="38" t="s">
        <v>225</v>
      </c>
      <c r="C92" s="38"/>
      <c r="D92" s="38" t="str">
        <f t="shared" si="12"/>
        <v>*</v>
      </c>
      <c r="E92" s="42">
        <f>'ACTIVITY BUS'!$E$7</f>
        <v>2018</v>
      </c>
      <c r="F92" s="38" t="str">
        <f t="shared" si="13"/>
        <v>TRAGSL</v>
      </c>
      <c r="G92" s="38" t="str">
        <f t="shared" si="14"/>
        <v>TBI*</v>
      </c>
      <c r="H92" s="38" t="str">
        <f>'ACTIVITY BUS'!P$20</f>
        <v>TRAGSL</v>
      </c>
      <c r="I92" s="38" t="str">
        <f t="shared" si="15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2"/>
        <v>*</v>
      </c>
      <c r="E93" s="42">
        <f>'ACTIVITY BUS'!$E$7</f>
        <v>2018</v>
      </c>
      <c r="F93" s="38" t="str">
        <f t="shared" si="13"/>
        <v>TRAH2G</v>
      </c>
      <c r="G93" s="38" t="str">
        <f t="shared" si="14"/>
        <v>TBI*</v>
      </c>
      <c r="H93" s="38" t="str">
        <f>'ACTIVITY BUS'!P$21</f>
        <v>TRAH2G</v>
      </c>
      <c r="I93" s="38" t="str">
        <f t="shared" si="15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2"/>
        <v>*</v>
      </c>
      <c r="E94" s="42">
        <f>'ACTIVITY BUS'!$E$7</f>
        <v>2018</v>
      </c>
      <c r="F94" s="38" t="str">
        <f t="shared" si="13"/>
        <v>TRAHFO</v>
      </c>
      <c r="G94" s="38" t="str">
        <f t="shared" si="14"/>
        <v>TBI*</v>
      </c>
      <c r="H94" s="38" t="str">
        <f>'ACTIVITY BUS'!P$22</f>
        <v>TRAHFO</v>
      </c>
      <c r="I94" s="38" t="str">
        <f t="shared" si="15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2"/>
        <v>*</v>
      </c>
      <c r="E95" s="42">
        <f>'ACTIVITY BUS'!$E$7</f>
        <v>2018</v>
      </c>
      <c r="F95" s="38" t="str">
        <f t="shared" si="13"/>
        <v>TRAHUM</v>
      </c>
      <c r="G95" s="38" t="str">
        <f t="shared" si="14"/>
        <v>TBI*</v>
      </c>
      <c r="H95" s="38" t="str">
        <f>'ACTIVITY BUS'!P$23</f>
        <v>TRAHUM</v>
      </c>
      <c r="I95" s="38" t="str">
        <f t="shared" si="15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2"/>
        <v>*</v>
      </c>
      <c r="E96" s="42">
        <f>'ACTIVITY BUS'!$E$7</f>
        <v>2018</v>
      </c>
      <c r="F96" s="38" t="str">
        <f t="shared" si="13"/>
        <v>TRAKER</v>
      </c>
      <c r="G96" s="38" t="str">
        <f t="shared" si="14"/>
        <v>TBI*</v>
      </c>
      <c r="H96" s="38" t="str">
        <f>'ACTIVITY BUS'!P$24</f>
        <v>TRAKER</v>
      </c>
      <c r="I96" s="38" t="str">
        <f t="shared" si="15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2"/>
        <v>*</v>
      </c>
      <c r="E97" s="42">
        <f>'ACTIVITY BUS'!$E$7</f>
        <v>2018</v>
      </c>
      <c r="F97" s="38" t="str">
        <f t="shared" si="13"/>
        <v>TRALFO</v>
      </c>
      <c r="G97" s="38" t="str">
        <f t="shared" si="14"/>
        <v>TBI*</v>
      </c>
      <c r="H97" s="38" t="str">
        <f>'ACTIVITY BUS'!P$25</f>
        <v>TRALFO</v>
      </c>
      <c r="I97" s="38" t="str">
        <f t="shared" si="15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2"/>
        <v>*</v>
      </c>
      <c r="E98" s="42">
        <f>'ACTIVITY BUS'!$E$7</f>
        <v>2018</v>
      </c>
      <c r="F98" s="38" t="str">
        <f t="shared" si="13"/>
        <v>TRALPG</v>
      </c>
      <c r="G98" s="38" t="str">
        <f t="shared" si="14"/>
        <v>TBI*</v>
      </c>
      <c r="H98" s="38" t="str">
        <f>'ACTIVITY BUS'!P$26</f>
        <v>TRALPG</v>
      </c>
      <c r="I98" s="38" t="str">
        <f t="shared" si="15"/>
        <v>TRAN2ON</v>
      </c>
      <c r="J98" s="47">
        <v>0</v>
      </c>
      <c r="K98" s="2"/>
      <c r="L98" s="38" t="s">
        <v>239</v>
      </c>
      <c r="M98" s="38"/>
      <c r="N98" s="38" t="s">
        <v>263</v>
      </c>
    </row>
    <row r="99" spans="2:20" x14ac:dyDescent="0.3">
      <c r="B99" s="38" t="s">
        <v>225</v>
      </c>
      <c r="C99" s="38"/>
      <c r="D99" s="38" t="str">
        <f t="shared" si="12"/>
        <v>FLO_EMIS</v>
      </c>
      <c r="E99" s="42">
        <f>'ACTIVITY BUS'!$E$7</f>
        <v>2018</v>
      </c>
      <c r="F99" s="38" t="str">
        <f t="shared" si="13"/>
        <v>TRAMTH</v>
      </c>
      <c r="G99" s="38" t="str">
        <f t="shared" si="14"/>
        <v>TBI*</v>
      </c>
      <c r="H99" s="38" t="str">
        <f>P$27</f>
        <v>TRAMTH</v>
      </c>
      <c r="I99" s="38" t="str">
        <f t="shared" si="15"/>
        <v>TRAN2ON</v>
      </c>
      <c r="J99" s="47">
        <v>2.5985357339193471E-3</v>
      </c>
      <c r="K99" s="2"/>
      <c r="L99" s="38" t="s">
        <v>239</v>
      </c>
      <c r="M99" s="38" t="s">
        <v>293</v>
      </c>
      <c r="N99" s="38" t="s">
        <v>273</v>
      </c>
    </row>
    <row r="100" spans="2:20" s="2" customFormat="1" ht="15" customHeight="1" x14ac:dyDescent="0.3">
      <c r="B100" s="38" t="s">
        <v>225</v>
      </c>
      <c r="C100" s="38"/>
      <c r="D100" s="38" t="str">
        <f t="shared" si="12"/>
        <v>FLO_EMIS</v>
      </c>
      <c r="E100" s="42">
        <f>'ACTIVITY BUS'!$E$7</f>
        <v>2018</v>
      </c>
      <c r="F100" s="38" t="str">
        <f t="shared" si="13"/>
        <v>TRAMTHM</v>
      </c>
      <c r="G100" s="38" t="str">
        <f t="shared" si="14"/>
        <v>TBI*</v>
      </c>
      <c r="H100" s="38" t="str">
        <f>P$28</f>
        <v>TRAMTHM</v>
      </c>
      <c r="I100" s="38" t="str">
        <f t="shared" si="15"/>
        <v>TRAN2ON</v>
      </c>
      <c r="J100" s="47">
        <v>2.5985357339193471E-3</v>
      </c>
      <c r="L100" s="38" t="s">
        <v>239</v>
      </c>
      <c r="M100" s="38" t="s">
        <v>293</v>
      </c>
      <c r="N100" s="38" t="s">
        <v>273</v>
      </c>
      <c r="P100" s="53"/>
    </row>
    <row r="101" spans="2:20" s="2" customFormat="1" ht="15" customHeight="1" x14ac:dyDescent="0.3">
      <c r="B101" s="38" t="s">
        <v>225</v>
      </c>
      <c r="C101" s="38"/>
      <c r="D101" s="38" t="str">
        <f t="shared" si="12"/>
        <v>FLO_EMIS</v>
      </c>
      <c r="E101" s="42">
        <f>'ACTIVITY BUS'!$E$7</f>
        <v>2018</v>
      </c>
      <c r="F101" s="38" t="str">
        <f t="shared" si="13"/>
        <v>TRANGL</v>
      </c>
      <c r="G101" s="38" t="str">
        <f t="shared" si="14"/>
        <v>TBI*</v>
      </c>
      <c r="H101" s="38" t="str">
        <f>'ACTIVITY BUS'!P$29</f>
        <v>TRANGL</v>
      </c>
      <c r="I101" s="38" t="str">
        <f t="shared" si="15"/>
        <v>TRAN2ON</v>
      </c>
      <c r="J101" s="47">
        <v>3.9690000000000003E-3</v>
      </c>
      <c r="K101"/>
      <c r="L101" s="38" t="s">
        <v>239</v>
      </c>
      <c r="M101" s="38" t="s">
        <v>293</v>
      </c>
      <c r="N101" s="38" t="s">
        <v>273</v>
      </c>
      <c r="P101" s="53"/>
    </row>
    <row r="102" spans="2:20" x14ac:dyDescent="0.3">
      <c r="B102" s="39" t="s">
        <v>225</v>
      </c>
      <c r="C102" s="39"/>
      <c r="D102" s="39" t="str">
        <f t="shared" si="12"/>
        <v>FLO_EMIS</v>
      </c>
      <c r="E102" s="42">
        <f>'ACTIVITY BUS'!$E$7</f>
        <v>2018</v>
      </c>
      <c r="F102" s="39" t="str">
        <f t="shared" si="13"/>
        <v>TRANGS</v>
      </c>
      <c r="G102" s="39" t="str">
        <f t="shared" si="14"/>
        <v>TBI*</v>
      </c>
      <c r="H102" s="39" t="str">
        <f>'ACTIVITY BUS'!P$30</f>
        <v>TRANGS</v>
      </c>
      <c r="I102" s="39" t="str">
        <f t="shared" si="15"/>
        <v>TRAN2ON</v>
      </c>
      <c r="J102" s="48">
        <v>3.9690000000000003E-3</v>
      </c>
      <c r="L102" s="39" t="s">
        <v>239</v>
      </c>
      <c r="M102" s="39" t="s">
        <v>293</v>
      </c>
      <c r="N102" s="39" t="s">
        <v>273</v>
      </c>
    </row>
    <row r="103" spans="2:20" x14ac:dyDescent="0.3">
      <c r="B103" s="38" t="s">
        <v>225</v>
      </c>
      <c r="C103" s="38"/>
      <c r="D103" s="38" t="str">
        <f t="shared" si="12"/>
        <v>FLO_EMIS</v>
      </c>
      <c r="E103" s="42">
        <f>'ACTIVITY BUS'!$E$7</f>
        <v>2018</v>
      </c>
      <c r="F103" s="38" t="str">
        <f t="shared" si="13"/>
        <v>TRABDL</v>
      </c>
      <c r="G103" s="38" t="str">
        <f>G$7</f>
        <v>TBI*</v>
      </c>
      <c r="H103" s="38" t="str">
        <f>'ACTIVITY BUS'!P$7</f>
        <v>TRABDL</v>
      </c>
      <c r="I103" s="38" t="s">
        <v>247</v>
      </c>
      <c r="J103" s="47">
        <v>2.0258015704130349E-4</v>
      </c>
      <c r="K103" s="2"/>
      <c r="L103" s="38" t="s">
        <v>239</v>
      </c>
      <c r="M103" s="38" t="s">
        <v>293</v>
      </c>
      <c r="N103" s="38" t="s">
        <v>272</v>
      </c>
    </row>
    <row r="104" spans="2:20" x14ac:dyDescent="0.3">
      <c r="B104" s="38" t="s">
        <v>225</v>
      </c>
      <c r="C104" s="38"/>
      <c r="D104" s="38" t="str">
        <f t="shared" si="12"/>
        <v>FLO_EMIS</v>
      </c>
      <c r="E104" s="42">
        <f>'ACTIVITY BUS'!$E$7</f>
        <v>2018</v>
      </c>
      <c r="F104" s="38" t="str">
        <f t="shared" si="13"/>
        <v>TRABDLM</v>
      </c>
      <c r="G104" s="38" t="str">
        <f>G103</f>
        <v>TBI*</v>
      </c>
      <c r="H104" s="38" t="str">
        <f>'ACTIVITY BUS'!P$8</f>
        <v>TRABDLM</v>
      </c>
      <c r="I104" s="38" t="str">
        <f>I103</f>
        <v>TRANH3N</v>
      </c>
      <c r="J104" s="47">
        <v>2.0258015704130349E-4</v>
      </c>
      <c r="K104" s="2"/>
      <c r="L104" s="38" t="s">
        <v>239</v>
      </c>
      <c r="M104" s="38" t="s">
        <v>293</v>
      </c>
      <c r="N104" s="38" t="s">
        <v>272</v>
      </c>
    </row>
    <row r="105" spans="2:20" s="2" customFormat="1" ht="15" customHeight="1" x14ac:dyDescent="0.3">
      <c r="B105" s="38" t="s">
        <v>225</v>
      </c>
      <c r="C105" s="38"/>
      <c r="D105" s="38" t="str">
        <f t="shared" si="12"/>
        <v>FLO_EMIS</v>
      </c>
      <c r="E105" s="42">
        <f>'ACTIVITY BUS'!$E$7</f>
        <v>2018</v>
      </c>
      <c r="F105" s="38" t="str">
        <f t="shared" si="13"/>
        <v>TRABGL</v>
      </c>
      <c r="G105" s="38" t="str">
        <f t="shared" ref="G105:G126" si="16">G104</f>
        <v>TBI*</v>
      </c>
      <c r="H105" s="38" t="str">
        <f>'ACTIVITY BUS'!P$9</f>
        <v>TRABGL</v>
      </c>
      <c r="I105" s="38" t="str">
        <f t="shared" ref="I105:I126" si="17">I104</f>
        <v>TRANH3N</v>
      </c>
      <c r="J105" s="47">
        <v>2.7986573549252834E-4</v>
      </c>
      <c r="L105" s="38" t="s">
        <v>239</v>
      </c>
      <c r="M105" s="38" t="s">
        <v>293</v>
      </c>
      <c r="N105" s="38" t="s">
        <v>273</v>
      </c>
      <c r="P105" s="53"/>
      <c r="S105" s="53"/>
    </row>
    <row r="106" spans="2:20" s="2" customFormat="1" ht="15" customHeight="1" x14ac:dyDescent="0.3">
      <c r="B106" s="38" t="s">
        <v>225</v>
      </c>
      <c r="C106" s="38"/>
      <c r="D106" s="38" t="str">
        <f t="shared" si="12"/>
        <v>FLO_EMIS</v>
      </c>
      <c r="E106" s="42">
        <f>'ACTIVITY BUS'!$E$7</f>
        <v>2018</v>
      </c>
      <c r="F106" s="38" t="str">
        <f t="shared" si="13"/>
        <v>TRABGS</v>
      </c>
      <c r="G106" s="38" t="str">
        <f t="shared" si="16"/>
        <v>TBI*</v>
      </c>
      <c r="H106" s="38" t="str">
        <f>'ACTIVITY BUS'!P$10</f>
        <v>TRABGS</v>
      </c>
      <c r="I106" s="38" t="str">
        <f t="shared" si="17"/>
        <v>TRANH3N</v>
      </c>
      <c r="J106" s="47">
        <v>2.7986573549252834E-4</v>
      </c>
      <c r="L106" s="38" t="s">
        <v>239</v>
      </c>
      <c r="M106" s="38" t="s">
        <v>293</v>
      </c>
      <c r="N106" s="38" t="s">
        <v>273</v>
      </c>
      <c r="P106" s="53"/>
      <c r="S106" s="1"/>
      <c r="T106" s="54"/>
    </row>
    <row r="107" spans="2:20" s="2" customFormat="1" ht="15" customHeight="1" x14ac:dyDescent="0.3">
      <c r="B107" s="38" t="s">
        <v>225</v>
      </c>
      <c r="C107" s="38"/>
      <c r="D107" s="38" t="str">
        <f t="shared" si="12"/>
        <v>*</v>
      </c>
      <c r="E107" s="42">
        <f>'ACTIVITY BUS'!$E$7</f>
        <v>2018</v>
      </c>
      <c r="F107" s="38" t="str">
        <f t="shared" ref="F107:F140" si="18">H107</f>
        <v>TRABGSL</v>
      </c>
      <c r="G107" s="38" t="str">
        <f t="shared" si="16"/>
        <v>TBI*</v>
      </c>
      <c r="H107" s="38" t="str">
        <f>'ACTIVITY BUS'!P$11</f>
        <v>TRABGSL</v>
      </c>
      <c r="I107" s="38" t="str">
        <f t="shared" si="17"/>
        <v>TRANH3N</v>
      </c>
      <c r="J107" s="47">
        <v>0</v>
      </c>
      <c r="L107" s="38" t="s">
        <v>239</v>
      </c>
      <c r="M107" s="38"/>
      <c r="N107" s="38" t="s">
        <v>245</v>
      </c>
      <c r="P107" s="53"/>
      <c r="S107" s="53"/>
    </row>
    <row r="108" spans="2:20" s="2" customFormat="1" ht="15" customHeight="1" x14ac:dyDescent="0.3">
      <c r="B108" s="38" t="s">
        <v>225</v>
      </c>
      <c r="C108" s="38"/>
      <c r="D108" s="38" t="str">
        <f t="shared" ref="D108" si="19">IF(J108&gt;0,"FLO_EMIS","*")</f>
        <v>*</v>
      </c>
      <c r="E108" s="42">
        <f>'ACTIVITY BUS'!$E$7</f>
        <v>2018</v>
      </c>
      <c r="F108" s="38" t="str">
        <f t="shared" si="18"/>
        <v>TRABGSLM</v>
      </c>
      <c r="G108" s="38" t="str">
        <f t="shared" si="16"/>
        <v>TBI*</v>
      </c>
      <c r="H108" s="38" t="str">
        <f>P$12</f>
        <v>TRABGSLM</v>
      </c>
      <c r="I108" s="38" t="str">
        <f t="shared" si="17"/>
        <v>TRANH3N</v>
      </c>
      <c r="J108" s="47">
        <v>0</v>
      </c>
      <c r="L108" s="38" t="s">
        <v>239</v>
      </c>
      <c r="M108" s="38"/>
      <c r="N108" s="38" t="s">
        <v>245</v>
      </c>
      <c r="P108" s="53"/>
      <c r="S108" s="53"/>
      <c r="T108" s="62"/>
    </row>
    <row r="109" spans="2:20" s="2" customFormat="1" ht="15" customHeight="1" x14ac:dyDescent="0.3">
      <c r="B109" s="38" t="s">
        <v>225</v>
      </c>
      <c r="C109" s="38"/>
      <c r="D109" s="38" t="str">
        <f t="shared" si="12"/>
        <v>*</v>
      </c>
      <c r="E109" s="42">
        <f>'ACTIVITY BUS'!$E$7</f>
        <v>2018</v>
      </c>
      <c r="F109" s="38" t="str">
        <f t="shared" si="18"/>
        <v>TRABJF</v>
      </c>
      <c r="G109" s="38" t="str">
        <f>G107</f>
        <v>TBI*</v>
      </c>
      <c r="H109" s="38" t="str">
        <f>'ACTIVITY BUS'!P$13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  <c r="S109" s="1"/>
      <c r="T109" s="54"/>
    </row>
    <row r="110" spans="2:20" s="2" customFormat="1" ht="15" customHeight="1" x14ac:dyDescent="0.3">
      <c r="B110" s="38" t="s">
        <v>225</v>
      </c>
      <c r="C110" s="38"/>
      <c r="D110" s="38" t="str">
        <f t="shared" si="12"/>
        <v>*</v>
      </c>
      <c r="E110" s="42">
        <f>'ACTIVITY BUS'!$E$7</f>
        <v>2018</v>
      </c>
      <c r="F110" s="38" t="str">
        <f t="shared" si="18"/>
        <v>TRADME</v>
      </c>
      <c r="G110" s="38" t="str">
        <f t="shared" si="16"/>
        <v>TBI*</v>
      </c>
      <c r="H110" s="38" t="str">
        <f>'ACTIVITY BUS'!P$14</f>
        <v>TRADME</v>
      </c>
      <c r="I110" s="38" t="str">
        <f t="shared" si="17"/>
        <v>TRANH3N</v>
      </c>
      <c r="J110" s="47">
        <v>0</v>
      </c>
      <c r="L110" s="38" t="s">
        <v>239</v>
      </c>
      <c r="M110" s="38"/>
      <c r="N110" s="38" t="s">
        <v>263</v>
      </c>
      <c r="P110" s="53"/>
    </row>
    <row r="111" spans="2:20" x14ac:dyDescent="0.3">
      <c r="B111" s="38" t="s">
        <v>225</v>
      </c>
      <c r="C111" s="38"/>
      <c r="D111" s="38" t="str">
        <f t="shared" si="12"/>
        <v>FLO_EMIS</v>
      </c>
      <c r="E111" s="42">
        <f>'ACTIVITY BUS'!$E$7</f>
        <v>2018</v>
      </c>
      <c r="F111" s="38" t="str">
        <f t="shared" si="18"/>
        <v>TRADST</v>
      </c>
      <c r="G111" s="38" t="str">
        <f t="shared" si="16"/>
        <v>TBI*</v>
      </c>
      <c r="H111" s="38" t="str">
        <f>'ACTIVITY BUS'!P$15</f>
        <v>TRADST</v>
      </c>
      <c r="I111" s="38" t="str">
        <f t="shared" si="17"/>
        <v>TRANH3N</v>
      </c>
      <c r="J111" s="47">
        <v>3.0827072942137614E-4</v>
      </c>
      <c r="K111" s="2"/>
      <c r="L111" s="38" t="s">
        <v>239</v>
      </c>
      <c r="M111" s="38" t="s">
        <v>293</v>
      </c>
      <c r="N111" s="38" t="s">
        <v>273</v>
      </c>
      <c r="P111" s="53"/>
    </row>
    <row r="112" spans="2:20" x14ac:dyDescent="0.3">
      <c r="B112" s="38" t="s">
        <v>225</v>
      </c>
      <c r="C112" s="38"/>
      <c r="D112" s="38" t="str">
        <f t="shared" si="12"/>
        <v>*</v>
      </c>
      <c r="E112" s="42">
        <f>'ACTIVITY BUS'!$E$7</f>
        <v>2018</v>
      </c>
      <c r="F112" s="38" t="str">
        <f t="shared" si="18"/>
        <v>TRAELC</v>
      </c>
      <c r="G112" s="38" t="str">
        <f t="shared" si="16"/>
        <v>TBI*</v>
      </c>
      <c r="H112" s="38" t="str">
        <f>'ACTIVITY BUS'!P$16</f>
        <v>TRAELC</v>
      </c>
      <c r="I112" s="38" t="str">
        <f t="shared" si="17"/>
        <v>TRANH3N</v>
      </c>
      <c r="J112" s="47">
        <v>0</v>
      </c>
      <c r="K112" s="2"/>
      <c r="L112" s="38" t="s">
        <v>239</v>
      </c>
      <c r="M112" s="38"/>
      <c r="N112" s="38" t="s">
        <v>245</v>
      </c>
    </row>
    <row r="113" spans="2:16" x14ac:dyDescent="0.3">
      <c r="B113" s="38" t="s">
        <v>225</v>
      </c>
      <c r="C113" s="38"/>
      <c r="D113" s="38" t="str">
        <f t="shared" si="12"/>
        <v>FLO_EMIS</v>
      </c>
      <c r="E113" s="42">
        <f>'ACTIVITY BUS'!$E$7</f>
        <v>2018</v>
      </c>
      <c r="F113" s="38" t="str">
        <f t="shared" si="18"/>
        <v>TRAETH</v>
      </c>
      <c r="G113" s="38" t="str">
        <f t="shared" si="16"/>
        <v>TBI*</v>
      </c>
      <c r="H113" s="38" t="str">
        <f>'ACTIVITY BUS'!P$17</f>
        <v>TRAETH</v>
      </c>
      <c r="I113" s="38" t="str">
        <f t="shared" si="17"/>
        <v>TRANH3N</v>
      </c>
      <c r="J113" s="47">
        <v>1.9789150898811146E-4</v>
      </c>
      <c r="K113" s="2"/>
      <c r="L113" s="38" t="s">
        <v>239</v>
      </c>
      <c r="M113" s="38" t="s">
        <v>293</v>
      </c>
      <c r="N113" s="38" t="s">
        <v>264</v>
      </c>
    </row>
    <row r="114" spans="2:16" x14ac:dyDescent="0.3">
      <c r="B114" s="38" t="s">
        <v>225</v>
      </c>
      <c r="C114" s="38"/>
      <c r="D114" s="38" t="str">
        <f t="shared" si="12"/>
        <v>FLO_EMIS</v>
      </c>
      <c r="E114" s="42">
        <f>'ACTIVITY BUS'!$E$7</f>
        <v>2018</v>
      </c>
      <c r="F114" s="38" t="str">
        <f t="shared" si="18"/>
        <v>TRAETHM</v>
      </c>
      <c r="G114" s="38" t="str">
        <f t="shared" si="16"/>
        <v>TBI*</v>
      </c>
      <c r="H114" s="38" t="str">
        <f>'ACTIVITY BUS'!P$18</f>
        <v>TRAETHM</v>
      </c>
      <c r="I114" s="38" t="str">
        <f t="shared" si="17"/>
        <v>TRANH3N</v>
      </c>
      <c r="J114" s="47">
        <v>1.9789150898811146E-4</v>
      </c>
      <c r="K114" s="2"/>
      <c r="L114" s="38" t="s">
        <v>239</v>
      </c>
      <c r="M114" s="38" t="s">
        <v>293</v>
      </c>
      <c r="N114" s="38" t="s">
        <v>264</v>
      </c>
    </row>
    <row r="115" spans="2:16" x14ac:dyDescent="0.3">
      <c r="B115" s="38" t="s">
        <v>225</v>
      </c>
      <c r="C115" s="38"/>
      <c r="D115" s="38" t="str">
        <f t="shared" si="12"/>
        <v>*</v>
      </c>
      <c r="E115" s="42">
        <f>'ACTIVITY BUS'!$E$7</f>
        <v>2018</v>
      </c>
      <c r="F115" s="38" t="str">
        <f t="shared" si="18"/>
        <v>TRAFTD</v>
      </c>
      <c r="G115" s="38" t="str">
        <f t="shared" si="16"/>
        <v>TBI*</v>
      </c>
      <c r="H115" s="38" t="str">
        <f>'ACTIVITY BUS'!P$19</f>
        <v>TRAFTD</v>
      </c>
      <c r="I115" s="38" t="str">
        <f t="shared" si="17"/>
        <v>TRANH3N</v>
      </c>
      <c r="J115" s="47">
        <v>0</v>
      </c>
      <c r="K115" s="2"/>
      <c r="L115" s="38" t="s">
        <v>239</v>
      </c>
      <c r="M115" s="38"/>
      <c r="N115" s="38" t="s">
        <v>263</v>
      </c>
    </row>
    <row r="116" spans="2:16" x14ac:dyDescent="0.3">
      <c r="B116" s="38" t="s">
        <v>225</v>
      </c>
      <c r="C116" s="38"/>
      <c r="D116" s="38" t="str">
        <f t="shared" si="12"/>
        <v>*</v>
      </c>
      <c r="E116" s="42">
        <f>'ACTIVITY BUS'!$E$7</f>
        <v>2018</v>
      </c>
      <c r="F116" s="38" t="str">
        <f t="shared" si="18"/>
        <v>TRAGSL</v>
      </c>
      <c r="G116" s="38" t="str">
        <f t="shared" si="16"/>
        <v>TBI*</v>
      </c>
      <c r="H116" s="38" t="str">
        <f>'ACTIVITY BUS'!P$20</f>
        <v>TRAGSL</v>
      </c>
      <c r="I116" s="38" t="str">
        <f t="shared" si="17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16" x14ac:dyDescent="0.3">
      <c r="B117" s="38" t="s">
        <v>225</v>
      </c>
      <c r="C117" s="38"/>
      <c r="D117" s="38" t="str">
        <f t="shared" si="12"/>
        <v>*</v>
      </c>
      <c r="E117" s="42">
        <f>'ACTIVITY BUS'!$E$7</f>
        <v>2018</v>
      </c>
      <c r="F117" s="38" t="str">
        <f t="shared" si="18"/>
        <v>TRAH2G</v>
      </c>
      <c r="G117" s="38" t="str">
        <f t="shared" si="16"/>
        <v>TBI*</v>
      </c>
      <c r="H117" s="38" t="str">
        <f>'ACTIVITY BUS'!P$21</f>
        <v>TRAH2G</v>
      </c>
      <c r="I117" s="38" t="str">
        <f t="shared" si="17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6" x14ac:dyDescent="0.3">
      <c r="B118" s="38" t="s">
        <v>225</v>
      </c>
      <c r="C118" s="38"/>
      <c r="D118" s="38" t="str">
        <f t="shared" si="12"/>
        <v>*</v>
      </c>
      <c r="E118" s="42">
        <f>'ACTIVITY BUS'!$E$7</f>
        <v>2018</v>
      </c>
      <c r="F118" s="38" t="str">
        <f t="shared" si="18"/>
        <v>TRAHFO</v>
      </c>
      <c r="G118" s="38" t="str">
        <f t="shared" si="16"/>
        <v>TBI*</v>
      </c>
      <c r="H118" s="38" t="str">
        <f>'ACTIVITY BUS'!P$22</f>
        <v>TRAHFO</v>
      </c>
      <c r="I118" s="38" t="str">
        <f t="shared" si="17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6" x14ac:dyDescent="0.3">
      <c r="B119" s="38" t="s">
        <v>225</v>
      </c>
      <c r="C119" s="38"/>
      <c r="D119" s="38" t="str">
        <f t="shared" si="12"/>
        <v>*</v>
      </c>
      <c r="E119" s="42">
        <f>'ACTIVITY BUS'!$E$7</f>
        <v>2018</v>
      </c>
      <c r="F119" s="38" t="str">
        <f t="shared" si="18"/>
        <v>TRAHUM</v>
      </c>
      <c r="G119" s="38" t="str">
        <f t="shared" si="16"/>
        <v>TBI*</v>
      </c>
      <c r="H119" s="38" t="str">
        <f>'ACTIVITY BUS'!P$23</f>
        <v>TRAHUM</v>
      </c>
      <c r="I119" s="38" t="str">
        <f t="shared" si="17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6" x14ac:dyDescent="0.3">
      <c r="B120" s="38" t="s">
        <v>225</v>
      </c>
      <c r="C120" s="38"/>
      <c r="D120" s="38" t="str">
        <f t="shared" si="12"/>
        <v>*</v>
      </c>
      <c r="E120" s="42">
        <f>'ACTIVITY BUS'!$E$7</f>
        <v>2018</v>
      </c>
      <c r="F120" s="38" t="str">
        <f t="shared" si="18"/>
        <v>TRAKER</v>
      </c>
      <c r="G120" s="38" t="str">
        <f t="shared" si="16"/>
        <v>TBI*</v>
      </c>
      <c r="H120" s="38" t="str">
        <f>'ACTIVITY BUS'!P$24</f>
        <v>TRAKER</v>
      </c>
      <c r="I120" s="38" t="str">
        <f t="shared" si="17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6" x14ac:dyDescent="0.3">
      <c r="B121" s="38" t="s">
        <v>225</v>
      </c>
      <c r="C121" s="38"/>
      <c r="D121" s="38" t="str">
        <f t="shared" si="12"/>
        <v>*</v>
      </c>
      <c r="E121" s="42">
        <f>'ACTIVITY BUS'!$E$7</f>
        <v>2018</v>
      </c>
      <c r="F121" s="38" t="str">
        <f t="shared" si="18"/>
        <v>TRALFO</v>
      </c>
      <c r="G121" s="38" t="str">
        <f t="shared" si="16"/>
        <v>TBI*</v>
      </c>
      <c r="H121" s="38" t="str">
        <f>'ACTIVITY BUS'!P$25</f>
        <v>TRALFO</v>
      </c>
      <c r="I121" s="38" t="str">
        <f t="shared" si="17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6" x14ac:dyDescent="0.3">
      <c r="B122" s="38" t="s">
        <v>225</v>
      </c>
      <c r="C122" s="38"/>
      <c r="D122" s="38" t="str">
        <f t="shared" si="12"/>
        <v>*</v>
      </c>
      <c r="E122" s="42">
        <f>'ACTIVITY BUS'!$E$7</f>
        <v>2018</v>
      </c>
      <c r="F122" s="38" t="str">
        <f t="shared" si="18"/>
        <v>TRALPG</v>
      </c>
      <c r="G122" s="38" t="str">
        <f t="shared" si="16"/>
        <v>TBI*</v>
      </c>
      <c r="H122" s="38" t="str">
        <f>'ACTIVITY BUS'!P$26</f>
        <v>TRALPG</v>
      </c>
      <c r="I122" s="38" t="str">
        <f t="shared" si="17"/>
        <v>TRANH3N</v>
      </c>
      <c r="J122" s="47">
        <v>0</v>
      </c>
      <c r="K122" s="2"/>
      <c r="L122" s="38" t="s">
        <v>239</v>
      </c>
      <c r="M122" s="38"/>
      <c r="N122" s="38" t="s">
        <v>263</v>
      </c>
    </row>
    <row r="123" spans="2:16" x14ac:dyDescent="0.3">
      <c r="B123" s="38" t="s">
        <v>225</v>
      </c>
      <c r="C123" s="38"/>
      <c r="D123" s="38" t="str">
        <f t="shared" si="12"/>
        <v>FLO_EMIS</v>
      </c>
      <c r="E123" s="42">
        <f>'ACTIVITY BUS'!$E$7</f>
        <v>2018</v>
      </c>
      <c r="F123" s="38" t="str">
        <f t="shared" si="18"/>
        <v>TRAMTH</v>
      </c>
      <c r="G123" s="38" t="str">
        <f t="shared" si="16"/>
        <v>TBI*</v>
      </c>
      <c r="H123" s="38" t="str">
        <f>P$27</f>
        <v>TRAMTH</v>
      </c>
      <c r="I123" s="38" t="str">
        <f t="shared" si="17"/>
        <v>TRANH3N</v>
      </c>
      <c r="J123" s="47">
        <v>2.0258015704130349E-4</v>
      </c>
      <c r="K123" s="2"/>
      <c r="L123" s="38" t="s">
        <v>239</v>
      </c>
      <c r="M123" s="38" t="s">
        <v>293</v>
      </c>
      <c r="N123" s="38" t="s">
        <v>273</v>
      </c>
    </row>
    <row r="124" spans="2:16" s="2" customFormat="1" ht="15" customHeight="1" x14ac:dyDescent="0.3">
      <c r="B124" s="38" t="s">
        <v>225</v>
      </c>
      <c r="C124" s="38"/>
      <c r="D124" s="38" t="str">
        <f t="shared" si="12"/>
        <v>FLO_EMIS</v>
      </c>
      <c r="E124" s="42">
        <f>'ACTIVITY BUS'!$E$7</f>
        <v>2018</v>
      </c>
      <c r="F124" s="38" t="str">
        <f t="shared" si="18"/>
        <v>TRAMTHM</v>
      </c>
      <c r="G124" s="38" t="str">
        <f t="shared" si="16"/>
        <v>TBI*</v>
      </c>
      <c r="H124" s="38" t="str">
        <f>P$28</f>
        <v>TRAMTHM</v>
      </c>
      <c r="I124" s="38" t="str">
        <f t="shared" si="17"/>
        <v>TRANH3N</v>
      </c>
      <c r="J124" s="47">
        <v>2.0258015704130349E-4</v>
      </c>
      <c r="L124" s="38" t="s">
        <v>239</v>
      </c>
      <c r="M124" s="38" t="s">
        <v>293</v>
      </c>
      <c r="N124" s="38" t="s">
        <v>273</v>
      </c>
      <c r="P124" s="53"/>
    </row>
    <row r="125" spans="2:16" s="2" customFormat="1" ht="15" customHeight="1" x14ac:dyDescent="0.3">
      <c r="B125" s="38" t="s">
        <v>225</v>
      </c>
      <c r="C125" s="38"/>
      <c r="D125" s="38" t="str">
        <f t="shared" si="12"/>
        <v>FLO_EMIS</v>
      </c>
      <c r="E125" s="42">
        <f>'ACTIVITY BUS'!$E$7</f>
        <v>2018</v>
      </c>
      <c r="F125" s="38" t="str">
        <f t="shared" si="18"/>
        <v>TRANGL</v>
      </c>
      <c r="G125" s="38" t="str">
        <f t="shared" si="16"/>
        <v>TBI*</v>
      </c>
      <c r="H125" s="38" t="str">
        <f>'ACTIVITY BUS'!P$29</f>
        <v>TRANGL</v>
      </c>
      <c r="I125" s="38" t="str">
        <f t="shared" si="17"/>
        <v>TRANH3N</v>
      </c>
      <c r="J125" s="47">
        <v>2.7986573549252834E-4</v>
      </c>
      <c r="K125"/>
      <c r="L125" s="38" t="s">
        <v>239</v>
      </c>
      <c r="M125" s="38" t="s">
        <v>293</v>
      </c>
      <c r="N125" s="38" t="s">
        <v>273</v>
      </c>
      <c r="P125" s="53"/>
    </row>
    <row r="126" spans="2:16" x14ac:dyDescent="0.3">
      <c r="B126" s="39" t="s">
        <v>225</v>
      </c>
      <c r="C126" s="39"/>
      <c r="D126" s="39" t="str">
        <f t="shared" si="12"/>
        <v>FLO_EMIS</v>
      </c>
      <c r="E126" s="42">
        <f>'ACTIVITY BUS'!$E$7</f>
        <v>2018</v>
      </c>
      <c r="F126" s="39" t="str">
        <f t="shared" si="18"/>
        <v>TRANGS</v>
      </c>
      <c r="G126" s="39" t="str">
        <f t="shared" si="16"/>
        <v>TBI*</v>
      </c>
      <c r="H126" s="39" t="str">
        <f>'ACTIVITY BUS'!P$30</f>
        <v>TRANGS</v>
      </c>
      <c r="I126" s="39" t="str">
        <f t="shared" si="17"/>
        <v>TRANH3N</v>
      </c>
      <c r="J126" s="48">
        <v>2.7986573549252834E-4</v>
      </c>
      <c r="L126" s="39" t="s">
        <v>239</v>
      </c>
      <c r="M126" s="39" t="s">
        <v>293</v>
      </c>
      <c r="N126" s="39" t="s">
        <v>273</v>
      </c>
    </row>
    <row r="127" spans="2:16" x14ac:dyDescent="0.3">
      <c r="B127" s="38" t="s">
        <v>225</v>
      </c>
      <c r="C127" s="38"/>
      <c r="D127" s="38" t="str">
        <f t="shared" si="12"/>
        <v>FLO_EMIS</v>
      </c>
      <c r="E127" s="42">
        <f>'ACTIVITY BUS'!$E$7</f>
        <v>2018</v>
      </c>
      <c r="F127" s="38" t="str">
        <f t="shared" si="18"/>
        <v>TRABDL</v>
      </c>
      <c r="G127" s="38" t="str">
        <f>G$7</f>
        <v>TBI*</v>
      </c>
      <c r="H127" s="38" t="str">
        <f>'ACTIVITY BUS'!P$7</f>
        <v>TRABDL</v>
      </c>
      <c r="I127" s="38" t="s">
        <v>231</v>
      </c>
      <c r="J127" s="47">
        <v>0.58394813545186564</v>
      </c>
      <c r="K127" s="2"/>
      <c r="L127" s="38" t="s">
        <v>239</v>
      </c>
      <c r="M127" s="38" t="s">
        <v>293</v>
      </c>
      <c r="N127" s="38" t="s">
        <v>272</v>
      </c>
    </row>
    <row r="128" spans="2:16" x14ac:dyDescent="0.3">
      <c r="B128" s="38" t="s">
        <v>225</v>
      </c>
      <c r="C128" s="38"/>
      <c r="D128" s="38" t="str">
        <f t="shared" si="12"/>
        <v>FLO_EMIS</v>
      </c>
      <c r="E128" s="42">
        <f>'ACTIVITY BUS'!$E$7</f>
        <v>2018</v>
      </c>
      <c r="F128" s="38" t="str">
        <f t="shared" si="18"/>
        <v>TRABDLM</v>
      </c>
      <c r="G128" s="38" t="str">
        <f>G127</f>
        <v>TBI*</v>
      </c>
      <c r="H128" s="38" t="str">
        <f>'ACTIVITY BUS'!P$8</f>
        <v>TRABDLM</v>
      </c>
      <c r="I128" s="38" t="str">
        <f>I127</f>
        <v>TRANOXN</v>
      </c>
      <c r="J128" s="47">
        <v>0.58394813545186564</v>
      </c>
      <c r="K128" s="2"/>
      <c r="L128" s="38" t="s">
        <v>239</v>
      </c>
      <c r="M128" s="38" t="s">
        <v>293</v>
      </c>
      <c r="N128" s="38" t="s">
        <v>272</v>
      </c>
    </row>
    <row r="129" spans="2:20" s="2" customFormat="1" ht="15" customHeight="1" x14ac:dyDescent="0.3">
      <c r="B129" s="38" t="s">
        <v>225</v>
      </c>
      <c r="C129" s="38"/>
      <c r="D129" s="38" t="str">
        <f t="shared" si="12"/>
        <v>FLO_EMIS</v>
      </c>
      <c r="E129" s="42">
        <f>'ACTIVITY BUS'!$E$7</f>
        <v>2018</v>
      </c>
      <c r="F129" s="38" t="str">
        <f t="shared" si="18"/>
        <v>TRABGL</v>
      </c>
      <c r="G129" s="38" t="str">
        <f t="shared" ref="G129:G150" si="20">G128</f>
        <v>TBI*</v>
      </c>
      <c r="H129" s="38" t="str">
        <f>'ACTIVITY BUS'!P$9</f>
        <v>TRABGL</v>
      </c>
      <c r="I129" s="38" t="str">
        <f t="shared" ref="I129:I150" si="21">I128</f>
        <v>TRANOXN</v>
      </c>
      <c r="J129" s="47">
        <v>0.20735374670036258</v>
      </c>
      <c r="L129" s="38" t="s">
        <v>239</v>
      </c>
      <c r="M129" s="38" t="s">
        <v>293</v>
      </c>
      <c r="N129" s="38" t="s">
        <v>273</v>
      </c>
      <c r="P129" s="53"/>
      <c r="S129" s="53"/>
    </row>
    <row r="130" spans="2:20" s="2" customFormat="1" ht="15" customHeight="1" x14ac:dyDescent="0.3">
      <c r="B130" s="38" t="s">
        <v>225</v>
      </c>
      <c r="C130" s="38"/>
      <c r="D130" s="38" t="str">
        <f t="shared" si="12"/>
        <v>FLO_EMIS</v>
      </c>
      <c r="E130" s="42">
        <f>'ACTIVITY BUS'!$E$7</f>
        <v>2018</v>
      </c>
      <c r="F130" s="38" t="str">
        <f t="shared" si="18"/>
        <v>TRABGS</v>
      </c>
      <c r="G130" s="38" t="str">
        <f t="shared" si="20"/>
        <v>TBI*</v>
      </c>
      <c r="H130" s="38" t="str">
        <f>'ACTIVITY BUS'!P$10</f>
        <v>TRABGS</v>
      </c>
      <c r="I130" s="38" t="str">
        <f t="shared" si="21"/>
        <v>TRANOXN</v>
      </c>
      <c r="J130" s="47">
        <v>0.20735374670036258</v>
      </c>
      <c r="L130" s="38" t="s">
        <v>239</v>
      </c>
      <c r="M130" s="38" t="s">
        <v>293</v>
      </c>
      <c r="N130" s="38" t="s">
        <v>273</v>
      </c>
      <c r="P130" s="53"/>
      <c r="S130" s="1"/>
      <c r="T130" s="54"/>
    </row>
    <row r="131" spans="2:20" s="2" customFormat="1" ht="15" customHeight="1" x14ac:dyDescent="0.3">
      <c r="B131" s="38" t="s">
        <v>225</v>
      </c>
      <c r="C131" s="38"/>
      <c r="D131" s="38" t="str">
        <f t="shared" si="12"/>
        <v>*</v>
      </c>
      <c r="E131" s="42">
        <f>'ACTIVITY BUS'!$E$7</f>
        <v>2018</v>
      </c>
      <c r="F131" s="38" t="str">
        <f t="shared" si="18"/>
        <v>TRABGSL</v>
      </c>
      <c r="G131" s="38" t="str">
        <f t="shared" si="20"/>
        <v>TBI*</v>
      </c>
      <c r="H131" s="38" t="str">
        <f>'ACTIVITY BUS'!P$11</f>
        <v>TRABGSL</v>
      </c>
      <c r="I131" s="38" t="str">
        <f t="shared" si="21"/>
        <v>TRANOXN</v>
      </c>
      <c r="J131" s="47">
        <v>0</v>
      </c>
      <c r="L131" s="38" t="s">
        <v>239</v>
      </c>
      <c r="M131" s="38"/>
      <c r="N131" s="38" t="s">
        <v>245</v>
      </c>
      <c r="P131" s="53"/>
      <c r="S131" s="53"/>
    </row>
    <row r="132" spans="2:20" s="2" customFormat="1" ht="15" customHeight="1" x14ac:dyDescent="0.3">
      <c r="B132" s="38" t="s">
        <v>225</v>
      </c>
      <c r="C132" s="38"/>
      <c r="D132" s="38" t="str">
        <f t="shared" si="12"/>
        <v>*</v>
      </c>
      <c r="E132" s="42">
        <f>'ACTIVITY BUS'!$E$7</f>
        <v>2018</v>
      </c>
      <c r="F132" s="38" t="str">
        <f t="shared" ref="F132" si="22">H132</f>
        <v>TRABGSLM</v>
      </c>
      <c r="G132" s="38" t="str">
        <f t="shared" si="20"/>
        <v>TBI*</v>
      </c>
      <c r="H132" s="38" t="str">
        <f>P$12</f>
        <v>TRABGSLM</v>
      </c>
      <c r="I132" s="38" t="str">
        <f t="shared" si="21"/>
        <v>TRANOXN</v>
      </c>
      <c r="J132" s="47">
        <v>0</v>
      </c>
      <c r="L132" s="38" t="s">
        <v>239</v>
      </c>
      <c r="M132" s="38"/>
      <c r="N132" s="38" t="s">
        <v>245</v>
      </c>
      <c r="P132" s="53"/>
      <c r="S132" s="53"/>
      <c r="T132" s="62"/>
    </row>
    <row r="133" spans="2:20" s="2" customFormat="1" ht="15" customHeight="1" x14ac:dyDescent="0.3">
      <c r="B133" s="38" t="s">
        <v>225</v>
      </c>
      <c r="C133" s="38"/>
      <c r="D133" s="38" t="str">
        <f t="shared" si="12"/>
        <v>*</v>
      </c>
      <c r="E133" s="42">
        <f>'ACTIVITY BUS'!$E$7</f>
        <v>2018</v>
      </c>
      <c r="F133" s="38" t="str">
        <f t="shared" si="18"/>
        <v>TRABJF</v>
      </c>
      <c r="G133" s="38" t="str">
        <f>G131</f>
        <v>TBI*</v>
      </c>
      <c r="H133" s="38" t="str">
        <f>'ACTIVITY BUS'!P$13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  <c r="S133" s="1"/>
      <c r="T133" s="54"/>
    </row>
    <row r="134" spans="2:20" s="2" customFormat="1" ht="15" customHeight="1" x14ac:dyDescent="0.3">
      <c r="B134" s="38" t="s">
        <v>225</v>
      </c>
      <c r="C134" s="38"/>
      <c r="D134" s="38" t="str">
        <f t="shared" si="12"/>
        <v>*</v>
      </c>
      <c r="E134" s="42">
        <f>'ACTIVITY BUS'!$E$7</f>
        <v>2018</v>
      </c>
      <c r="F134" s="38" t="str">
        <f t="shared" si="18"/>
        <v>TRADME</v>
      </c>
      <c r="G134" s="38" t="str">
        <f t="shared" si="20"/>
        <v>TBI*</v>
      </c>
      <c r="H134" s="38" t="str">
        <f>'ACTIVITY BUS'!P$14</f>
        <v>TRADME</v>
      </c>
      <c r="I134" s="38" t="str">
        <f t="shared" si="21"/>
        <v>TRANOXN</v>
      </c>
      <c r="J134" s="47">
        <v>0</v>
      </c>
      <c r="L134" s="38" t="s">
        <v>239</v>
      </c>
      <c r="M134" s="38"/>
      <c r="N134" s="38" t="s">
        <v>263</v>
      </c>
      <c r="P134" s="53"/>
    </row>
    <row r="135" spans="2:20" x14ac:dyDescent="0.3">
      <c r="B135" s="38" t="s">
        <v>225</v>
      </c>
      <c r="C135" s="38"/>
      <c r="D135" s="38" t="str">
        <f t="shared" si="12"/>
        <v>FLO_EMIS</v>
      </c>
      <c r="E135" s="42">
        <f>'ACTIVITY BUS'!$E$7</f>
        <v>2018</v>
      </c>
      <c r="F135" s="38" t="str">
        <f t="shared" si="18"/>
        <v>TRADST</v>
      </c>
      <c r="G135" s="38" t="str">
        <f t="shared" si="20"/>
        <v>TBI*</v>
      </c>
      <c r="H135" s="38" t="str">
        <f>'ACTIVITY BUS'!P$15</f>
        <v>TRADST</v>
      </c>
      <c r="I135" s="38" t="str">
        <f t="shared" si="21"/>
        <v>TRANOXN</v>
      </c>
      <c r="J135" s="47">
        <v>0.66878316963406981</v>
      </c>
      <c r="K135" s="2"/>
      <c r="L135" s="38" t="s">
        <v>239</v>
      </c>
      <c r="M135" s="38" t="s">
        <v>293</v>
      </c>
      <c r="N135" s="38" t="s">
        <v>273</v>
      </c>
      <c r="P135" s="53"/>
    </row>
    <row r="136" spans="2:20" x14ac:dyDescent="0.3">
      <c r="B136" s="38" t="s">
        <v>225</v>
      </c>
      <c r="C136" s="38"/>
      <c r="D136" s="38" t="str">
        <f t="shared" si="12"/>
        <v>*</v>
      </c>
      <c r="E136" s="42">
        <f>'ACTIVITY BUS'!$E$7</f>
        <v>2018</v>
      </c>
      <c r="F136" s="38" t="str">
        <f t="shared" si="18"/>
        <v>TRAELC</v>
      </c>
      <c r="G136" s="38" t="str">
        <f t="shared" si="20"/>
        <v>TBI*</v>
      </c>
      <c r="H136" s="38" t="str">
        <f>'ACTIVITY BUS'!P$16</f>
        <v>TRAELC</v>
      </c>
      <c r="I136" s="38" t="str">
        <f t="shared" si="21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12"/>
        <v>FLO_EMIS</v>
      </c>
      <c r="E137" s="42">
        <f>'ACTIVITY BUS'!$E$7</f>
        <v>2018</v>
      </c>
      <c r="F137" s="38" t="str">
        <f t="shared" si="18"/>
        <v>TRAETH</v>
      </c>
      <c r="G137" s="38" t="str">
        <f t="shared" si="20"/>
        <v>TBI*</v>
      </c>
      <c r="H137" s="38" t="str">
        <f>'ACTIVITY BUS'!P$17</f>
        <v>TRAETH</v>
      </c>
      <c r="I137" s="38" t="str">
        <f t="shared" si="21"/>
        <v>TRANOXN</v>
      </c>
      <c r="J137" s="47">
        <v>0.38922153862523257</v>
      </c>
      <c r="K137" s="2"/>
      <c r="L137" s="38" t="s">
        <v>239</v>
      </c>
      <c r="M137" s="38" t="s">
        <v>293</v>
      </c>
      <c r="N137" s="38" t="s">
        <v>264</v>
      </c>
    </row>
    <row r="138" spans="2:20" x14ac:dyDescent="0.3">
      <c r="B138" s="38" t="s">
        <v>225</v>
      </c>
      <c r="C138" s="38"/>
      <c r="D138" s="38" t="str">
        <f t="shared" si="12"/>
        <v>FLO_EMIS</v>
      </c>
      <c r="E138" s="42">
        <f>'ACTIVITY BUS'!$E$7</f>
        <v>2018</v>
      </c>
      <c r="F138" s="38" t="str">
        <f t="shared" si="18"/>
        <v>TRAETHM</v>
      </c>
      <c r="G138" s="38" t="str">
        <f t="shared" si="20"/>
        <v>TBI*</v>
      </c>
      <c r="H138" s="38" t="str">
        <f>'ACTIVITY BUS'!P$18</f>
        <v>TRAETHM</v>
      </c>
      <c r="I138" s="38" t="str">
        <f t="shared" si="21"/>
        <v>TRANOXN</v>
      </c>
      <c r="J138" s="47">
        <v>0.38922153862523257</v>
      </c>
      <c r="K138" s="2"/>
      <c r="L138" s="38" t="s">
        <v>239</v>
      </c>
      <c r="M138" s="38" t="s">
        <v>293</v>
      </c>
      <c r="N138" s="38" t="s">
        <v>264</v>
      </c>
    </row>
    <row r="139" spans="2:20" x14ac:dyDescent="0.3">
      <c r="B139" s="38" t="s">
        <v>225</v>
      </c>
      <c r="C139" s="38"/>
      <c r="D139" s="38" t="str">
        <f t="shared" si="12"/>
        <v>*</v>
      </c>
      <c r="E139" s="42">
        <f>'ACTIVITY BUS'!$E$7</f>
        <v>2018</v>
      </c>
      <c r="F139" s="38" t="str">
        <f t="shared" si="18"/>
        <v>TRAFTD</v>
      </c>
      <c r="G139" s="38" t="str">
        <f t="shared" si="20"/>
        <v>TBI*</v>
      </c>
      <c r="H139" s="38" t="str">
        <f>'ACTIVITY BUS'!P$19</f>
        <v>TRAFTD</v>
      </c>
      <c r="I139" s="38" t="str">
        <f t="shared" si="21"/>
        <v>TRANOXN</v>
      </c>
      <c r="J139" s="47">
        <v>0</v>
      </c>
      <c r="K139" s="2"/>
      <c r="L139" s="38" t="s">
        <v>239</v>
      </c>
      <c r="M139" s="38"/>
      <c r="N139" s="38" t="s">
        <v>263</v>
      </c>
    </row>
    <row r="140" spans="2:20" x14ac:dyDescent="0.3">
      <c r="B140" s="38" t="s">
        <v>225</v>
      </c>
      <c r="C140" s="38"/>
      <c r="D140" s="38" t="str">
        <f t="shared" si="12"/>
        <v>*</v>
      </c>
      <c r="E140" s="42">
        <f>'ACTIVITY BUS'!$E$7</f>
        <v>2018</v>
      </c>
      <c r="F140" s="38" t="str">
        <f t="shared" si="18"/>
        <v>TRAGSL</v>
      </c>
      <c r="G140" s="38" t="str">
        <f t="shared" si="20"/>
        <v>TBI*</v>
      </c>
      <c r="H140" s="38" t="str">
        <f>'ACTIVITY BUS'!P$20</f>
        <v>TRAGSL</v>
      </c>
      <c r="I140" s="38" t="str">
        <f t="shared" si="21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ref="D141:D207" si="23">IF(J141&gt;0,"FLO_EMIS","*")</f>
        <v>*</v>
      </c>
      <c r="E141" s="42">
        <f>'ACTIVITY BUS'!$E$7</f>
        <v>2018</v>
      </c>
      <c r="F141" s="38" t="str">
        <f t="shared" ref="F141:F174" si="24">H141</f>
        <v>TRAH2G</v>
      </c>
      <c r="G141" s="38" t="str">
        <f t="shared" si="20"/>
        <v>TBI*</v>
      </c>
      <c r="H141" s="38" t="str">
        <f>'ACTIVITY BUS'!P$21</f>
        <v>TRAH2G</v>
      </c>
      <c r="I141" s="38" t="str">
        <f t="shared" si="21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3"/>
        <v>*</v>
      </c>
      <c r="E142" s="42">
        <f>'ACTIVITY BUS'!$E$7</f>
        <v>2018</v>
      </c>
      <c r="F142" s="38" t="str">
        <f t="shared" si="24"/>
        <v>TRAHFO</v>
      </c>
      <c r="G142" s="38" t="str">
        <f t="shared" si="20"/>
        <v>TBI*</v>
      </c>
      <c r="H142" s="38" t="str">
        <f>'ACTIVITY BUS'!P$22</f>
        <v>TRAHFO</v>
      </c>
      <c r="I142" s="38" t="str">
        <f t="shared" si="21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3"/>
        <v>*</v>
      </c>
      <c r="E143" s="42">
        <f>'ACTIVITY BUS'!$E$7</f>
        <v>2018</v>
      </c>
      <c r="F143" s="38" t="str">
        <f t="shared" si="24"/>
        <v>TRAHUM</v>
      </c>
      <c r="G143" s="38" t="str">
        <f t="shared" si="20"/>
        <v>TBI*</v>
      </c>
      <c r="H143" s="38" t="str">
        <f>'ACTIVITY BUS'!P$23</f>
        <v>TRAHUM</v>
      </c>
      <c r="I143" s="38" t="str">
        <f t="shared" si="21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3"/>
        <v>*</v>
      </c>
      <c r="E144" s="42">
        <f>'ACTIVITY BUS'!$E$7</f>
        <v>2018</v>
      </c>
      <c r="F144" s="38" t="str">
        <f t="shared" si="24"/>
        <v>TRAKER</v>
      </c>
      <c r="G144" s="38" t="str">
        <f t="shared" si="20"/>
        <v>TBI*</v>
      </c>
      <c r="H144" s="38" t="str">
        <f>'ACTIVITY BUS'!P$24</f>
        <v>TRAKER</v>
      </c>
      <c r="I144" s="38" t="str">
        <f t="shared" si="21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3"/>
        <v>*</v>
      </c>
      <c r="E145" s="42">
        <f>'ACTIVITY BUS'!$E$7</f>
        <v>2018</v>
      </c>
      <c r="F145" s="38" t="str">
        <f t="shared" si="24"/>
        <v>TRALFO</v>
      </c>
      <c r="G145" s="38" t="str">
        <f t="shared" si="20"/>
        <v>TBI*</v>
      </c>
      <c r="H145" s="38" t="str">
        <f>'ACTIVITY BUS'!P$25</f>
        <v>TRALFO</v>
      </c>
      <c r="I145" s="38" t="str">
        <f t="shared" si="21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3"/>
        <v>*</v>
      </c>
      <c r="E146" s="42">
        <f>'ACTIVITY BUS'!$E$7</f>
        <v>2018</v>
      </c>
      <c r="F146" s="38" t="str">
        <f t="shared" si="24"/>
        <v>TRALPG</v>
      </c>
      <c r="G146" s="38" t="str">
        <f t="shared" si="20"/>
        <v>TBI*</v>
      </c>
      <c r="H146" s="38" t="str">
        <f>'ACTIVITY BUS'!P$26</f>
        <v>TRALPG</v>
      </c>
      <c r="I146" s="38" t="str">
        <f t="shared" si="21"/>
        <v>TRANOXN</v>
      </c>
      <c r="J146" s="47">
        <v>0</v>
      </c>
      <c r="K146" s="2"/>
      <c r="L146" s="38" t="s">
        <v>239</v>
      </c>
      <c r="M146" s="38"/>
      <c r="N146" s="38" t="s">
        <v>263</v>
      </c>
    </row>
    <row r="147" spans="2:20" x14ac:dyDescent="0.3">
      <c r="B147" s="38" t="s">
        <v>225</v>
      </c>
      <c r="C147" s="38"/>
      <c r="D147" s="38" t="str">
        <f t="shared" si="23"/>
        <v>FLO_EMIS</v>
      </c>
      <c r="E147" s="42">
        <f>'ACTIVITY BUS'!$E$7</f>
        <v>2018</v>
      </c>
      <c r="F147" s="38" t="str">
        <f t="shared" si="24"/>
        <v>TRAMTH</v>
      </c>
      <c r="G147" s="38" t="str">
        <f t="shared" si="20"/>
        <v>TBI*</v>
      </c>
      <c r="H147" s="38" t="str">
        <f>P$27</f>
        <v>TRAMTH</v>
      </c>
      <c r="I147" s="38" t="str">
        <f t="shared" si="21"/>
        <v>TRANOXN</v>
      </c>
      <c r="J147" s="47">
        <v>0.55795242644691911</v>
      </c>
      <c r="K147" s="2"/>
      <c r="L147" s="38" t="s">
        <v>239</v>
      </c>
      <c r="M147" s="38" t="s">
        <v>293</v>
      </c>
      <c r="N147" s="38" t="s">
        <v>273</v>
      </c>
    </row>
    <row r="148" spans="2:20" s="2" customFormat="1" ht="15" customHeight="1" x14ac:dyDescent="0.3">
      <c r="B148" s="38" t="s">
        <v>225</v>
      </c>
      <c r="C148" s="38"/>
      <c r="D148" s="38" t="str">
        <f t="shared" si="23"/>
        <v>FLO_EMIS</v>
      </c>
      <c r="E148" s="42">
        <f>'ACTIVITY BUS'!$E$7</f>
        <v>2018</v>
      </c>
      <c r="F148" s="38" t="str">
        <f t="shared" si="24"/>
        <v>TRAMTHM</v>
      </c>
      <c r="G148" s="38" t="str">
        <f t="shared" si="20"/>
        <v>TBI*</v>
      </c>
      <c r="H148" s="38" t="str">
        <f>P$28</f>
        <v>TRAMTHM</v>
      </c>
      <c r="I148" s="38" t="str">
        <f t="shared" si="21"/>
        <v>TRANOXN</v>
      </c>
      <c r="J148" s="47">
        <v>0.55795242644691911</v>
      </c>
      <c r="L148" s="38" t="s">
        <v>239</v>
      </c>
      <c r="M148" s="38" t="s">
        <v>293</v>
      </c>
      <c r="N148" s="38" t="s">
        <v>273</v>
      </c>
      <c r="P148" s="53"/>
    </row>
    <row r="149" spans="2:20" s="2" customFormat="1" ht="15" customHeight="1" x14ac:dyDescent="0.3">
      <c r="B149" s="38" t="s">
        <v>225</v>
      </c>
      <c r="C149" s="38"/>
      <c r="D149" s="38" t="str">
        <f t="shared" si="23"/>
        <v>FLO_EMIS</v>
      </c>
      <c r="E149" s="42">
        <f>'ACTIVITY BUS'!$E$7</f>
        <v>2018</v>
      </c>
      <c r="F149" s="38" t="str">
        <f t="shared" si="24"/>
        <v>TRANGL</v>
      </c>
      <c r="G149" s="38" t="str">
        <f t="shared" si="20"/>
        <v>TBI*</v>
      </c>
      <c r="H149" s="38" t="str">
        <f>'ACTIVITY BUS'!P$29</f>
        <v>TRANGL</v>
      </c>
      <c r="I149" s="38" t="str">
        <f t="shared" si="21"/>
        <v>TRANOXN</v>
      </c>
      <c r="J149" s="47">
        <v>0.20735374670036258</v>
      </c>
      <c r="K149"/>
      <c r="L149" s="38" t="s">
        <v>239</v>
      </c>
      <c r="M149" s="38" t="s">
        <v>293</v>
      </c>
      <c r="N149" s="38" t="s">
        <v>273</v>
      </c>
      <c r="P149" s="53"/>
    </row>
    <row r="150" spans="2:20" x14ac:dyDescent="0.3">
      <c r="B150" s="39" t="s">
        <v>225</v>
      </c>
      <c r="C150" s="39"/>
      <c r="D150" s="39" t="str">
        <f t="shared" si="23"/>
        <v>FLO_EMIS</v>
      </c>
      <c r="E150" s="42">
        <f>'ACTIVITY BUS'!$E$7</f>
        <v>2018</v>
      </c>
      <c r="F150" s="39" t="str">
        <f t="shared" si="24"/>
        <v>TRANGS</v>
      </c>
      <c r="G150" s="39" t="str">
        <f t="shared" si="20"/>
        <v>TBI*</v>
      </c>
      <c r="H150" s="39" t="str">
        <f>'ACTIVITY BUS'!P$30</f>
        <v>TRANGS</v>
      </c>
      <c r="I150" s="39" t="str">
        <f t="shared" si="21"/>
        <v>TRANOXN</v>
      </c>
      <c r="J150" s="48">
        <v>0.20735374670036258</v>
      </c>
      <c r="L150" s="39" t="s">
        <v>239</v>
      </c>
      <c r="M150" s="39" t="s">
        <v>293</v>
      </c>
      <c r="N150" s="39" t="s">
        <v>273</v>
      </c>
    </row>
    <row r="151" spans="2:20" x14ac:dyDescent="0.3">
      <c r="B151" s="38" t="s">
        <v>225</v>
      </c>
      <c r="C151" s="38"/>
      <c r="D151" s="38" t="str">
        <f t="shared" si="23"/>
        <v>FLO_EMIS</v>
      </c>
      <c r="E151" s="42">
        <f>'ACTIVITY BUS'!$E$7</f>
        <v>2018</v>
      </c>
      <c r="F151" s="38" t="str">
        <f t="shared" si="24"/>
        <v>TRABDL</v>
      </c>
      <c r="G151" s="38" t="str">
        <f>G$7</f>
        <v>TBI*</v>
      </c>
      <c r="H151" s="38" t="str">
        <f>'ACTIVITY BUS'!P$7</f>
        <v>TRABDL</v>
      </c>
      <c r="I151" s="38" t="s">
        <v>246</v>
      </c>
      <c r="J151" s="47">
        <v>4.9812649366531006E-3</v>
      </c>
      <c r="K151" s="2"/>
      <c r="L151" s="38" t="s">
        <v>239</v>
      </c>
      <c r="M151" s="38" t="s">
        <v>293</v>
      </c>
      <c r="N151" s="38" t="s">
        <v>272</v>
      </c>
      <c r="O151" s="56"/>
    </row>
    <row r="152" spans="2:20" s="2" customFormat="1" ht="15" customHeight="1" x14ac:dyDescent="0.3">
      <c r="B152" s="38" t="s">
        <v>225</v>
      </c>
      <c r="C152" s="38"/>
      <c r="D152" s="38" t="str">
        <f t="shared" si="23"/>
        <v>FLO_EMIS</v>
      </c>
      <c r="E152" s="42">
        <f>'ACTIVITY BUS'!$E$7</f>
        <v>2018</v>
      </c>
      <c r="F152" s="38" t="str">
        <f t="shared" si="24"/>
        <v>TRABDLM</v>
      </c>
      <c r="G152" s="38" t="str">
        <f>G151</f>
        <v>TBI*</v>
      </c>
      <c r="H152" s="38" t="str">
        <f>'ACTIVITY BUS'!P$8</f>
        <v>TRABDLM</v>
      </c>
      <c r="I152" s="38" t="str">
        <f>I151</f>
        <v>TRAPMN</v>
      </c>
      <c r="J152" s="47">
        <v>4.9812649366531006E-3</v>
      </c>
      <c r="L152" s="38" t="s">
        <v>239</v>
      </c>
      <c r="M152" s="38" t="s">
        <v>293</v>
      </c>
      <c r="N152" s="38" t="s">
        <v>272</v>
      </c>
      <c r="P152" s="53"/>
      <c r="S152" s="53"/>
    </row>
    <row r="153" spans="2:20" s="2" customFormat="1" ht="15" customHeight="1" x14ac:dyDescent="0.3">
      <c r="B153" s="38" t="s">
        <v>225</v>
      </c>
      <c r="C153" s="38"/>
      <c r="D153" s="38" t="str">
        <f t="shared" si="23"/>
        <v>FLO_EMIS</v>
      </c>
      <c r="E153" s="42">
        <f>'ACTIVITY BUS'!$E$7</f>
        <v>2018</v>
      </c>
      <c r="F153" s="38" t="str">
        <f t="shared" si="24"/>
        <v>TRABGL</v>
      </c>
      <c r="G153" s="38" t="str">
        <f t="shared" ref="G153:G174" si="25">G152</f>
        <v>TBI*</v>
      </c>
      <c r="H153" s="38" t="str">
        <f>'ACTIVITY BUS'!P$9</f>
        <v>TRABGL</v>
      </c>
      <c r="I153" s="38" t="str">
        <f t="shared" ref="I153:I174" si="26">I152</f>
        <v>TRAPMN</v>
      </c>
      <c r="J153" s="47">
        <v>8.0063485068524462E-4</v>
      </c>
      <c r="L153" s="38" t="s">
        <v>239</v>
      </c>
      <c r="M153" s="38" t="s">
        <v>293</v>
      </c>
      <c r="N153" s="38" t="s">
        <v>273</v>
      </c>
      <c r="P153" s="53"/>
      <c r="S153" s="1"/>
      <c r="T153" s="54"/>
    </row>
    <row r="154" spans="2:20" s="2" customFormat="1" ht="15" customHeight="1" x14ac:dyDescent="0.3">
      <c r="B154" s="38" t="s">
        <v>225</v>
      </c>
      <c r="C154" s="38"/>
      <c r="D154" s="38" t="str">
        <f t="shared" si="23"/>
        <v>FLO_EMIS</v>
      </c>
      <c r="E154" s="42">
        <f>'ACTIVITY BUS'!$E$7</f>
        <v>2018</v>
      </c>
      <c r="F154" s="38" t="str">
        <f t="shared" si="24"/>
        <v>TRABGS</v>
      </c>
      <c r="G154" s="38" t="str">
        <f t="shared" si="25"/>
        <v>TBI*</v>
      </c>
      <c r="H154" s="38" t="str">
        <f>'ACTIVITY BUS'!P$10</f>
        <v>TRABGS</v>
      </c>
      <c r="I154" s="38" t="str">
        <f t="shared" si="26"/>
        <v>TRAPMN</v>
      </c>
      <c r="J154" s="47">
        <v>8.0063485068524462E-4</v>
      </c>
      <c r="L154" s="38" t="s">
        <v>239</v>
      </c>
      <c r="M154" s="38" t="s">
        <v>293</v>
      </c>
      <c r="N154" s="38" t="s">
        <v>273</v>
      </c>
      <c r="P154" s="53"/>
      <c r="S154" s="53"/>
    </row>
    <row r="155" spans="2:20" s="2" customFormat="1" ht="15" customHeight="1" x14ac:dyDescent="0.3">
      <c r="B155" s="38" t="s">
        <v>225</v>
      </c>
      <c r="C155" s="38"/>
      <c r="D155" s="38" t="str">
        <f t="shared" si="23"/>
        <v>*</v>
      </c>
      <c r="E155" s="42">
        <f>'ACTIVITY BUS'!$E$7</f>
        <v>2018</v>
      </c>
      <c r="F155" s="38" t="str">
        <f t="shared" si="24"/>
        <v>TRABGSL</v>
      </c>
      <c r="G155" s="38" t="str">
        <f t="shared" si="25"/>
        <v>TBI*</v>
      </c>
      <c r="H155" s="38" t="str">
        <f>'ACTIVITY BUS'!P$11</f>
        <v>TRABGSL</v>
      </c>
      <c r="I155" s="38" t="str">
        <f t="shared" si="26"/>
        <v>TRAPMN</v>
      </c>
      <c r="J155" s="47">
        <v>0</v>
      </c>
      <c r="L155" s="38" t="s">
        <v>239</v>
      </c>
      <c r="M155" s="38"/>
      <c r="N155" s="38" t="s">
        <v>245</v>
      </c>
      <c r="P155" s="53"/>
      <c r="S155" s="1"/>
      <c r="T155" s="54"/>
    </row>
    <row r="156" spans="2:20" s="2" customFormat="1" ht="15" customHeight="1" x14ac:dyDescent="0.3">
      <c r="B156" s="38" t="s">
        <v>225</v>
      </c>
      <c r="C156" s="38"/>
      <c r="D156" s="38" t="str">
        <f t="shared" si="23"/>
        <v>*</v>
      </c>
      <c r="E156" s="42">
        <f>'ACTIVITY BUS'!$E$7</f>
        <v>2018</v>
      </c>
      <c r="F156" s="38" t="str">
        <f t="shared" si="24"/>
        <v>TRABGSLM</v>
      </c>
      <c r="G156" s="38" t="str">
        <f t="shared" si="25"/>
        <v>TBI*</v>
      </c>
      <c r="H156" s="38" t="str">
        <f>P$12</f>
        <v>TRABGSLM</v>
      </c>
      <c r="I156" s="38" t="str">
        <f t="shared" si="26"/>
        <v>TRAPMN</v>
      </c>
      <c r="J156" s="47">
        <v>0</v>
      </c>
      <c r="L156" s="38" t="s">
        <v>239</v>
      </c>
      <c r="M156" s="38"/>
      <c r="N156" s="38" t="s">
        <v>245</v>
      </c>
      <c r="P156" s="53"/>
      <c r="S156" s="53"/>
      <c r="T156" s="62"/>
    </row>
    <row r="157" spans="2:20" s="2" customFormat="1" ht="15" customHeight="1" x14ac:dyDescent="0.3">
      <c r="B157" s="38" t="s">
        <v>225</v>
      </c>
      <c r="C157" s="38"/>
      <c r="D157" s="38" t="str">
        <f t="shared" si="23"/>
        <v>*</v>
      </c>
      <c r="E157" s="42">
        <f>'ACTIVITY BUS'!$E$7</f>
        <v>2018</v>
      </c>
      <c r="F157" s="38" t="str">
        <f t="shared" si="24"/>
        <v>TRABJF</v>
      </c>
      <c r="G157" s="38" t="str">
        <f>G155</f>
        <v>TBI*</v>
      </c>
      <c r="H157" s="38" t="str">
        <f>'ACTIVITY BUS'!P$13</f>
        <v>TRABJF</v>
      </c>
      <c r="I157" s="38" t="str">
        <f>I155</f>
        <v>TRAPMN</v>
      </c>
      <c r="J157" s="47">
        <v>0</v>
      </c>
      <c r="L157" s="38" t="s">
        <v>239</v>
      </c>
      <c r="M157" s="38"/>
      <c r="N157" s="38" t="s">
        <v>245</v>
      </c>
      <c r="P157" s="53"/>
    </row>
    <row r="158" spans="2:20" x14ac:dyDescent="0.3">
      <c r="B158" s="38" t="s">
        <v>225</v>
      </c>
      <c r="C158" s="38"/>
      <c r="D158" s="38" t="str">
        <f t="shared" si="23"/>
        <v>*</v>
      </c>
      <c r="E158" s="42">
        <f>'ACTIVITY BUS'!$E$7</f>
        <v>2018</v>
      </c>
      <c r="F158" s="38" t="str">
        <f t="shared" si="24"/>
        <v>TRADME</v>
      </c>
      <c r="G158" s="38" t="str">
        <f t="shared" si="25"/>
        <v>TBI*</v>
      </c>
      <c r="H158" s="38" t="str">
        <f>'ACTIVITY BUS'!P$14</f>
        <v>TRADME</v>
      </c>
      <c r="I158" s="38" t="str">
        <f t="shared" si="26"/>
        <v>TRAPMN</v>
      </c>
      <c r="J158" s="47">
        <v>0</v>
      </c>
      <c r="K158" s="2"/>
      <c r="L158" s="38" t="s">
        <v>239</v>
      </c>
      <c r="M158" s="38"/>
      <c r="N158" s="38" t="s">
        <v>263</v>
      </c>
      <c r="P158" s="53"/>
    </row>
    <row r="159" spans="2:20" x14ac:dyDescent="0.3">
      <c r="B159" s="38" t="s">
        <v>225</v>
      </c>
      <c r="C159" s="38"/>
      <c r="D159" s="38" t="str">
        <f t="shared" si="23"/>
        <v>FLO_EMIS</v>
      </c>
      <c r="E159" s="42">
        <f>'ACTIVITY BUS'!$E$7</f>
        <v>2018</v>
      </c>
      <c r="F159" s="38" t="str">
        <f t="shared" si="24"/>
        <v>TRADST</v>
      </c>
      <c r="G159" s="38" t="str">
        <f t="shared" si="25"/>
        <v>TBI*</v>
      </c>
      <c r="H159" s="38" t="str">
        <f>'ACTIVITY BUS'!P$15</f>
        <v>TRADST</v>
      </c>
      <c r="I159" s="38" t="str">
        <f t="shared" si="26"/>
        <v>TRAPMN</v>
      </c>
      <c r="J159" s="47">
        <v>4.7105820474126004E-3</v>
      </c>
      <c r="K159" s="2"/>
      <c r="L159" s="38" t="s">
        <v>239</v>
      </c>
      <c r="M159" s="38" t="s">
        <v>293</v>
      </c>
      <c r="N159" s="38" t="s">
        <v>273</v>
      </c>
      <c r="O159" s="56"/>
    </row>
    <row r="160" spans="2:20" x14ac:dyDescent="0.3">
      <c r="B160" s="38" t="s">
        <v>225</v>
      </c>
      <c r="C160" s="38"/>
      <c r="D160" s="38" t="str">
        <f t="shared" si="23"/>
        <v>*</v>
      </c>
      <c r="E160" s="42">
        <f>'ACTIVITY BUS'!$E$7</f>
        <v>2018</v>
      </c>
      <c r="F160" s="38" t="str">
        <f t="shared" si="24"/>
        <v>TRAELC</v>
      </c>
      <c r="G160" s="38" t="str">
        <f t="shared" si="25"/>
        <v>TBI*</v>
      </c>
      <c r="H160" s="38" t="str">
        <f>'ACTIVITY BUS'!P$16</f>
        <v>TRAELC</v>
      </c>
      <c r="I160" s="38" t="str">
        <f t="shared" si="26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56"/>
    </row>
    <row r="161" spans="2:16" x14ac:dyDescent="0.3">
      <c r="B161" s="38" t="s">
        <v>225</v>
      </c>
      <c r="C161" s="38"/>
      <c r="D161" s="38" t="str">
        <f t="shared" si="23"/>
        <v>FLO_EMIS</v>
      </c>
      <c r="E161" s="42">
        <f>'ACTIVITY BUS'!$E$7</f>
        <v>2018</v>
      </c>
      <c r="F161" s="38" t="str">
        <f t="shared" si="24"/>
        <v>TRAETH</v>
      </c>
      <c r="G161" s="38" t="str">
        <f t="shared" si="25"/>
        <v>TBI*</v>
      </c>
      <c r="H161" s="38" t="str">
        <f>'ACTIVITY BUS'!P$17</f>
        <v>TRAETH</v>
      </c>
      <c r="I161" s="38" t="str">
        <f t="shared" si="26"/>
        <v>TRAPMN</v>
      </c>
      <c r="J161" s="47">
        <v>3.7444635455455922E-3</v>
      </c>
      <c r="K161" s="2"/>
      <c r="L161" s="38" t="s">
        <v>239</v>
      </c>
      <c r="M161" s="38" t="s">
        <v>293</v>
      </c>
      <c r="N161" s="38" t="s">
        <v>264</v>
      </c>
      <c r="O161" s="56"/>
    </row>
    <row r="162" spans="2:16" x14ac:dyDescent="0.3">
      <c r="B162" s="38" t="s">
        <v>225</v>
      </c>
      <c r="C162" s="38"/>
      <c r="D162" s="38" t="str">
        <f t="shared" si="23"/>
        <v>FLO_EMIS</v>
      </c>
      <c r="E162" s="42">
        <f>'ACTIVITY BUS'!$E$7</f>
        <v>2018</v>
      </c>
      <c r="F162" s="38" t="str">
        <f t="shared" si="24"/>
        <v>TRAETHM</v>
      </c>
      <c r="G162" s="38" t="str">
        <f t="shared" si="25"/>
        <v>TBI*</v>
      </c>
      <c r="H162" s="38" t="str">
        <f>'ACTIVITY BUS'!P$18</f>
        <v>TRAETHM</v>
      </c>
      <c r="I162" s="38" t="str">
        <f t="shared" si="26"/>
        <v>TRAPMN</v>
      </c>
      <c r="J162" s="47">
        <v>3.7444635455455922E-3</v>
      </c>
      <c r="K162" s="2"/>
      <c r="L162" s="38" t="s">
        <v>239</v>
      </c>
      <c r="M162" s="38" t="s">
        <v>293</v>
      </c>
      <c r="N162" s="38" t="s">
        <v>264</v>
      </c>
      <c r="O162" s="56"/>
    </row>
    <row r="163" spans="2:16" x14ac:dyDescent="0.3">
      <c r="B163" s="38" t="s">
        <v>225</v>
      </c>
      <c r="C163" s="38"/>
      <c r="D163" s="38" t="str">
        <f t="shared" si="23"/>
        <v>*</v>
      </c>
      <c r="E163" s="42">
        <f>'ACTIVITY BUS'!$E$7</f>
        <v>2018</v>
      </c>
      <c r="F163" s="38" t="str">
        <f t="shared" si="24"/>
        <v>TRAFTD</v>
      </c>
      <c r="G163" s="38" t="str">
        <f t="shared" si="25"/>
        <v>TBI*</v>
      </c>
      <c r="H163" s="38" t="str">
        <f>'ACTIVITY BUS'!P$19</f>
        <v>TRAFTD</v>
      </c>
      <c r="I163" s="38" t="str">
        <f t="shared" si="26"/>
        <v>TRAPMN</v>
      </c>
      <c r="J163" s="47">
        <v>0</v>
      </c>
      <c r="K163" s="2"/>
      <c r="L163" s="38" t="s">
        <v>239</v>
      </c>
      <c r="M163" s="38"/>
      <c r="N163" s="38" t="s">
        <v>263</v>
      </c>
      <c r="O163" s="56"/>
    </row>
    <row r="164" spans="2:16" x14ac:dyDescent="0.3">
      <c r="B164" s="38" t="s">
        <v>225</v>
      </c>
      <c r="C164" s="38"/>
      <c r="D164" s="38" t="str">
        <f t="shared" si="23"/>
        <v>*</v>
      </c>
      <c r="E164" s="42">
        <f>'ACTIVITY BUS'!$E$7</f>
        <v>2018</v>
      </c>
      <c r="F164" s="38" t="str">
        <f t="shared" si="24"/>
        <v>TRAGSL</v>
      </c>
      <c r="G164" s="38" t="str">
        <f t="shared" si="25"/>
        <v>TBI*</v>
      </c>
      <c r="H164" s="38" t="str">
        <f>'ACTIVITY BUS'!P$20</f>
        <v>TRAGSL</v>
      </c>
      <c r="I164" s="38" t="str">
        <f t="shared" si="26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56"/>
    </row>
    <row r="165" spans="2:16" x14ac:dyDescent="0.3">
      <c r="B165" s="38" t="s">
        <v>225</v>
      </c>
      <c r="C165" s="38"/>
      <c r="D165" s="38" t="str">
        <f t="shared" si="23"/>
        <v>*</v>
      </c>
      <c r="E165" s="42">
        <f>'ACTIVITY BUS'!$E$7</f>
        <v>2018</v>
      </c>
      <c r="F165" s="38" t="str">
        <f t="shared" si="24"/>
        <v>TRAH2G</v>
      </c>
      <c r="G165" s="38" t="str">
        <f t="shared" si="25"/>
        <v>TBI*</v>
      </c>
      <c r="H165" s="38" t="str">
        <f>'ACTIVITY BUS'!P$21</f>
        <v>TRAH2G</v>
      </c>
      <c r="I165" s="38" t="str">
        <f t="shared" si="26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56"/>
    </row>
    <row r="166" spans="2:16" x14ac:dyDescent="0.3">
      <c r="B166" s="38" t="s">
        <v>225</v>
      </c>
      <c r="C166" s="38"/>
      <c r="D166" s="38" t="str">
        <f t="shared" si="23"/>
        <v>*</v>
      </c>
      <c r="E166" s="42">
        <f>'ACTIVITY BUS'!$E$7</f>
        <v>2018</v>
      </c>
      <c r="F166" s="38" t="str">
        <f t="shared" si="24"/>
        <v>TRAHFO</v>
      </c>
      <c r="G166" s="38" t="str">
        <f t="shared" si="25"/>
        <v>TBI*</v>
      </c>
      <c r="H166" s="38" t="str">
        <f>'ACTIVITY BUS'!P$22</f>
        <v>TRAHFO</v>
      </c>
      <c r="I166" s="38" t="str">
        <f t="shared" si="26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56"/>
    </row>
    <row r="167" spans="2:16" x14ac:dyDescent="0.3">
      <c r="B167" s="38" t="s">
        <v>225</v>
      </c>
      <c r="C167" s="38"/>
      <c r="D167" s="38" t="str">
        <f t="shared" si="23"/>
        <v>*</v>
      </c>
      <c r="E167" s="42">
        <f>'ACTIVITY BUS'!$E$7</f>
        <v>2018</v>
      </c>
      <c r="F167" s="38" t="str">
        <f t="shared" si="24"/>
        <v>TRAHUM</v>
      </c>
      <c r="G167" s="38" t="str">
        <f t="shared" si="25"/>
        <v>TBI*</v>
      </c>
      <c r="H167" s="38" t="str">
        <f>'ACTIVITY BUS'!P$23</f>
        <v>TRAHUM</v>
      </c>
      <c r="I167" s="38" t="str">
        <f t="shared" si="26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56"/>
    </row>
    <row r="168" spans="2:16" x14ac:dyDescent="0.3">
      <c r="B168" s="38" t="s">
        <v>225</v>
      </c>
      <c r="C168" s="38"/>
      <c r="D168" s="38" t="str">
        <f t="shared" si="23"/>
        <v>*</v>
      </c>
      <c r="E168" s="42">
        <f>'ACTIVITY BUS'!$E$7</f>
        <v>2018</v>
      </c>
      <c r="F168" s="38" t="str">
        <f t="shared" si="24"/>
        <v>TRAKER</v>
      </c>
      <c r="G168" s="38" t="str">
        <f t="shared" si="25"/>
        <v>TBI*</v>
      </c>
      <c r="H168" s="38" t="str">
        <f>'ACTIVITY BUS'!P$24</f>
        <v>TRAKER</v>
      </c>
      <c r="I168" s="38" t="str">
        <f t="shared" si="26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56"/>
    </row>
    <row r="169" spans="2:16" x14ac:dyDescent="0.3">
      <c r="B169" s="38" t="s">
        <v>225</v>
      </c>
      <c r="C169" s="38"/>
      <c r="D169" s="38" t="str">
        <f t="shared" si="23"/>
        <v>*</v>
      </c>
      <c r="E169" s="42">
        <f>'ACTIVITY BUS'!$E$7</f>
        <v>2018</v>
      </c>
      <c r="F169" s="38" t="str">
        <f t="shared" si="24"/>
        <v>TRALFO</v>
      </c>
      <c r="G169" s="38" t="str">
        <f t="shared" si="25"/>
        <v>TBI*</v>
      </c>
      <c r="H169" s="38" t="str">
        <f>'ACTIVITY BUS'!P$25</f>
        <v>TRALFO</v>
      </c>
      <c r="I169" s="38" t="str">
        <f t="shared" si="26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56"/>
    </row>
    <row r="170" spans="2:16" x14ac:dyDescent="0.3">
      <c r="B170" s="38" t="s">
        <v>225</v>
      </c>
      <c r="C170" s="38"/>
      <c r="D170" s="38" t="str">
        <f t="shared" si="23"/>
        <v>*</v>
      </c>
      <c r="E170" s="42">
        <f>'ACTIVITY BUS'!$E$7</f>
        <v>2018</v>
      </c>
      <c r="F170" s="38" t="str">
        <f t="shared" si="24"/>
        <v>TRALPG</v>
      </c>
      <c r="G170" s="38" t="str">
        <f t="shared" si="25"/>
        <v>TBI*</v>
      </c>
      <c r="H170" s="38" t="str">
        <f>'ACTIVITY BUS'!P$26</f>
        <v>TRALPG</v>
      </c>
      <c r="I170" s="38" t="str">
        <f t="shared" si="26"/>
        <v>TRAPMN</v>
      </c>
      <c r="J170" s="47">
        <v>0</v>
      </c>
      <c r="K170" s="2"/>
      <c r="L170" s="38" t="s">
        <v>239</v>
      </c>
      <c r="M170" s="38"/>
      <c r="N170" s="38" t="s">
        <v>263</v>
      </c>
      <c r="O170" s="56"/>
    </row>
    <row r="171" spans="2:16" x14ac:dyDescent="0.3">
      <c r="B171" s="38" t="s">
        <v>225</v>
      </c>
      <c r="C171" s="38"/>
      <c r="D171" s="38" t="str">
        <f t="shared" si="23"/>
        <v>FLO_EMIS</v>
      </c>
      <c r="E171" s="42">
        <f>'ACTIVITY BUS'!$E$7</f>
        <v>2018</v>
      </c>
      <c r="F171" s="38" t="str">
        <f t="shared" si="24"/>
        <v>TRAMTH</v>
      </c>
      <c r="G171" s="38" t="str">
        <f t="shared" si="25"/>
        <v>TBI*</v>
      </c>
      <c r="H171" s="38" t="str">
        <f>P$27</f>
        <v>TRAMTH</v>
      </c>
      <c r="I171" s="38" t="str">
        <f t="shared" si="26"/>
        <v>TRAPMN</v>
      </c>
      <c r="J171" s="47">
        <v>4.7127605427700154E-3</v>
      </c>
      <c r="K171" s="2"/>
      <c r="L171" s="38" t="s">
        <v>239</v>
      </c>
      <c r="M171" s="38" t="s">
        <v>293</v>
      </c>
      <c r="N171" s="38" t="s">
        <v>273</v>
      </c>
      <c r="O171" s="56"/>
    </row>
    <row r="172" spans="2:16" s="2" customFormat="1" ht="15" customHeight="1" x14ac:dyDescent="0.3">
      <c r="B172" s="38" t="s">
        <v>225</v>
      </c>
      <c r="C172" s="38"/>
      <c r="D172" s="38" t="str">
        <f t="shared" si="23"/>
        <v>FLO_EMIS</v>
      </c>
      <c r="E172" s="42">
        <f>'ACTIVITY BUS'!$E$7</f>
        <v>2018</v>
      </c>
      <c r="F172" s="38" t="str">
        <f t="shared" si="24"/>
        <v>TRAMTHM</v>
      </c>
      <c r="G172" s="38" t="str">
        <f t="shared" si="25"/>
        <v>TBI*</v>
      </c>
      <c r="H172" s="38" t="str">
        <f>P$28</f>
        <v>TRAMTHM</v>
      </c>
      <c r="I172" s="38" t="str">
        <f t="shared" si="26"/>
        <v>TRAPMN</v>
      </c>
      <c r="J172" s="47">
        <v>4.7127605427700154E-3</v>
      </c>
      <c r="L172" s="38" t="s">
        <v>239</v>
      </c>
      <c r="M172" s="38" t="s">
        <v>293</v>
      </c>
      <c r="N172" s="38" t="s">
        <v>273</v>
      </c>
      <c r="P172" s="53"/>
    </row>
    <row r="173" spans="2:16" s="2" customFormat="1" ht="15" customHeight="1" x14ac:dyDescent="0.3">
      <c r="B173" s="38" t="s">
        <v>225</v>
      </c>
      <c r="C173" s="38"/>
      <c r="D173" s="38" t="str">
        <f t="shared" si="23"/>
        <v>FLO_EMIS</v>
      </c>
      <c r="E173" s="42">
        <f>'ACTIVITY BUS'!$E$7</f>
        <v>2018</v>
      </c>
      <c r="F173" s="38" t="str">
        <f t="shared" si="24"/>
        <v>TRANGL</v>
      </c>
      <c r="G173" s="38" t="str">
        <f t="shared" si="25"/>
        <v>TBI*</v>
      </c>
      <c r="H173" s="38" t="str">
        <f>'ACTIVITY BUS'!P$29</f>
        <v>TRANGL</v>
      </c>
      <c r="I173" s="38" t="str">
        <f t="shared" si="26"/>
        <v>TRAPMN</v>
      </c>
      <c r="J173" s="47">
        <v>8.0063485068524462E-4</v>
      </c>
      <c r="K173"/>
      <c r="L173" s="38" t="s">
        <v>239</v>
      </c>
      <c r="M173" s="38" t="s">
        <v>293</v>
      </c>
      <c r="N173" s="38" t="s">
        <v>273</v>
      </c>
      <c r="P173" s="53"/>
    </row>
    <row r="174" spans="2:16" x14ac:dyDescent="0.3">
      <c r="B174" s="39" t="s">
        <v>225</v>
      </c>
      <c r="C174" s="39"/>
      <c r="D174" s="39" t="str">
        <f t="shared" si="23"/>
        <v>FLO_EMIS</v>
      </c>
      <c r="E174" s="42">
        <f>'ACTIVITY BUS'!$E$7</f>
        <v>2018</v>
      </c>
      <c r="F174" s="39" t="str">
        <f t="shared" si="24"/>
        <v>TRANGS</v>
      </c>
      <c r="G174" s="39" t="str">
        <f t="shared" si="25"/>
        <v>TBI*</v>
      </c>
      <c r="H174" s="39" t="str">
        <f>'ACTIVITY BUS'!P$30</f>
        <v>TRANGS</v>
      </c>
      <c r="I174" s="39" t="str">
        <f t="shared" si="26"/>
        <v>TRAPMN</v>
      </c>
      <c r="J174" s="48">
        <v>8.0063485068524462E-4</v>
      </c>
      <c r="L174" s="39" t="s">
        <v>239</v>
      </c>
      <c r="M174" s="39" t="s">
        <v>293</v>
      </c>
      <c r="N174" s="39" t="s">
        <v>273</v>
      </c>
      <c r="O174" s="56"/>
    </row>
    <row r="175" spans="2:16" x14ac:dyDescent="0.3">
      <c r="B175" s="38" t="s">
        <v>225</v>
      </c>
      <c r="C175" s="38"/>
      <c r="D175" s="38" t="str">
        <f t="shared" si="23"/>
        <v>FLO_EMIS</v>
      </c>
      <c r="E175" s="42">
        <f>'ACTIVITY BUS'!$E$7</f>
        <v>2018</v>
      </c>
      <c r="F175" s="38" t="str">
        <f t="shared" ref="F175:F222" si="27">H175</f>
        <v>TRABDL</v>
      </c>
      <c r="G175" s="38" t="str">
        <f>G$7</f>
        <v>TBI*</v>
      </c>
      <c r="H175" s="38" t="str">
        <f>'ACTIVITY BUS'!P$7</f>
        <v>TRABDL</v>
      </c>
      <c r="I175" s="38" t="s">
        <v>240</v>
      </c>
      <c r="J175" s="47">
        <v>9.5030486346907723E-5</v>
      </c>
      <c r="K175" s="2"/>
      <c r="L175" s="38" t="s">
        <v>239</v>
      </c>
      <c r="M175" s="38" t="s">
        <v>293</v>
      </c>
      <c r="N175" s="38" t="s">
        <v>272</v>
      </c>
    </row>
    <row r="176" spans="2:16" x14ac:dyDescent="0.3">
      <c r="B176" s="38" t="s">
        <v>225</v>
      </c>
      <c r="C176" s="38"/>
      <c r="D176" s="38" t="str">
        <f t="shared" si="23"/>
        <v>FLO_EMIS</v>
      </c>
      <c r="E176" s="42">
        <f>'ACTIVITY BUS'!$E$7</f>
        <v>2018</v>
      </c>
      <c r="F176" s="38" t="str">
        <f t="shared" si="27"/>
        <v>TRABDLM</v>
      </c>
      <c r="G176" s="38" t="str">
        <f>G175</f>
        <v>TBI*</v>
      </c>
      <c r="H176" s="38" t="str">
        <f>'ACTIVITY BUS'!P$8</f>
        <v>TRABDLM</v>
      </c>
      <c r="I176" s="38" t="str">
        <f>I175</f>
        <v>TRASO2N</v>
      </c>
      <c r="J176" s="47">
        <v>9.5030486346907723E-5</v>
      </c>
      <c r="K176" s="2"/>
      <c r="L176" s="38" t="s">
        <v>239</v>
      </c>
      <c r="M176" s="38" t="s">
        <v>293</v>
      </c>
      <c r="N176" s="38" t="s">
        <v>272</v>
      </c>
    </row>
    <row r="177" spans="2:20" s="2" customFormat="1" ht="15" customHeight="1" x14ac:dyDescent="0.3">
      <c r="B177" s="38" t="s">
        <v>225</v>
      </c>
      <c r="C177" s="38"/>
      <c r="D177" s="38" t="str">
        <f t="shared" si="23"/>
        <v>FLO_EMIS</v>
      </c>
      <c r="E177" s="42">
        <f>'ACTIVITY BUS'!$E$7</f>
        <v>2018</v>
      </c>
      <c r="F177" s="38" t="str">
        <f t="shared" si="27"/>
        <v>TRABGL</v>
      </c>
      <c r="G177" s="38" t="str">
        <f t="shared" ref="G177:G198" si="28">G176</f>
        <v>TBI*</v>
      </c>
      <c r="H177" s="38" t="str">
        <f>'ACTIVITY BUS'!P$9</f>
        <v>TRABGL</v>
      </c>
      <c r="I177" s="38" t="str">
        <f t="shared" ref="I177:I198" si="29">I176</f>
        <v>TRASO2N</v>
      </c>
      <c r="J177" s="47">
        <v>9.0799999552009083E-5</v>
      </c>
      <c r="L177" s="38" t="s">
        <v>239</v>
      </c>
      <c r="M177" s="38" t="s">
        <v>293</v>
      </c>
      <c r="N177" s="38" t="s">
        <v>273</v>
      </c>
      <c r="P177" s="53"/>
      <c r="S177" s="53"/>
    </row>
    <row r="178" spans="2:20" s="2" customFormat="1" ht="15" customHeight="1" x14ac:dyDescent="0.3">
      <c r="B178" s="38" t="s">
        <v>225</v>
      </c>
      <c r="C178" s="38"/>
      <c r="D178" s="38" t="str">
        <f t="shared" si="23"/>
        <v>FLO_EMIS</v>
      </c>
      <c r="E178" s="42">
        <f>'ACTIVITY BUS'!$E$7</f>
        <v>2018</v>
      </c>
      <c r="F178" s="38" t="str">
        <f t="shared" si="27"/>
        <v>TRABGS</v>
      </c>
      <c r="G178" s="38" t="str">
        <f t="shared" si="28"/>
        <v>TBI*</v>
      </c>
      <c r="H178" s="38" t="str">
        <f>'ACTIVITY BUS'!P$10</f>
        <v>TRABGS</v>
      </c>
      <c r="I178" s="38" t="str">
        <f t="shared" si="29"/>
        <v>TRASO2N</v>
      </c>
      <c r="J178" s="47">
        <v>9.0799999552009083E-5</v>
      </c>
      <c r="L178" s="38" t="s">
        <v>239</v>
      </c>
      <c r="M178" s="38" t="s">
        <v>293</v>
      </c>
      <c r="N178" s="38" t="s">
        <v>273</v>
      </c>
      <c r="P178" s="53"/>
      <c r="S178" s="1"/>
      <c r="T178" s="54"/>
    </row>
    <row r="179" spans="2:20" s="2" customFormat="1" ht="15" customHeight="1" x14ac:dyDescent="0.3">
      <c r="B179" s="38" t="s">
        <v>225</v>
      </c>
      <c r="C179" s="38"/>
      <c r="D179" s="38" t="str">
        <f t="shared" si="23"/>
        <v>*</v>
      </c>
      <c r="E179" s="42">
        <f>'ACTIVITY BUS'!$E$7</f>
        <v>2018</v>
      </c>
      <c r="F179" s="38" t="str">
        <f t="shared" si="27"/>
        <v>TRABGSL</v>
      </c>
      <c r="G179" s="38" t="str">
        <f t="shared" si="28"/>
        <v>TBI*</v>
      </c>
      <c r="H179" s="38" t="str">
        <f>'ACTIVITY BUS'!P$11</f>
        <v>TRABGSL</v>
      </c>
      <c r="I179" s="38" t="str">
        <f t="shared" si="29"/>
        <v>TRASO2N</v>
      </c>
      <c r="J179" s="47">
        <v>0</v>
      </c>
      <c r="L179" s="38" t="s">
        <v>239</v>
      </c>
      <c r="M179" s="38"/>
      <c r="N179" s="38" t="s">
        <v>245</v>
      </c>
      <c r="P179" s="53"/>
      <c r="S179" s="53"/>
    </row>
    <row r="180" spans="2:20" s="2" customFormat="1" ht="15" customHeight="1" x14ac:dyDescent="0.3">
      <c r="B180" s="38" t="s">
        <v>225</v>
      </c>
      <c r="C180" s="38"/>
      <c r="D180" s="38" t="str">
        <f t="shared" ref="D180" si="30">IF(J180&gt;0,"FLO_EMIS","*")</f>
        <v>*</v>
      </c>
      <c r="E180" s="42">
        <f>'ACTIVITY BUS'!$E$7</f>
        <v>2018</v>
      </c>
      <c r="F180" s="38" t="str">
        <f t="shared" si="27"/>
        <v>TRABGSLM</v>
      </c>
      <c r="G180" s="38" t="str">
        <f t="shared" si="28"/>
        <v>TBI*</v>
      </c>
      <c r="H180" s="38" t="str">
        <f>P$12</f>
        <v>TRABGSLM</v>
      </c>
      <c r="I180" s="38" t="str">
        <f t="shared" si="29"/>
        <v>TRASO2N</v>
      </c>
      <c r="J180" s="47">
        <v>0</v>
      </c>
      <c r="L180" s="38" t="s">
        <v>239</v>
      </c>
      <c r="M180" s="38"/>
      <c r="N180" s="38" t="s">
        <v>245</v>
      </c>
      <c r="P180" s="53"/>
      <c r="S180" s="53"/>
      <c r="T180" s="62"/>
    </row>
    <row r="181" spans="2:20" s="2" customFormat="1" ht="15" customHeight="1" x14ac:dyDescent="0.3">
      <c r="B181" s="38" t="s">
        <v>225</v>
      </c>
      <c r="C181" s="38"/>
      <c r="D181" s="38" t="str">
        <f t="shared" si="23"/>
        <v>*</v>
      </c>
      <c r="E181" s="42">
        <f>'ACTIVITY BUS'!$E$7</f>
        <v>2018</v>
      </c>
      <c r="F181" s="38" t="str">
        <f t="shared" si="27"/>
        <v>TRABJF</v>
      </c>
      <c r="G181" s="38" t="str">
        <f>G179</f>
        <v>TBI*</v>
      </c>
      <c r="H181" s="38" t="str">
        <f>'ACTIVITY BUS'!P$13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  <c r="S181" s="1"/>
      <c r="T181" s="54"/>
    </row>
    <row r="182" spans="2:20" s="2" customFormat="1" ht="15" customHeight="1" x14ac:dyDescent="0.3">
      <c r="B182" s="38" t="s">
        <v>225</v>
      </c>
      <c r="C182" s="38"/>
      <c r="D182" s="38" t="str">
        <f t="shared" si="23"/>
        <v>*</v>
      </c>
      <c r="E182" s="42">
        <f>'ACTIVITY BUS'!$E$7</f>
        <v>2018</v>
      </c>
      <c r="F182" s="38" t="str">
        <f t="shared" si="27"/>
        <v>TRADME</v>
      </c>
      <c r="G182" s="38" t="str">
        <f t="shared" si="28"/>
        <v>TBI*</v>
      </c>
      <c r="H182" s="38" t="str">
        <f>'ACTIVITY BUS'!P$14</f>
        <v>TRADME</v>
      </c>
      <c r="I182" s="38" t="str">
        <f t="shared" si="29"/>
        <v>TRASO2N</v>
      </c>
      <c r="J182" s="47">
        <v>0</v>
      </c>
      <c r="L182" s="38" t="s">
        <v>239</v>
      </c>
      <c r="M182" s="38"/>
      <c r="N182" s="38" t="s">
        <v>263</v>
      </c>
      <c r="P182" s="53"/>
    </row>
    <row r="183" spans="2:20" x14ac:dyDescent="0.3">
      <c r="B183" s="38" t="s">
        <v>225</v>
      </c>
      <c r="C183" s="38"/>
      <c r="D183" s="38" t="str">
        <f t="shared" si="23"/>
        <v>FLO_EMIS</v>
      </c>
      <c r="E183" s="42">
        <f>'ACTIVITY BUS'!$E$7</f>
        <v>2018</v>
      </c>
      <c r="F183" s="38" t="str">
        <f t="shared" si="27"/>
        <v>TRADST</v>
      </c>
      <c r="G183" s="38" t="str">
        <f t="shared" si="28"/>
        <v>TBI*</v>
      </c>
      <c r="H183" s="38" t="str">
        <f>'ACTIVITY BUS'!P$15</f>
        <v>TRADST</v>
      </c>
      <c r="I183" s="38" t="str">
        <f t="shared" si="29"/>
        <v>TRASO2N</v>
      </c>
      <c r="J183" s="47">
        <v>9.3109869819950109E-5</v>
      </c>
      <c r="K183" s="2"/>
      <c r="L183" s="38" t="s">
        <v>239</v>
      </c>
      <c r="M183" s="38" t="s">
        <v>293</v>
      </c>
      <c r="N183" s="38" t="s">
        <v>273</v>
      </c>
      <c r="P183" s="53"/>
    </row>
    <row r="184" spans="2:20" x14ac:dyDescent="0.3">
      <c r="B184" s="38" t="s">
        <v>225</v>
      </c>
      <c r="C184" s="38"/>
      <c r="D184" s="38" t="str">
        <f t="shared" si="23"/>
        <v>*</v>
      </c>
      <c r="E184" s="42">
        <f>'ACTIVITY BUS'!$E$7</f>
        <v>2018</v>
      </c>
      <c r="F184" s="38" t="str">
        <f t="shared" si="27"/>
        <v>TRAELC</v>
      </c>
      <c r="G184" s="38" t="str">
        <f t="shared" si="28"/>
        <v>TBI*</v>
      </c>
      <c r="H184" s="38" t="str">
        <f>'ACTIVITY BUS'!P$16</f>
        <v>TRAELC</v>
      </c>
      <c r="I184" s="38" t="str">
        <f t="shared" si="29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23"/>
        <v>FLO_EMIS</v>
      </c>
      <c r="E185" s="42">
        <f>'ACTIVITY BUS'!$E$7</f>
        <v>2018</v>
      </c>
      <c r="F185" s="38" t="str">
        <f t="shared" si="27"/>
        <v>TRAETH</v>
      </c>
      <c r="G185" s="38" t="str">
        <f t="shared" si="28"/>
        <v>TBI*</v>
      </c>
      <c r="H185" s="38" t="str">
        <f>'ACTIVITY BUS'!P$17</f>
        <v>TRAETH</v>
      </c>
      <c r="I185" s="38" t="str">
        <f t="shared" si="29"/>
        <v>TRASO2N</v>
      </c>
      <c r="J185" s="47">
        <v>2.7999999999999998E-4</v>
      </c>
      <c r="K185" s="2"/>
      <c r="L185" s="38" t="s">
        <v>239</v>
      </c>
      <c r="M185" s="38" t="s">
        <v>293</v>
      </c>
      <c r="N185" s="38" t="s">
        <v>264</v>
      </c>
    </row>
    <row r="186" spans="2:20" x14ac:dyDescent="0.3">
      <c r="B186" s="38" t="s">
        <v>225</v>
      </c>
      <c r="C186" s="38"/>
      <c r="D186" s="38" t="str">
        <f t="shared" si="23"/>
        <v>FLO_EMIS</v>
      </c>
      <c r="E186" s="42">
        <f>'ACTIVITY BUS'!$E$7</f>
        <v>2018</v>
      </c>
      <c r="F186" s="38" t="str">
        <f t="shared" si="27"/>
        <v>TRAETHM</v>
      </c>
      <c r="G186" s="38" t="str">
        <f t="shared" si="28"/>
        <v>TBI*</v>
      </c>
      <c r="H186" s="38" t="str">
        <f>'ACTIVITY BUS'!P$18</f>
        <v>TRAETHM</v>
      </c>
      <c r="I186" s="38" t="str">
        <f t="shared" si="29"/>
        <v>TRASO2N</v>
      </c>
      <c r="J186" s="47">
        <v>2.7999999999999998E-4</v>
      </c>
      <c r="K186" s="2"/>
      <c r="L186" s="38" t="s">
        <v>239</v>
      </c>
      <c r="M186" s="38" t="s">
        <v>293</v>
      </c>
      <c r="N186" s="38" t="s">
        <v>264</v>
      </c>
    </row>
    <row r="187" spans="2:20" x14ac:dyDescent="0.3">
      <c r="B187" s="38" t="s">
        <v>225</v>
      </c>
      <c r="C187" s="38"/>
      <c r="D187" s="38" t="str">
        <f t="shared" si="23"/>
        <v>*</v>
      </c>
      <c r="E187" s="42">
        <f>'ACTIVITY BUS'!$E$7</f>
        <v>2018</v>
      </c>
      <c r="F187" s="38" t="str">
        <f t="shared" si="27"/>
        <v>TRAFTD</v>
      </c>
      <c r="G187" s="38" t="str">
        <f t="shared" si="28"/>
        <v>TBI*</v>
      </c>
      <c r="H187" s="38" t="str">
        <f>'ACTIVITY BUS'!P$19</f>
        <v>TRAFTD</v>
      </c>
      <c r="I187" s="38" t="str">
        <f t="shared" si="29"/>
        <v>TRASO2N</v>
      </c>
      <c r="J187" s="47">
        <v>0</v>
      </c>
      <c r="K187" s="2"/>
      <c r="L187" s="38" t="s">
        <v>239</v>
      </c>
      <c r="M187" s="38"/>
      <c r="N187" s="38" t="s">
        <v>263</v>
      </c>
    </row>
    <row r="188" spans="2:20" x14ac:dyDescent="0.3">
      <c r="B188" s="38" t="s">
        <v>225</v>
      </c>
      <c r="C188" s="38"/>
      <c r="D188" s="38" t="str">
        <f t="shared" si="23"/>
        <v>*</v>
      </c>
      <c r="E188" s="42">
        <f>'ACTIVITY BUS'!$E$7</f>
        <v>2018</v>
      </c>
      <c r="F188" s="38" t="str">
        <f t="shared" si="27"/>
        <v>TRAGSL</v>
      </c>
      <c r="G188" s="38" t="str">
        <f t="shared" si="28"/>
        <v>TBI*</v>
      </c>
      <c r="H188" s="38" t="str">
        <f>'ACTIVITY BUS'!P$20</f>
        <v>TRAGSL</v>
      </c>
      <c r="I188" s="38" t="str">
        <f t="shared" si="29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23"/>
        <v>*</v>
      </c>
      <c r="E189" s="42">
        <f>'ACTIVITY BUS'!$E$7</f>
        <v>2018</v>
      </c>
      <c r="F189" s="38" t="str">
        <f t="shared" si="27"/>
        <v>TRAH2G</v>
      </c>
      <c r="G189" s="38" t="str">
        <f t="shared" si="28"/>
        <v>TBI*</v>
      </c>
      <c r="H189" s="38" t="str">
        <f>'ACTIVITY BUS'!P$21</f>
        <v>TRAH2G</v>
      </c>
      <c r="I189" s="38" t="str">
        <f t="shared" si="29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3"/>
        <v>*</v>
      </c>
      <c r="E190" s="42">
        <f>'ACTIVITY BUS'!$E$7</f>
        <v>2018</v>
      </c>
      <c r="F190" s="38" t="str">
        <f t="shared" si="27"/>
        <v>TRAHFO</v>
      </c>
      <c r="G190" s="38" t="str">
        <f t="shared" si="28"/>
        <v>TBI*</v>
      </c>
      <c r="H190" s="38" t="str">
        <f>'ACTIVITY BUS'!P$22</f>
        <v>TRAHFO</v>
      </c>
      <c r="I190" s="38" t="str">
        <f t="shared" si="29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3"/>
        <v>*</v>
      </c>
      <c r="E191" s="42">
        <f>'ACTIVITY BUS'!$E$7</f>
        <v>2018</v>
      </c>
      <c r="F191" s="38" t="str">
        <f t="shared" si="27"/>
        <v>TRAHUM</v>
      </c>
      <c r="G191" s="38" t="str">
        <f t="shared" si="28"/>
        <v>TBI*</v>
      </c>
      <c r="H191" s="38" t="str">
        <f>'ACTIVITY BUS'!P$23</f>
        <v>TRAHUM</v>
      </c>
      <c r="I191" s="38" t="str">
        <f t="shared" si="29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3"/>
        <v>*</v>
      </c>
      <c r="E192" s="42">
        <f>'ACTIVITY BUS'!$E$7</f>
        <v>2018</v>
      </c>
      <c r="F192" s="38" t="str">
        <f t="shared" si="27"/>
        <v>TRAKER</v>
      </c>
      <c r="G192" s="38" t="str">
        <f t="shared" si="28"/>
        <v>TBI*</v>
      </c>
      <c r="H192" s="38" t="str">
        <f>'ACTIVITY BUS'!P$24</f>
        <v>TRAKER</v>
      </c>
      <c r="I192" s="38" t="str">
        <f t="shared" si="29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3"/>
        <v>*</v>
      </c>
      <c r="E193" s="42">
        <f>'ACTIVITY BUS'!$E$7</f>
        <v>2018</v>
      </c>
      <c r="F193" s="38" t="str">
        <f t="shared" si="27"/>
        <v>TRALFO</v>
      </c>
      <c r="G193" s="38" t="str">
        <f t="shared" si="28"/>
        <v>TBI*</v>
      </c>
      <c r="H193" s="38" t="str">
        <f>'ACTIVITY BUS'!P$25</f>
        <v>TRALFO</v>
      </c>
      <c r="I193" s="38" t="str">
        <f t="shared" si="29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3"/>
        <v>*</v>
      </c>
      <c r="E194" s="42">
        <f>'ACTIVITY BUS'!$E$7</f>
        <v>2018</v>
      </c>
      <c r="F194" s="38" t="str">
        <f t="shared" si="27"/>
        <v>TRALPG</v>
      </c>
      <c r="G194" s="38" t="str">
        <f t="shared" si="28"/>
        <v>TBI*</v>
      </c>
      <c r="H194" s="38" t="str">
        <f>'ACTIVITY BUS'!P$26</f>
        <v>TRALPG</v>
      </c>
      <c r="I194" s="38" t="str">
        <f t="shared" si="29"/>
        <v>TRASO2N</v>
      </c>
      <c r="J194" s="47">
        <v>0</v>
      </c>
      <c r="K194" s="2"/>
      <c r="L194" s="38" t="s">
        <v>239</v>
      </c>
      <c r="M194" s="38"/>
      <c r="N194" s="38" t="s">
        <v>263</v>
      </c>
    </row>
    <row r="195" spans="2:20" x14ac:dyDescent="0.3">
      <c r="B195" s="38" t="s">
        <v>225</v>
      </c>
      <c r="C195" s="38"/>
      <c r="D195" s="38" t="str">
        <f t="shared" si="23"/>
        <v>FLO_EMIS</v>
      </c>
      <c r="E195" s="42">
        <f>'ACTIVITY BUS'!$E$7</f>
        <v>2018</v>
      </c>
      <c r="F195" s="38" t="str">
        <f t="shared" si="27"/>
        <v>TRAMTH</v>
      </c>
      <c r="G195" s="38" t="str">
        <f t="shared" si="28"/>
        <v>TBI*</v>
      </c>
      <c r="H195" s="38" t="str">
        <f>P$27</f>
        <v>TRAMTH</v>
      </c>
      <c r="I195" s="38" t="str">
        <f t="shared" si="29"/>
        <v>TRASO2N</v>
      </c>
      <c r="J195" s="47">
        <v>9.0799999562732697E-5</v>
      </c>
      <c r="K195" s="2"/>
      <c r="L195" s="38" t="s">
        <v>239</v>
      </c>
      <c r="M195" s="38" t="s">
        <v>293</v>
      </c>
      <c r="N195" s="38" t="s">
        <v>273</v>
      </c>
    </row>
    <row r="196" spans="2:20" s="2" customFormat="1" ht="15" customHeight="1" x14ac:dyDescent="0.3">
      <c r="B196" s="38" t="s">
        <v>225</v>
      </c>
      <c r="C196" s="38"/>
      <c r="D196" s="38" t="str">
        <f t="shared" si="23"/>
        <v>FLO_EMIS</v>
      </c>
      <c r="E196" s="42">
        <f>'ACTIVITY BUS'!$E$7</f>
        <v>2018</v>
      </c>
      <c r="F196" s="38" t="str">
        <f t="shared" si="27"/>
        <v>TRAMTHM</v>
      </c>
      <c r="G196" s="38" t="str">
        <f t="shared" si="28"/>
        <v>TBI*</v>
      </c>
      <c r="H196" s="38" t="str">
        <f>P$28</f>
        <v>TRAMTHM</v>
      </c>
      <c r="I196" s="38" t="str">
        <f t="shared" si="29"/>
        <v>TRASO2N</v>
      </c>
      <c r="J196" s="47">
        <v>9.0799999562732697E-5</v>
      </c>
      <c r="L196" s="38" t="s">
        <v>239</v>
      </c>
      <c r="M196" s="38" t="s">
        <v>293</v>
      </c>
      <c r="N196" s="38" t="s">
        <v>273</v>
      </c>
      <c r="P196" s="53"/>
    </row>
    <row r="197" spans="2:20" s="2" customFormat="1" ht="15" customHeight="1" x14ac:dyDescent="0.3">
      <c r="B197" s="38" t="s">
        <v>225</v>
      </c>
      <c r="C197" s="38"/>
      <c r="D197" s="38" t="str">
        <f t="shared" si="23"/>
        <v>FLO_EMIS</v>
      </c>
      <c r="E197" s="42">
        <f>'ACTIVITY BUS'!$E$7</f>
        <v>2018</v>
      </c>
      <c r="F197" s="38" t="str">
        <f t="shared" si="27"/>
        <v>TRANGL</v>
      </c>
      <c r="G197" s="38" t="str">
        <f t="shared" si="28"/>
        <v>TBI*</v>
      </c>
      <c r="H197" s="38" t="str">
        <f>'ACTIVITY BUS'!P$29</f>
        <v>TRANGL</v>
      </c>
      <c r="I197" s="38" t="str">
        <f t="shared" si="29"/>
        <v>TRASO2N</v>
      </c>
      <c r="J197" s="47">
        <v>9.0799999552009083E-5</v>
      </c>
      <c r="K197"/>
      <c r="L197" s="38" t="s">
        <v>239</v>
      </c>
      <c r="M197" s="38" t="s">
        <v>293</v>
      </c>
      <c r="N197" s="38" t="s">
        <v>273</v>
      </c>
      <c r="P197" s="53"/>
    </row>
    <row r="198" spans="2:20" x14ac:dyDescent="0.3">
      <c r="B198" s="39" t="s">
        <v>225</v>
      </c>
      <c r="C198" s="39"/>
      <c r="D198" s="39" t="str">
        <f t="shared" si="23"/>
        <v>FLO_EMIS</v>
      </c>
      <c r="E198" s="42">
        <f>'ACTIVITY BUS'!$E$7</f>
        <v>2018</v>
      </c>
      <c r="F198" s="39" t="str">
        <f t="shared" si="27"/>
        <v>TRANGS</v>
      </c>
      <c r="G198" s="39" t="str">
        <f t="shared" si="28"/>
        <v>TBI*</v>
      </c>
      <c r="H198" s="39" t="str">
        <f>'ACTIVITY BUS'!P$30</f>
        <v>TRANGS</v>
      </c>
      <c r="I198" s="39" t="str">
        <f t="shared" si="29"/>
        <v>TRASO2N</v>
      </c>
      <c r="J198" s="48">
        <v>9.0799999552009083E-5</v>
      </c>
      <c r="L198" s="39" t="s">
        <v>239</v>
      </c>
      <c r="M198" s="39" t="s">
        <v>293</v>
      </c>
      <c r="N198" s="39" t="s">
        <v>273</v>
      </c>
    </row>
    <row r="199" spans="2:20" x14ac:dyDescent="0.3">
      <c r="B199" s="38" t="s">
        <v>225</v>
      </c>
      <c r="C199" s="38"/>
      <c r="D199" s="38" t="str">
        <f t="shared" si="23"/>
        <v>FLO_EMIS</v>
      </c>
      <c r="E199" s="42">
        <f>'ACTIVITY BUS'!$E$7</f>
        <v>2018</v>
      </c>
      <c r="F199" s="38" t="str">
        <f t="shared" si="27"/>
        <v>TRABDL</v>
      </c>
      <c r="G199" s="38" t="str">
        <f>G$7</f>
        <v>TBI*</v>
      </c>
      <c r="H199" s="38" t="str">
        <f>'ACTIVITY BUS'!P$7</f>
        <v>TRABDL</v>
      </c>
      <c r="I199" s="38" t="s">
        <v>230</v>
      </c>
      <c r="J199" s="47">
        <v>4.2740997586618061E-3</v>
      </c>
      <c r="K199" s="2"/>
      <c r="L199" s="38" t="s">
        <v>239</v>
      </c>
      <c r="M199" s="38" t="s">
        <v>293</v>
      </c>
      <c r="N199" s="38" t="s">
        <v>272</v>
      </c>
    </row>
    <row r="200" spans="2:20" s="2" customFormat="1" ht="15" customHeight="1" x14ac:dyDescent="0.3">
      <c r="B200" s="38" t="s">
        <v>225</v>
      </c>
      <c r="C200" s="38"/>
      <c r="D200" s="38" t="str">
        <f t="shared" si="23"/>
        <v>FLO_EMIS</v>
      </c>
      <c r="E200" s="42">
        <f>'ACTIVITY BUS'!$E$7</f>
        <v>2018</v>
      </c>
      <c r="F200" s="38" t="str">
        <f t="shared" si="27"/>
        <v>TRABDLM</v>
      </c>
      <c r="G200" s="38" t="str">
        <f>G199</f>
        <v>TBI*</v>
      </c>
      <c r="H200" s="38" t="str">
        <f>'ACTIVITY BUS'!P$8</f>
        <v>TRABDLM</v>
      </c>
      <c r="I200" s="38" t="str">
        <f>I199</f>
        <v>TRAVOCN</v>
      </c>
      <c r="J200" s="47">
        <v>4.2740997586618061E-3</v>
      </c>
      <c r="L200" s="38" t="s">
        <v>239</v>
      </c>
      <c r="M200" s="38" t="s">
        <v>293</v>
      </c>
      <c r="N200" s="38" t="s">
        <v>272</v>
      </c>
      <c r="P200" s="53"/>
      <c r="S200" s="53"/>
    </row>
    <row r="201" spans="2:20" s="2" customFormat="1" ht="15" customHeight="1" x14ac:dyDescent="0.3">
      <c r="B201" s="38" t="s">
        <v>225</v>
      </c>
      <c r="C201" s="38"/>
      <c r="D201" s="38" t="str">
        <f t="shared" si="23"/>
        <v>FLO_EMIS</v>
      </c>
      <c r="E201" s="42">
        <f>'ACTIVITY BUS'!$E$7</f>
        <v>2018</v>
      </c>
      <c r="F201" s="38" t="str">
        <f t="shared" si="27"/>
        <v>TRABGL</v>
      </c>
      <c r="G201" s="38" t="str">
        <f t="shared" ref="G201:G222" si="31">G200</f>
        <v>TBI*</v>
      </c>
      <c r="H201" s="38" t="str">
        <f>'ACTIVITY BUS'!P$9</f>
        <v>TRABGL</v>
      </c>
      <c r="I201" s="38" t="str">
        <f t="shared" ref="I201:I222" si="32">I200</f>
        <v>TRAVOCN</v>
      </c>
      <c r="J201" s="47">
        <v>3.2385508214360941E-4</v>
      </c>
      <c r="L201" s="38" t="s">
        <v>239</v>
      </c>
      <c r="M201" s="38" t="s">
        <v>293</v>
      </c>
      <c r="N201" s="38" t="s">
        <v>273</v>
      </c>
      <c r="P201" s="53"/>
      <c r="S201" s="1"/>
      <c r="T201" s="54"/>
    </row>
    <row r="202" spans="2:20" s="2" customFormat="1" ht="15" customHeight="1" x14ac:dyDescent="0.3">
      <c r="B202" s="38" t="s">
        <v>225</v>
      </c>
      <c r="C202" s="38"/>
      <c r="D202" s="38" t="str">
        <f t="shared" si="23"/>
        <v>FLO_EMIS</v>
      </c>
      <c r="E202" s="42">
        <f>'ACTIVITY BUS'!$E$7</f>
        <v>2018</v>
      </c>
      <c r="F202" s="38" t="str">
        <f t="shared" si="27"/>
        <v>TRABGS</v>
      </c>
      <c r="G202" s="38" t="str">
        <f t="shared" si="31"/>
        <v>TBI*</v>
      </c>
      <c r="H202" s="38" t="str">
        <f>'ACTIVITY BUS'!P$10</f>
        <v>TRABGS</v>
      </c>
      <c r="I202" s="38" t="str">
        <f t="shared" si="32"/>
        <v>TRAVOCN</v>
      </c>
      <c r="J202" s="47">
        <v>3.2385508214360941E-4</v>
      </c>
      <c r="L202" s="38" t="s">
        <v>239</v>
      </c>
      <c r="M202" s="38" t="s">
        <v>293</v>
      </c>
      <c r="N202" s="38" t="s">
        <v>273</v>
      </c>
      <c r="P202" s="53"/>
      <c r="S202" s="53"/>
    </row>
    <row r="203" spans="2:20" s="2" customFormat="1" ht="15" customHeight="1" x14ac:dyDescent="0.3">
      <c r="B203" s="38" t="s">
        <v>225</v>
      </c>
      <c r="C203" s="38"/>
      <c r="D203" s="38" t="str">
        <f t="shared" si="23"/>
        <v>*</v>
      </c>
      <c r="E203" s="42">
        <f>'ACTIVITY BUS'!$E$7</f>
        <v>2018</v>
      </c>
      <c r="F203" s="38" t="str">
        <f t="shared" si="27"/>
        <v>TRABGSL</v>
      </c>
      <c r="G203" s="38" t="str">
        <f t="shared" si="31"/>
        <v>TBI*</v>
      </c>
      <c r="H203" s="38" t="str">
        <f>'ACTIVITY BUS'!P$11</f>
        <v>TRABGSL</v>
      </c>
      <c r="I203" s="38" t="str">
        <f t="shared" si="32"/>
        <v>TRAVOCN</v>
      </c>
      <c r="J203" s="47">
        <v>0</v>
      </c>
      <c r="L203" s="38" t="s">
        <v>239</v>
      </c>
      <c r="M203" s="38"/>
      <c r="N203" s="38" t="s">
        <v>245</v>
      </c>
      <c r="P203" s="53"/>
      <c r="S203" s="1"/>
      <c r="T203" s="54"/>
    </row>
    <row r="204" spans="2:20" s="2" customFormat="1" ht="15" customHeight="1" x14ac:dyDescent="0.3">
      <c r="B204" s="38" t="s">
        <v>225</v>
      </c>
      <c r="C204" s="38"/>
      <c r="D204" s="38" t="str">
        <f t="shared" si="23"/>
        <v>*</v>
      </c>
      <c r="E204" s="42">
        <f>'ACTIVITY BUS'!$E$7</f>
        <v>2018</v>
      </c>
      <c r="F204" s="38" t="str">
        <f t="shared" ref="F204" si="33">H204</f>
        <v>TRABGSLM</v>
      </c>
      <c r="G204" s="38" t="str">
        <f t="shared" si="31"/>
        <v>TBI*</v>
      </c>
      <c r="H204" s="38" t="str">
        <f>P$12</f>
        <v>TRABGSLM</v>
      </c>
      <c r="I204" s="38" t="str">
        <f t="shared" si="32"/>
        <v>TRAVOCN</v>
      </c>
      <c r="J204" s="47">
        <v>0</v>
      </c>
      <c r="L204" s="38" t="s">
        <v>239</v>
      </c>
      <c r="M204" s="38"/>
      <c r="N204" s="38" t="s">
        <v>245</v>
      </c>
      <c r="P204" s="53"/>
      <c r="S204" s="53"/>
      <c r="T204" s="62"/>
    </row>
    <row r="205" spans="2:20" s="2" customFormat="1" ht="15" customHeight="1" x14ac:dyDescent="0.3">
      <c r="B205" s="38" t="s">
        <v>225</v>
      </c>
      <c r="C205" s="38"/>
      <c r="D205" s="38" t="str">
        <f t="shared" si="23"/>
        <v>*</v>
      </c>
      <c r="E205" s="42">
        <f>'ACTIVITY BUS'!$E$7</f>
        <v>2018</v>
      </c>
      <c r="F205" s="38" t="str">
        <f t="shared" si="27"/>
        <v>TRABJF</v>
      </c>
      <c r="G205" s="38" t="str">
        <f>G203</f>
        <v>TBI*</v>
      </c>
      <c r="H205" s="38" t="str">
        <f>'ACTIVITY BUS'!P$13</f>
        <v>TRABJF</v>
      </c>
      <c r="I205" s="38" t="str">
        <f>I203</f>
        <v>TRAVOCN</v>
      </c>
      <c r="J205" s="47">
        <v>0</v>
      </c>
      <c r="L205" s="38" t="s">
        <v>239</v>
      </c>
      <c r="M205" s="38"/>
      <c r="N205" s="38" t="s">
        <v>245</v>
      </c>
      <c r="P205" s="53"/>
    </row>
    <row r="206" spans="2:20" x14ac:dyDescent="0.3">
      <c r="B206" s="38" t="s">
        <v>225</v>
      </c>
      <c r="C206" s="38"/>
      <c r="D206" s="38" t="str">
        <f t="shared" si="23"/>
        <v>*</v>
      </c>
      <c r="E206" s="42">
        <f>'ACTIVITY BUS'!$E$7</f>
        <v>2018</v>
      </c>
      <c r="F206" s="38" t="str">
        <f t="shared" si="27"/>
        <v>TRADME</v>
      </c>
      <c r="G206" s="38" t="str">
        <f t="shared" si="31"/>
        <v>TBI*</v>
      </c>
      <c r="H206" s="38" t="str">
        <f>'ACTIVITY BUS'!P$14</f>
        <v>TRADME</v>
      </c>
      <c r="I206" s="38" t="str">
        <f t="shared" si="32"/>
        <v>TRAVOCN</v>
      </c>
      <c r="J206" s="47">
        <v>0</v>
      </c>
      <c r="K206" s="2"/>
      <c r="L206" s="38" t="s">
        <v>239</v>
      </c>
      <c r="M206" s="38"/>
      <c r="N206" s="38" t="s">
        <v>263</v>
      </c>
      <c r="P206" s="53"/>
    </row>
    <row r="207" spans="2:20" x14ac:dyDescent="0.3">
      <c r="B207" s="38" t="s">
        <v>225</v>
      </c>
      <c r="C207" s="38"/>
      <c r="D207" s="38" t="str">
        <f t="shared" si="23"/>
        <v>FLO_EMIS</v>
      </c>
      <c r="E207" s="42">
        <f>'ACTIVITY BUS'!$E$7</f>
        <v>2018</v>
      </c>
      <c r="F207" s="38" t="str">
        <f t="shared" si="27"/>
        <v>TRADST</v>
      </c>
      <c r="G207" s="38" t="str">
        <f t="shared" si="31"/>
        <v>TBI*</v>
      </c>
      <c r="H207" s="38" t="str">
        <f>'ACTIVITY BUS'!P$15</f>
        <v>TRADST</v>
      </c>
      <c r="I207" s="38" t="str">
        <f t="shared" si="32"/>
        <v>TRAVOCN</v>
      </c>
      <c r="J207" s="47">
        <v>4.3306982400329996E-3</v>
      </c>
      <c r="K207" s="2"/>
      <c r="L207" s="38" t="s">
        <v>239</v>
      </c>
      <c r="M207" s="38" t="s">
        <v>293</v>
      </c>
      <c r="N207" s="38" t="s">
        <v>273</v>
      </c>
    </row>
    <row r="208" spans="2:20" x14ac:dyDescent="0.3">
      <c r="B208" s="38" t="s">
        <v>225</v>
      </c>
      <c r="C208" s="38"/>
      <c r="D208" s="38" t="str">
        <f t="shared" ref="D208:D222" si="34">IF(J208&gt;0,"FLO_EMIS","*")</f>
        <v>*</v>
      </c>
      <c r="E208" s="42">
        <f>'ACTIVITY BUS'!$E$7</f>
        <v>2018</v>
      </c>
      <c r="F208" s="38" t="str">
        <f t="shared" si="27"/>
        <v>TRAELC</v>
      </c>
      <c r="G208" s="38" t="str">
        <f t="shared" si="31"/>
        <v>TBI*</v>
      </c>
      <c r="H208" s="38" t="str">
        <f>'ACTIVITY BUS'!P$16</f>
        <v>TRAELC</v>
      </c>
      <c r="I208" s="38" t="str">
        <f t="shared" si="32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20" x14ac:dyDescent="0.3">
      <c r="B209" s="38" t="s">
        <v>225</v>
      </c>
      <c r="C209" s="38"/>
      <c r="D209" s="38" t="str">
        <f t="shared" si="34"/>
        <v>FLO_EMIS</v>
      </c>
      <c r="E209" s="42">
        <f>'ACTIVITY BUS'!$E$7</f>
        <v>2018</v>
      </c>
      <c r="F209" s="38" t="str">
        <f t="shared" si="27"/>
        <v>TRAETH</v>
      </c>
      <c r="G209" s="38" t="str">
        <f t="shared" si="31"/>
        <v>TBI*</v>
      </c>
      <c r="H209" s="38" t="str">
        <f>'ACTIVITY BUS'!P$17</f>
        <v>TRAETH</v>
      </c>
      <c r="I209" s="38" t="str">
        <f t="shared" si="32"/>
        <v>TRAVOCN</v>
      </c>
      <c r="J209" s="47">
        <v>2.0274294175935863E-4</v>
      </c>
      <c r="K209" s="2"/>
      <c r="L209" s="38" t="s">
        <v>239</v>
      </c>
      <c r="M209" s="38" t="s">
        <v>293</v>
      </c>
      <c r="N209" s="38" t="s">
        <v>264</v>
      </c>
    </row>
    <row r="210" spans="2:20" x14ac:dyDescent="0.3">
      <c r="B210" s="38" t="s">
        <v>225</v>
      </c>
      <c r="C210" s="38"/>
      <c r="D210" s="38" t="str">
        <f t="shared" si="34"/>
        <v>FLO_EMIS</v>
      </c>
      <c r="E210" s="42">
        <f>'ACTIVITY BUS'!$E$7</f>
        <v>2018</v>
      </c>
      <c r="F210" s="38" t="str">
        <f t="shared" si="27"/>
        <v>TRAETHM</v>
      </c>
      <c r="G210" s="38" t="str">
        <f t="shared" si="31"/>
        <v>TBI*</v>
      </c>
      <c r="H210" s="38" t="str">
        <f>'ACTIVITY BUS'!P$18</f>
        <v>TRAETHM</v>
      </c>
      <c r="I210" s="38" t="str">
        <f t="shared" si="32"/>
        <v>TRAVOCN</v>
      </c>
      <c r="J210" s="47">
        <v>2.0274294175935863E-4</v>
      </c>
      <c r="K210" s="2"/>
      <c r="L210" s="38" t="s">
        <v>239</v>
      </c>
      <c r="M210" s="38" t="s">
        <v>293</v>
      </c>
      <c r="N210" s="38" t="s">
        <v>264</v>
      </c>
    </row>
    <row r="211" spans="2:20" x14ac:dyDescent="0.3">
      <c r="B211" s="38" t="s">
        <v>225</v>
      </c>
      <c r="C211" s="38"/>
      <c r="D211" s="38" t="str">
        <f t="shared" si="34"/>
        <v>*</v>
      </c>
      <c r="E211" s="42">
        <f>'ACTIVITY BUS'!$E$7</f>
        <v>2018</v>
      </c>
      <c r="F211" s="38" t="str">
        <f t="shared" si="27"/>
        <v>TRAFTD</v>
      </c>
      <c r="G211" s="38" t="str">
        <f t="shared" si="31"/>
        <v>TBI*</v>
      </c>
      <c r="H211" s="38" t="str">
        <f>'ACTIVITY BUS'!P$19</f>
        <v>TRAFTD</v>
      </c>
      <c r="I211" s="38" t="str">
        <f t="shared" si="32"/>
        <v>TRAVOCN</v>
      </c>
      <c r="J211" s="47">
        <v>0</v>
      </c>
      <c r="K211" s="2"/>
      <c r="L211" s="38" t="s">
        <v>239</v>
      </c>
      <c r="M211" s="38"/>
      <c r="N211" s="38" t="s">
        <v>263</v>
      </c>
    </row>
    <row r="212" spans="2:20" x14ac:dyDescent="0.3">
      <c r="B212" s="38" t="s">
        <v>225</v>
      </c>
      <c r="C212" s="38"/>
      <c r="D212" s="38" t="str">
        <f t="shared" si="34"/>
        <v>*</v>
      </c>
      <c r="E212" s="42">
        <f>'ACTIVITY BUS'!$E$7</f>
        <v>2018</v>
      </c>
      <c r="F212" s="38" t="str">
        <f t="shared" si="27"/>
        <v>TRAGSL</v>
      </c>
      <c r="G212" s="38" t="str">
        <f t="shared" si="31"/>
        <v>TBI*</v>
      </c>
      <c r="H212" s="38" t="str">
        <f>'ACTIVITY BUS'!P$20</f>
        <v>TRAGSL</v>
      </c>
      <c r="I212" s="38" t="str">
        <f t="shared" si="32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20" x14ac:dyDescent="0.3">
      <c r="B213" s="38" t="s">
        <v>225</v>
      </c>
      <c r="C213" s="38"/>
      <c r="D213" s="38" t="str">
        <f t="shared" si="34"/>
        <v>*</v>
      </c>
      <c r="E213" s="42">
        <f>'ACTIVITY BUS'!$E$7</f>
        <v>2018</v>
      </c>
      <c r="F213" s="38" t="str">
        <f t="shared" si="27"/>
        <v>TRAH2G</v>
      </c>
      <c r="G213" s="38" t="str">
        <f t="shared" si="31"/>
        <v>TBI*</v>
      </c>
      <c r="H213" s="38" t="str">
        <f>'ACTIVITY BUS'!P$21</f>
        <v>TRAH2G</v>
      </c>
      <c r="I213" s="38" t="str">
        <f t="shared" si="32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20" x14ac:dyDescent="0.3">
      <c r="B214" s="38" t="s">
        <v>225</v>
      </c>
      <c r="C214" s="38"/>
      <c r="D214" s="38" t="str">
        <f t="shared" si="34"/>
        <v>*</v>
      </c>
      <c r="E214" s="42">
        <f>'ACTIVITY BUS'!$E$7</f>
        <v>2018</v>
      </c>
      <c r="F214" s="38" t="str">
        <f t="shared" si="27"/>
        <v>TRAHFO</v>
      </c>
      <c r="G214" s="38" t="str">
        <f t="shared" si="31"/>
        <v>TBI*</v>
      </c>
      <c r="H214" s="38" t="str">
        <f>'ACTIVITY BUS'!P$22</f>
        <v>TRAHFO</v>
      </c>
      <c r="I214" s="38" t="str">
        <f t="shared" si="32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20" x14ac:dyDescent="0.3">
      <c r="B215" s="38" t="s">
        <v>225</v>
      </c>
      <c r="C215" s="38"/>
      <c r="D215" s="38" t="str">
        <f t="shared" si="34"/>
        <v>*</v>
      </c>
      <c r="E215" s="42">
        <f>'ACTIVITY BUS'!$E$7</f>
        <v>2018</v>
      </c>
      <c r="F215" s="38" t="str">
        <f t="shared" si="27"/>
        <v>TRAHUM</v>
      </c>
      <c r="G215" s="38" t="str">
        <f t="shared" si="31"/>
        <v>TBI*</v>
      </c>
      <c r="H215" s="38" t="str">
        <f>'ACTIVITY BUS'!P$23</f>
        <v>TRAHUM</v>
      </c>
      <c r="I215" s="38" t="str">
        <f t="shared" si="32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20" x14ac:dyDescent="0.3">
      <c r="B216" s="38" t="s">
        <v>225</v>
      </c>
      <c r="C216" s="38"/>
      <c r="D216" s="38" t="str">
        <f t="shared" si="34"/>
        <v>*</v>
      </c>
      <c r="E216" s="42">
        <f>'ACTIVITY BUS'!$E$7</f>
        <v>2018</v>
      </c>
      <c r="F216" s="38" t="str">
        <f t="shared" si="27"/>
        <v>TRAKER</v>
      </c>
      <c r="G216" s="38" t="str">
        <f t="shared" si="31"/>
        <v>TBI*</v>
      </c>
      <c r="H216" s="38" t="str">
        <f>'ACTIVITY BUS'!P$24</f>
        <v>TRAKER</v>
      </c>
      <c r="I216" s="38" t="str">
        <f t="shared" si="32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20" x14ac:dyDescent="0.3">
      <c r="B217" s="38" t="s">
        <v>225</v>
      </c>
      <c r="C217" s="38"/>
      <c r="D217" s="38" t="str">
        <f t="shared" si="34"/>
        <v>*</v>
      </c>
      <c r="E217" s="42">
        <f>'ACTIVITY BUS'!$E$7</f>
        <v>2018</v>
      </c>
      <c r="F217" s="38" t="str">
        <f t="shared" si="27"/>
        <v>TRALFO</v>
      </c>
      <c r="G217" s="38" t="str">
        <f t="shared" si="31"/>
        <v>TBI*</v>
      </c>
      <c r="H217" s="38" t="str">
        <f>'ACTIVITY BUS'!P$25</f>
        <v>TRALFO</v>
      </c>
      <c r="I217" s="38" t="str">
        <f t="shared" si="32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20" x14ac:dyDescent="0.3">
      <c r="B218" s="38" t="s">
        <v>225</v>
      </c>
      <c r="C218" s="38"/>
      <c r="D218" s="38" t="str">
        <f t="shared" si="34"/>
        <v>*</v>
      </c>
      <c r="E218" s="42">
        <f>'ACTIVITY BUS'!$E$7</f>
        <v>2018</v>
      </c>
      <c r="F218" s="38" t="str">
        <f t="shared" si="27"/>
        <v>TRALPG</v>
      </c>
      <c r="G218" s="38" t="str">
        <f t="shared" si="31"/>
        <v>TBI*</v>
      </c>
      <c r="H218" s="38" t="str">
        <f>'ACTIVITY BUS'!P$26</f>
        <v>TRALPG</v>
      </c>
      <c r="I218" s="38" t="str">
        <f t="shared" si="32"/>
        <v>TRAVOCN</v>
      </c>
      <c r="J218" s="47">
        <v>0</v>
      </c>
      <c r="K218" s="2"/>
      <c r="L218" s="38" t="s">
        <v>239</v>
      </c>
      <c r="M218" s="38"/>
      <c r="N218" s="38" t="s">
        <v>263</v>
      </c>
    </row>
    <row r="219" spans="2:20" x14ac:dyDescent="0.3">
      <c r="B219" s="38" t="s">
        <v>225</v>
      </c>
      <c r="C219" s="38"/>
      <c r="D219" s="38" t="str">
        <f t="shared" si="34"/>
        <v>FLO_EMIS</v>
      </c>
      <c r="E219" s="42">
        <f>'ACTIVITY BUS'!$E$7</f>
        <v>2018</v>
      </c>
      <c r="F219" s="38" t="str">
        <f t="shared" si="27"/>
        <v>TRAMTH</v>
      </c>
      <c r="G219" s="38" t="str">
        <f t="shared" si="31"/>
        <v>TBI*</v>
      </c>
      <c r="H219" s="38" t="str">
        <f>P$27</f>
        <v>TRAMTH</v>
      </c>
      <c r="I219" s="38" t="str">
        <f t="shared" si="32"/>
        <v>TRAVOCN</v>
      </c>
      <c r="J219" s="47">
        <v>4.0838290019989598E-3</v>
      </c>
      <c r="K219" s="2"/>
      <c r="L219" s="38" t="s">
        <v>239</v>
      </c>
      <c r="M219" s="38" t="s">
        <v>293</v>
      </c>
      <c r="N219" s="38" t="s">
        <v>273</v>
      </c>
    </row>
    <row r="220" spans="2:20" s="2" customFormat="1" ht="15" customHeight="1" x14ac:dyDescent="0.3">
      <c r="B220" s="38" t="s">
        <v>225</v>
      </c>
      <c r="C220" s="38"/>
      <c r="D220" s="38" t="str">
        <f t="shared" si="34"/>
        <v>FLO_EMIS</v>
      </c>
      <c r="E220" s="42">
        <f>'ACTIVITY BUS'!$E$7</f>
        <v>2018</v>
      </c>
      <c r="F220" s="38" t="str">
        <f t="shared" si="27"/>
        <v>TRAMTHM</v>
      </c>
      <c r="G220" s="38" t="str">
        <f t="shared" si="31"/>
        <v>TBI*</v>
      </c>
      <c r="H220" s="38" t="str">
        <f>P$28</f>
        <v>TRAMTHM</v>
      </c>
      <c r="I220" s="38" t="str">
        <f t="shared" si="32"/>
        <v>TRAVOCN</v>
      </c>
      <c r="J220" s="47">
        <v>4.0838290019989598E-3</v>
      </c>
      <c r="L220" s="38" t="s">
        <v>239</v>
      </c>
      <c r="M220" s="38" t="s">
        <v>293</v>
      </c>
      <c r="N220" s="38" t="s">
        <v>273</v>
      </c>
      <c r="P220" s="53"/>
    </row>
    <row r="221" spans="2:20" s="2" customFormat="1" ht="15" customHeight="1" x14ac:dyDescent="0.3">
      <c r="B221" s="38" t="s">
        <v>225</v>
      </c>
      <c r="C221" s="38"/>
      <c r="D221" s="38" t="str">
        <f t="shared" si="34"/>
        <v>FLO_EMIS</v>
      </c>
      <c r="E221" s="42">
        <f>'ACTIVITY BUS'!$E$7</f>
        <v>2018</v>
      </c>
      <c r="F221" s="38" t="str">
        <f t="shared" si="27"/>
        <v>TRANGL</v>
      </c>
      <c r="G221" s="38" t="str">
        <f t="shared" si="31"/>
        <v>TBI*</v>
      </c>
      <c r="H221" s="38" t="str">
        <f>'ACTIVITY BUS'!P$29</f>
        <v>TRANGL</v>
      </c>
      <c r="I221" s="38" t="str">
        <f t="shared" si="32"/>
        <v>TRAVOCN</v>
      </c>
      <c r="J221" s="47">
        <v>3.2385508214360941E-4</v>
      </c>
      <c r="K221"/>
      <c r="L221" s="38" t="s">
        <v>239</v>
      </c>
      <c r="M221" s="38" t="s">
        <v>293</v>
      </c>
      <c r="N221" s="38" t="s">
        <v>273</v>
      </c>
      <c r="P221" s="53"/>
    </row>
    <row r="222" spans="2:20" x14ac:dyDescent="0.3">
      <c r="B222" s="39" t="s">
        <v>225</v>
      </c>
      <c r="C222" s="39"/>
      <c r="D222" s="39" t="str">
        <f t="shared" si="34"/>
        <v>FLO_EMIS</v>
      </c>
      <c r="E222" s="42">
        <f>'ACTIVITY BUS'!$E$7</f>
        <v>2018</v>
      </c>
      <c r="F222" s="39" t="str">
        <f t="shared" si="27"/>
        <v>TRANGS</v>
      </c>
      <c r="G222" s="39" t="str">
        <f t="shared" si="31"/>
        <v>TBI*</v>
      </c>
      <c r="H222" s="39" t="str">
        <f>'ACTIVITY BUS'!P$30</f>
        <v>TRANGS</v>
      </c>
      <c r="I222" s="39" t="str">
        <f t="shared" si="32"/>
        <v>TRAVOCN</v>
      </c>
      <c r="J222" s="48">
        <v>3.2385508214360941E-4</v>
      </c>
      <c r="L222" s="39" t="s">
        <v>239</v>
      </c>
      <c r="M222" s="39" t="s">
        <v>293</v>
      </c>
      <c r="N222" s="39" t="s">
        <v>273</v>
      </c>
    </row>
    <row r="224" spans="2:20" ht="19.8" x14ac:dyDescent="0.3">
      <c r="B224" s="50" t="s">
        <v>326</v>
      </c>
      <c r="C224" s="50"/>
      <c r="D224" s="50"/>
      <c r="E224" s="50"/>
      <c r="F224" s="50"/>
      <c r="G224" s="2"/>
      <c r="H224" s="2"/>
      <c r="I224" s="2"/>
      <c r="J224" s="2"/>
      <c r="K224" s="2"/>
      <c r="L224" s="41"/>
      <c r="M224" s="2"/>
      <c r="N224" s="2"/>
      <c r="O224" s="2"/>
      <c r="P224" s="2"/>
      <c r="Q224" s="2"/>
      <c r="R224" s="2"/>
      <c r="S224" s="2"/>
      <c r="T224" s="2"/>
    </row>
    <row r="225" spans="2:20" s="2" customFormat="1" ht="21" customHeight="1" x14ac:dyDescent="0.3">
      <c r="B225" s="40" t="s">
        <v>215</v>
      </c>
      <c r="C225"/>
      <c r="D225"/>
      <c r="E225"/>
      <c r="F225"/>
      <c r="G225"/>
      <c r="H225"/>
      <c r="I225"/>
      <c r="J225"/>
      <c r="L225" s="41"/>
    </row>
    <row r="226" spans="2:20" s="2" customFormat="1" ht="15" customHeight="1" x14ac:dyDescent="0.3">
      <c r="B226" s="35" t="s">
        <v>216</v>
      </c>
      <c r="C226" s="35" t="s">
        <v>217</v>
      </c>
      <c r="D226" s="35" t="s">
        <v>218</v>
      </c>
      <c r="E226" s="35" t="s">
        <v>219</v>
      </c>
      <c r="F226" s="35" t="s">
        <v>220</v>
      </c>
      <c r="G226" s="35" t="s">
        <v>221</v>
      </c>
      <c r="H226" s="35" t="s">
        <v>222</v>
      </c>
      <c r="I226" s="35" t="s">
        <v>223</v>
      </c>
      <c r="J226" s="35" t="s">
        <v>224</v>
      </c>
      <c r="L226" s="35" t="s">
        <v>238</v>
      </c>
      <c r="M226" s="35" t="s">
        <v>292</v>
      </c>
      <c r="N226" s="35" t="s">
        <v>243</v>
      </c>
      <c r="O226" s="51"/>
      <c r="P226" s="35" t="s">
        <v>301</v>
      </c>
      <c r="Q226" s="35" t="s">
        <v>302</v>
      </c>
      <c r="S226" s="35" t="s">
        <v>303</v>
      </c>
      <c r="T226" s="35" t="s">
        <v>302</v>
      </c>
    </row>
    <row r="227" spans="2:20" s="2" customFormat="1" ht="15" customHeight="1" x14ac:dyDescent="0.3">
      <c r="B227" s="38" t="s">
        <v>225</v>
      </c>
      <c r="C227" s="38"/>
      <c r="D227" s="38" t="str">
        <f t="shared" ref="D227:D293" si="35">IF(J227&gt;0,"FLO_EMIS","*")</f>
        <v>FLO_EMIS</v>
      </c>
      <c r="E227" s="42">
        <v>2025</v>
      </c>
      <c r="F227" s="38" t="str">
        <f t="shared" ref="F227:F260" si="36">H227</f>
        <v>TRABDL</v>
      </c>
      <c r="G227" s="38" t="s">
        <v>341</v>
      </c>
      <c r="H227" s="38" t="str">
        <f>'ACTIVITY BUS'!P$7</f>
        <v>TRABDL</v>
      </c>
      <c r="I227" s="38" t="s">
        <v>226</v>
      </c>
      <c r="J227" s="47">
        <v>9.6044893494943239E-5</v>
      </c>
      <c r="L227" s="38" t="s">
        <v>239</v>
      </c>
      <c r="M227" s="38" t="s">
        <v>293</v>
      </c>
      <c r="N227" s="38" t="s">
        <v>308</v>
      </c>
      <c r="P227" s="38" t="s">
        <v>185</v>
      </c>
      <c r="Q227" s="44" t="s">
        <v>186</v>
      </c>
      <c r="S227" s="38" t="s">
        <v>226</v>
      </c>
      <c r="T227" s="44" t="s">
        <v>250</v>
      </c>
    </row>
    <row r="228" spans="2:20" s="2" customFormat="1" ht="15" customHeight="1" x14ac:dyDescent="0.3">
      <c r="B228" s="38" t="s">
        <v>225</v>
      </c>
      <c r="C228" s="38"/>
      <c r="D228" s="38" t="str">
        <f t="shared" si="35"/>
        <v>FLO_EMIS</v>
      </c>
      <c r="E228" s="42">
        <f>E227</f>
        <v>2025</v>
      </c>
      <c r="F228" s="38" t="str">
        <f t="shared" si="36"/>
        <v>TRABDLM</v>
      </c>
      <c r="G228" s="38" t="str">
        <f>G227</f>
        <v>TBI*100*</v>
      </c>
      <c r="H228" s="38" t="str">
        <f>'ACTIVITY BUS'!P$8</f>
        <v>TRABDLM</v>
      </c>
      <c r="I228" s="38" t="str">
        <f>I227</f>
        <v>TRACH4N</v>
      </c>
      <c r="J228" s="47">
        <v>9.6044893494943239E-5</v>
      </c>
      <c r="L228" s="38" t="s">
        <v>239</v>
      </c>
      <c r="M228" s="38" t="s">
        <v>293</v>
      </c>
      <c r="N228" s="38" t="s">
        <v>308</v>
      </c>
      <c r="P228" s="38" t="s">
        <v>187</v>
      </c>
      <c r="Q228" s="44" t="s">
        <v>188</v>
      </c>
      <c r="S228" s="38" t="s">
        <v>227</v>
      </c>
      <c r="T228" s="44" t="s">
        <v>251</v>
      </c>
    </row>
    <row r="229" spans="2:20" s="2" customFormat="1" ht="15" customHeight="1" x14ac:dyDescent="0.3">
      <c r="B229" s="38" t="s">
        <v>225</v>
      </c>
      <c r="C229" s="38"/>
      <c r="D229" s="38" t="str">
        <f t="shared" si="35"/>
        <v>FLO_EMIS</v>
      </c>
      <c r="E229" s="42">
        <f t="shared" ref="E229:E250" si="37">E228</f>
        <v>2025</v>
      </c>
      <c r="F229" s="38" t="str">
        <f t="shared" si="36"/>
        <v>TRABGL</v>
      </c>
      <c r="G229" s="38" t="str">
        <f t="shared" ref="G229:G250" si="38">G228</f>
        <v>TBI*100*</v>
      </c>
      <c r="H229" s="38" t="str">
        <f>'ACTIVITY BUS'!P$9</f>
        <v>TRABGL</v>
      </c>
      <c r="I229" s="38" t="str">
        <f t="shared" ref="I229:I250" si="39">I228</f>
        <v>TRACH4N</v>
      </c>
      <c r="J229" s="47">
        <v>1.7804100516013418E-5</v>
      </c>
      <c r="L229" s="38" t="s">
        <v>239</v>
      </c>
      <c r="M229" s="38" t="s">
        <v>293</v>
      </c>
      <c r="N229" s="38" t="s">
        <v>309</v>
      </c>
      <c r="P229" s="38" t="s">
        <v>278</v>
      </c>
      <c r="Q229" s="44" t="s">
        <v>279</v>
      </c>
      <c r="S229" s="38" t="s">
        <v>249</v>
      </c>
      <c r="T229" s="44" t="s">
        <v>252</v>
      </c>
    </row>
    <row r="230" spans="2:20" s="2" customFormat="1" ht="15" customHeight="1" x14ac:dyDescent="0.3">
      <c r="B230" s="38" t="s">
        <v>225</v>
      </c>
      <c r="C230" s="38"/>
      <c r="D230" s="38" t="str">
        <f t="shared" si="35"/>
        <v>FLO_EMIS</v>
      </c>
      <c r="E230" s="42">
        <f t="shared" si="37"/>
        <v>2025</v>
      </c>
      <c r="F230" s="38" t="str">
        <f t="shared" si="36"/>
        <v>TRABGS</v>
      </c>
      <c r="G230" s="38" t="str">
        <f t="shared" si="38"/>
        <v>TBI*100*</v>
      </c>
      <c r="H230" s="38" t="str">
        <f>'ACTIVITY BUS'!P$10</f>
        <v>TRABGS</v>
      </c>
      <c r="I230" s="38" t="str">
        <f t="shared" si="39"/>
        <v>TRACH4N</v>
      </c>
      <c r="J230" s="47">
        <v>1.7804100516013418E-5</v>
      </c>
      <c r="L230" s="38" t="s">
        <v>239</v>
      </c>
      <c r="M230" s="38" t="s">
        <v>293</v>
      </c>
      <c r="N230" s="38" t="s">
        <v>309</v>
      </c>
      <c r="P230" s="38" t="s">
        <v>189</v>
      </c>
      <c r="Q230" s="44" t="s">
        <v>190</v>
      </c>
      <c r="S230" s="38" t="s">
        <v>228</v>
      </c>
      <c r="T230" s="44" t="s">
        <v>253</v>
      </c>
    </row>
    <row r="231" spans="2:20" s="2" customFormat="1" ht="15" customHeight="1" x14ac:dyDescent="0.3">
      <c r="B231" s="38" t="s">
        <v>225</v>
      </c>
      <c r="C231" s="38"/>
      <c r="D231" s="38" t="str">
        <f t="shared" si="35"/>
        <v>*</v>
      </c>
      <c r="E231" s="42">
        <f t="shared" si="37"/>
        <v>2025</v>
      </c>
      <c r="F231" s="38" t="str">
        <f t="shared" si="36"/>
        <v>TRABGSL</v>
      </c>
      <c r="G231" s="38" t="str">
        <f t="shared" si="38"/>
        <v>TBI*100*</v>
      </c>
      <c r="H231" s="38" t="str">
        <f>'ACTIVITY BUS'!P$11</f>
        <v>TRABGSL</v>
      </c>
      <c r="I231" s="38" t="str">
        <f t="shared" si="39"/>
        <v>TRACH4N</v>
      </c>
      <c r="J231" s="47">
        <v>0</v>
      </c>
      <c r="L231" s="38" t="s">
        <v>239</v>
      </c>
      <c r="M231" s="38"/>
      <c r="N231" s="38" t="s">
        <v>245</v>
      </c>
      <c r="P231" s="38" t="s">
        <v>282</v>
      </c>
      <c r="Q231" s="44" t="s">
        <v>283</v>
      </c>
      <c r="S231" s="38" t="s">
        <v>247</v>
      </c>
      <c r="T231" s="44" t="s">
        <v>254</v>
      </c>
    </row>
    <row r="232" spans="2:20" s="2" customFormat="1" ht="15" customHeight="1" x14ac:dyDescent="0.3">
      <c r="B232" s="38" t="s">
        <v>225</v>
      </c>
      <c r="C232" s="38"/>
      <c r="D232" s="38" t="str">
        <f t="shared" ref="D232" si="40">IF(J232&gt;0,"FLO_EMIS","*")</f>
        <v>*</v>
      </c>
      <c r="E232" s="42">
        <f t="shared" si="37"/>
        <v>2025</v>
      </c>
      <c r="F232" s="38" t="str">
        <f t="shared" ref="F232" si="41">H232</f>
        <v>TRABGSLM</v>
      </c>
      <c r="G232" s="38" t="str">
        <f t="shared" si="38"/>
        <v>TBI*100*</v>
      </c>
      <c r="H232" s="38" t="str">
        <f>P$12</f>
        <v>TRABGSLM</v>
      </c>
      <c r="I232" s="38" t="str">
        <f t="shared" si="39"/>
        <v>TRACH4N</v>
      </c>
      <c r="J232" s="47">
        <v>0</v>
      </c>
      <c r="L232" s="38" t="s">
        <v>239</v>
      </c>
      <c r="M232" s="38"/>
      <c r="N232" s="38" t="s">
        <v>245</v>
      </c>
      <c r="P232" s="38" t="s">
        <v>317</v>
      </c>
      <c r="Q232" s="44" t="s">
        <v>318</v>
      </c>
      <c r="S232" s="38" t="s">
        <v>231</v>
      </c>
      <c r="T232" s="44" t="s">
        <v>255</v>
      </c>
    </row>
    <row r="233" spans="2:20" s="2" customFormat="1" ht="15" customHeight="1" x14ac:dyDescent="0.3">
      <c r="B233" s="38" t="s">
        <v>225</v>
      </c>
      <c r="C233" s="38"/>
      <c r="D233" s="38" t="str">
        <f t="shared" si="35"/>
        <v>*</v>
      </c>
      <c r="E233" s="42">
        <f>E231</f>
        <v>2025</v>
      </c>
      <c r="F233" s="38" t="str">
        <f t="shared" si="36"/>
        <v>TRABJF</v>
      </c>
      <c r="G233" s="38" t="str">
        <f>G231</f>
        <v>TBI*100*</v>
      </c>
      <c r="H233" s="38" t="str">
        <f>'ACTIVITY BUS'!P$13</f>
        <v>TRABJF</v>
      </c>
      <c r="I233" s="38" t="str">
        <f>I231</f>
        <v>TRACH4N</v>
      </c>
      <c r="J233" s="47">
        <v>0</v>
      </c>
      <c r="L233" s="38" t="s">
        <v>239</v>
      </c>
      <c r="M233" s="38"/>
      <c r="N233" s="38" t="s">
        <v>245</v>
      </c>
      <c r="P233" s="38" t="s">
        <v>284</v>
      </c>
      <c r="Q233" s="44" t="s">
        <v>285</v>
      </c>
      <c r="S233" s="38" t="s">
        <v>246</v>
      </c>
      <c r="T233" s="44" t="s">
        <v>275</v>
      </c>
    </row>
    <row r="234" spans="2:20" s="2" customFormat="1" ht="15" customHeight="1" x14ac:dyDescent="0.3">
      <c r="B234" s="38" t="s">
        <v>225</v>
      </c>
      <c r="C234" s="38"/>
      <c r="D234" s="38" t="str">
        <f t="shared" si="35"/>
        <v>*</v>
      </c>
      <c r="E234" s="42">
        <f t="shared" si="37"/>
        <v>2025</v>
      </c>
      <c r="F234" s="38" t="str">
        <f t="shared" si="36"/>
        <v>TRADME</v>
      </c>
      <c r="G234" s="38" t="str">
        <f t="shared" si="38"/>
        <v>TBI*100*</v>
      </c>
      <c r="H234" s="38" t="str">
        <f>'ACTIVITY BUS'!P$14</f>
        <v>TRADME</v>
      </c>
      <c r="I234" s="38" t="str">
        <f t="shared" si="39"/>
        <v>TRACH4N</v>
      </c>
      <c r="J234" s="47">
        <v>0</v>
      </c>
      <c r="L234" s="38" t="s">
        <v>239</v>
      </c>
      <c r="M234" s="38"/>
      <c r="N234" s="38" t="s">
        <v>263</v>
      </c>
      <c r="P234" s="38" t="s">
        <v>286</v>
      </c>
      <c r="Q234" s="44" t="s">
        <v>287</v>
      </c>
      <c r="S234" s="38" t="s">
        <v>233</v>
      </c>
      <c r="T234" s="44" t="s">
        <v>257</v>
      </c>
    </row>
    <row r="235" spans="2:20" s="2" customFormat="1" ht="15" customHeight="1" x14ac:dyDescent="0.3">
      <c r="B235" s="38" t="s">
        <v>225</v>
      </c>
      <c r="C235" s="38"/>
      <c r="D235" s="38" t="str">
        <f t="shared" si="35"/>
        <v>FLO_EMIS</v>
      </c>
      <c r="E235" s="42">
        <f t="shared" si="37"/>
        <v>2025</v>
      </c>
      <c r="F235" s="38" t="str">
        <f t="shared" si="36"/>
        <v>TRADST</v>
      </c>
      <c r="G235" s="38" t="str">
        <f t="shared" si="38"/>
        <v>TBI*100*</v>
      </c>
      <c r="H235" s="38" t="str">
        <f>'ACTIVITY BUS'!P$15</f>
        <v>TRADST</v>
      </c>
      <c r="I235" s="38" t="str">
        <f t="shared" si="39"/>
        <v>TRACH4N</v>
      </c>
      <c r="J235" s="47">
        <v>9.9440522167794718E-5</v>
      </c>
      <c r="L235" s="38" t="s">
        <v>239</v>
      </c>
      <c r="M235" s="38" t="s">
        <v>293</v>
      </c>
      <c r="N235" s="38" t="s">
        <v>309</v>
      </c>
      <c r="P235" s="38" t="s">
        <v>191</v>
      </c>
      <c r="Q235" s="44" t="s">
        <v>192</v>
      </c>
      <c r="S235" s="38" t="s">
        <v>232</v>
      </c>
      <c r="T235" s="44" t="s">
        <v>258</v>
      </c>
    </row>
    <row r="236" spans="2:20" s="2" customFormat="1" ht="15" customHeight="1" x14ac:dyDescent="0.3">
      <c r="B236" s="38" t="s">
        <v>225</v>
      </c>
      <c r="C236" s="38"/>
      <c r="D236" s="38" t="str">
        <f t="shared" si="35"/>
        <v>*</v>
      </c>
      <c r="E236" s="42">
        <f t="shared" si="37"/>
        <v>2025</v>
      </c>
      <c r="F236" s="38" t="str">
        <f t="shared" si="36"/>
        <v>TRAELC</v>
      </c>
      <c r="G236" s="38" t="str">
        <f t="shared" si="38"/>
        <v>TBI*100*</v>
      </c>
      <c r="H236" s="38" t="str">
        <f>'ACTIVITY BUS'!P$16</f>
        <v>TRAELC</v>
      </c>
      <c r="I236" s="38" t="str">
        <f t="shared" si="39"/>
        <v>TRACH4N</v>
      </c>
      <c r="J236" s="47">
        <v>0</v>
      </c>
      <c r="L236" s="38" t="s">
        <v>239</v>
      </c>
      <c r="M236" s="38"/>
      <c r="N236" s="38" t="s">
        <v>245</v>
      </c>
      <c r="P236" s="38" t="s">
        <v>193</v>
      </c>
      <c r="Q236" s="44" t="s">
        <v>194</v>
      </c>
      <c r="S236" s="38" t="s">
        <v>240</v>
      </c>
      <c r="T236" s="44" t="s">
        <v>259</v>
      </c>
    </row>
    <row r="237" spans="2:20" s="2" customFormat="1" ht="15" customHeight="1" x14ac:dyDescent="0.3">
      <c r="B237" s="38" t="s">
        <v>225</v>
      </c>
      <c r="C237" s="38"/>
      <c r="D237" s="38" t="str">
        <f t="shared" si="35"/>
        <v>FLO_EMIS</v>
      </c>
      <c r="E237" s="42">
        <f t="shared" si="37"/>
        <v>2025</v>
      </c>
      <c r="F237" s="38" t="str">
        <f t="shared" si="36"/>
        <v>TRAETH</v>
      </c>
      <c r="G237" s="38" t="str">
        <f t="shared" si="38"/>
        <v>TBI*100*</v>
      </c>
      <c r="H237" s="38" t="str">
        <f>'ACTIVITY BUS'!P$17</f>
        <v>TRAETH</v>
      </c>
      <c r="I237" s="38" t="str">
        <f t="shared" si="39"/>
        <v>TRACH4N</v>
      </c>
      <c r="J237" s="47">
        <v>1.1965337540793687E-4</v>
      </c>
      <c r="L237" s="38" t="s">
        <v>239</v>
      </c>
      <c r="M237" s="38" t="s">
        <v>293</v>
      </c>
      <c r="N237" s="38" t="s">
        <v>307</v>
      </c>
      <c r="P237" s="38" t="s">
        <v>195</v>
      </c>
      <c r="Q237" s="44" t="s">
        <v>196</v>
      </c>
      <c r="S237" s="38" t="s">
        <v>230</v>
      </c>
      <c r="T237" s="44" t="s">
        <v>260</v>
      </c>
    </row>
    <row r="238" spans="2:20" s="2" customFormat="1" ht="15" customHeight="1" x14ac:dyDescent="0.3">
      <c r="B238" s="38" t="s">
        <v>225</v>
      </c>
      <c r="C238" s="38"/>
      <c r="D238" s="38" t="str">
        <f t="shared" si="35"/>
        <v>FLO_EMIS</v>
      </c>
      <c r="E238" s="42">
        <f t="shared" si="37"/>
        <v>2025</v>
      </c>
      <c r="F238" s="38" t="str">
        <f t="shared" si="36"/>
        <v>TRAETHM</v>
      </c>
      <c r="G238" s="38" t="str">
        <f t="shared" si="38"/>
        <v>TBI*100*</v>
      </c>
      <c r="H238" s="38" t="str">
        <f>'ACTIVITY BUS'!P$18</f>
        <v>TRAETHM</v>
      </c>
      <c r="I238" s="38" t="str">
        <f t="shared" si="39"/>
        <v>TRACH4N</v>
      </c>
      <c r="J238" s="47">
        <v>1.1965337540793687E-4</v>
      </c>
      <c r="L238" s="38" t="s">
        <v>239</v>
      </c>
      <c r="M238" s="38" t="s">
        <v>293</v>
      </c>
      <c r="N238" s="38" t="s">
        <v>307</v>
      </c>
      <c r="P238" s="38" t="s">
        <v>197</v>
      </c>
      <c r="Q238" s="44" t="s">
        <v>198</v>
      </c>
    </row>
    <row r="239" spans="2:20" s="2" customFormat="1" ht="15" customHeight="1" x14ac:dyDescent="0.3">
      <c r="B239" s="38" t="s">
        <v>225</v>
      </c>
      <c r="C239" s="38"/>
      <c r="D239" s="38" t="str">
        <f t="shared" si="35"/>
        <v>*</v>
      </c>
      <c r="E239" s="42">
        <f t="shared" si="37"/>
        <v>2025</v>
      </c>
      <c r="F239" s="38" t="str">
        <f t="shared" si="36"/>
        <v>TRAFTD</v>
      </c>
      <c r="G239" s="38" t="str">
        <f t="shared" si="38"/>
        <v>TBI*100*</v>
      </c>
      <c r="H239" s="38" t="str">
        <f>'ACTIVITY BUS'!P$19</f>
        <v>TRAFTD</v>
      </c>
      <c r="I239" s="38" t="str">
        <f t="shared" si="39"/>
        <v>TRACH4N</v>
      </c>
      <c r="J239" s="47">
        <v>0</v>
      </c>
      <c r="L239" s="38" t="s">
        <v>239</v>
      </c>
      <c r="M239" s="38"/>
      <c r="N239" s="38" t="s">
        <v>263</v>
      </c>
      <c r="P239" s="38" t="s">
        <v>276</v>
      </c>
      <c r="Q239" s="44" t="s">
        <v>277</v>
      </c>
    </row>
    <row r="240" spans="2:20" s="2" customFormat="1" ht="15" customHeight="1" x14ac:dyDescent="0.3">
      <c r="B240" s="38" t="s">
        <v>225</v>
      </c>
      <c r="C240" s="38"/>
      <c r="D240" s="38" t="str">
        <f t="shared" si="35"/>
        <v>*</v>
      </c>
      <c r="E240" s="42">
        <f t="shared" si="37"/>
        <v>2025</v>
      </c>
      <c r="F240" s="38" t="str">
        <f t="shared" si="36"/>
        <v>TRAGSL</v>
      </c>
      <c r="G240" s="38" t="str">
        <f t="shared" si="38"/>
        <v>TBI*100*</v>
      </c>
      <c r="H240" s="38" t="str">
        <f>'ACTIVITY BUS'!P$20</f>
        <v>TRAGSL</v>
      </c>
      <c r="I240" s="38" t="str">
        <f t="shared" si="39"/>
        <v>TRACH4N</v>
      </c>
      <c r="J240" s="47">
        <v>0</v>
      </c>
      <c r="L240" s="38" t="s">
        <v>239</v>
      </c>
      <c r="M240" s="38"/>
      <c r="N240" s="38" t="s">
        <v>245</v>
      </c>
      <c r="P240" s="38" t="s">
        <v>199</v>
      </c>
      <c r="Q240" s="44" t="s">
        <v>200</v>
      </c>
    </row>
    <row r="241" spans="2:20" s="2" customFormat="1" ht="15" customHeight="1" x14ac:dyDescent="0.3">
      <c r="B241" s="38" t="s">
        <v>225</v>
      </c>
      <c r="C241" s="38"/>
      <c r="D241" s="38" t="str">
        <f t="shared" si="35"/>
        <v>*</v>
      </c>
      <c r="E241" s="42">
        <f t="shared" si="37"/>
        <v>2025</v>
      </c>
      <c r="F241" s="38" t="str">
        <f t="shared" si="36"/>
        <v>TRAH2G</v>
      </c>
      <c r="G241" s="38" t="str">
        <f t="shared" si="38"/>
        <v>TBI*100*</v>
      </c>
      <c r="H241" s="38" t="str">
        <f>'ACTIVITY BUS'!P$21</f>
        <v>TRAH2G</v>
      </c>
      <c r="I241" s="38" t="str">
        <f t="shared" si="39"/>
        <v>TRACH4N</v>
      </c>
      <c r="J241" s="47">
        <v>0</v>
      </c>
      <c r="L241" s="38" t="s">
        <v>239</v>
      </c>
      <c r="M241" s="38"/>
      <c r="N241" s="38" t="s">
        <v>245</v>
      </c>
      <c r="P241" s="38" t="s">
        <v>201</v>
      </c>
      <c r="Q241" s="44" t="s">
        <v>202</v>
      </c>
    </row>
    <row r="242" spans="2:20" s="2" customFormat="1" ht="15" customHeight="1" x14ac:dyDescent="0.3">
      <c r="B242" s="38" t="s">
        <v>225</v>
      </c>
      <c r="C242" s="38"/>
      <c r="D242" s="38" t="str">
        <f t="shared" si="35"/>
        <v>*</v>
      </c>
      <c r="E242" s="42">
        <f t="shared" si="37"/>
        <v>2025</v>
      </c>
      <c r="F242" s="38" t="str">
        <f t="shared" si="36"/>
        <v>TRAHFO</v>
      </c>
      <c r="G242" s="38" t="str">
        <f t="shared" si="38"/>
        <v>TBI*100*</v>
      </c>
      <c r="H242" s="38" t="str">
        <f>'ACTIVITY BUS'!P$22</f>
        <v>TRAHFO</v>
      </c>
      <c r="I242" s="38" t="str">
        <f t="shared" si="39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203</v>
      </c>
      <c r="Q242" s="44" t="s">
        <v>204</v>
      </c>
    </row>
    <row r="243" spans="2:20" s="2" customFormat="1" ht="15" customHeight="1" x14ac:dyDescent="0.3">
      <c r="B243" s="38" t="s">
        <v>225</v>
      </c>
      <c r="C243" s="38"/>
      <c r="D243" s="38" t="str">
        <f t="shared" si="35"/>
        <v>*</v>
      </c>
      <c r="E243" s="42">
        <f t="shared" si="37"/>
        <v>2025</v>
      </c>
      <c r="F243" s="38" t="str">
        <f t="shared" si="36"/>
        <v>TRAHUM</v>
      </c>
      <c r="G243" s="38" t="str">
        <f t="shared" si="38"/>
        <v>TBI*100*</v>
      </c>
      <c r="H243" s="38" t="str">
        <f>'ACTIVITY BUS'!P$23</f>
        <v>TRAHUM</v>
      </c>
      <c r="I243" s="38" t="str">
        <f t="shared" si="39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205</v>
      </c>
      <c r="Q243" s="44" t="s">
        <v>206</v>
      </c>
    </row>
    <row r="244" spans="2:20" s="2" customFormat="1" ht="15" customHeight="1" x14ac:dyDescent="0.3">
      <c r="B244" s="38" t="s">
        <v>225</v>
      </c>
      <c r="C244" s="38"/>
      <c r="D244" s="38" t="str">
        <f t="shared" si="35"/>
        <v>*</v>
      </c>
      <c r="E244" s="42">
        <f t="shared" si="37"/>
        <v>2025</v>
      </c>
      <c r="F244" s="38" t="str">
        <f t="shared" si="36"/>
        <v>TRAKER</v>
      </c>
      <c r="G244" s="38" t="str">
        <f t="shared" si="38"/>
        <v>TBI*100*</v>
      </c>
      <c r="H244" s="38" t="str">
        <f>'ACTIVITY BUS'!P$24</f>
        <v>TRAKER</v>
      </c>
      <c r="I244" s="38" t="str">
        <f t="shared" si="39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207</v>
      </c>
      <c r="Q244" s="44" t="s">
        <v>208</v>
      </c>
    </row>
    <row r="245" spans="2:20" s="2" customFormat="1" ht="15" customHeight="1" x14ac:dyDescent="0.3">
      <c r="B245" s="38" t="s">
        <v>225</v>
      </c>
      <c r="C245" s="38"/>
      <c r="D245" s="38" t="str">
        <f t="shared" si="35"/>
        <v>*</v>
      </c>
      <c r="E245" s="42">
        <f t="shared" si="37"/>
        <v>2025</v>
      </c>
      <c r="F245" s="38" t="str">
        <f t="shared" si="36"/>
        <v>TRALFO</v>
      </c>
      <c r="G245" s="38" t="str">
        <f t="shared" si="38"/>
        <v>TBI*100*</v>
      </c>
      <c r="H245" s="38" t="str">
        <f>'ACTIVITY BUS'!P$25</f>
        <v>TRALFO</v>
      </c>
      <c r="I245" s="38" t="str">
        <f t="shared" si="39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209</v>
      </c>
      <c r="Q245" s="44" t="s">
        <v>210</v>
      </c>
    </row>
    <row r="246" spans="2:20" s="2" customFormat="1" ht="15" customHeight="1" x14ac:dyDescent="0.3">
      <c r="B246" s="38" t="s">
        <v>225</v>
      </c>
      <c r="C246" s="38"/>
      <c r="D246" s="38" t="str">
        <f t="shared" si="35"/>
        <v>*</v>
      </c>
      <c r="E246" s="42">
        <f t="shared" si="37"/>
        <v>2025</v>
      </c>
      <c r="F246" s="38" t="str">
        <f t="shared" si="36"/>
        <v>TRALPG</v>
      </c>
      <c r="G246" s="38" t="str">
        <f t="shared" si="38"/>
        <v>TBI*100*</v>
      </c>
      <c r="H246" s="38" t="str">
        <f>'ACTIVITY BUS'!P$26</f>
        <v>TRALPG</v>
      </c>
      <c r="I246" s="38" t="str">
        <f t="shared" si="39"/>
        <v>TRACH4N</v>
      </c>
      <c r="J246" s="47">
        <v>0</v>
      </c>
      <c r="L246" s="38" t="s">
        <v>239</v>
      </c>
      <c r="M246" s="38"/>
      <c r="N246" s="38" t="s">
        <v>263</v>
      </c>
      <c r="P246" s="38" t="s">
        <v>211</v>
      </c>
      <c r="Q246" s="44" t="s">
        <v>212</v>
      </c>
    </row>
    <row r="247" spans="2:20" s="2" customFormat="1" ht="15" customHeight="1" x14ac:dyDescent="0.3">
      <c r="B247" s="38" t="s">
        <v>225</v>
      </c>
      <c r="C247" s="38"/>
      <c r="D247" s="38" t="str">
        <f t="shared" si="35"/>
        <v>FLO_EMIS</v>
      </c>
      <c r="E247" s="42">
        <f t="shared" si="37"/>
        <v>2025</v>
      </c>
      <c r="F247" s="38" t="str">
        <f t="shared" si="36"/>
        <v>TRAMTH</v>
      </c>
      <c r="G247" s="38" t="str">
        <f t="shared" si="38"/>
        <v>TBI*100*</v>
      </c>
      <c r="H247" s="38" t="str">
        <f>P$27</f>
        <v>TRAMTH</v>
      </c>
      <c r="I247" s="38" t="str">
        <f t="shared" si="39"/>
        <v>TRACH4N</v>
      </c>
      <c r="J247" s="47">
        <v>9.1769247780765437E-5</v>
      </c>
      <c r="L247" s="38" t="s">
        <v>239</v>
      </c>
      <c r="M247" s="38" t="s">
        <v>293</v>
      </c>
      <c r="N247" s="38" t="s">
        <v>309</v>
      </c>
      <c r="P247" s="38" t="s">
        <v>315</v>
      </c>
      <c r="Q247" s="44" t="s">
        <v>268</v>
      </c>
    </row>
    <row r="248" spans="2:20" s="2" customFormat="1" ht="15" customHeight="1" x14ac:dyDescent="0.3">
      <c r="B248" s="38" t="s">
        <v>225</v>
      </c>
      <c r="C248" s="38"/>
      <c r="D248" s="38" t="str">
        <f t="shared" si="35"/>
        <v>FLO_EMIS</v>
      </c>
      <c r="E248" s="42">
        <f t="shared" si="37"/>
        <v>2025</v>
      </c>
      <c r="F248" s="38" t="str">
        <f t="shared" si="36"/>
        <v>TRAMTHM</v>
      </c>
      <c r="G248" s="38" t="str">
        <f t="shared" si="38"/>
        <v>TBI*100*</v>
      </c>
      <c r="H248" s="38" t="str">
        <f>P$28</f>
        <v>TRAMTHM</v>
      </c>
      <c r="I248" s="38" t="str">
        <f t="shared" si="39"/>
        <v>TRACH4N</v>
      </c>
      <c r="J248" s="47">
        <v>9.1769247780765437E-5</v>
      </c>
      <c r="L248" s="38" t="s">
        <v>239</v>
      </c>
      <c r="M248" s="38" t="s">
        <v>293</v>
      </c>
      <c r="N248" s="38" t="s">
        <v>309</v>
      </c>
      <c r="P248" s="38" t="s">
        <v>316</v>
      </c>
      <c r="Q248" s="44" t="s">
        <v>267</v>
      </c>
      <c r="R248"/>
      <c r="S248"/>
      <c r="T248"/>
    </row>
    <row r="249" spans="2:20" x14ac:dyDescent="0.3">
      <c r="B249" s="38" t="s">
        <v>225</v>
      </c>
      <c r="C249" s="38"/>
      <c r="D249" s="38" t="str">
        <f t="shared" si="35"/>
        <v>FLO_EMIS</v>
      </c>
      <c r="E249" s="42">
        <f t="shared" si="37"/>
        <v>2025</v>
      </c>
      <c r="F249" s="38" t="str">
        <f t="shared" si="36"/>
        <v>TRANGL</v>
      </c>
      <c r="G249" s="38" t="str">
        <f t="shared" si="38"/>
        <v>TBI*100*</v>
      </c>
      <c r="H249" s="38" t="str">
        <f>'ACTIVITY BUS'!P$29</f>
        <v>TRANGL</v>
      </c>
      <c r="I249" s="38" t="str">
        <f t="shared" si="39"/>
        <v>TRACH4N</v>
      </c>
      <c r="J249" s="47">
        <v>1.7804100516013418E-5</v>
      </c>
      <c r="L249" s="38" t="s">
        <v>239</v>
      </c>
      <c r="M249" s="38" t="s">
        <v>293</v>
      </c>
      <c r="N249" s="38" t="s">
        <v>309</v>
      </c>
      <c r="P249" s="38" t="s">
        <v>280</v>
      </c>
      <c r="Q249" s="45" t="s">
        <v>281</v>
      </c>
    </row>
    <row r="250" spans="2:20" x14ac:dyDescent="0.3">
      <c r="B250" s="39" t="s">
        <v>225</v>
      </c>
      <c r="C250" s="39"/>
      <c r="D250" s="39" t="str">
        <f t="shared" si="35"/>
        <v>FLO_EMIS</v>
      </c>
      <c r="E250" s="43">
        <f t="shared" si="37"/>
        <v>2025</v>
      </c>
      <c r="F250" s="39" t="str">
        <f t="shared" si="36"/>
        <v>TRANGS</v>
      </c>
      <c r="G250" s="39" t="str">
        <f t="shared" si="38"/>
        <v>TBI*100*</v>
      </c>
      <c r="H250" s="39" t="str">
        <f>'ACTIVITY BUS'!P$30</f>
        <v>TRANGS</v>
      </c>
      <c r="I250" s="39" t="str">
        <f t="shared" si="39"/>
        <v>TRACH4N</v>
      </c>
      <c r="J250" s="48">
        <v>1.7804100516013418E-5</v>
      </c>
      <c r="L250" s="39" t="s">
        <v>239</v>
      </c>
      <c r="M250" s="39" t="s">
        <v>293</v>
      </c>
      <c r="N250" s="39" t="s">
        <v>309</v>
      </c>
      <c r="P250" s="39" t="s">
        <v>213</v>
      </c>
      <c r="Q250" s="46" t="s">
        <v>214</v>
      </c>
    </row>
    <row r="251" spans="2:20" x14ac:dyDescent="0.3">
      <c r="B251" s="38" t="s">
        <v>225</v>
      </c>
      <c r="C251" s="38"/>
      <c r="D251" s="38" t="str">
        <f t="shared" si="35"/>
        <v>FLO_EMIS</v>
      </c>
      <c r="E251" s="42">
        <v>2025</v>
      </c>
      <c r="F251" s="38" t="str">
        <f t="shared" si="36"/>
        <v>TRABDL</v>
      </c>
      <c r="G251" s="38" t="s">
        <v>341</v>
      </c>
      <c r="H251" s="38" t="str">
        <f>'ACTIVITY BUS'!P$7</f>
        <v>TRABDL</v>
      </c>
      <c r="I251" s="38" t="s">
        <v>227</v>
      </c>
      <c r="J251" s="47">
        <v>2.4943536726907641E-2</v>
      </c>
      <c r="K251" s="2"/>
      <c r="L251" s="38" t="s">
        <v>239</v>
      </c>
      <c r="M251" s="38" t="s">
        <v>293</v>
      </c>
      <c r="N251" s="38" t="s">
        <v>308</v>
      </c>
    </row>
    <row r="252" spans="2:20" x14ac:dyDescent="0.3">
      <c r="B252" s="38" t="s">
        <v>225</v>
      </c>
      <c r="C252" s="38"/>
      <c r="D252" s="38" t="str">
        <f t="shared" si="35"/>
        <v>FLO_EMIS</v>
      </c>
      <c r="E252" s="42">
        <f>E251</f>
        <v>2025</v>
      </c>
      <c r="F252" s="38" t="str">
        <f t="shared" si="36"/>
        <v>TRABDLM</v>
      </c>
      <c r="G252" s="38" t="str">
        <f>G251</f>
        <v>TBI*100*</v>
      </c>
      <c r="H252" s="38" t="str">
        <f>'ACTIVITY BUS'!P$8</f>
        <v>TRABDLM</v>
      </c>
      <c r="I252" s="38" t="str">
        <f>I251</f>
        <v>TRACOXN</v>
      </c>
      <c r="J252" s="47">
        <v>2.4943536726907641E-2</v>
      </c>
      <c r="K252" s="2"/>
      <c r="L252" s="38" t="s">
        <v>239</v>
      </c>
      <c r="M252" s="38" t="s">
        <v>293</v>
      </c>
      <c r="N252" s="38" t="s">
        <v>308</v>
      </c>
      <c r="S252" s="53"/>
      <c r="T252" s="2"/>
    </row>
    <row r="253" spans="2:20" s="2" customFormat="1" ht="15" customHeight="1" x14ac:dyDescent="0.3">
      <c r="B253" s="38" t="s">
        <v>225</v>
      </c>
      <c r="C253" s="38"/>
      <c r="D253" s="38" t="str">
        <f t="shared" si="35"/>
        <v>FLO_EMIS</v>
      </c>
      <c r="E253" s="42">
        <f t="shared" ref="E253:E274" si="42">E252</f>
        <v>2025</v>
      </c>
      <c r="F253" s="38" t="str">
        <f t="shared" si="36"/>
        <v>TRABGL</v>
      </c>
      <c r="G253" s="38" t="str">
        <f t="shared" ref="G253:G274" si="43">G252</f>
        <v>TBI*100*</v>
      </c>
      <c r="H253" s="38" t="str">
        <f>'ACTIVITY BUS'!P$9</f>
        <v>TRABGL</v>
      </c>
      <c r="I253" s="38" t="str">
        <f t="shared" ref="I253:I274" si="44">I252</f>
        <v>TRACOXN</v>
      </c>
      <c r="J253" s="47">
        <v>4.3993969238567937E-2</v>
      </c>
      <c r="L253" s="38" t="s">
        <v>239</v>
      </c>
      <c r="M253" s="38" t="s">
        <v>293</v>
      </c>
      <c r="N253" s="38" t="s">
        <v>309</v>
      </c>
      <c r="P253" s="53"/>
      <c r="S253" s="1"/>
      <c r="T253" s="54"/>
    </row>
    <row r="254" spans="2:20" s="2" customFormat="1" ht="15" customHeight="1" x14ac:dyDescent="0.3">
      <c r="B254" s="38" t="s">
        <v>225</v>
      </c>
      <c r="C254" s="38"/>
      <c r="D254" s="38" t="str">
        <f t="shared" si="35"/>
        <v>FLO_EMIS</v>
      </c>
      <c r="E254" s="42">
        <f t="shared" si="42"/>
        <v>2025</v>
      </c>
      <c r="F254" s="38" t="str">
        <f t="shared" si="36"/>
        <v>TRABGS</v>
      </c>
      <c r="G254" s="38" t="str">
        <f t="shared" si="43"/>
        <v>TBI*100*</v>
      </c>
      <c r="H254" s="38" t="str">
        <f>'ACTIVITY BUS'!P$10</f>
        <v>TRABGS</v>
      </c>
      <c r="I254" s="38" t="str">
        <f t="shared" si="44"/>
        <v>TRACOXN</v>
      </c>
      <c r="J254" s="47">
        <v>4.3993969238567937E-2</v>
      </c>
      <c r="L254" s="38" t="s">
        <v>239</v>
      </c>
      <c r="M254" s="38" t="s">
        <v>293</v>
      </c>
      <c r="N254" s="38" t="s">
        <v>309</v>
      </c>
      <c r="P254" s="53"/>
      <c r="S254" s="53"/>
    </row>
    <row r="255" spans="2:20" s="2" customFormat="1" ht="15" customHeight="1" x14ac:dyDescent="0.3">
      <c r="B255" s="38" t="s">
        <v>225</v>
      </c>
      <c r="C255" s="38"/>
      <c r="D255" s="38" t="str">
        <f t="shared" si="35"/>
        <v>*</v>
      </c>
      <c r="E255" s="42">
        <f t="shared" si="42"/>
        <v>2025</v>
      </c>
      <c r="F255" s="38" t="str">
        <f t="shared" si="36"/>
        <v>TRABGSL</v>
      </c>
      <c r="G255" s="38" t="str">
        <f t="shared" si="43"/>
        <v>TBI*100*</v>
      </c>
      <c r="H255" s="38" t="str">
        <f>'ACTIVITY BUS'!P$11</f>
        <v>TRABGSL</v>
      </c>
      <c r="I255" s="38" t="str">
        <f t="shared" si="44"/>
        <v>TRACOXN</v>
      </c>
      <c r="J255" s="47">
        <v>0</v>
      </c>
      <c r="L255" s="38" t="s">
        <v>239</v>
      </c>
      <c r="M255" s="38"/>
      <c r="N255" s="38" t="s">
        <v>245</v>
      </c>
      <c r="P255" s="53"/>
      <c r="S255" s="1"/>
      <c r="T255" s="54"/>
    </row>
    <row r="256" spans="2:20" s="2" customFormat="1" ht="15" customHeight="1" x14ac:dyDescent="0.3">
      <c r="B256" s="38" t="s">
        <v>225</v>
      </c>
      <c r="C256" s="38"/>
      <c r="D256" s="38" t="str">
        <f t="shared" si="35"/>
        <v>*</v>
      </c>
      <c r="E256" s="42">
        <f t="shared" si="42"/>
        <v>2025</v>
      </c>
      <c r="F256" s="38" t="str">
        <f t="shared" si="36"/>
        <v>TRABGSLM</v>
      </c>
      <c r="G256" s="38" t="str">
        <f t="shared" si="43"/>
        <v>TBI*100*</v>
      </c>
      <c r="H256" s="38" t="str">
        <f>P$12</f>
        <v>TRABGSLM</v>
      </c>
      <c r="I256" s="38" t="str">
        <f t="shared" si="44"/>
        <v>TRACOXN</v>
      </c>
      <c r="J256" s="47">
        <v>0</v>
      </c>
      <c r="L256" s="38" t="s">
        <v>239</v>
      </c>
      <c r="M256" s="38"/>
      <c r="N256" s="38" t="s">
        <v>245</v>
      </c>
      <c r="P256" s="53"/>
      <c r="S256" s="53"/>
      <c r="T256" s="62"/>
    </row>
    <row r="257" spans="2:20" s="2" customFormat="1" ht="15" customHeight="1" x14ac:dyDescent="0.3">
      <c r="B257" s="38" t="s">
        <v>225</v>
      </c>
      <c r="C257" s="38"/>
      <c r="D257" s="38" t="str">
        <f t="shared" si="35"/>
        <v>*</v>
      </c>
      <c r="E257" s="42">
        <f>E255</f>
        <v>2025</v>
      </c>
      <c r="F257" s="38" t="str">
        <f t="shared" si="36"/>
        <v>TRABJF</v>
      </c>
      <c r="G257" s="38" t="str">
        <f>G255</f>
        <v>TBI*100*</v>
      </c>
      <c r="H257" s="38" t="str">
        <f>'ACTIVITY BUS'!P$13</f>
        <v>TRABJF</v>
      </c>
      <c r="I257" s="38" t="str">
        <f>I255</f>
        <v>TRACOXN</v>
      </c>
      <c r="J257" s="47">
        <v>0</v>
      </c>
      <c r="L257" s="38" t="s">
        <v>239</v>
      </c>
      <c r="M257" s="38"/>
      <c r="N257" s="38" t="s">
        <v>245</v>
      </c>
      <c r="P257" s="53"/>
    </row>
    <row r="258" spans="2:20" s="2" customFormat="1" ht="15" customHeight="1" x14ac:dyDescent="0.3">
      <c r="B258" s="38" t="s">
        <v>225</v>
      </c>
      <c r="C258" s="38"/>
      <c r="D258" s="38" t="str">
        <f t="shared" si="35"/>
        <v>*</v>
      </c>
      <c r="E258" s="42">
        <f t="shared" si="42"/>
        <v>2025</v>
      </c>
      <c r="F258" s="38" t="str">
        <f t="shared" si="36"/>
        <v>TRADME</v>
      </c>
      <c r="G258" s="38" t="str">
        <f t="shared" si="43"/>
        <v>TBI*100*</v>
      </c>
      <c r="H258" s="38" t="str">
        <f>'ACTIVITY BUS'!P$14</f>
        <v>TRADME</v>
      </c>
      <c r="I258" s="38" t="str">
        <f t="shared" si="44"/>
        <v>TRACOXN</v>
      </c>
      <c r="J258" s="47">
        <v>0</v>
      </c>
      <c r="L258" s="38" t="s">
        <v>239</v>
      </c>
      <c r="M258" s="38"/>
      <c r="N258" s="38" t="s">
        <v>263</v>
      </c>
      <c r="P258" s="53"/>
      <c r="S258"/>
      <c r="T258"/>
    </row>
    <row r="259" spans="2:20" x14ac:dyDescent="0.3">
      <c r="B259" s="38" t="s">
        <v>225</v>
      </c>
      <c r="C259" s="38"/>
      <c r="D259" s="38" t="str">
        <f t="shared" si="35"/>
        <v>FLO_EMIS</v>
      </c>
      <c r="E259" s="42">
        <f t="shared" si="42"/>
        <v>2025</v>
      </c>
      <c r="F259" s="38" t="str">
        <f t="shared" si="36"/>
        <v>TRADST</v>
      </c>
      <c r="G259" s="38" t="str">
        <f t="shared" si="43"/>
        <v>TBI*100*</v>
      </c>
      <c r="H259" s="38" t="str">
        <f>'ACTIVITY BUS'!P$15</f>
        <v>TRADST</v>
      </c>
      <c r="I259" s="38" t="str">
        <f t="shared" si="44"/>
        <v>TRACOXN</v>
      </c>
      <c r="J259" s="47">
        <v>2.582963327410057E-2</v>
      </c>
      <c r="K259" s="2"/>
      <c r="L259" s="38" t="s">
        <v>239</v>
      </c>
      <c r="M259" s="38" t="s">
        <v>293</v>
      </c>
      <c r="N259" s="38" t="s">
        <v>309</v>
      </c>
      <c r="P259" s="53"/>
    </row>
    <row r="260" spans="2:20" x14ac:dyDescent="0.3">
      <c r="B260" s="38" t="s">
        <v>225</v>
      </c>
      <c r="C260" s="38"/>
      <c r="D260" s="38" t="str">
        <f t="shared" si="35"/>
        <v>*</v>
      </c>
      <c r="E260" s="42">
        <f t="shared" si="42"/>
        <v>2025</v>
      </c>
      <c r="F260" s="38" t="str">
        <f t="shared" si="36"/>
        <v>TRAELC</v>
      </c>
      <c r="G260" s="38" t="str">
        <f t="shared" si="43"/>
        <v>TBI*100*</v>
      </c>
      <c r="H260" s="38" t="str">
        <f>'ACTIVITY BUS'!P$16</f>
        <v>TRAELC</v>
      </c>
      <c r="I260" s="38" t="str">
        <f t="shared" si="44"/>
        <v>TRACOXN</v>
      </c>
      <c r="J260" s="47">
        <v>0</v>
      </c>
      <c r="K260" s="2"/>
      <c r="L260" s="38" t="s">
        <v>239</v>
      </c>
      <c r="M260" s="38"/>
      <c r="N260" s="38" t="s">
        <v>245</v>
      </c>
    </row>
    <row r="261" spans="2:20" x14ac:dyDescent="0.3">
      <c r="B261" s="38" t="s">
        <v>225</v>
      </c>
      <c r="C261" s="38"/>
      <c r="D261" s="38" t="str">
        <f t="shared" si="35"/>
        <v>FLO_EMIS</v>
      </c>
      <c r="E261" s="42">
        <f t="shared" si="42"/>
        <v>2025</v>
      </c>
      <c r="F261" s="38" t="str">
        <f t="shared" ref="F261:F293" si="45">H261</f>
        <v>TRAETH</v>
      </c>
      <c r="G261" s="38" t="str">
        <f t="shared" si="43"/>
        <v>TBI*100*</v>
      </c>
      <c r="H261" s="38" t="str">
        <f>'ACTIVITY BUS'!P$17</f>
        <v>TRAETH</v>
      </c>
      <c r="I261" s="38" t="str">
        <f t="shared" si="44"/>
        <v>TRACOXN</v>
      </c>
      <c r="J261" s="47">
        <v>1.8725894591966014E-2</v>
      </c>
      <c r="K261" s="2"/>
      <c r="L261" s="38" t="s">
        <v>239</v>
      </c>
      <c r="M261" s="38" t="s">
        <v>293</v>
      </c>
      <c r="N261" s="38" t="s">
        <v>307</v>
      </c>
    </row>
    <row r="262" spans="2:20" x14ac:dyDescent="0.3">
      <c r="B262" s="38" t="s">
        <v>225</v>
      </c>
      <c r="C262" s="38"/>
      <c r="D262" s="38" t="str">
        <f t="shared" si="35"/>
        <v>FLO_EMIS</v>
      </c>
      <c r="E262" s="42">
        <f t="shared" si="42"/>
        <v>2025</v>
      </c>
      <c r="F262" s="38" t="str">
        <f t="shared" si="45"/>
        <v>TRAETHM</v>
      </c>
      <c r="G262" s="38" t="str">
        <f t="shared" si="43"/>
        <v>TBI*100*</v>
      </c>
      <c r="H262" s="38" t="str">
        <f>'ACTIVITY BUS'!P$18</f>
        <v>TRAETHM</v>
      </c>
      <c r="I262" s="38" t="str">
        <f t="shared" si="44"/>
        <v>TRACOXN</v>
      </c>
      <c r="J262" s="47">
        <v>1.8725894591966014E-2</v>
      </c>
      <c r="K262" s="2"/>
      <c r="L262" s="38" t="s">
        <v>239</v>
      </c>
      <c r="M262" s="38" t="s">
        <v>293</v>
      </c>
      <c r="N262" s="38" t="s">
        <v>307</v>
      </c>
    </row>
    <row r="263" spans="2:20" x14ac:dyDescent="0.3">
      <c r="B263" s="38" t="s">
        <v>225</v>
      </c>
      <c r="C263" s="38"/>
      <c r="D263" s="38" t="str">
        <f t="shared" si="35"/>
        <v>*</v>
      </c>
      <c r="E263" s="42">
        <f t="shared" si="42"/>
        <v>2025</v>
      </c>
      <c r="F263" s="38" t="str">
        <f t="shared" si="45"/>
        <v>TRAFTD</v>
      </c>
      <c r="G263" s="38" t="str">
        <f t="shared" si="43"/>
        <v>TBI*100*</v>
      </c>
      <c r="H263" s="38" t="str">
        <f>'ACTIVITY BUS'!P$19</f>
        <v>TRAFTD</v>
      </c>
      <c r="I263" s="38" t="str">
        <f t="shared" si="44"/>
        <v>TRACOXN</v>
      </c>
      <c r="J263" s="47">
        <v>0</v>
      </c>
      <c r="K263" s="2"/>
      <c r="L263" s="38" t="s">
        <v>239</v>
      </c>
      <c r="M263" s="38"/>
      <c r="N263" s="38" t="s">
        <v>263</v>
      </c>
    </row>
    <row r="264" spans="2:20" x14ac:dyDescent="0.3">
      <c r="B264" s="38" t="s">
        <v>225</v>
      </c>
      <c r="C264" s="38"/>
      <c r="D264" s="38" t="str">
        <f t="shared" si="35"/>
        <v>*</v>
      </c>
      <c r="E264" s="42">
        <f t="shared" si="42"/>
        <v>2025</v>
      </c>
      <c r="F264" s="38" t="str">
        <f t="shared" si="45"/>
        <v>TRAGSL</v>
      </c>
      <c r="G264" s="38" t="str">
        <f t="shared" si="43"/>
        <v>TBI*100*</v>
      </c>
      <c r="H264" s="38" t="str">
        <f>'ACTIVITY BUS'!P$20</f>
        <v>TRAGSL</v>
      </c>
      <c r="I264" s="38" t="str">
        <f t="shared" si="44"/>
        <v>TRACOXN</v>
      </c>
      <c r="J264" s="47">
        <v>0</v>
      </c>
      <c r="K264" s="2"/>
      <c r="L264" s="38" t="s">
        <v>239</v>
      </c>
      <c r="M264" s="38"/>
      <c r="N264" s="38" t="s">
        <v>245</v>
      </c>
    </row>
    <row r="265" spans="2:20" x14ac:dyDescent="0.3">
      <c r="B265" s="38" t="s">
        <v>225</v>
      </c>
      <c r="C265" s="38"/>
      <c r="D265" s="38" t="str">
        <f t="shared" si="35"/>
        <v>*</v>
      </c>
      <c r="E265" s="42">
        <f t="shared" si="42"/>
        <v>2025</v>
      </c>
      <c r="F265" s="38" t="str">
        <f t="shared" si="45"/>
        <v>TRAH2G</v>
      </c>
      <c r="G265" s="38" t="str">
        <f t="shared" si="43"/>
        <v>TBI*100*</v>
      </c>
      <c r="H265" s="38" t="str">
        <f>'ACTIVITY BUS'!P$21</f>
        <v>TRAH2G</v>
      </c>
      <c r="I265" s="38" t="str">
        <f t="shared" si="44"/>
        <v>TRACOXN</v>
      </c>
      <c r="J265" s="47">
        <v>0</v>
      </c>
      <c r="K265" s="2"/>
      <c r="L265" s="38" t="s">
        <v>239</v>
      </c>
      <c r="M265" s="38"/>
      <c r="N265" s="38" t="s">
        <v>245</v>
      </c>
    </row>
    <row r="266" spans="2:20" x14ac:dyDescent="0.3">
      <c r="B266" s="38" t="s">
        <v>225</v>
      </c>
      <c r="C266" s="38"/>
      <c r="D266" s="38" t="str">
        <f t="shared" si="35"/>
        <v>*</v>
      </c>
      <c r="E266" s="42">
        <f t="shared" si="42"/>
        <v>2025</v>
      </c>
      <c r="F266" s="38" t="str">
        <f t="shared" si="45"/>
        <v>TRAHFO</v>
      </c>
      <c r="G266" s="38" t="str">
        <f t="shared" si="43"/>
        <v>TBI*100*</v>
      </c>
      <c r="H266" s="38" t="str">
        <f>'ACTIVITY BUS'!P$22</f>
        <v>TRAHFO</v>
      </c>
      <c r="I266" s="38" t="str">
        <f t="shared" si="44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35"/>
        <v>*</v>
      </c>
      <c r="E267" s="42">
        <f t="shared" si="42"/>
        <v>2025</v>
      </c>
      <c r="F267" s="38" t="str">
        <f t="shared" si="45"/>
        <v>TRAHUM</v>
      </c>
      <c r="G267" s="38" t="str">
        <f t="shared" si="43"/>
        <v>TBI*100*</v>
      </c>
      <c r="H267" s="38" t="str">
        <f>'ACTIVITY BUS'!P$23</f>
        <v>TRAHUM</v>
      </c>
      <c r="I267" s="38" t="str">
        <f t="shared" si="44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35"/>
        <v>*</v>
      </c>
      <c r="E268" s="42">
        <f t="shared" si="42"/>
        <v>2025</v>
      </c>
      <c r="F268" s="38" t="str">
        <f t="shared" si="45"/>
        <v>TRAKER</v>
      </c>
      <c r="G268" s="38" t="str">
        <f t="shared" si="43"/>
        <v>TBI*100*</v>
      </c>
      <c r="H268" s="38" t="str">
        <f>'ACTIVITY BUS'!P$24</f>
        <v>TRAKER</v>
      </c>
      <c r="I268" s="38" t="str">
        <f t="shared" si="44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35"/>
        <v>*</v>
      </c>
      <c r="E269" s="42">
        <f t="shared" si="42"/>
        <v>2025</v>
      </c>
      <c r="F269" s="38" t="str">
        <f t="shared" si="45"/>
        <v>TRALFO</v>
      </c>
      <c r="G269" s="38" t="str">
        <f t="shared" si="43"/>
        <v>TBI*100*</v>
      </c>
      <c r="H269" s="38" t="str">
        <f>'ACTIVITY BUS'!P$25</f>
        <v>TRALFO</v>
      </c>
      <c r="I269" s="38" t="str">
        <f t="shared" si="44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35"/>
        <v>*</v>
      </c>
      <c r="E270" s="42">
        <f t="shared" si="42"/>
        <v>2025</v>
      </c>
      <c r="F270" s="38" t="str">
        <f t="shared" si="45"/>
        <v>TRALPG</v>
      </c>
      <c r="G270" s="38" t="str">
        <f t="shared" si="43"/>
        <v>TBI*100*</v>
      </c>
      <c r="H270" s="38" t="str">
        <f>'ACTIVITY BUS'!P$26</f>
        <v>TRALPG</v>
      </c>
      <c r="I270" s="38" t="str">
        <f t="shared" si="44"/>
        <v>TRACOXN</v>
      </c>
      <c r="J270" s="47">
        <v>0</v>
      </c>
      <c r="K270" s="2"/>
      <c r="L270" s="38" t="s">
        <v>239</v>
      </c>
      <c r="M270" s="38"/>
      <c r="N270" s="38" t="s">
        <v>263</v>
      </c>
    </row>
    <row r="271" spans="2:20" x14ac:dyDescent="0.3">
      <c r="B271" s="38" t="s">
        <v>225</v>
      </c>
      <c r="C271" s="38"/>
      <c r="D271" s="38" t="str">
        <f t="shared" si="35"/>
        <v>FLO_EMIS</v>
      </c>
      <c r="E271" s="42">
        <f t="shared" si="42"/>
        <v>2025</v>
      </c>
      <c r="F271" s="38" t="str">
        <f t="shared" si="45"/>
        <v>TRAMTH</v>
      </c>
      <c r="G271" s="38" t="str">
        <f t="shared" si="43"/>
        <v>TBI*100*</v>
      </c>
      <c r="H271" s="38" t="str">
        <f>P$27</f>
        <v>TRAMTH</v>
      </c>
      <c r="I271" s="38" t="str">
        <f t="shared" si="44"/>
        <v>TRACOXN</v>
      </c>
      <c r="J271" s="47">
        <v>2.3833121357365334E-2</v>
      </c>
      <c r="K271" s="2"/>
      <c r="L271" s="38" t="s">
        <v>239</v>
      </c>
      <c r="M271" s="38" t="s">
        <v>293</v>
      </c>
      <c r="N271" s="38" t="s">
        <v>309</v>
      </c>
      <c r="S271" s="2"/>
      <c r="T271" s="2"/>
    </row>
    <row r="272" spans="2:20" s="2" customFormat="1" ht="15" customHeight="1" x14ac:dyDescent="0.3">
      <c r="B272" s="38" t="s">
        <v>225</v>
      </c>
      <c r="C272" s="38"/>
      <c r="D272" s="38" t="str">
        <f t="shared" si="35"/>
        <v>FLO_EMIS</v>
      </c>
      <c r="E272" s="42">
        <f t="shared" si="42"/>
        <v>2025</v>
      </c>
      <c r="F272" s="38" t="str">
        <f t="shared" si="45"/>
        <v>TRAMTHM</v>
      </c>
      <c r="G272" s="38" t="str">
        <f t="shared" si="43"/>
        <v>TBI*100*</v>
      </c>
      <c r="H272" s="38" t="str">
        <f>P$28</f>
        <v>TRAMTHM</v>
      </c>
      <c r="I272" s="38" t="str">
        <f t="shared" si="44"/>
        <v>TRACOXN</v>
      </c>
      <c r="J272" s="47">
        <v>2.3833121357365334E-2</v>
      </c>
      <c r="L272" s="38" t="s">
        <v>239</v>
      </c>
      <c r="M272" s="38" t="s">
        <v>293</v>
      </c>
      <c r="N272" s="38" t="s">
        <v>309</v>
      </c>
      <c r="P272" s="53"/>
    </row>
    <row r="273" spans="2:20" s="2" customFormat="1" ht="15" customHeight="1" x14ac:dyDescent="0.3">
      <c r="B273" s="38" t="s">
        <v>225</v>
      </c>
      <c r="C273" s="38"/>
      <c r="D273" s="38" t="str">
        <f t="shared" si="35"/>
        <v>FLO_EMIS</v>
      </c>
      <c r="E273" s="42">
        <f t="shared" si="42"/>
        <v>2025</v>
      </c>
      <c r="F273" s="38" t="str">
        <f t="shared" si="45"/>
        <v>TRANGL</v>
      </c>
      <c r="G273" s="38" t="str">
        <f t="shared" si="43"/>
        <v>TBI*100*</v>
      </c>
      <c r="H273" s="38" t="str">
        <f>'ACTIVITY BUS'!P$29</f>
        <v>TRANGL</v>
      </c>
      <c r="I273" s="38" t="str">
        <f t="shared" si="44"/>
        <v>TRACOXN</v>
      </c>
      <c r="J273" s="47">
        <v>4.3993969238567937E-2</v>
      </c>
      <c r="K273"/>
      <c r="L273" s="38" t="s">
        <v>239</v>
      </c>
      <c r="M273" s="38" t="s">
        <v>293</v>
      </c>
      <c r="N273" s="38" t="s">
        <v>309</v>
      </c>
      <c r="P273" s="53"/>
      <c r="S273"/>
      <c r="T273"/>
    </row>
    <row r="274" spans="2:20" x14ac:dyDescent="0.3">
      <c r="B274" s="39" t="s">
        <v>225</v>
      </c>
      <c r="C274" s="39"/>
      <c r="D274" s="39" t="str">
        <f t="shared" si="35"/>
        <v>FLO_EMIS</v>
      </c>
      <c r="E274" s="43">
        <f t="shared" si="42"/>
        <v>2025</v>
      </c>
      <c r="F274" s="39" t="str">
        <f t="shared" si="45"/>
        <v>TRANGS</v>
      </c>
      <c r="G274" s="39" t="str">
        <f t="shared" si="43"/>
        <v>TBI*100*</v>
      </c>
      <c r="H274" s="39" t="str">
        <f>'ACTIVITY BUS'!P$30</f>
        <v>TRANGS</v>
      </c>
      <c r="I274" s="39" t="str">
        <f t="shared" si="44"/>
        <v>TRACOXN</v>
      </c>
      <c r="J274" s="48">
        <v>4.3993969238567937E-2</v>
      </c>
      <c r="L274" s="39" t="s">
        <v>239</v>
      </c>
      <c r="M274" s="39" t="s">
        <v>293</v>
      </c>
      <c r="N274" s="39" t="s">
        <v>309</v>
      </c>
    </row>
    <row r="275" spans="2:20" x14ac:dyDescent="0.3">
      <c r="B275" s="38" t="s">
        <v>225</v>
      </c>
      <c r="C275" s="38"/>
      <c r="D275" s="38" t="str">
        <f t="shared" si="35"/>
        <v>FLO_EMIS</v>
      </c>
      <c r="E275" s="42">
        <v>2025</v>
      </c>
      <c r="F275" s="38" t="str">
        <f t="shared" si="45"/>
        <v>TRABDL</v>
      </c>
      <c r="G275" s="38" t="s">
        <v>341</v>
      </c>
      <c r="H275" s="38" t="str">
        <f>'ACTIVITY BUS'!P$7</f>
        <v>TRABDL</v>
      </c>
      <c r="I275" s="38" t="s">
        <v>249</v>
      </c>
      <c r="J275" s="47">
        <v>23.757621769571852</v>
      </c>
      <c r="K275" s="2"/>
      <c r="L275" s="38" t="s">
        <v>239</v>
      </c>
      <c r="M275" s="38" t="s">
        <v>293</v>
      </c>
      <c r="N275" s="38" t="s">
        <v>308</v>
      </c>
    </row>
    <row r="276" spans="2:20" x14ac:dyDescent="0.3">
      <c r="B276" s="38" t="s">
        <v>225</v>
      </c>
      <c r="C276" s="38"/>
      <c r="D276" s="38" t="str">
        <f t="shared" si="35"/>
        <v>FLO_EMIS</v>
      </c>
      <c r="E276" s="42">
        <f>E275</f>
        <v>2025</v>
      </c>
      <c r="F276" s="38" t="str">
        <f t="shared" si="45"/>
        <v>TRABDLM</v>
      </c>
      <c r="G276" s="38" t="str">
        <f>G275</f>
        <v>TBI*100*</v>
      </c>
      <c r="H276" s="38" t="str">
        <f>'ACTIVITY BUS'!P$8</f>
        <v>TRABDLM</v>
      </c>
      <c r="I276" s="38" t="str">
        <f>I275</f>
        <v>TRACXFN</v>
      </c>
      <c r="J276" s="47">
        <v>23.757621769571852</v>
      </c>
      <c r="K276" s="2"/>
      <c r="L276" s="38" t="s">
        <v>239</v>
      </c>
      <c r="M276" s="38" t="s">
        <v>293</v>
      </c>
      <c r="N276" s="38" t="s">
        <v>308</v>
      </c>
      <c r="S276" s="53"/>
      <c r="T276" s="2"/>
    </row>
    <row r="277" spans="2:20" s="2" customFormat="1" ht="15" customHeight="1" x14ac:dyDescent="0.3">
      <c r="B277" s="38" t="s">
        <v>225</v>
      </c>
      <c r="C277" s="38"/>
      <c r="D277" s="38" t="str">
        <f t="shared" si="35"/>
        <v>FLO_EMIS</v>
      </c>
      <c r="E277" s="42">
        <f t="shared" ref="E277:E298" si="46">E276</f>
        <v>2025</v>
      </c>
      <c r="F277" s="38" t="str">
        <f t="shared" si="45"/>
        <v>TRABGL</v>
      </c>
      <c r="G277" s="38" t="str">
        <f t="shared" ref="G277:G298" si="47">G276</f>
        <v>TBI*100*</v>
      </c>
      <c r="H277" s="38" t="str">
        <f>'ACTIVITY BUS'!P$9</f>
        <v>TRABGL</v>
      </c>
      <c r="I277" s="38" t="str">
        <f t="shared" ref="I277:I298" si="48">I276</f>
        <v>TRACXFN</v>
      </c>
      <c r="J277" s="47">
        <v>22.561140758350071</v>
      </c>
      <c r="L277" s="38" t="s">
        <v>239</v>
      </c>
      <c r="M277" s="38" t="s">
        <v>293</v>
      </c>
      <c r="N277" s="38" t="s">
        <v>309</v>
      </c>
      <c r="P277" s="53"/>
      <c r="S277" s="1"/>
      <c r="T277" s="54"/>
    </row>
    <row r="278" spans="2:20" s="2" customFormat="1" ht="15" customHeight="1" x14ac:dyDescent="0.3">
      <c r="B278" s="38" t="s">
        <v>225</v>
      </c>
      <c r="C278" s="38"/>
      <c r="D278" s="38" t="str">
        <f t="shared" si="35"/>
        <v>FLO_EMIS</v>
      </c>
      <c r="E278" s="42">
        <f t="shared" si="46"/>
        <v>2025</v>
      </c>
      <c r="F278" s="38" t="str">
        <f t="shared" si="45"/>
        <v>TRABGS</v>
      </c>
      <c r="G278" s="38" t="str">
        <f t="shared" si="47"/>
        <v>TBI*100*</v>
      </c>
      <c r="H278" s="38" t="str">
        <f>'ACTIVITY BUS'!P$10</f>
        <v>TRABGS</v>
      </c>
      <c r="I278" s="38" t="str">
        <f t="shared" si="48"/>
        <v>TRACXFN</v>
      </c>
      <c r="J278" s="47">
        <v>22.561140758350071</v>
      </c>
      <c r="L278" s="38" t="s">
        <v>239</v>
      </c>
      <c r="M278" s="38" t="s">
        <v>293</v>
      </c>
      <c r="N278" s="38" t="s">
        <v>309</v>
      </c>
      <c r="P278" s="53"/>
      <c r="S278" s="53"/>
    </row>
    <row r="279" spans="2:20" s="2" customFormat="1" ht="15" customHeight="1" x14ac:dyDescent="0.3">
      <c r="B279" s="38" t="s">
        <v>225</v>
      </c>
      <c r="C279" s="38"/>
      <c r="D279" s="38" t="str">
        <f t="shared" si="35"/>
        <v>*</v>
      </c>
      <c r="E279" s="42">
        <f t="shared" si="46"/>
        <v>2025</v>
      </c>
      <c r="F279" s="38" t="str">
        <f t="shared" si="45"/>
        <v>TRABGSL</v>
      </c>
      <c r="G279" s="38" t="str">
        <f t="shared" si="47"/>
        <v>TBI*100*</v>
      </c>
      <c r="H279" s="38" t="str">
        <f>'ACTIVITY BUS'!P$11</f>
        <v>TRABGSL</v>
      </c>
      <c r="I279" s="38" t="str">
        <f t="shared" si="48"/>
        <v>TRACXFN</v>
      </c>
      <c r="J279" s="47">
        <v>0</v>
      </c>
      <c r="L279" s="38" t="s">
        <v>239</v>
      </c>
      <c r="M279" s="38"/>
      <c r="N279" s="38" t="s">
        <v>245</v>
      </c>
      <c r="P279" s="53"/>
      <c r="S279" s="1"/>
      <c r="T279" s="54"/>
    </row>
    <row r="280" spans="2:20" s="2" customFormat="1" ht="15" customHeight="1" x14ac:dyDescent="0.3">
      <c r="B280" s="38" t="s">
        <v>225</v>
      </c>
      <c r="C280" s="38"/>
      <c r="D280" s="38" t="str">
        <f t="shared" ref="D280" si="49">IF(J280&gt;0,"FLO_EMIS","*")</f>
        <v>*</v>
      </c>
      <c r="E280" s="42">
        <f t="shared" si="46"/>
        <v>2025</v>
      </c>
      <c r="F280" s="38" t="str">
        <f t="shared" si="45"/>
        <v>TRABGSLM</v>
      </c>
      <c r="G280" s="38" t="str">
        <f t="shared" si="47"/>
        <v>TBI*100*</v>
      </c>
      <c r="H280" s="38" t="str">
        <f>P$12</f>
        <v>TRABGSLM</v>
      </c>
      <c r="I280" s="38" t="str">
        <f t="shared" si="48"/>
        <v>TRACXFN</v>
      </c>
      <c r="J280" s="47">
        <v>0</v>
      </c>
      <c r="L280" s="38" t="s">
        <v>239</v>
      </c>
      <c r="M280" s="38"/>
      <c r="N280" s="38" t="s">
        <v>245</v>
      </c>
      <c r="P280" s="53"/>
      <c r="S280" s="53"/>
      <c r="T280" s="62"/>
    </row>
    <row r="281" spans="2:20" s="2" customFormat="1" ht="15" customHeight="1" x14ac:dyDescent="0.3">
      <c r="B281" s="38" t="s">
        <v>225</v>
      </c>
      <c r="C281" s="38"/>
      <c r="D281" s="38" t="str">
        <f t="shared" si="35"/>
        <v>*</v>
      </c>
      <c r="E281" s="42">
        <f>E279</f>
        <v>2025</v>
      </c>
      <c r="F281" s="38" t="str">
        <f t="shared" si="45"/>
        <v>TRABJF</v>
      </c>
      <c r="G281" s="38" t="str">
        <f>G279</f>
        <v>TBI*100*</v>
      </c>
      <c r="H281" s="38" t="str">
        <f>'ACTIVITY BUS'!P$13</f>
        <v>TRABJF</v>
      </c>
      <c r="I281" s="38" t="str">
        <f>I279</f>
        <v>TRACXFN</v>
      </c>
      <c r="J281" s="47">
        <v>0</v>
      </c>
      <c r="L281" s="38" t="s">
        <v>239</v>
      </c>
      <c r="M281" s="38"/>
      <c r="N281" s="38" t="s">
        <v>245</v>
      </c>
      <c r="P281" s="53"/>
    </row>
    <row r="282" spans="2:20" s="2" customFormat="1" ht="15" customHeight="1" x14ac:dyDescent="0.3">
      <c r="B282" s="38" t="s">
        <v>225</v>
      </c>
      <c r="C282" s="38"/>
      <c r="D282" s="38" t="str">
        <f t="shared" si="35"/>
        <v>*</v>
      </c>
      <c r="E282" s="42">
        <f t="shared" si="46"/>
        <v>2025</v>
      </c>
      <c r="F282" s="38" t="str">
        <f t="shared" si="45"/>
        <v>TRADME</v>
      </c>
      <c r="G282" s="38" t="str">
        <f t="shared" si="47"/>
        <v>TBI*100*</v>
      </c>
      <c r="H282" s="38" t="str">
        <f>'ACTIVITY BUS'!P$14</f>
        <v>TRADME</v>
      </c>
      <c r="I282" s="38" t="str">
        <f t="shared" si="48"/>
        <v>TRACXFN</v>
      </c>
      <c r="J282" s="47">
        <v>0</v>
      </c>
      <c r="L282" s="38" t="s">
        <v>239</v>
      </c>
      <c r="M282" s="38"/>
      <c r="N282" s="38" t="s">
        <v>263</v>
      </c>
      <c r="P282" s="53"/>
      <c r="S282"/>
      <c r="T282"/>
    </row>
    <row r="283" spans="2:20" x14ac:dyDescent="0.3">
      <c r="B283" s="38" t="s">
        <v>225</v>
      </c>
      <c r="C283" s="38"/>
      <c r="D283" s="38" t="str">
        <f t="shared" si="35"/>
        <v>FLO_EMIS</v>
      </c>
      <c r="E283" s="42">
        <f t="shared" si="46"/>
        <v>2025</v>
      </c>
      <c r="F283" s="38" t="str">
        <f t="shared" si="45"/>
        <v>TRADST</v>
      </c>
      <c r="G283" s="38" t="str">
        <f t="shared" si="47"/>
        <v>TBI*100*</v>
      </c>
      <c r="H283" s="38" t="str">
        <f>'ACTIVITY BUS'!P$15</f>
        <v>TRADST</v>
      </c>
      <c r="I283" s="38" t="str">
        <f t="shared" si="48"/>
        <v>TRACXFN</v>
      </c>
      <c r="J283" s="47">
        <v>23.277467676644381</v>
      </c>
      <c r="K283" s="2"/>
      <c r="L283" s="38" t="s">
        <v>239</v>
      </c>
      <c r="M283" s="38" t="s">
        <v>293</v>
      </c>
      <c r="N283" s="38" t="s">
        <v>309</v>
      </c>
      <c r="P283" s="53"/>
    </row>
    <row r="284" spans="2:20" x14ac:dyDescent="0.3">
      <c r="B284" s="38" t="s">
        <v>225</v>
      </c>
      <c r="C284" s="38"/>
      <c r="D284" s="38" t="str">
        <f t="shared" si="35"/>
        <v>*</v>
      </c>
      <c r="E284" s="42">
        <f t="shared" si="46"/>
        <v>2025</v>
      </c>
      <c r="F284" s="38" t="str">
        <f t="shared" si="45"/>
        <v>TRAELC</v>
      </c>
      <c r="G284" s="38" t="str">
        <f t="shared" si="47"/>
        <v>TBI*100*</v>
      </c>
      <c r="H284" s="38" t="str">
        <f>'ACTIVITY BUS'!P$16</f>
        <v>TRAELC</v>
      </c>
      <c r="I284" s="38" t="str">
        <f t="shared" si="48"/>
        <v>TRACXFN</v>
      </c>
      <c r="J284" s="47">
        <v>0</v>
      </c>
      <c r="K284" s="2"/>
      <c r="L284" s="38" t="s">
        <v>239</v>
      </c>
      <c r="M284" s="38"/>
      <c r="N284" s="38" t="s">
        <v>245</v>
      </c>
    </row>
    <row r="285" spans="2:20" x14ac:dyDescent="0.3">
      <c r="B285" s="38" t="s">
        <v>225</v>
      </c>
      <c r="C285" s="38"/>
      <c r="D285" s="38" t="str">
        <f t="shared" si="35"/>
        <v>FLO_EMIS</v>
      </c>
      <c r="E285" s="42">
        <f t="shared" si="46"/>
        <v>2025</v>
      </c>
      <c r="F285" s="38" t="str">
        <f t="shared" si="45"/>
        <v>TRAETH</v>
      </c>
      <c r="G285" s="38" t="str">
        <f t="shared" si="47"/>
        <v>TBI*100*</v>
      </c>
      <c r="H285" s="38" t="str">
        <f>'ACTIVITY BUS'!P$17</f>
        <v>TRAETH</v>
      </c>
      <c r="I285" s="38" t="str">
        <f t="shared" si="48"/>
        <v>TRACXFN</v>
      </c>
      <c r="J285" s="47">
        <v>37.476763979638164</v>
      </c>
      <c r="K285" s="2"/>
      <c r="L285" s="38" t="s">
        <v>239</v>
      </c>
      <c r="M285" s="38" t="s">
        <v>293</v>
      </c>
      <c r="N285" s="38" t="s">
        <v>307</v>
      </c>
    </row>
    <row r="286" spans="2:20" x14ac:dyDescent="0.3">
      <c r="B286" s="38" t="s">
        <v>225</v>
      </c>
      <c r="C286" s="38"/>
      <c r="D286" s="38" t="str">
        <f t="shared" si="35"/>
        <v>FLO_EMIS</v>
      </c>
      <c r="E286" s="42">
        <f t="shared" si="46"/>
        <v>2025</v>
      </c>
      <c r="F286" s="38" t="str">
        <f t="shared" si="45"/>
        <v>TRAETHM</v>
      </c>
      <c r="G286" s="38" t="str">
        <f t="shared" si="47"/>
        <v>TBI*100*</v>
      </c>
      <c r="H286" s="38" t="str">
        <f>'ACTIVITY BUS'!P$18</f>
        <v>TRAETHM</v>
      </c>
      <c r="I286" s="38" t="str">
        <f t="shared" si="48"/>
        <v>TRACXFN</v>
      </c>
      <c r="J286" s="47">
        <v>37.476763979638164</v>
      </c>
      <c r="K286" s="2"/>
      <c r="L286" s="38" t="s">
        <v>239</v>
      </c>
      <c r="M286" s="38" t="s">
        <v>293</v>
      </c>
      <c r="N286" s="38" t="s">
        <v>307</v>
      </c>
    </row>
    <row r="287" spans="2:20" x14ac:dyDescent="0.3">
      <c r="B287" s="38" t="s">
        <v>225</v>
      </c>
      <c r="C287" s="38"/>
      <c r="D287" s="38" t="str">
        <f t="shared" si="35"/>
        <v>*</v>
      </c>
      <c r="E287" s="42">
        <f t="shared" si="46"/>
        <v>2025</v>
      </c>
      <c r="F287" s="38" t="str">
        <f t="shared" si="45"/>
        <v>TRAFTD</v>
      </c>
      <c r="G287" s="38" t="str">
        <f t="shared" si="47"/>
        <v>TBI*100*</v>
      </c>
      <c r="H287" s="38" t="str">
        <f>'ACTIVITY BUS'!P$19</f>
        <v>TRAFTD</v>
      </c>
      <c r="I287" s="38" t="str">
        <f t="shared" si="48"/>
        <v>TRACXFN</v>
      </c>
      <c r="J287" s="47">
        <v>0</v>
      </c>
      <c r="K287" s="2"/>
      <c r="L287" s="38" t="s">
        <v>239</v>
      </c>
      <c r="M287" s="38"/>
      <c r="N287" s="38" t="s">
        <v>263</v>
      </c>
    </row>
    <row r="288" spans="2:20" x14ac:dyDescent="0.3">
      <c r="B288" s="38" t="s">
        <v>225</v>
      </c>
      <c r="C288" s="38"/>
      <c r="D288" s="38" t="str">
        <f t="shared" si="35"/>
        <v>*</v>
      </c>
      <c r="E288" s="42">
        <f t="shared" si="46"/>
        <v>2025</v>
      </c>
      <c r="F288" s="38" t="str">
        <f t="shared" si="45"/>
        <v>TRAGSL</v>
      </c>
      <c r="G288" s="38" t="str">
        <f t="shared" si="47"/>
        <v>TBI*100*</v>
      </c>
      <c r="H288" s="38" t="str">
        <f>'ACTIVITY BUS'!P$20</f>
        <v>TRAGSL</v>
      </c>
      <c r="I288" s="38" t="str">
        <f t="shared" si="48"/>
        <v>TRACXFN</v>
      </c>
      <c r="J288" s="47">
        <v>0</v>
      </c>
      <c r="K288" s="2"/>
      <c r="L288" s="38" t="s">
        <v>239</v>
      </c>
      <c r="M288" s="38"/>
      <c r="N288" s="38" t="s">
        <v>245</v>
      </c>
    </row>
    <row r="289" spans="2:20" x14ac:dyDescent="0.3">
      <c r="B289" s="38" t="s">
        <v>225</v>
      </c>
      <c r="C289" s="38"/>
      <c r="D289" s="38" t="str">
        <f t="shared" si="35"/>
        <v>*</v>
      </c>
      <c r="E289" s="42">
        <f t="shared" si="46"/>
        <v>2025</v>
      </c>
      <c r="F289" s="38" t="str">
        <f t="shared" si="45"/>
        <v>TRAH2G</v>
      </c>
      <c r="G289" s="38" t="str">
        <f t="shared" si="47"/>
        <v>TBI*100*</v>
      </c>
      <c r="H289" s="38" t="str">
        <f>'ACTIVITY BUS'!P$21</f>
        <v>TRAH2G</v>
      </c>
      <c r="I289" s="38" t="str">
        <f t="shared" si="48"/>
        <v>TRACXFN</v>
      </c>
      <c r="J289" s="47">
        <v>0</v>
      </c>
      <c r="K289" s="2"/>
      <c r="L289" s="38" t="s">
        <v>239</v>
      </c>
      <c r="M289" s="38"/>
      <c r="N289" s="38" t="s">
        <v>245</v>
      </c>
    </row>
    <row r="290" spans="2:20" x14ac:dyDescent="0.3">
      <c r="B290" s="38" t="s">
        <v>225</v>
      </c>
      <c r="C290" s="38"/>
      <c r="D290" s="38" t="str">
        <f t="shared" si="35"/>
        <v>*</v>
      </c>
      <c r="E290" s="42">
        <f t="shared" si="46"/>
        <v>2025</v>
      </c>
      <c r="F290" s="38" t="str">
        <f t="shared" si="45"/>
        <v>TRAHFO</v>
      </c>
      <c r="G290" s="38" t="str">
        <f t="shared" si="47"/>
        <v>TBI*100*</v>
      </c>
      <c r="H290" s="38" t="str">
        <f>'ACTIVITY BUS'!P$22</f>
        <v>TRAHFO</v>
      </c>
      <c r="I290" s="38" t="str">
        <f t="shared" si="48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35"/>
        <v>*</v>
      </c>
      <c r="E291" s="42">
        <f t="shared" si="46"/>
        <v>2025</v>
      </c>
      <c r="F291" s="38" t="str">
        <f t="shared" si="45"/>
        <v>TRAHUM</v>
      </c>
      <c r="G291" s="38" t="str">
        <f t="shared" si="47"/>
        <v>TBI*100*</v>
      </c>
      <c r="H291" s="38" t="str">
        <f>'ACTIVITY BUS'!P$23</f>
        <v>TRAHUM</v>
      </c>
      <c r="I291" s="38" t="str">
        <f t="shared" si="48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35"/>
        <v>*</v>
      </c>
      <c r="E292" s="42">
        <f t="shared" si="46"/>
        <v>2025</v>
      </c>
      <c r="F292" s="38" t="str">
        <f t="shared" si="45"/>
        <v>TRAKER</v>
      </c>
      <c r="G292" s="38" t="str">
        <f t="shared" si="47"/>
        <v>TBI*100*</v>
      </c>
      <c r="H292" s="38" t="str">
        <f>'ACTIVITY BUS'!P$24</f>
        <v>TRAKER</v>
      </c>
      <c r="I292" s="38" t="str">
        <f t="shared" si="48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35"/>
        <v>*</v>
      </c>
      <c r="E293" s="42">
        <f t="shared" si="46"/>
        <v>2025</v>
      </c>
      <c r="F293" s="38" t="str">
        <f t="shared" si="45"/>
        <v>TRALFO</v>
      </c>
      <c r="G293" s="38" t="str">
        <f t="shared" si="47"/>
        <v>TBI*100*</v>
      </c>
      <c r="H293" s="38" t="str">
        <f>'ACTIVITY BUS'!P$25</f>
        <v>TRALFO</v>
      </c>
      <c r="I293" s="38" t="str">
        <f t="shared" si="48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ref="D294:D360" si="50">IF(J294&gt;0,"FLO_EMIS","*")</f>
        <v>*</v>
      </c>
      <c r="E294" s="42">
        <f t="shared" si="46"/>
        <v>2025</v>
      </c>
      <c r="F294" s="38" t="str">
        <f t="shared" ref="F294:F326" si="51">H294</f>
        <v>TRALPG</v>
      </c>
      <c r="G294" s="38" t="str">
        <f t="shared" si="47"/>
        <v>TBI*100*</v>
      </c>
      <c r="H294" s="38" t="str">
        <f>'ACTIVITY BUS'!P$26</f>
        <v>TRALPG</v>
      </c>
      <c r="I294" s="38" t="str">
        <f t="shared" si="48"/>
        <v>TRACXFN</v>
      </c>
      <c r="J294" s="47">
        <v>0</v>
      </c>
      <c r="K294" s="2"/>
      <c r="L294" s="38" t="s">
        <v>239</v>
      </c>
      <c r="M294" s="38"/>
      <c r="N294" s="38" t="s">
        <v>263</v>
      </c>
    </row>
    <row r="295" spans="2:20" x14ac:dyDescent="0.3">
      <c r="B295" s="38" t="s">
        <v>225</v>
      </c>
      <c r="C295" s="38"/>
      <c r="D295" s="38" t="str">
        <f t="shared" si="50"/>
        <v>FLO_EMIS</v>
      </c>
      <c r="E295" s="42">
        <f t="shared" si="46"/>
        <v>2025</v>
      </c>
      <c r="F295" s="38" t="str">
        <f t="shared" si="51"/>
        <v>TRAMTH</v>
      </c>
      <c r="G295" s="38" t="str">
        <f t="shared" si="47"/>
        <v>TBI*100*</v>
      </c>
      <c r="H295" s="38" t="str">
        <f>P$27</f>
        <v>TRAMTH</v>
      </c>
      <c r="I295" s="38" t="str">
        <f t="shared" si="48"/>
        <v>TRACXFN</v>
      </c>
      <c r="J295" s="47">
        <v>22.699999963749608</v>
      </c>
      <c r="K295" s="2"/>
      <c r="L295" s="38" t="s">
        <v>239</v>
      </c>
      <c r="M295" s="38" t="s">
        <v>293</v>
      </c>
      <c r="N295" s="38" t="s">
        <v>309</v>
      </c>
      <c r="S295" s="2"/>
      <c r="T295" s="2"/>
    </row>
    <row r="296" spans="2:20" s="2" customFormat="1" ht="15" customHeight="1" x14ac:dyDescent="0.3">
      <c r="B296" s="38" t="s">
        <v>225</v>
      </c>
      <c r="C296" s="38"/>
      <c r="D296" s="38" t="str">
        <f t="shared" si="50"/>
        <v>FLO_EMIS</v>
      </c>
      <c r="E296" s="42">
        <f t="shared" si="46"/>
        <v>2025</v>
      </c>
      <c r="F296" s="38" t="str">
        <f t="shared" si="51"/>
        <v>TRAMTHM</v>
      </c>
      <c r="G296" s="38" t="str">
        <f t="shared" si="47"/>
        <v>TBI*100*</v>
      </c>
      <c r="H296" s="38" t="str">
        <f>P$28</f>
        <v>TRAMTHM</v>
      </c>
      <c r="I296" s="38" t="str">
        <f t="shared" si="48"/>
        <v>TRACXFN</v>
      </c>
      <c r="J296" s="47">
        <v>22.699999963749608</v>
      </c>
      <c r="L296" s="38" t="s">
        <v>239</v>
      </c>
      <c r="M296" s="38" t="s">
        <v>293</v>
      </c>
      <c r="N296" s="38" t="s">
        <v>309</v>
      </c>
      <c r="P296" s="53"/>
    </row>
    <row r="297" spans="2:20" s="2" customFormat="1" ht="15" customHeight="1" x14ac:dyDescent="0.3">
      <c r="B297" s="38" t="s">
        <v>225</v>
      </c>
      <c r="C297" s="38"/>
      <c r="D297" s="38" t="str">
        <f t="shared" si="50"/>
        <v>FLO_EMIS</v>
      </c>
      <c r="E297" s="42">
        <f t="shared" si="46"/>
        <v>2025</v>
      </c>
      <c r="F297" s="38" t="str">
        <f t="shared" si="51"/>
        <v>TRANGL</v>
      </c>
      <c r="G297" s="38" t="str">
        <f t="shared" si="47"/>
        <v>TBI*100*</v>
      </c>
      <c r="H297" s="38" t="str">
        <f>'ACTIVITY BUS'!P$29</f>
        <v>TRANGL</v>
      </c>
      <c r="I297" s="38" t="str">
        <f t="shared" si="48"/>
        <v>TRACXFN</v>
      </c>
      <c r="J297" s="47">
        <v>22.561140758350071</v>
      </c>
      <c r="K297"/>
      <c r="L297" s="38" t="s">
        <v>239</v>
      </c>
      <c r="M297" s="38" t="s">
        <v>293</v>
      </c>
      <c r="N297" s="38" t="s">
        <v>309</v>
      </c>
      <c r="P297" s="53"/>
      <c r="S297"/>
      <c r="T297"/>
    </row>
    <row r="298" spans="2:20" x14ac:dyDescent="0.3">
      <c r="B298" s="39" t="s">
        <v>225</v>
      </c>
      <c r="C298" s="39"/>
      <c r="D298" s="39" t="str">
        <f t="shared" si="50"/>
        <v>FLO_EMIS</v>
      </c>
      <c r="E298" s="43">
        <f t="shared" si="46"/>
        <v>2025</v>
      </c>
      <c r="F298" s="39" t="str">
        <f t="shared" si="51"/>
        <v>TRANGS</v>
      </c>
      <c r="G298" s="39" t="str">
        <f t="shared" si="47"/>
        <v>TBI*100*</v>
      </c>
      <c r="H298" s="39" t="str">
        <f>'ACTIVITY BUS'!P$30</f>
        <v>TRANGS</v>
      </c>
      <c r="I298" s="39" t="str">
        <f t="shared" si="48"/>
        <v>TRACXFN</v>
      </c>
      <c r="J298" s="48">
        <v>22.561140758350071</v>
      </c>
      <c r="L298" s="39" t="s">
        <v>239</v>
      </c>
      <c r="M298" s="39" t="s">
        <v>293</v>
      </c>
      <c r="N298" s="39" t="s">
        <v>309</v>
      </c>
    </row>
    <row r="299" spans="2:20" x14ac:dyDescent="0.3">
      <c r="B299" s="38" t="s">
        <v>225</v>
      </c>
      <c r="C299" s="38"/>
      <c r="D299" s="38" t="str">
        <f t="shared" si="50"/>
        <v>FLO_EMIS</v>
      </c>
      <c r="E299" s="42">
        <v>2025</v>
      </c>
      <c r="F299" s="38" t="str">
        <f t="shared" si="51"/>
        <v>TRABDL</v>
      </c>
      <c r="G299" s="38" t="s">
        <v>341</v>
      </c>
      <c r="H299" s="38" t="str">
        <f>'ACTIVITY BUS'!P$7</f>
        <v>TRABDL</v>
      </c>
      <c r="I299" s="38" t="s">
        <v>228</v>
      </c>
      <c r="J299" s="47">
        <v>2.5158042454216079E-3</v>
      </c>
      <c r="K299" s="2"/>
      <c r="L299" s="38" t="s">
        <v>239</v>
      </c>
      <c r="M299" s="38" t="s">
        <v>293</v>
      </c>
      <c r="N299" s="38" t="s">
        <v>308</v>
      </c>
    </row>
    <row r="300" spans="2:20" x14ac:dyDescent="0.3">
      <c r="B300" s="38" t="s">
        <v>225</v>
      </c>
      <c r="C300" s="38"/>
      <c r="D300" s="38" t="str">
        <f t="shared" si="50"/>
        <v>FLO_EMIS</v>
      </c>
      <c r="E300" s="42">
        <f>E299</f>
        <v>2025</v>
      </c>
      <c r="F300" s="38" t="str">
        <f t="shared" si="51"/>
        <v>TRABDLM</v>
      </c>
      <c r="G300" s="38" t="str">
        <f>G299</f>
        <v>TBI*100*</v>
      </c>
      <c r="H300" s="38" t="str">
        <f>'ACTIVITY BUS'!P$8</f>
        <v>TRABDLM</v>
      </c>
      <c r="I300" s="38" t="str">
        <f>I299</f>
        <v>TRAN2ON</v>
      </c>
      <c r="J300" s="47">
        <v>2.5158042454216079E-3</v>
      </c>
      <c r="K300" s="2"/>
      <c r="L300" s="38" t="s">
        <v>239</v>
      </c>
      <c r="M300" s="38" t="s">
        <v>293</v>
      </c>
      <c r="N300" s="38" t="s">
        <v>308</v>
      </c>
      <c r="S300" s="53"/>
      <c r="T300" s="2"/>
    </row>
    <row r="301" spans="2:20" s="2" customFormat="1" ht="15" customHeight="1" x14ac:dyDescent="0.3">
      <c r="B301" s="38" t="s">
        <v>225</v>
      </c>
      <c r="C301" s="38"/>
      <c r="D301" s="38" t="str">
        <f t="shared" si="50"/>
        <v>FLO_EMIS</v>
      </c>
      <c r="E301" s="42">
        <f t="shared" ref="E301:E322" si="52">E300</f>
        <v>2025</v>
      </c>
      <c r="F301" s="38" t="str">
        <f t="shared" si="51"/>
        <v>TRABGL</v>
      </c>
      <c r="G301" s="38" t="str">
        <f t="shared" ref="G301:G322" si="53">G300</f>
        <v>TBI*100*</v>
      </c>
      <c r="H301" s="38" t="str">
        <f>'ACTIVITY BUS'!P$9</f>
        <v>TRABGL</v>
      </c>
      <c r="I301" s="38" t="str">
        <f t="shared" ref="I301:I322" si="54">I300</f>
        <v>TRAN2ON</v>
      </c>
      <c r="J301" s="47">
        <v>3.9690000000000003E-3</v>
      </c>
      <c r="L301" s="38" t="s">
        <v>239</v>
      </c>
      <c r="M301" s="38" t="s">
        <v>293</v>
      </c>
      <c r="N301" s="38" t="s">
        <v>309</v>
      </c>
      <c r="P301" s="53"/>
      <c r="S301" s="1"/>
      <c r="T301" s="54"/>
    </row>
    <row r="302" spans="2:20" s="2" customFormat="1" ht="15" customHeight="1" x14ac:dyDescent="0.3">
      <c r="B302" s="38" t="s">
        <v>225</v>
      </c>
      <c r="C302" s="38"/>
      <c r="D302" s="38" t="str">
        <f t="shared" si="50"/>
        <v>FLO_EMIS</v>
      </c>
      <c r="E302" s="42">
        <f t="shared" si="52"/>
        <v>2025</v>
      </c>
      <c r="F302" s="38" t="str">
        <f t="shared" si="51"/>
        <v>TRABGS</v>
      </c>
      <c r="G302" s="38" t="str">
        <f t="shared" si="53"/>
        <v>TBI*100*</v>
      </c>
      <c r="H302" s="38" t="str">
        <f>'ACTIVITY BUS'!P$10</f>
        <v>TRABGS</v>
      </c>
      <c r="I302" s="38" t="str">
        <f t="shared" si="54"/>
        <v>TRAN2ON</v>
      </c>
      <c r="J302" s="47">
        <v>3.9690000000000003E-3</v>
      </c>
      <c r="L302" s="38" t="s">
        <v>239</v>
      </c>
      <c r="M302" s="38" t="s">
        <v>293</v>
      </c>
      <c r="N302" s="38" t="s">
        <v>309</v>
      </c>
      <c r="P302" s="53"/>
      <c r="S302" s="53"/>
    </row>
    <row r="303" spans="2:20" s="2" customFormat="1" ht="15" customHeight="1" x14ac:dyDescent="0.3">
      <c r="B303" s="38" t="s">
        <v>225</v>
      </c>
      <c r="C303" s="38"/>
      <c r="D303" s="38" t="str">
        <f t="shared" si="50"/>
        <v>*</v>
      </c>
      <c r="E303" s="42">
        <f t="shared" si="52"/>
        <v>2025</v>
      </c>
      <c r="F303" s="38" t="str">
        <f t="shared" si="51"/>
        <v>TRABGSL</v>
      </c>
      <c r="G303" s="38" t="str">
        <f t="shared" si="53"/>
        <v>TBI*100*</v>
      </c>
      <c r="H303" s="38" t="str">
        <f>'ACTIVITY BUS'!P$11</f>
        <v>TRABGSL</v>
      </c>
      <c r="I303" s="38" t="str">
        <f t="shared" si="54"/>
        <v>TRAN2ON</v>
      </c>
      <c r="J303" s="47">
        <v>0</v>
      </c>
      <c r="L303" s="38" t="s">
        <v>239</v>
      </c>
      <c r="M303" s="38"/>
      <c r="N303" s="38" t="s">
        <v>245</v>
      </c>
      <c r="P303" s="53"/>
      <c r="S303" s="1"/>
      <c r="T303" s="54"/>
    </row>
    <row r="304" spans="2:20" s="2" customFormat="1" ht="15" customHeight="1" x14ac:dyDescent="0.3">
      <c r="B304" s="38" t="s">
        <v>225</v>
      </c>
      <c r="C304" s="38"/>
      <c r="D304" s="38" t="str">
        <f t="shared" si="50"/>
        <v>*</v>
      </c>
      <c r="E304" s="42">
        <f t="shared" si="52"/>
        <v>2025</v>
      </c>
      <c r="F304" s="38" t="str">
        <f t="shared" si="51"/>
        <v>TRABGSLM</v>
      </c>
      <c r="G304" s="38" t="str">
        <f t="shared" si="53"/>
        <v>TBI*100*</v>
      </c>
      <c r="H304" s="38" t="str">
        <f>P$12</f>
        <v>TRABGSLM</v>
      </c>
      <c r="I304" s="38" t="str">
        <f t="shared" si="54"/>
        <v>TRAN2ON</v>
      </c>
      <c r="J304" s="47">
        <v>0</v>
      </c>
      <c r="L304" s="38" t="s">
        <v>239</v>
      </c>
      <c r="M304" s="38"/>
      <c r="N304" s="38" t="s">
        <v>245</v>
      </c>
      <c r="P304" s="53"/>
      <c r="S304" s="53"/>
      <c r="T304" s="62"/>
    </row>
    <row r="305" spans="2:20" s="2" customFormat="1" ht="15" customHeight="1" x14ac:dyDescent="0.3">
      <c r="B305" s="38" t="s">
        <v>225</v>
      </c>
      <c r="C305" s="38"/>
      <c r="D305" s="38" t="str">
        <f t="shared" si="50"/>
        <v>*</v>
      </c>
      <c r="E305" s="42">
        <f>E303</f>
        <v>2025</v>
      </c>
      <c r="F305" s="38" t="str">
        <f t="shared" si="51"/>
        <v>TRABJF</v>
      </c>
      <c r="G305" s="38" t="str">
        <f>G303</f>
        <v>TBI*100*</v>
      </c>
      <c r="H305" s="38" t="str">
        <f>'ACTIVITY BUS'!P$13</f>
        <v>TRABJF</v>
      </c>
      <c r="I305" s="38" t="str">
        <f>I303</f>
        <v>TRAN2ON</v>
      </c>
      <c r="J305" s="47">
        <v>0</v>
      </c>
      <c r="L305" s="38" t="s">
        <v>239</v>
      </c>
      <c r="M305" s="38"/>
      <c r="N305" s="38" t="s">
        <v>245</v>
      </c>
      <c r="P305" s="53"/>
    </row>
    <row r="306" spans="2:20" s="2" customFormat="1" ht="15" customHeight="1" x14ac:dyDescent="0.3">
      <c r="B306" s="38" t="s">
        <v>225</v>
      </c>
      <c r="C306" s="38"/>
      <c r="D306" s="38" t="str">
        <f t="shared" si="50"/>
        <v>*</v>
      </c>
      <c r="E306" s="42">
        <f t="shared" si="52"/>
        <v>2025</v>
      </c>
      <c r="F306" s="38" t="str">
        <f t="shared" si="51"/>
        <v>TRADME</v>
      </c>
      <c r="G306" s="38" t="str">
        <f t="shared" si="53"/>
        <v>TBI*100*</v>
      </c>
      <c r="H306" s="38" t="str">
        <f>'ACTIVITY BUS'!P$14</f>
        <v>TRADME</v>
      </c>
      <c r="I306" s="38" t="str">
        <f t="shared" si="54"/>
        <v>TRAN2ON</v>
      </c>
      <c r="J306" s="47">
        <v>0</v>
      </c>
      <c r="L306" s="38" t="s">
        <v>239</v>
      </c>
      <c r="M306" s="38"/>
      <c r="N306" s="38" t="s">
        <v>263</v>
      </c>
      <c r="P306" s="53"/>
      <c r="S306"/>
      <c r="T306"/>
    </row>
    <row r="307" spans="2:20" x14ac:dyDescent="0.3">
      <c r="B307" s="38" t="s">
        <v>225</v>
      </c>
      <c r="C307" s="38"/>
      <c r="D307" s="38" t="str">
        <f t="shared" si="50"/>
        <v>FLO_EMIS</v>
      </c>
      <c r="E307" s="42">
        <f t="shared" si="52"/>
        <v>2025</v>
      </c>
      <c r="F307" s="38" t="str">
        <f t="shared" si="51"/>
        <v>TRADST</v>
      </c>
      <c r="G307" s="38" t="str">
        <f t="shared" si="53"/>
        <v>TBI*100*</v>
      </c>
      <c r="H307" s="38" t="str">
        <f>'ACTIVITY BUS'!P$15</f>
        <v>TRADST</v>
      </c>
      <c r="I307" s="38" t="str">
        <f t="shared" si="54"/>
        <v>TRAN2ON</v>
      </c>
      <c r="J307" s="47">
        <v>3.9969321152028897E-3</v>
      </c>
      <c r="K307" s="2"/>
      <c r="L307" s="38" t="s">
        <v>239</v>
      </c>
      <c r="M307" s="38" t="s">
        <v>293</v>
      </c>
      <c r="N307" s="38" t="s">
        <v>309</v>
      </c>
      <c r="P307" s="53"/>
    </row>
    <row r="308" spans="2:20" x14ac:dyDescent="0.3">
      <c r="B308" s="38" t="s">
        <v>225</v>
      </c>
      <c r="C308" s="38"/>
      <c r="D308" s="38" t="str">
        <f t="shared" si="50"/>
        <v>*</v>
      </c>
      <c r="E308" s="42">
        <f t="shared" si="52"/>
        <v>2025</v>
      </c>
      <c r="F308" s="38" t="str">
        <f t="shared" si="51"/>
        <v>TRAELC</v>
      </c>
      <c r="G308" s="38" t="str">
        <f t="shared" si="53"/>
        <v>TBI*100*</v>
      </c>
      <c r="H308" s="38" t="str">
        <f>'ACTIVITY BUS'!P$16</f>
        <v>TRAELC</v>
      </c>
      <c r="I308" s="38" t="str">
        <f t="shared" si="54"/>
        <v>TRAN2ON</v>
      </c>
      <c r="J308" s="47">
        <v>0</v>
      </c>
      <c r="K308" s="2"/>
      <c r="L308" s="38" t="s">
        <v>239</v>
      </c>
      <c r="M308" s="38"/>
      <c r="N308" s="38" t="s">
        <v>245</v>
      </c>
    </row>
    <row r="309" spans="2:20" x14ac:dyDescent="0.3">
      <c r="B309" s="38" t="s">
        <v>225</v>
      </c>
      <c r="C309" s="38"/>
      <c r="D309" s="38" t="str">
        <f t="shared" si="50"/>
        <v>FLO_EMIS</v>
      </c>
      <c r="E309" s="42">
        <f t="shared" si="52"/>
        <v>2025</v>
      </c>
      <c r="F309" s="38" t="str">
        <f t="shared" si="51"/>
        <v>TRAETH</v>
      </c>
      <c r="G309" s="38" t="str">
        <f t="shared" si="53"/>
        <v>TBI*100*</v>
      </c>
      <c r="H309" s="38" t="str">
        <f>'ACTIVITY BUS'!P$17</f>
        <v>TRAETH</v>
      </c>
      <c r="I309" s="38" t="str">
        <f t="shared" si="54"/>
        <v>TRAN2ON</v>
      </c>
      <c r="J309" s="47">
        <v>2.8019999999999998E-3</v>
      </c>
      <c r="K309" s="2"/>
      <c r="L309" s="38" t="s">
        <v>239</v>
      </c>
      <c r="M309" s="38" t="s">
        <v>293</v>
      </c>
      <c r="N309" s="38" t="s">
        <v>307</v>
      </c>
    </row>
    <row r="310" spans="2:20" x14ac:dyDescent="0.3">
      <c r="B310" s="38" t="s">
        <v>225</v>
      </c>
      <c r="C310" s="38"/>
      <c r="D310" s="38" t="str">
        <f t="shared" si="50"/>
        <v>FLO_EMIS</v>
      </c>
      <c r="E310" s="42">
        <f t="shared" si="52"/>
        <v>2025</v>
      </c>
      <c r="F310" s="38" t="str">
        <f t="shared" si="51"/>
        <v>TRAETHM</v>
      </c>
      <c r="G310" s="38" t="str">
        <f t="shared" si="53"/>
        <v>TBI*100*</v>
      </c>
      <c r="H310" s="38" t="str">
        <f>'ACTIVITY BUS'!P$18</f>
        <v>TRAETHM</v>
      </c>
      <c r="I310" s="38" t="str">
        <f t="shared" si="54"/>
        <v>TRAN2ON</v>
      </c>
      <c r="J310" s="47">
        <v>2.8019999999999998E-3</v>
      </c>
      <c r="K310" s="2"/>
      <c r="L310" s="38" t="s">
        <v>239</v>
      </c>
      <c r="M310" s="38" t="s">
        <v>293</v>
      </c>
      <c r="N310" s="38" t="s">
        <v>307</v>
      </c>
    </row>
    <row r="311" spans="2:20" x14ac:dyDescent="0.3">
      <c r="B311" s="38" t="s">
        <v>225</v>
      </c>
      <c r="C311" s="38"/>
      <c r="D311" s="38" t="str">
        <f t="shared" si="50"/>
        <v>*</v>
      </c>
      <c r="E311" s="42">
        <f t="shared" si="52"/>
        <v>2025</v>
      </c>
      <c r="F311" s="38" t="str">
        <f t="shared" si="51"/>
        <v>TRAFTD</v>
      </c>
      <c r="G311" s="38" t="str">
        <f t="shared" si="53"/>
        <v>TBI*100*</v>
      </c>
      <c r="H311" s="38" t="str">
        <f>'ACTIVITY BUS'!P$19</f>
        <v>TRAFTD</v>
      </c>
      <c r="I311" s="38" t="str">
        <f t="shared" si="54"/>
        <v>TRAN2ON</v>
      </c>
      <c r="J311" s="47">
        <v>0</v>
      </c>
      <c r="K311" s="2"/>
      <c r="L311" s="38" t="s">
        <v>239</v>
      </c>
      <c r="M311" s="38"/>
      <c r="N311" s="38" t="s">
        <v>263</v>
      </c>
    </row>
    <row r="312" spans="2:20" x14ac:dyDescent="0.3">
      <c r="B312" s="38" t="s">
        <v>225</v>
      </c>
      <c r="C312" s="38"/>
      <c r="D312" s="38" t="str">
        <f t="shared" si="50"/>
        <v>*</v>
      </c>
      <c r="E312" s="42">
        <f t="shared" si="52"/>
        <v>2025</v>
      </c>
      <c r="F312" s="38" t="str">
        <f t="shared" si="51"/>
        <v>TRAGSL</v>
      </c>
      <c r="G312" s="38" t="str">
        <f t="shared" si="53"/>
        <v>TBI*100*</v>
      </c>
      <c r="H312" s="38" t="str">
        <f>'ACTIVITY BUS'!P$20</f>
        <v>TRAGSL</v>
      </c>
      <c r="I312" s="38" t="str">
        <f t="shared" si="54"/>
        <v>TRAN2ON</v>
      </c>
      <c r="J312" s="47">
        <v>0</v>
      </c>
      <c r="K312" s="2"/>
      <c r="L312" s="38" t="s">
        <v>239</v>
      </c>
      <c r="M312" s="38"/>
      <c r="N312" s="38" t="s">
        <v>245</v>
      </c>
    </row>
    <row r="313" spans="2:20" x14ac:dyDescent="0.3">
      <c r="B313" s="38" t="s">
        <v>225</v>
      </c>
      <c r="C313" s="38"/>
      <c r="D313" s="38" t="str">
        <f t="shared" si="50"/>
        <v>*</v>
      </c>
      <c r="E313" s="42">
        <f t="shared" si="52"/>
        <v>2025</v>
      </c>
      <c r="F313" s="38" t="str">
        <f t="shared" si="51"/>
        <v>TRAH2G</v>
      </c>
      <c r="G313" s="38" t="str">
        <f t="shared" si="53"/>
        <v>TBI*100*</v>
      </c>
      <c r="H313" s="38" t="str">
        <f>'ACTIVITY BUS'!P$21</f>
        <v>TRAH2G</v>
      </c>
      <c r="I313" s="38" t="str">
        <f t="shared" si="54"/>
        <v>TRAN2ON</v>
      </c>
      <c r="J313" s="47">
        <v>0</v>
      </c>
      <c r="K313" s="2"/>
      <c r="L313" s="38" t="s">
        <v>239</v>
      </c>
      <c r="M313" s="38"/>
      <c r="N313" s="38" t="s">
        <v>245</v>
      </c>
    </row>
    <row r="314" spans="2:20" x14ac:dyDescent="0.3">
      <c r="B314" s="38" t="s">
        <v>225</v>
      </c>
      <c r="C314" s="38"/>
      <c r="D314" s="38" t="str">
        <f t="shared" si="50"/>
        <v>*</v>
      </c>
      <c r="E314" s="42">
        <f t="shared" si="52"/>
        <v>2025</v>
      </c>
      <c r="F314" s="38" t="str">
        <f t="shared" si="51"/>
        <v>TRAHFO</v>
      </c>
      <c r="G314" s="38" t="str">
        <f t="shared" si="53"/>
        <v>TBI*100*</v>
      </c>
      <c r="H314" s="38" t="str">
        <f>'ACTIVITY BUS'!P$22</f>
        <v>TRAHFO</v>
      </c>
      <c r="I314" s="38" t="str">
        <f t="shared" si="54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50"/>
        <v>*</v>
      </c>
      <c r="E315" s="42">
        <f t="shared" si="52"/>
        <v>2025</v>
      </c>
      <c r="F315" s="38" t="str">
        <f t="shared" si="51"/>
        <v>TRAHUM</v>
      </c>
      <c r="G315" s="38" t="str">
        <f t="shared" si="53"/>
        <v>TBI*100*</v>
      </c>
      <c r="H315" s="38" t="str">
        <f>'ACTIVITY BUS'!P$23</f>
        <v>TRAHUM</v>
      </c>
      <c r="I315" s="38" t="str">
        <f t="shared" si="54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50"/>
        <v>*</v>
      </c>
      <c r="E316" s="42">
        <f t="shared" si="52"/>
        <v>2025</v>
      </c>
      <c r="F316" s="38" t="str">
        <f t="shared" si="51"/>
        <v>TRAKER</v>
      </c>
      <c r="G316" s="38" t="str">
        <f t="shared" si="53"/>
        <v>TBI*100*</v>
      </c>
      <c r="H316" s="38" t="str">
        <f>'ACTIVITY BUS'!P$24</f>
        <v>TRAKER</v>
      </c>
      <c r="I316" s="38" t="str">
        <f t="shared" si="54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50"/>
        <v>*</v>
      </c>
      <c r="E317" s="42">
        <f t="shared" si="52"/>
        <v>2025</v>
      </c>
      <c r="F317" s="38" t="str">
        <f t="shared" si="51"/>
        <v>TRALFO</v>
      </c>
      <c r="G317" s="38" t="str">
        <f t="shared" si="53"/>
        <v>TBI*100*</v>
      </c>
      <c r="H317" s="38" t="str">
        <f>'ACTIVITY BUS'!P$25</f>
        <v>TRALFO</v>
      </c>
      <c r="I317" s="38" t="str">
        <f t="shared" si="54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50"/>
        <v>*</v>
      </c>
      <c r="E318" s="42">
        <f t="shared" si="52"/>
        <v>2025</v>
      </c>
      <c r="F318" s="38" t="str">
        <f t="shared" si="51"/>
        <v>TRALPG</v>
      </c>
      <c r="G318" s="38" t="str">
        <f t="shared" si="53"/>
        <v>TBI*100*</v>
      </c>
      <c r="H318" s="38" t="str">
        <f>'ACTIVITY BUS'!P$26</f>
        <v>TRALPG</v>
      </c>
      <c r="I318" s="38" t="str">
        <f t="shared" si="54"/>
        <v>TRAN2ON</v>
      </c>
      <c r="J318" s="47">
        <v>0</v>
      </c>
      <c r="K318" s="2"/>
      <c r="L318" s="38" t="s">
        <v>239</v>
      </c>
      <c r="M318" s="38"/>
      <c r="N318" s="38" t="s">
        <v>263</v>
      </c>
    </row>
    <row r="319" spans="2:20" x14ac:dyDescent="0.3">
      <c r="B319" s="38" t="s">
        <v>225</v>
      </c>
      <c r="C319" s="38"/>
      <c r="D319" s="38" t="str">
        <f t="shared" si="50"/>
        <v>FLO_EMIS</v>
      </c>
      <c r="E319" s="42">
        <f t="shared" si="52"/>
        <v>2025</v>
      </c>
      <c r="F319" s="38" t="str">
        <f t="shared" si="51"/>
        <v>TRAMTH</v>
      </c>
      <c r="G319" s="38" t="str">
        <f t="shared" si="53"/>
        <v>TBI*100*</v>
      </c>
      <c r="H319" s="38" t="str">
        <f>P$27</f>
        <v>TRAMTH</v>
      </c>
      <c r="I319" s="38" t="str">
        <f t="shared" si="54"/>
        <v>TRAN2ON</v>
      </c>
      <c r="J319" s="47">
        <v>2.4038077899284946E-3</v>
      </c>
      <c r="K319" s="2"/>
      <c r="L319" s="38" t="s">
        <v>239</v>
      </c>
      <c r="M319" s="38" t="s">
        <v>293</v>
      </c>
      <c r="N319" s="38" t="s">
        <v>309</v>
      </c>
      <c r="S319" s="2"/>
      <c r="T319" s="2"/>
    </row>
    <row r="320" spans="2:20" s="2" customFormat="1" ht="15" customHeight="1" x14ac:dyDescent="0.3">
      <c r="B320" s="38" t="s">
        <v>225</v>
      </c>
      <c r="C320" s="38"/>
      <c r="D320" s="38" t="str">
        <f t="shared" si="50"/>
        <v>FLO_EMIS</v>
      </c>
      <c r="E320" s="42">
        <f t="shared" si="52"/>
        <v>2025</v>
      </c>
      <c r="F320" s="38" t="str">
        <f t="shared" si="51"/>
        <v>TRAMTHM</v>
      </c>
      <c r="G320" s="38" t="str">
        <f t="shared" si="53"/>
        <v>TBI*100*</v>
      </c>
      <c r="H320" s="38" t="str">
        <f>P$28</f>
        <v>TRAMTHM</v>
      </c>
      <c r="I320" s="38" t="str">
        <f t="shared" si="54"/>
        <v>TRAN2ON</v>
      </c>
      <c r="J320" s="47">
        <v>2.4038077899284946E-3</v>
      </c>
      <c r="L320" s="38" t="s">
        <v>239</v>
      </c>
      <c r="M320" s="38" t="s">
        <v>293</v>
      </c>
      <c r="N320" s="38" t="s">
        <v>309</v>
      </c>
      <c r="P320" s="53"/>
    </row>
    <row r="321" spans="2:20" s="2" customFormat="1" ht="15" customHeight="1" x14ac:dyDescent="0.3">
      <c r="B321" s="38" t="s">
        <v>225</v>
      </c>
      <c r="C321" s="38"/>
      <c r="D321" s="38" t="str">
        <f t="shared" si="50"/>
        <v>FLO_EMIS</v>
      </c>
      <c r="E321" s="42">
        <f t="shared" si="52"/>
        <v>2025</v>
      </c>
      <c r="F321" s="38" t="str">
        <f t="shared" si="51"/>
        <v>TRANGL</v>
      </c>
      <c r="G321" s="38" t="str">
        <f t="shared" si="53"/>
        <v>TBI*100*</v>
      </c>
      <c r="H321" s="38" t="str">
        <f>'ACTIVITY BUS'!P$29</f>
        <v>TRANGL</v>
      </c>
      <c r="I321" s="38" t="str">
        <f t="shared" si="54"/>
        <v>TRAN2ON</v>
      </c>
      <c r="J321" s="47">
        <v>3.9690000000000003E-3</v>
      </c>
      <c r="K321"/>
      <c r="L321" s="38" t="s">
        <v>239</v>
      </c>
      <c r="M321" s="38" t="s">
        <v>293</v>
      </c>
      <c r="N321" s="38" t="s">
        <v>309</v>
      </c>
      <c r="P321" s="53"/>
      <c r="S321"/>
      <c r="T321"/>
    </row>
    <row r="322" spans="2:20" x14ac:dyDescent="0.3">
      <c r="B322" s="39" t="s">
        <v>225</v>
      </c>
      <c r="C322" s="39"/>
      <c r="D322" s="39" t="str">
        <f t="shared" si="50"/>
        <v>FLO_EMIS</v>
      </c>
      <c r="E322" s="43">
        <f t="shared" si="52"/>
        <v>2025</v>
      </c>
      <c r="F322" s="39" t="str">
        <f t="shared" si="51"/>
        <v>TRANGS</v>
      </c>
      <c r="G322" s="39" t="str">
        <f t="shared" si="53"/>
        <v>TBI*100*</v>
      </c>
      <c r="H322" s="39" t="str">
        <f>'ACTIVITY BUS'!P$30</f>
        <v>TRANGS</v>
      </c>
      <c r="I322" s="39" t="str">
        <f t="shared" si="54"/>
        <v>TRAN2ON</v>
      </c>
      <c r="J322" s="48">
        <v>3.9690000000000003E-3</v>
      </c>
      <c r="L322" s="39" t="s">
        <v>239</v>
      </c>
      <c r="M322" s="39" t="s">
        <v>293</v>
      </c>
      <c r="N322" s="39" t="s">
        <v>309</v>
      </c>
    </row>
    <row r="323" spans="2:20" x14ac:dyDescent="0.3">
      <c r="B323" s="38" t="s">
        <v>225</v>
      </c>
      <c r="C323" s="38"/>
      <c r="D323" s="38" t="str">
        <f t="shared" si="50"/>
        <v>FLO_EMIS</v>
      </c>
      <c r="E323" s="42">
        <v>2025</v>
      </c>
      <c r="F323" s="38" t="str">
        <f t="shared" si="51"/>
        <v>TRABDL</v>
      </c>
      <c r="G323" s="38" t="s">
        <v>341</v>
      </c>
      <c r="H323" s="38" t="str">
        <f>'ACTIVITY BUS'!P$7</f>
        <v>TRABDL</v>
      </c>
      <c r="I323" s="38" t="s">
        <v>247</v>
      </c>
      <c r="J323" s="47">
        <v>1.9210132492779081E-4</v>
      </c>
      <c r="K323" s="2"/>
      <c r="L323" s="38" t="s">
        <v>239</v>
      </c>
      <c r="M323" s="38" t="s">
        <v>293</v>
      </c>
      <c r="N323" s="38" t="s">
        <v>308</v>
      </c>
    </row>
    <row r="324" spans="2:20" x14ac:dyDescent="0.3">
      <c r="B324" s="38" t="s">
        <v>225</v>
      </c>
      <c r="C324" s="38"/>
      <c r="D324" s="38" t="str">
        <f t="shared" si="50"/>
        <v>FLO_EMIS</v>
      </c>
      <c r="E324" s="42">
        <f>E323</f>
        <v>2025</v>
      </c>
      <c r="F324" s="38" t="str">
        <f t="shared" si="51"/>
        <v>TRABDLM</v>
      </c>
      <c r="G324" s="38" t="str">
        <f>G323</f>
        <v>TBI*100*</v>
      </c>
      <c r="H324" s="38" t="str">
        <f>'ACTIVITY BUS'!P$8</f>
        <v>TRABDLM</v>
      </c>
      <c r="I324" s="38" t="str">
        <f>I323</f>
        <v>TRANH3N</v>
      </c>
      <c r="J324" s="47">
        <v>1.9210132492779081E-4</v>
      </c>
      <c r="K324" s="2"/>
      <c r="L324" s="38" t="s">
        <v>239</v>
      </c>
      <c r="M324" s="38" t="s">
        <v>293</v>
      </c>
      <c r="N324" s="38" t="s">
        <v>308</v>
      </c>
      <c r="S324" s="53"/>
      <c r="T324" s="2"/>
    </row>
    <row r="325" spans="2:20" s="2" customFormat="1" ht="15" customHeight="1" x14ac:dyDescent="0.3">
      <c r="B325" s="38" t="s">
        <v>225</v>
      </c>
      <c r="C325" s="38"/>
      <c r="D325" s="38" t="str">
        <f t="shared" si="50"/>
        <v>FLO_EMIS</v>
      </c>
      <c r="E325" s="42">
        <f t="shared" ref="E325:E346" si="55">E324</f>
        <v>2025</v>
      </c>
      <c r="F325" s="38" t="str">
        <f t="shared" si="51"/>
        <v>TRABGL</v>
      </c>
      <c r="G325" s="38" t="str">
        <f t="shared" ref="G325:G346" si="56">G324</f>
        <v>TBI*100*</v>
      </c>
      <c r="H325" s="38" t="str">
        <f>'ACTIVITY BUS'!P$9</f>
        <v>TRABGL</v>
      </c>
      <c r="I325" s="38" t="str">
        <f t="shared" ref="I325:I346" si="57">I324</f>
        <v>TRANH3N</v>
      </c>
      <c r="J325" s="47">
        <v>1.3668608881562978E-4</v>
      </c>
      <c r="L325" s="38" t="s">
        <v>239</v>
      </c>
      <c r="M325" s="38" t="s">
        <v>293</v>
      </c>
      <c r="N325" s="38" t="s">
        <v>309</v>
      </c>
      <c r="P325" s="53"/>
      <c r="S325" s="1"/>
      <c r="T325" s="54"/>
    </row>
    <row r="326" spans="2:20" s="2" customFormat="1" ht="15" customHeight="1" x14ac:dyDescent="0.3">
      <c r="B326" s="38" t="s">
        <v>225</v>
      </c>
      <c r="C326" s="38"/>
      <c r="D326" s="38" t="str">
        <f t="shared" si="50"/>
        <v>FLO_EMIS</v>
      </c>
      <c r="E326" s="42">
        <f t="shared" si="55"/>
        <v>2025</v>
      </c>
      <c r="F326" s="38" t="str">
        <f t="shared" si="51"/>
        <v>TRABGS</v>
      </c>
      <c r="G326" s="38" t="str">
        <f t="shared" si="56"/>
        <v>TBI*100*</v>
      </c>
      <c r="H326" s="38" t="str">
        <f>'ACTIVITY BUS'!P$10</f>
        <v>TRABGS</v>
      </c>
      <c r="I326" s="38" t="str">
        <f t="shared" si="57"/>
        <v>TRANH3N</v>
      </c>
      <c r="J326" s="47">
        <v>1.3668608881562978E-4</v>
      </c>
      <c r="L326" s="38" t="s">
        <v>239</v>
      </c>
      <c r="M326" s="38" t="s">
        <v>293</v>
      </c>
      <c r="N326" s="38" t="s">
        <v>309</v>
      </c>
      <c r="P326" s="53"/>
      <c r="S326" s="53"/>
    </row>
    <row r="327" spans="2:20" s="2" customFormat="1" ht="15" customHeight="1" x14ac:dyDescent="0.3">
      <c r="B327" s="38" t="s">
        <v>225</v>
      </c>
      <c r="C327" s="38"/>
      <c r="D327" s="38" t="str">
        <f t="shared" si="50"/>
        <v>*</v>
      </c>
      <c r="E327" s="42">
        <f t="shared" si="55"/>
        <v>2025</v>
      </c>
      <c r="F327" s="38" t="str">
        <f t="shared" ref="F327:F360" si="58">H327</f>
        <v>TRABGSL</v>
      </c>
      <c r="G327" s="38" t="str">
        <f t="shared" si="56"/>
        <v>TBI*100*</v>
      </c>
      <c r="H327" s="38" t="str">
        <f>'ACTIVITY BUS'!P$11</f>
        <v>TRABGSL</v>
      </c>
      <c r="I327" s="38" t="str">
        <f t="shared" si="57"/>
        <v>TRANH3N</v>
      </c>
      <c r="J327" s="47">
        <v>0</v>
      </c>
      <c r="L327" s="38" t="s">
        <v>239</v>
      </c>
      <c r="M327" s="38"/>
      <c r="N327" s="38" t="s">
        <v>245</v>
      </c>
      <c r="P327" s="53"/>
      <c r="S327" s="1"/>
      <c r="T327" s="54"/>
    </row>
    <row r="328" spans="2:20" s="2" customFormat="1" ht="15" customHeight="1" x14ac:dyDescent="0.3">
      <c r="B328" s="38" t="s">
        <v>225</v>
      </c>
      <c r="C328" s="38"/>
      <c r="D328" s="38" t="str">
        <f t="shared" ref="D328" si="59">IF(J328&gt;0,"FLO_EMIS","*")</f>
        <v>*</v>
      </c>
      <c r="E328" s="42">
        <f t="shared" si="55"/>
        <v>2025</v>
      </c>
      <c r="F328" s="38" t="str">
        <f t="shared" si="58"/>
        <v>TRABGSLM</v>
      </c>
      <c r="G328" s="38" t="str">
        <f t="shared" si="56"/>
        <v>TBI*100*</v>
      </c>
      <c r="H328" s="38" t="str">
        <f>P$12</f>
        <v>TRABGSLM</v>
      </c>
      <c r="I328" s="38" t="str">
        <f t="shared" si="57"/>
        <v>TRANH3N</v>
      </c>
      <c r="J328" s="47">
        <v>0</v>
      </c>
      <c r="L328" s="38" t="s">
        <v>239</v>
      </c>
      <c r="M328" s="38"/>
      <c r="N328" s="38" t="s">
        <v>245</v>
      </c>
      <c r="P328" s="53"/>
      <c r="S328" s="53"/>
      <c r="T328" s="62"/>
    </row>
    <row r="329" spans="2:20" s="2" customFormat="1" ht="15" customHeight="1" x14ac:dyDescent="0.3">
      <c r="B329" s="38" t="s">
        <v>225</v>
      </c>
      <c r="C329" s="38"/>
      <c r="D329" s="38" t="str">
        <f t="shared" si="50"/>
        <v>*</v>
      </c>
      <c r="E329" s="42">
        <f>E327</f>
        <v>2025</v>
      </c>
      <c r="F329" s="38" t="str">
        <f t="shared" si="58"/>
        <v>TRABJF</v>
      </c>
      <c r="G329" s="38" t="str">
        <f>G327</f>
        <v>TBI*100*</v>
      </c>
      <c r="H329" s="38" t="str">
        <f>'ACTIVITY BUS'!P$13</f>
        <v>TRABJF</v>
      </c>
      <c r="I329" s="38" t="str">
        <f>I327</f>
        <v>TRANH3N</v>
      </c>
      <c r="J329" s="47">
        <v>0</v>
      </c>
      <c r="L329" s="38" t="s">
        <v>239</v>
      </c>
      <c r="M329" s="38"/>
      <c r="N329" s="38" t="s">
        <v>245</v>
      </c>
      <c r="P329" s="53"/>
    </row>
    <row r="330" spans="2:20" s="2" customFormat="1" ht="15" customHeight="1" x14ac:dyDescent="0.3">
      <c r="B330" s="38" t="s">
        <v>225</v>
      </c>
      <c r="C330" s="38"/>
      <c r="D330" s="38" t="str">
        <f t="shared" si="50"/>
        <v>*</v>
      </c>
      <c r="E330" s="42">
        <f t="shared" si="55"/>
        <v>2025</v>
      </c>
      <c r="F330" s="38" t="str">
        <f t="shared" si="58"/>
        <v>TRADME</v>
      </c>
      <c r="G330" s="38" t="str">
        <f t="shared" si="56"/>
        <v>TBI*100*</v>
      </c>
      <c r="H330" s="38" t="str">
        <f>'ACTIVITY BUS'!P$14</f>
        <v>TRADME</v>
      </c>
      <c r="I330" s="38" t="str">
        <f t="shared" si="57"/>
        <v>TRANH3N</v>
      </c>
      <c r="J330" s="47">
        <v>0</v>
      </c>
      <c r="L330" s="38" t="s">
        <v>239</v>
      </c>
      <c r="M330" s="38"/>
      <c r="N330" s="38" t="s">
        <v>263</v>
      </c>
      <c r="P330" s="53"/>
      <c r="S330"/>
      <c r="T330"/>
    </row>
    <row r="331" spans="2:20" x14ac:dyDescent="0.3">
      <c r="B331" s="38" t="s">
        <v>225</v>
      </c>
      <c r="C331" s="38"/>
      <c r="D331" s="38" t="str">
        <f t="shared" si="50"/>
        <v>FLO_EMIS</v>
      </c>
      <c r="E331" s="42">
        <f t="shared" si="55"/>
        <v>2025</v>
      </c>
      <c r="F331" s="38" t="str">
        <f t="shared" si="58"/>
        <v>TRADST</v>
      </c>
      <c r="G331" s="38" t="str">
        <f t="shared" si="56"/>
        <v>TBI*100*</v>
      </c>
      <c r="H331" s="38" t="str">
        <f>'ACTIVITY BUS'!P$15</f>
        <v>TRADST</v>
      </c>
      <c r="I331" s="38" t="str">
        <f t="shared" si="57"/>
        <v>TRANH3N</v>
      </c>
      <c r="J331" s="47">
        <v>2.962362114572809E-4</v>
      </c>
      <c r="K331" s="2"/>
      <c r="L331" s="38" t="s">
        <v>239</v>
      </c>
      <c r="M331" s="38" t="s">
        <v>293</v>
      </c>
      <c r="N331" s="38" t="s">
        <v>309</v>
      </c>
      <c r="P331" s="53"/>
    </row>
    <row r="332" spans="2:20" x14ac:dyDescent="0.3">
      <c r="B332" s="38" t="s">
        <v>225</v>
      </c>
      <c r="C332" s="38"/>
      <c r="D332" s="38" t="str">
        <f t="shared" si="50"/>
        <v>*</v>
      </c>
      <c r="E332" s="42">
        <f t="shared" si="55"/>
        <v>2025</v>
      </c>
      <c r="F332" s="38" t="str">
        <f t="shared" si="58"/>
        <v>TRAELC</v>
      </c>
      <c r="G332" s="38" t="str">
        <f t="shared" si="56"/>
        <v>TBI*100*</v>
      </c>
      <c r="H332" s="38" t="str">
        <f>'ACTIVITY BUS'!P$16</f>
        <v>TRAELC</v>
      </c>
      <c r="I332" s="38" t="str">
        <f t="shared" si="57"/>
        <v>TRANH3N</v>
      </c>
      <c r="J332" s="47">
        <v>0</v>
      </c>
      <c r="K332" s="2"/>
      <c r="L332" s="38" t="s">
        <v>239</v>
      </c>
      <c r="M332" s="38"/>
      <c r="N332" s="38" t="s">
        <v>245</v>
      </c>
    </row>
    <row r="333" spans="2:20" x14ac:dyDescent="0.3">
      <c r="B333" s="38" t="s">
        <v>225</v>
      </c>
      <c r="C333" s="38"/>
      <c r="D333" s="38" t="str">
        <f t="shared" si="50"/>
        <v>FLO_EMIS</v>
      </c>
      <c r="E333" s="42">
        <f t="shared" si="55"/>
        <v>2025</v>
      </c>
      <c r="F333" s="38" t="str">
        <f t="shared" si="58"/>
        <v>TRAETH</v>
      </c>
      <c r="G333" s="38" t="str">
        <f t="shared" si="56"/>
        <v>TBI*100*</v>
      </c>
      <c r="H333" s="38" t="str">
        <f>'ACTIVITY BUS'!P$17</f>
        <v>TRAETH</v>
      </c>
      <c r="I333" s="38" t="str">
        <f t="shared" si="57"/>
        <v>TRANH3N</v>
      </c>
      <c r="J333" s="47">
        <v>2.1173335356293598E-4</v>
      </c>
      <c r="K333" s="2"/>
      <c r="L333" s="38" t="s">
        <v>239</v>
      </c>
      <c r="M333" s="38" t="s">
        <v>293</v>
      </c>
      <c r="N333" s="38" t="s">
        <v>307</v>
      </c>
    </row>
    <row r="334" spans="2:20" x14ac:dyDescent="0.3">
      <c r="B334" s="38" t="s">
        <v>225</v>
      </c>
      <c r="C334" s="38"/>
      <c r="D334" s="38" t="str">
        <f t="shared" si="50"/>
        <v>FLO_EMIS</v>
      </c>
      <c r="E334" s="42">
        <f t="shared" si="55"/>
        <v>2025</v>
      </c>
      <c r="F334" s="38" t="str">
        <f t="shared" si="58"/>
        <v>TRAETHM</v>
      </c>
      <c r="G334" s="38" t="str">
        <f t="shared" si="56"/>
        <v>TBI*100*</v>
      </c>
      <c r="H334" s="38" t="str">
        <f>'ACTIVITY BUS'!P$18</f>
        <v>TRAETHM</v>
      </c>
      <c r="I334" s="38" t="str">
        <f t="shared" si="57"/>
        <v>TRANH3N</v>
      </c>
      <c r="J334" s="47">
        <v>2.1173335356293598E-4</v>
      </c>
      <c r="K334" s="2"/>
      <c r="L334" s="38" t="s">
        <v>239</v>
      </c>
      <c r="M334" s="38" t="s">
        <v>293</v>
      </c>
      <c r="N334" s="38" t="s">
        <v>307</v>
      </c>
    </row>
    <row r="335" spans="2:20" x14ac:dyDescent="0.3">
      <c r="B335" s="38" t="s">
        <v>225</v>
      </c>
      <c r="C335" s="38"/>
      <c r="D335" s="38" t="str">
        <f t="shared" si="50"/>
        <v>*</v>
      </c>
      <c r="E335" s="42">
        <f t="shared" si="55"/>
        <v>2025</v>
      </c>
      <c r="F335" s="38" t="str">
        <f t="shared" si="58"/>
        <v>TRAFTD</v>
      </c>
      <c r="G335" s="38" t="str">
        <f t="shared" si="56"/>
        <v>TBI*100*</v>
      </c>
      <c r="H335" s="38" t="str">
        <f>'ACTIVITY BUS'!P$19</f>
        <v>TRAFTD</v>
      </c>
      <c r="I335" s="38" t="str">
        <f t="shared" si="57"/>
        <v>TRANH3N</v>
      </c>
      <c r="J335" s="47">
        <v>0</v>
      </c>
      <c r="K335" s="2"/>
      <c r="L335" s="38" t="s">
        <v>239</v>
      </c>
      <c r="M335" s="38"/>
      <c r="N335" s="38" t="s">
        <v>263</v>
      </c>
    </row>
    <row r="336" spans="2:20" x14ac:dyDescent="0.3">
      <c r="B336" s="38" t="s">
        <v>225</v>
      </c>
      <c r="C336" s="38"/>
      <c r="D336" s="38" t="str">
        <f t="shared" si="50"/>
        <v>*</v>
      </c>
      <c r="E336" s="42">
        <f t="shared" si="55"/>
        <v>2025</v>
      </c>
      <c r="F336" s="38" t="str">
        <f t="shared" si="58"/>
        <v>TRAGSL</v>
      </c>
      <c r="G336" s="38" t="str">
        <f t="shared" si="56"/>
        <v>TBI*100*</v>
      </c>
      <c r="H336" s="38" t="str">
        <f>'ACTIVITY BUS'!P$20</f>
        <v>TRAGSL</v>
      </c>
      <c r="I336" s="38" t="str">
        <f t="shared" si="57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50"/>
        <v>*</v>
      </c>
      <c r="E337" s="42">
        <f t="shared" si="55"/>
        <v>2025</v>
      </c>
      <c r="F337" s="38" t="str">
        <f t="shared" si="58"/>
        <v>TRAH2G</v>
      </c>
      <c r="G337" s="38" t="str">
        <f t="shared" si="56"/>
        <v>TBI*100*</v>
      </c>
      <c r="H337" s="38" t="str">
        <f>'ACTIVITY BUS'!P$21</f>
        <v>TRAH2G</v>
      </c>
      <c r="I337" s="38" t="str">
        <f t="shared" si="57"/>
        <v>TRANH3N</v>
      </c>
      <c r="J337" s="47">
        <v>0</v>
      </c>
      <c r="K337" s="2"/>
      <c r="L337" s="38" t="s">
        <v>239</v>
      </c>
      <c r="M337" s="38"/>
      <c r="N337" s="38" t="s">
        <v>245</v>
      </c>
    </row>
    <row r="338" spans="2:20" x14ac:dyDescent="0.3">
      <c r="B338" s="38" t="s">
        <v>225</v>
      </c>
      <c r="C338" s="38"/>
      <c r="D338" s="38" t="str">
        <f t="shared" si="50"/>
        <v>*</v>
      </c>
      <c r="E338" s="42">
        <f t="shared" si="55"/>
        <v>2025</v>
      </c>
      <c r="F338" s="38" t="str">
        <f t="shared" si="58"/>
        <v>TRAHFO</v>
      </c>
      <c r="G338" s="38" t="str">
        <f t="shared" si="56"/>
        <v>TBI*100*</v>
      </c>
      <c r="H338" s="38" t="str">
        <f>'ACTIVITY BUS'!P$22</f>
        <v>TRAHFO</v>
      </c>
      <c r="I338" s="38" t="str">
        <f t="shared" si="57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50"/>
        <v>*</v>
      </c>
      <c r="E339" s="42">
        <f t="shared" si="55"/>
        <v>2025</v>
      </c>
      <c r="F339" s="38" t="str">
        <f t="shared" si="58"/>
        <v>TRAHUM</v>
      </c>
      <c r="G339" s="38" t="str">
        <f t="shared" si="56"/>
        <v>TBI*100*</v>
      </c>
      <c r="H339" s="38" t="str">
        <f>'ACTIVITY BUS'!P$23</f>
        <v>TRAHUM</v>
      </c>
      <c r="I339" s="38" t="str">
        <f t="shared" si="57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50"/>
        <v>*</v>
      </c>
      <c r="E340" s="42">
        <f t="shared" si="55"/>
        <v>2025</v>
      </c>
      <c r="F340" s="38" t="str">
        <f t="shared" si="58"/>
        <v>TRAKER</v>
      </c>
      <c r="G340" s="38" t="str">
        <f t="shared" si="56"/>
        <v>TBI*100*</v>
      </c>
      <c r="H340" s="38" t="str">
        <f>'ACTIVITY BUS'!P$24</f>
        <v>TRAKER</v>
      </c>
      <c r="I340" s="38" t="str">
        <f t="shared" si="57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50"/>
        <v>*</v>
      </c>
      <c r="E341" s="42">
        <f t="shared" si="55"/>
        <v>2025</v>
      </c>
      <c r="F341" s="38" t="str">
        <f t="shared" si="58"/>
        <v>TRALFO</v>
      </c>
      <c r="G341" s="38" t="str">
        <f t="shared" si="56"/>
        <v>TBI*100*</v>
      </c>
      <c r="H341" s="38" t="str">
        <f>'ACTIVITY BUS'!P$25</f>
        <v>TRALFO</v>
      </c>
      <c r="I341" s="38" t="str">
        <f t="shared" si="57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50"/>
        <v>*</v>
      </c>
      <c r="E342" s="42">
        <f t="shared" si="55"/>
        <v>2025</v>
      </c>
      <c r="F342" s="38" t="str">
        <f t="shared" si="58"/>
        <v>TRALPG</v>
      </c>
      <c r="G342" s="38" t="str">
        <f t="shared" si="56"/>
        <v>TBI*100*</v>
      </c>
      <c r="H342" s="38" t="str">
        <f>'ACTIVITY BUS'!P$26</f>
        <v>TRALPG</v>
      </c>
      <c r="I342" s="38" t="str">
        <f t="shared" si="57"/>
        <v>TRANH3N</v>
      </c>
      <c r="J342" s="47">
        <v>0</v>
      </c>
      <c r="K342" s="2"/>
      <c r="L342" s="38" t="s">
        <v>239</v>
      </c>
      <c r="M342" s="38"/>
      <c r="N342" s="38" t="s">
        <v>263</v>
      </c>
    </row>
    <row r="343" spans="2:20" x14ac:dyDescent="0.3">
      <c r="B343" s="38" t="s">
        <v>225</v>
      </c>
      <c r="C343" s="38"/>
      <c r="D343" s="38" t="str">
        <f t="shared" si="50"/>
        <v>FLO_EMIS</v>
      </c>
      <c r="E343" s="42">
        <f t="shared" si="55"/>
        <v>2025</v>
      </c>
      <c r="F343" s="38" t="str">
        <f t="shared" si="58"/>
        <v>TRAMTH</v>
      </c>
      <c r="G343" s="38" t="str">
        <f t="shared" si="56"/>
        <v>TBI*100*</v>
      </c>
      <c r="H343" s="38" t="str">
        <f>P$27</f>
        <v>TRAMTH</v>
      </c>
      <c r="I343" s="38" t="str">
        <f t="shared" si="57"/>
        <v>TRANH3N</v>
      </c>
      <c r="J343" s="47">
        <v>1.9210132492779081E-4</v>
      </c>
      <c r="K343" s="2"/>
      <c r="L343" s="38" t="s">
        <v>239</v>
      </c>
      <c r="M343" s="38" t="s">
        <v>293</v>
      </c>
      <c r="N343" s="38" t="s">
        <v>309</v>
      </c>
      <c r="S343" s="2"/>
      <c r="T343" s="2"/>
    </row>
    <row r="344" spans="2:20" s="2" customFormat="1" ht="15" customHeight="1" x14ac:dyDescent="0.3">
      <c r="B344" s="38" t="s">
        <v>225</v>
      </c>
      <c r="C344" s="38"/>
      <c r="D344" s="38" t="str">
        <f t="shared" si="50"/>
        <v>FLO_EMIS</v>
      </c>
      <c r="E344" s="42">
        <f t="shared" si="55"/>
        <v>2025</v>
      </c>
      <c r="F344" s="38" t="str">
        <f t="shared" si="58"/>
        <v>TRAMTHM</v>
      </c>
      <c r="G344" s="38" t="str">
        <f t="shared" si="56"/>
        <v>TBI*100*</v>
      </c>
      <c r="H344" s="38" t="str">
        <f>P$28</f>
        <v>TRAMTHM</v>
      </c>
      <c r="I344" s="38" t="str">
        <f t="shared" si="57"/>
        <v>TRANH3N</v>
      </c>
      <c r="J344" s="47">
        <v>1.9210132492779081E-4</v>
      </c>
      <c r="L344" s="38" t="s">
        <v>239</v>
      </c>
      <c r="M344" s="38" t="s">
        <v>293</v>
      </c>
      <c r="N344" s="38" t="s">
        <v>309</v>
      </c>
      <c r="P344" s="53"/>
    </row>
    <row r="345" spans="2:20" s="2" customFormat="1" ht="15" customHeight="1" x14ac:dyDescent="0.3">
      <c r="B345" s="38" t="s">
        <v>225</v>
      </c>
      <c r="C345" s="38"/>
      <c r="D345" s="38" t="str">
        <f t="shared" si="50"/>
        <v>FLO_EMIS</v>
      </c>
      <c r="E345" s="42">
        <f t="shared" si="55"/>
        <v>2025</v>
      </c>
      <c r="F345" s="38" t="str">
        <f t="shared" si="58"/>
        <v>TRANGL</v>
      </c>
      <c r="G345" s="38" t="str">
        <f t="shared" si="56"/>
        <v>TBI*100*</v>
      </c>
      <c r="H345" s="38" t="str">
        <f>'ACTIVITY BUS'!P$29</f>
        <v>TRANGL</v>
      </c>
      <c r="I345" s="38" t="str">
        <f t="shared" si="57"/>
        <v>TRANH3N</v>
      </c>
      <c r="J345" s="47">
        <v>1.3668608881562978E-4</v>
      </c>
      <c r="K345"/>
      <c r="L345" s="38" t="s">
        <v>239</v>
      </c>
      <c r="M345" s="38" t="s">
        <v>293</v>
      </c>
      <c r="N345" s="38" t="s">
        <v>309</v>
      </c>
      <c r="P345" s="53"/>
      <c r="S345"/>
      <c r="T345"/>
    </row>
    <row r="346" spans="2:20" x14ac:dyDescent="0.3">
      <c r="B346" s="39" t="s">
        <v>225</v>
      </c>
      <c r="C346" s="39"/>
      <c r="D346" s="39" t="str">
        <f t="shared" si="50"/>
        <v>FLO_EMIS</v>
      </c>
      <c r="E346" s="43">
        <f t="shared" si="55"/>
        <v>2025</v>
      </c>
      <c r="F346" s="39" t="str">
        <f t="shared" si="58"/>
        <v>TRANGS</v>
      </c>
      <c r="G346" s="39" t="str">
        <f t="shared" si="56"/>
        <v>TBI*100*</v>
      </c>
      <c r="H346" s="39" t="str">
        <f>'ACTIVITY BUS'!P$30</f>
        <v>TRANGS</v>
      </c>
      <c r="I346" s="39" t="str">
        <f t="shared" si="57"/>
        <v>TRANH3N</v>
      </c>
      <c r="J346" s="48">
        <v>1.3668608881562978E-4</v>
      </c>
      <c r="L346" s="39" t="s">
        <v>239</v>
      </c>
      <c r="M346" s="39" t="s">
        <v>293</v>
      </c>
      <c r="N346" s="39" t="s">
        <v>309</v>
      </c>
    </row>
    <row r="347" spans="2:20" x14ac:dyDescent="0.3">
      <c r="B347" s="38" t="s">
        <v>225</v>
      </c>
      <c r="C347" s="38"/>
      <c r="D347" s="38" t="str">
        <f t="shared" si="50"/>
        <v>FLO_EMIS</v>
      </c>
      <c r="E347" s="42">
        <v>2025</v>
      </c>
      <c r="F347" s="38" t="str">
        <f t="shared" si="58"/>
        <v>TRABDL</v>
      </c>
      <c r="G347" s="38" t="s">
        <v>341</v>
      </c>
      <c r="H347" s="38" t="str">
        <f>'ACTIVITY BUS'!P$7</f>
        <v>TRABDL</v>
      </c>
      <c r="I347" s="38" t="s">
        <v>231</v>
      </c>
      <c r="J347" s="47">
        <v>5.3503405992698212E-2</v>
      </c>
      <c r="K347" s="2"/>
      <c r="L347" s="38" t="s">
        <v>239</v>
      </c>
      <c r="M347" s="38" t="s">
        <v>293</v>
      </c>
      <c r="N347" s="38" t="s">
        <v>308</v>
      </c>
    </row>
    <row r="348" spans="2:20" x14ac:dyDescent="0.3">
      <c r="B348" s="38" t="s">
        <v>225</v>
      </c>
      <c r="C348" s="38"/>
      <c r="D348" s="38" t="str">
        <f t="shared" si="50"/>
        <v>FLO_EMIS</v>
      </c>
      <c r="E348" s="42">
        <f>E347</f>
        <v>2025</v>
      </c>
      <c r="F348" s="38" t="str">
        <f t="shared" si="58"/>
        <v>TRABDLM</v>
      </c>
      <c r="G348" s="38" t="str">
        <f>G347</f>
        <v>TBI*100*</v>
      </c>
      <c r="H348" s="38" t="str">
        <f>'ACTIVITY BUS'!P$8</f>
        <v>TRABDLM</v>
      </c>
      <c r="I348" s="38" t="str">
        <f>I347</f>
        <v>TRANOXN</v>
      </c>
      <c r="J348" s="47">
        <v>5.3503405992698212E-2</v>
      </c>
      <c r="K348" s="2"/>
      <c r="L348" s="38" t="s">
        <v>239</v>
      </c>
      <c r="M348" s="38" t="s">
        <v>293</v>
      </c>
      <c r="N348" s="38" t="s">
        <v>308</v>
      </c>
      <c r="S348" s="53"/>
      <c r="T348" s="2"/>
    </row>
    <row r="349" spans="2:20" s="2" customFormat="1" ht="15" customHeight="1" x14ac:dyDescent="0.3">
      <c r="B349" s="38" t="s">
        <v>225</v>
      </c>
      <c r="C349" s="38"/>
      <c r="D349" s="38" t="str">
        <f t="shared" si="50"/>
        <v>FLO_EMIS</v>
      </c>
      <c r="E349" s="42">
        <f t="shared" ref="E349:E370" si="60">E348</f>
        <v>2025</v>
      </c>
      <c r="F349" s="38" t="str">
        <f t="shared" si="58"/>
        <v>TRABGL</v>
      </c>
      <c r="G349" s="38" t="str">
        <f t="shared" ref="G349:G370" si="61">G348</f>
        <v>TBI*100*</v>
      </c>
      <c r="H349" s="38" t="str">
        <f>'ACTIVITY BUS'!P$9</f>
        <v>TRABGL</v>
      </c>
      <c r="I349" s="38" t="str">
        <f t="shared" ref="I349:I370" si="62">I348</f>
        <v>TRANOXN</v>
      </c>
      <c r="J349" s="47">
        <v>0.25029000214897501</v>
      </c>
      <c r="L349" s="38" t="s">
        <v>239</v>
      </c>
      <c r="M349" s="38" t="s">
        <v>293</v>
      </c>
      <c r="N349" s="38" t="s">
        <v>309</v>
      </c>
      <c r="P349" s="53"/>
      <c r="S349" s="1"/>
      <c r="T349" s="54"/>
    </row>
    <row r="350" spans="2:20" s="2" customFormat="1" ht="15" customHeight="1" x14ac:dyDescent="0.3">
      <c r="B350" s="38" t="s">
        <v>225</v>
      </c>
      <c r="C350" s="38"/>
      <c r="D350" s="38" t="str">
        <f t="shared" si="50"/>
        <v>FLO_EMIS</v>
      </c>
      <c r="E350" s="42">
        <f t="shared" si="60"/>
        <v>2025</v>
      </c>
      <c r="F350" s="38" t="str">
        <f t="shared" si="58"/>
        <v>TRABGS</v>
      </c>
      <c r="G350" s="38" t="str">
        <f t="shared" si="61"/>
        <v>TBI*100*</v>
      </c>
      <c r="H350" s="38" t="str">
        <f>'ACTIVITY BUS'!P$10</f>
        <v>TRABGS</v>
      </c>
      <c r="I350" s="38" t="str">
        <f t="shared" si="62"/>
        <v>TRANOXN</v>
      </c>
      <c r="J350" s="47">
        <v>0.25029000214897501</v>
      </c>
      <c r="L350" s="38" t="s">
        <v>239</v>
      </c>
      <c r="M350" s="38" t="s">
        <v>293</v>
      </c>
      <c r="N350" s="38" t="s">
        <v>309</v>
      </c>
      <c r="P350" s="53"/>
      <c r="S350" s="53"/>
    </row>
    <row r="351" spans="2:20" s="2" customFormat="1" ht="15" customHeight="1" x14ac:dyDescent="0.3">
      <c r="B351" s="38" t="s">
        <v>225</v>
      </c>
      <c r="C351" s="38"/>
      <c r="D351" s="38" t="str">
        <f t="shared" si="50"/>
        <v>*</v>
      </c>
      <c r="E351" s="42">
        <f t="shared" si="60"/>
        <v>2025</v>
      </c>
      <c r="F351" s="38" t="str">
        <f t="shared" si="58"/>
        <v>TRABGSL</v>
      </c>
      <c r="G351" s="38" t="str">
        <f t="shared" si="61"/>
        <v>TBI*100*</v>
      </c>
      <c r="H351" s="38" t="str">
        <f>'ACTIVITY BUS'!P$11</f>
        <v>TRABGSL</v>
      </c>
      <c r="I351" s="38" t="str">
        <f t="shared" si="62"/>
        <v>TRANOXN</v>
      </c>
      <c r="J351" s="47">
        <v>0</v>
      </c>
      <c r="L351" s="38" t="s">
        <v>239</v>
      </c>
      <c r="M351" s="38"/>
      <c r="N351" s="38" t="s">
        <v>245</v>
      </c>
      <c r="P351" s="53"/>
      <c r="S351" s="1"/>
      <c r="T351" s="54"/>
    </row>
    <row r="352" spans="2:20" s="2" customFormat="1" ht="15" customHeight="1" x14ac:dyDescent="0.3">
      <c r="B352" s="38" t="s">
        <v>225</v>
      </c>
      <c r="C352" s="38"/>
      <c r="D352" s="38" t="str">
        <f t="shared" si="50"/>
        <v>*</v>
      </c>
      <c r="E352" s="42">
        <f t="shared" si="60"/>
        <v>2025</v>
      </c>
      <c r="F352" s="38" t="str">
        <f t="shared" ref="F352" si="63">H352</f>
        <v>TRABGSLM</v>
      </c>
      <c r="G352" s="38" t="str">
        <f t="shared" si="61"/>
        <v>TBI*100*</v>
      </c>
      <c r="H352" s="38" t="str">
        <f>P$12</f>
        <v>TRABGSLM</v>
      </c>
      <c r="I352" s="38" t="str">
        <f t="shared" si="62"/>
        <v>TRANOXN</v>
      </c>
      <c r="J352" s="47">
        <v>0</v>
      </c>
      <c r="L352" s="38" t="s">
        <v>239</v>
      </c>
      <c r="M352" s="38"/>
      <c r="N352" s="38" t="s">
        <v>245</v>
      </c>
      <c r="P352" s="53"/>
      <c r="S352" s="53"/>
      <c r="T352" s="62"/>
    </row>
    <row r="353" spans="2:20" s="2" customFormat="1" ht="15" customHeight="1" x14ac:dyDescent="0.3">
      <c r="B353" s="38" t="s">
        <v>225</v>
      </c>
      <c r="C353" s="38"/>
      <c r="D353" s="38" t="str">
        <f t="shared" si="50"/>
        <v>*</v>
      </c>
      <c r="E353" s="42">
        <f>E351</f>
        <v>2025</v>
      </c>
      <c r="F353" s="38" t="str">
        <f t="shared" si="58"/>
        <v>TRABJF</v>
      </c>
      <c r="G353" s="38" t="str">
        <f>G351</f>
        <v>TBI*100*</v>
      </c>
      <c r="H353" s="38" t="str">
        <f>'ACTIVITY BUS'!P$13</f>
        <v>TRABJF</v>
      </c>
      <c r="I353" s="38" t="str">
        <f>I351</f>
        <v>TRANOXN</v>
      </c>
      <c r="J353" s="47">
        <v>0</v>
      </c>
      <c r="L353" s="38" t="s">
        <v>239</v>
      </c>
      <c r="M353" s="38"/>
      <c r="N353" s="38" t="s">
        <v>245</v>
      </c>
      <c r="P353" s="53"/>
    </row>
    <row r="354" spans="2:20" s="2" customFormat="1" ht="15" customHeight="1" x14ac:dyDescent="0.3">
      <c r="B354" s="38" t="s">
        <v>225</v>
      </c>
      <c r="C354" s="38"/>
      <c r="D354" s="38" t="str">
        <f t="shared" si="50"/>
        <v>*</v>
      </c>
      <c r="E354" s="42">
        <f t="shared" si="60"/>
        <v>2025</v>
      </c>
      <c r="F354" s="38" t="str">
        <f t="shared" si="58"/>
        <v>TRADME</v>
      </c>
      <c r="G354" s="38" t="str">
        <f t="shared" si="61"/>
        <v>TBI*100*</v>
      </c>
      <c r="H354" s="38" t="str">
        <f>'ACTIVITY BUS'!P$14</f>
        <v>TRADME</v>
      </c>
      <c r="I354" s="38" t="str">
        <f t="shared" si="62"/>
        <v>TRANOXN</v>
      </c>
      <c r="J354" s="47">
        <v>0</v>
      </c>
      <c r="L354" s="38" t="s">
        <v>239</v>
      </c>
      <c r="M354" s="38"/>
      <c r="N354" s="38" t="s">
        <v>263</v>
      </c>
      <c r="P354" s="53"/>
      <c r="S354"/>
      <c r="T354"/>
    </row>
    <row r="355" spans="2:20" x14ac:dyDescent="0.3">
      <c r="B355" s="38" t="s">
        <v>225</v>
      </c>
      <c r="C355" s="38"/>
      <c r="D355" s="38" t="str">
        <f t="shared" si="50"/>
        <v>FLO_EMIS</v>
      </c>
      <c r="E355" s="42">
        <f t="shared" si="60"/>
        <v>2025</v>
      </c>
      <c r="F355" s="38" t="str">
        <f t="shared" si="58"/>
        <v>TRADST</v>
      </c>
      <c r="G355" s="38" t="str">
        <f t="shared" si="61"/>
        <v>TBI*100*</v>
      </c>
      <c r="H355" s="38" t="str">
        <f>'ACTIVITY BUS'!P$15</f>
        <v>TRADST</v>
      </c>
      <c r="I355" s="38" t="str">
        <f t="shared" si="62"/>
        <v>TRANOXN</v>
      </c>
      <c r="J355" s="47">
        <v>6.7673655292356708E-2</v>
      </c>
      <c r="K355" s="2"/>
      <c r="L355" s="38" t="s">
        <v>239</v>
      </c>
      <c r="M355" s="38" t="s">
        <v>293</v>
      </c>
      <c r="N355" s="38" t="s">
        <v>309</v>
      </c>
      <c r="P355" s="53"/>
    </row>
    <row r="356" spans="2:20" x14ac:dyDescent="0.3">
      <c r="B356" s="38" t="s">
        <v>225</v>
      </c>
      <c r="C356" s="38"/>
      <c r="D356" s="38" t="str">
        <f t="shared" si="50"/>
        <v>*</v>
      </c>
      <c r="E356" s="42">
        <f t="shared" si="60"/>
        <v>2025</v>
      </c>
      <c r="F356" s="38" t="str">
        <f t="shared" si="58"/>
        <v>TRAELC</v>
      </c>
      <c r="G356" s="38" t="str">
        <f t="shared" si="61"/>
        <v>TBI*100*</v>
      </c>
      <c r="H356" s="38" t="str">
        <f>'ACTIVITY BUS'!P$16</f>
        <v>TRAELC</v>
      </c>
      <c r="I356" s="38" t="str">
        <f t="shared" si="62"/>
        <v>TRANOXN</v>
      </c>
      <c r="J356" s="47">
        <v>0</v>
      </c>
      <c r="K356" s="2"/>
      <c r="L356" s="38" t="s">
        <v>239</v>
      </c>
      <c r="M356" s="38"/>
      <c r="N356" s="38" t="s">
        <v>245</v>
      </c>
    </row>
    <row r="357" spans="2:20" x14ac:dyDescent="0.3">
      <c r="B357" s="38" t="s">
        <v>225</v>
      </c>
      <c r="C357" s="38"/>
      <c r="D357" s="38" t="str">
        <f t="shared" si="50"/>
        <v>FLO_EMIS</v>
      </c>
      <c r="E357" s="42">
        <f t="shared" si="60"/>
        <v>2025</v>
      </c>
      <c r="F357" s="38" t="str">
        <f t="shared" si="58"/>
        <v>TRAETH</v>
      </c>
      <c r="G357" s="38" t="str">
        <f t="shared" si="61"/>
        <v>TBI*100*</v>
      </c>
      <c r="H357" s="38" t="str">
        <f>'ACTIVITY BUS'!P$17</f>
        <v>TRAETH</v>
      </c>
      <c r="I357" s="38" t="str">
        <f t="shared" si="62"/>
        <v>TRANOXN</v>
      </c>
      <c r="J357" s="47">
        <v>3.1973009218689827E-2</v>
      </c>
      <c r="K357" s="2"/>
      <c r="L357" s="38" t="s">
        <v>239</v>
      </c>
      <c r="M357" s="38" t="s">
        <v>293</v>
      </c>
      <c r="N357" s="38" t="s">
        <v>307</v>
      </c>
    </row>
    <row r="358" spans="2:20" x14ac:dyDescent="0.3">
      <c r="B358" s="38" t="s">
        <v>225</v>
      </c>
      <c r="C358" s="38"/>
      <c r="D358" s="38" t="str">
        <f t="shared" si="50"/>
        <v>FLO_EMIS</v>
      </c>
      <c r="E358" s="42">
        <f t="shared" si="60"/>
        <v>2025</v>
      </c>
      <c r="F358" s="38" t="str">
        <f t="shared" si="58"/>
        <v>TRAETHM</v>
      </c>
      <c r="G358" s="38" t="str">
        <f t="shared" si="61"/>
        <v>TBI*100*</v>
      </c>
      <c r="H358" s="38" t="str">
        <f>'ACTIVITY BUS'!P$18</f>
        <v>TRAETHM</v>
      </c>
      <c r="I358" s="38" t="str">
        <f t="shared" si="62"/>
        <v>TRANOXN</v>
      </c>
      <c r="J358" s="47">
        <v>3.1973009218689827E-2</v>
      </c>
      <c r="K358" s="2"/>
      <c r="L358" s="38" t="s">
        <v>239</v>
      </c>
      <c r="M358" s="38" t="s">
        <v>293</v>
      </c>
      <c r="N358" s="38" t="s">
        <v>307</v>
      </c>
    </row>
    <row r="359" spans="2:20" x14ac:dyDescent="0.3">
      <c r="B359" s="38" t="s">
        <v>225</v>
      </c>
      <c r="C359" s="38"/>
      <c r="D359" s="38" t="str">
        <f t="shared" si="50"/>
        <v>*</v>
      </c>
      <c r="E359" s="42">
        <f t="shared" si="60"/>
        <v>2025</v>
      </c>
      <c r="F359" s="38" t="str">
        <f t="shared" si="58"/>
        <v>TRAFTD</v>
      </c>
      <c r="G359" s="38" t="str">
        <f t="shared" si="61"/>
        <v>TBI*100*</v>
      </c>
      <c r="H359" s="38" t="str">
        <f>'ACTIVITY BUS'!P$19</f>
        <v>TRAFTD</v>
      </c>
      <c r="I359" s="38" t="str">
        <f t="shared" si="62"/>
        <v>TRANOXN</v>
      </c>
      <c r="J359" s="47">
        <v>0</v>
      </c>
      <c r="K359" s="2"/>
      <c r="L359" s="38" t="s">
        <v>239</v>
      </c>
      <c r="M359" s="38"/>
      <c r="N359" s="38" t="s">
        <v>263</v>
      </c>
    </row>
    <row r="360" spans="2:20" x14ac:dyDescent="0.3">
      <c r="B360" s="38" t="s">
        <v>225</v>
      </c>
      <c r="C360" s="38"/>
      <c r="D360" s="38" t="str">
        <f t="shared" si="50"/>
        <v>*</v>
      </c>
      <c r="E360" s="42">
        <f t="shared" si="60"/>
        <v>2025</v>
      </c>
      <c r="F360" s="38" t="str">
        <f t="shared" si="58"/>
        <v>TRAGSL</v>
      </c>
      <c r="G360" s="38" t="str">
        <f t="shared" si="61"/>
        <v>TBI*100*</v>
      </c>
      <c r="H360" s="38" t="str">
        <f>'ACTIVITY BUS'!P$20</f>
        <v>TRAGSL</v>
      </c>
      <c r="I360" s="38" t="str">
        <f t="shared" si="62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ref="D361:D427" si="64">IF(J361&gt;0,"FLO_EMIS","*")</f>
        <v>*</v>
      </c>
      <c r="E361" s="42">
        <f t="shared" si="60"/>
        <v>2025</v>
      </c>
      <c r="F361" s="38" t="str">
        <f t="shared" ref="F361:F394" si="65">H361</f>
        <v>TRAH2G</v>
      </c>
      <c r="G361" s="38" t="str">
        <f t="shared" si="61"/>
        <v>TBI*100*</v>
      </c>
      <c r="H361" s="38" t="str">
        <f>'ACTIVITY BUS'!P$21</f>
        <v>TRAH2G</v>
      </c>
      <c r="I361" s="38" t="str">
        <f t="shared" si="62"/>
        <v>TRANOXN</v>
      </c>
      <c r="J361" s="47">
        <v>0</v>
      </c>
      <c r="K361" s="2"/>
      <c r="L361" s="38" t="s">
        <v>239</v>
      </c>
      <c r="M361" s="38"/>
      <c r="N361" s="38" t="s">
        <v>245</v>
      </c>
    </row>
    <row r="362" spans="2:20" x14ac:dyDescent="0.3">
      <c r="B362" s="38" t="s">
        <v>225</v>
      </c>
      <c r="C362" s="38"/>
      <c r="D362" s="38" t="str">
        <f t="shared" si="64"/>
        <v>*</v>
      </c>
      <c r="E362" s="42">
        <f t="shared" si="60"/>
        <v>2025</v>
      </c>
      <c r="F362" s="38" t="str">
        <f t="shared" si="65"/>
        <v>TRAHFO</v>
      </c>
      <c r="G362" s="38" t="str">
        <f t="shared" si="61"/>
        <v>TBI*100*</v>
      </c>
      <c r="H362" s="38" t="str">
        <f>'ACTIVITY BUS'!P$22</f>
        <v>TRAHFO</v>
      </c>
      <c r="I362" s="38" t="str">
        <f t="shared" si="62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64"/>
        <v>*</v>
      </c>
      <c r="E363" s="42">
        <f t="shared" si="60"/>
        <v>2025</v>
      </c>
      <c r="F363" s="38" t="str">
        <f t="shared" si="65"/>
        <v>TRAHUM</v>
      </c>
      <c r="G363" s="38" t="str">
        <f t="shared" si="61"/>
        <v>TBI*100*</v>
      </c>
      <c r="H363" s="38" t="str">
        <f>'ACTIVITY BUS'!P$23</f>
        <v>TRAHUM</v>
      </c>
      <c r="I363" s="38" t="str">
        <f t="shared" si="62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64"/>
        <v>*</v>
      </c>
      <c r="E364" s="42">
        <f t="shared" si="60"/>
        <v>2025</v>
      </c>
      <c r="F364" s="38" t="str">
        <f t="shared" si="65"/>
        <v>TRAKER</v>
      </c>
      <c r="G364" s="38" t="str">
        <f t="shared" si="61"/>
        <v>TBI*100*</v>
      </c>
      <c r="H364" s="38" t="str">
        <f>'ACTIVITY BUS'!P$24</f>
        <v>TRAKER</v>
      </c>
      <c r="I364" s="38" t="str">
        <f t="shared" si="62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64"/>
        <v>*</v>
      </c>
      <c r="E365" s="42">
        <f t="shared" si="60"/>
        <v>2025</v>
      </c>
      <c r="F365" s="38" t="str">
        <f t="shared" si="65"/>
        <v>TRALFO</v>
      </c>
      <c r="G365" s="38" t="str">
        <f t="shared" si="61"/>
        <v>TBI*100*</v>
      </c>
      <c r="H365" s="38" t="str">
        <f>'ACTIVITY BUS'!P$25</f>
        <v>TRALFO</v>
      </c>
      <c r="I365" s="38" t="str">
        <f t="shared" si="62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64"/>
        <v>*</v>
      </c>
      <c r="E366" s="42">
        <f t="shared" si="60"/>
        <v>2025</v>
      </c>
      <c r="F366" s="38" t="str">
        <f t="shared" si="65"/>
        <v>TRALPG</v>
      </c>
      <c r="G366" s="38" t="str">
        <f t="shared" si="61"/>
        <v>TBI*100*</v>
      </c>
      <c r="H366" s="38" t="str">
        <f>'ACTIVITY BUS'!P$26</f>
        <v>TRALPG</v>
      </c>
      <c r="I366" s="38" t="str">
        <f t="shared" si="62"/>
        <v>TRANOXN</v>
      </c>
      <c r="J366" s="47">
        <v>0</v>
      </c>
      <c r="K366" s="2"/>
      <c r="L366" s="38" t="s">
        <v>239</v>
      </c>
      <c r="M366" s="38"/>
      <c r="N366" s="38" t="s">
        <v>263</v>
      </c>
    </row>
    <row r="367" spans="2:20" x14ac:dyDescent="0.3">
      <c r="B367" s="38" t="s">
        <v>225</v>
      </c>
      <c r="C367" s="38"/>
      <c r="D367" s="38" t="str">
        <f t="shared" si="64"/>
        <v>FLO_EMIS</v>
      </c>
      <c r="E367" s="42">
        <f t="shared" si="60"/>
        <v>2025</v>
      </c>
      <c r="F367" s="38" t="str">
        <f t="shared" si="65"/>
        <v>TRAMTH</v>
      </c>
      <c r="G367" s="38" t="str">
        <f t="shared" si="61"/>
        <v>TBI*100*</v>
      </c>
      <c r="H367" s="38" t="str">
        <f>P$27</f>
        <v>TRAMTH</v>
      </c>
      <c r="I367" s="38" t="str">
        <f t="shared" si="62"/>
        <v>TRANOXN</v>
      </c>
      <c r="J367" s="47">
        <v>5.1121586406020873E-2</v>
      </c>
      <c r="K367" s="2"/>
      <c r="L367" s="38" t="s">
        <v>239</v>
      </c>
      <c r="M367" s="38" t="s">
        <v>293</v>
      </c>
      <c r="N367" s="38" t="s">
        <v>309</v>
      </c>
      <c r="S367" s="2"/>
      <c r="T367" s="2"/>
    </row>
    <row r="368" spans="2:20" s="2" customFormat="1" ht="15" customHeight="1" x14ac:dyDescent="0.3">
      <c r="B368" s="38" t="s">
        <v>225</v>
      </c>
      <c r="C368" s="38"/>
      <c r="D368" s="38" t="str">
        <f t="shared" si="64"/>
        <v>FLO_EMIS</v>
      </c>
      <c r="E368" s="42">
        <f t="shared" si="60"/>
        <v>2025</v>
      </c>
      <c r="F368" s="38" t="str">
        <f t="shared" si="65"/>
        <v>TRAMTHM</v>
      </c>
      <c r="G368" s="38" t="str">
        <f t="shared" si="61"/>
        <v>TBI*100*</v>
      </c>
      <c r="H368" s="38" t="str">
        <f>P$28</f>
        <v>TRAMTHM</v>
      </c>
      <c r="I368" s="38" t="str">
        <f t="shared" si="62"/>
        <v>TRANOXN</v>
      </c>
      <c r="J368" s="47">
        <v>5.1121586406020873E-2</v>
      </c>
      <c r="L368" s="38" t="s">
        <v>239</v>
      </c>
      <c r="M368" s="38" t="s">
        <v>293</v>
      </c>
      <c r="N368" s="38" t="s">
        <v>309</v>
      </c>
      <c r="P368" s="53"/>
    </row>
    <row r="369" spans="2:20" s="2" customFormat="1" ht="15" customHeight="1" x14ac:dyDescent="0.3">
      <c r="B369" s="38" t="s">
        <v>225</v>
      </c>
      <c r="C369" s="38"/>
      <c r="D369" s="38" t="str">
        <f t="shared" si="64"/>
        <v>FLO_EMIS</v>
      </c>
      <c r="E369" s="42">
        <f t="shared" si="60"/>
        <v>2025</v>
      </c>
      <c r="F369" s="38" t="str">
        <f t="shared" si="65"/>
        <v>TRANGL</v>
      </c>
      <c r="G369" s="38" t="str">
        <f t="shared" si="61"/>
        <v>TBI*100*</v>
      </c>
      <c r="H369" s="38" t="str">
        <f>'ACTIVITY BUS'!P$29</f>
        <v>TRANGL</v>
      </c>
      <c r="I369" s="38" t="str">
        <f t="shared" si="62"/>
        <v>TRANOXN</v>
      </c>
      <c r="J369" s="47">
        <v>0.25029000214897501</v>
      </c>
      <c r="K369"/>
      <c r="L369" s="38" t="s">
        <v>239</v>
      </c>
      <c r="M369" s="38" t="s">
        <v>293</v>
      </c>
      <c r="N369" s="38" t="s">
        <v>309</v>
      </c>
      <c r="P369" s="53"/>
      <c r="S369"/>
      <c r="T369"/>
    </row>
    <row r="370" spans="2:20" x14ac:dyDescent="0.3">
      <c r="B370" s="39" t="s">
        <v>225</v>
      </c>
      <c r="C370" s="39"/>
      <c r="D370" s="39" t="str">
        <f t="shared" si="64"/>
        <v>FLO_EMIS</v>
      </c>
      <c r="E370" s="43">
        <f t="shared" si="60"/>
        <v>2025</v>
      </c>
      <c r="F370" s="39" t="str">
        <f t="shared" si="65"/>
        <v>TRANGS</v>
      </c>
      <c r="G370" s="39" t="str">
        <f t="shared" si="61"/>
        <v>TBI*100*</v>
      </c>
      <c r="H370" s="39" t="str">
        <f>'ACTIVITY BUS'!P$30</f>
        <v>TRANGS</v>
      </c>
      <c r="I370" s="39" t="str">
        <f t="shared" si="62"/>
        <v>TRANOXN</v>
      </c>
      <c r="J370" s="48">
        <v>0.25029000214897501</v>
      </c>
      <c r="L370" s="39" t="s">
        <v>239</v>
      </c>
      <c r="M370" s="39" t="s">
        <v>293</v>
      </c>
      <c r="N370" s="39" t="s">
        <v>309</v>
      </c>
    </row>
    <row r="371" spans="2:20" x14ac:dyDescent="0.3">
      <c r="B371" s="38" t="s">
        <v>225</v>
      </c>
      <c r="C371" s="38"/>
      <c r="D371" s="38" t="str">
        <f t="shared" si="64"/>
        <v>FLO_EMIS</v>
      </c>
      <c r="E371" s="42">
        <v>2025</v>
      </c>
      <c r="F371" s="38" t="str">
        <f t="shared" si="65"/>
        <v>TRABDL</v>
      </c>
      <c r="G371" s="38" t="s">
        <v>341</v>
      </c>
      <c r="H371" s="38" t="str">
        <f>'ACTIVITY BUS'!P$7</f>
        <v>TRABDL</v>
      </c>
      <c r="I371" s="38" t="s">
        <v>246</v>
      </c>
      <c r="J371" s="47">
        <v>5.563793246484691E-4</v>
      </c>
      <c r="K371" s="2"/>
      <c r="L371" s="38" t="s">
        <v>239</v>
      </c>
      <c r="M371" s="38" t="s">
        <v>293</v>
      </c>
      <c r="N371" s="38" t="s">
        <v>308</v>
      </c>
      <c r="O371" s="56"/>
      <c r="S371" s="53"/>
      <c r="T371" s="2"/>
    </row>
    <row r="372" spans="2:20" s="2" customFormat="1" ht="15" customHeight="1" x14ac:dyDescent="0.3">
      <c r="B372" s="38" t="s">
        <v>225</v>
      </c>
      <c r="C372" s="38"/>
      <c r="D372" s="38" t="str">
        <f t="shared" si="64"/>
        <v>FLO_EMIS</v>
      </c>
      <c r="E372" s="42">
        <f>E371</f>
        <v>2025</v>
      </c>
      <c r="F372" s="38" t="str">
        <f t="shared" si="65"/>
        <v>TRABDLM</v>
      </c>
      <c r="G372" s="38" t="str">
        <f>G371</f>
        <v>TBI*100*</v>
      </c>
      <c r="H372" s="38" t="str">
        <f>'ACTIVITY BUS'!P$8</f>
        <v>TRABDLM</v>
      </c>
      <c r="I372" s="38" t="str">
        <f>I371</f>
        <v>TRAPMN</v>
      </c>
      <c r="J372" s="47">
        <v>5.563793246484691E-4</v>
      </c>
      <c r="L372" s="38" t="s">
        <v>239</v>
      </c>
      <c r="M372" s="38" t="s">
        <v>293</v>
      </c>
      <c r="N372" s="38" t="s">
        <v>308</v>
      </c>
      <c r="P372" s="53"/>
      <c r="S372" s="1"/>
      <c r="T372" s="54"/>
    </row>
    <row r="373" spans="2:20" s="2" customFormat="1" ht="15" customHeight="1" x14ac:dyDescent="0.3">
      <c r="B373" s="38" t="s">
        <v>225</v>
      </c>
      <c r="C373" s="38"/>
      <c r="D373" s="38" t="str">
        <f t="shared" si="64"/>
        <v>FLO_EMIS</v>
      </c>
      <c r="E373" s="42">
        <f t="shared" ref="E373:E394" si="66">E372</f>
        <v>2025</v>
      </c>
      <c r="F373" s="38" t="str">
        <f t="shared" si="65"/>
        <v>TRABGL</v>
      </c>
      <c r="G373" s="38" t="str">
        <f t="shared" ref="G373:G394" si="67">G372</f>
        <v>TBI*100*</v>
      </c>
      <c r="H373" s="38" t="str">
        <f>'ACTIVITY BUS'!P$9</f>
        <v>TRABGL</v>
      </c>
      <c r="I373" s="38" t="str">
        <f t="shared" ref="I373:I394" si="68">I372</f>
        <v>TRAPMN</v>
      </c>
      <c r="J373" s="47">
        <v>5.2825072204192947E-4</v>
      </c>
      <c r="L373" s="38" t="s">
        <v>239</v>
      </c>
      <c r="M373" s="38" t="s">
        <v>293</v>
      </c>
      <c r="N373" s="38" t="s">
        <v>309</v>
      </c>
      <c r="P373" s="53"/>
      <c r="S373" s="53"/>
    </row>
    <row r="374" spans="2:20" s="2" customFormat="1" ht="15" customHeight="1" x14ac:dyDescent="0.3">
      <c r="B374" s="38" t="s">
        <v>225</v>
      </c>
      <c r="C374" s="38"/>
      <c r="D374" s="38" t="str">
        <f t="shared" si="64"/>
        <v>FLO_EMIS</v>
      </c>
      <c r="E374" s="42">
        <f t="shared" si="66"/>
        <v>2025</v>
      </c>
      <c r="F374" s="38" t="str">
        <f t="shared" si="65"/>
        <v>TRABGS</v>
      </c>
      <c r="G374" s="38" t="str">
        <f t="shared" si="67"/>
        <v>TBI*100*</v>
      </c>
      <c r="H374" s="38" t="str">
        <f>'ACTIVITY BUS'!P$10</f>
        <v>TRABGS</v>
      </c>
      <c r="I374" s="38" t="str">
        <f t="shared" si="68"/>
        <v>TRAPMN</v>
      </c>
      <c r="J374" s="47">
        <v>5.2825072204192947E-4</v>
      </c>
      <c r="L374" s="38" t="s">
        <v>239</v>
      </c>
      <c r="M374" s="38" t="s">
        <v>293</v>
      </c>
      <c r="N374" s="38" t="s">
        <v>309</v>
      </c>
      <c r="P374" s="53"/>
      <c r="S374" s="1"/>
      <c r="T374" s="54"/>
    </row>
    <row r="375" spans="2:20" s="2" customFormat="1" ht="15" customHeight="1" x14ac:dyDescent="0.3">
      <c r="B375" s="38" t="s">
        <v>225</v>
      </c>
      <c r="C375" s="38"/>
      <c r="D375" s="38" t="str">
        <f t="shared" si="64"/>
        <v>*</v>
      </c>
      <c r="E375" s="42">
        <f t="shared" si="66"/>
        <v>2025</v>
      </c>
      <c r="F375" s="38" t="str">
        <f t="shared" si="65"/>
        <v>TRABGSL</v>
      </c>
      <c r="G375" s="38" t="str">
        <f t="shared" si="67"/>
        <v>TBI*100*</v>
      </c>
      <c r="H375" s="38" t="str">
        <f>'ACTIVITY BUS'!P$11</f>
        <v>TRABGSL</v>
      </c>
      <c r="I375" s="38" t="str">
        <f t="shared" si="68"/>
        <v>TRAPMN</v>
      </c>
      <c r="J375" s="47">
        <v>0</v>
      </c>
      <c r="L375" s="38" t="s">
        <v>239</v>
      </c>
      <c r="M375" s="38"/>
      <c r="N375" s="38" t="s">
        <v>245</v>
      </c>
      <c r="P375" s="53"/>
    </row>
    <row r="376" spans="2:20" s="2" customFormat="1" ht="15" customHeight="1" x14ac:dyDescent="0.3">
      <c r="B376" s="38" t="s">
        <v>225</v>
      </c>
      <c r="C376" s="38"/>
      <c r="D376" s="38" t="str">
        <f t="shared" si="64"/>
        <v>*</v>
      </c>
      <c r="E376" s="42">
        <f t="shared" si="66"/>
        <v>2025</v>
      </c>
      <c r="F376" s="38" t="str">
        <f t="shared" si="65"/>
        <v>TRABGSLM</v>
      </c>
      <c r="G376" s="38" t="str">
        <f t="shared" si="67"/>
        <v>TBI*100*</v>
      </c>
      <c r="H376" s="38" t="str">
        <f>P$12</f>
        <v>TRABGSLM</v>
      </c>
      <c r="I376" s="38" t="str">
        <f t="shared" si="68"/>
        <v>TRAPMN</v>
      </c>
      <c r="J376" s="47">
        <v>0</v>
      </c>
      <c r="L376" s="38" t="s">
        <v>239</v>
      </c>
      <c r="M376" s="38"/>
      <c r="N376" s="38" t="s">
        <v>245</v>
      </c>
      <c r="P376" s="53"/>
      <c r="S376" s="53"/>
      <c r="T376" s="62"/>
    </row>
    <row r="377" spans="2:20" s="2" customFormat="1" ht="15" customHeight="1" x14ac:dyDescent="0.3">
      <c r="B377" s="38" t="s">
        <v>225</v>
      </c>
      <c r="C377" s="38"/>
      <c r="D377" s="38" t="str">
        <f t="shared" si="64"/>
        <v>*</v>
      </c>
      <c r="E377" s="42">
        <f>E375</f>
        <v>2025</v>
      </c>
      <c r="F377" s="38" t="str">
        <f t="shared" si="65"/>
        <v>TRABJF</v>
      </c>
      <c r="G377" s="38" t="str">
        <f>G375</f>
        <v>TBI*100*</v>
      </c>
      <c r="H377" s="38" t="str">
        <f>'ACTIVITY BUS'!P$13</f>
        <v>TRABJF</v>
      </c>
      <c r="I377" s="38" t="str">
        <f>I375</f>
        <v>TRAPMN</v>
      </c>
      <c r="J377" s="47">
        <v>0</v>
      </c>
      <c r="L377" s="38" t="s">
        <v>239</v>
      </c>
      <c r="M377" s="38"/>
      <c r="N377" s="38" t="s">
        <v>245</v>
      </c>
      <c r="P377" s="53"/>
      <c r="S377"/>
      <c r="T377"/>
    </row>
    <row r="378" spans="2:20" x14ac:dyDescent="0.3">
      <c r="B378" s="38" t="s">
        <v>225</v>
      </c>
      <c r="C378" s="38"/>
      <c r="D378" s="38" t="str">
        <f t="shared" si="64"/>
        <v>*</v>
      </c>
      <c r="E378" s="42">
        <f t="shared" si="66"/>
        <v>2025</v>
      </c>
      <c r="F378" s="38" t="str">
        <f t="shared" si="65"/>
        <v>TRADME</v>
      </c>
      <c r="G378" s="38" t="str">
        <f t="shared" si="67"/>
        <v>TBI*100*</v>
      </c>
      <c r="H378" s="38" t="str">
        <f>'ACTIVITY BUS'!P$14</f>
        <v>TRADME</v>
      </c>
      <c r="I378" s="38" t="str">
        <f t="shared" si="68"/>
        <v>TRAPMN</v>
      </c>
      <c r="J378" s="47">
        <v>0</v>
      </c>
      <c r="K378" s="2"/>
      <c r="L378" s="38" t="s">
        <v>239</v>
      </c>
      <c r="M378" s="38"/>
      <c r="N378" s="38" t="s">
        <v>263</v>
      </c>
      <c r="P378" s="53"/>
    </row>
    <row r="379" spans="2:20" x14ac:dyDescent="0.3">
      <c r="B379" s="38" t="s">
        <v>225</v>
      </c>
      <c r="C379" s="38"/>
      <c r="D379" s="38" t="str">
        <f t="shared" si="64"/>
        <v>FLO_EMIS</v>
      </c>
      <c r="E379" s="42">
        <f t="shared" si="66"/>
        <v>2025</v>
      </c>
      <c r="F379" s="38" t="str">
        <f t="shared" si="65"/>
        <v>TRADST</v>
      </c>
      <c r="G379" s="38" t="str">
        <f t="shared" si="67"/>
        <v>TBI*100*</v>
      </c>
      <c r="H379" s="38" t="str">
        <f>'ACTIVITY BUS'!P$15</f>
        <v>TRADST</v>
      </c>
      <c r="I379" s="38" t="str">
        <f t="shared" si="68"/>
        <v>TRAPMN</v>
      </c>
      <c r="J379" s="47">
        <v>5.4670248564679907E-4</v>
      </c>
      <c r="K379" s="2"/>
      <c r="L379" s="38" t="s">
        <v>239</v>
      </c>
      <c r="M379" s="38" t="s">
        <v>293</v>
      </c>
      <c r="N379" s="38" t="s">
        <v>309</v>
      </c>
      <c r="O379" s="56"/>
    </row>
    <row r="380" spans="2:20" x14ac:dyDescent="0.3">
      <c r="B380" s="38" t="s">
        <v>225</v>
      </c>
      <c r="C380" s="38"/>
      <c r="D380" s="38" t="str">
        <f t="shared" si="64"/>
        <v>*</v>
      </c>
      <c r="E380" s="42">
        <f t="shared" si="66"/>
        <v>2025</v>
      </c>
      <c r="F380" s="38" t="str">
        <f t="shared" si="65"/>
        <v>TRAELC</v>
      </c>
      <c r="G380" s="38" t="str">
        <f t="shared" si="67"/>
        <v>TBI*100*</v>
      </c>
      <c r="H380" s="38" t="str">
        <f>'ACTIVITY BUS'!P$16</f>
        <v>TRAELC</v>
      </c>
      <c r="I380" s="38" t="str">
        <f t="shared" si="68"/>
        <v>TRAPMN</v>
      </c>
      <c r="J380" s="47">
        <v>0</v>
      </c>
      <c r="K380" s="2"/>
      <c r="L380" s="38" t="s">
        <v>239</v>
      </c>
      <c r="M380" s="38"/>
      <c r="N380" s="38" t="s">
        <v>245</v>
      </c>
      <c r="O380" s="56"/>
    </row>
    <row r="381" spans="2:20" x14ac:dyDescent="0.3">
      <c r="B381" s="38" t="s">
        <v>225</v>
      </c>
      <c r="C381" s="38"/>
      <c r="D381" s="38" t="str">
        <f t="shared" si="64"/>
        <v>FLO_EMIS</v>
      </c>
      <c r="E381" s="42">
        <f t="shared" si="66"/>
        <v>2025</v>
      </c>
      <c r="F381" s="38" t="str">
        <f t="shared" si="65"/>
        <v>TRAETH</v>
      </c>
      <c r="G381" s="38" t="str">
        <f t="shared" si="67"/>
        <v>TBI*100*</v>
      </c>
      <c r="H381" s="38" t="str">
        <f>'ACTIVITY BUS'!P$17</f>
        <v>TRAETH</v>
      </c>
      <c r="I381" s="38" t="str">
        <f t="shared" si="68"/>
        <v>TRAPMN</v>
      </c>
      <c r="J381" s="47">
        <v>4.2495713975590146E-4</v>
      </c>
      <c r="K381" s="2"/>
      <c r="L381" s="38" t="s">
        <v>239</v>
      </c>
      <c r="M381" s="38" t="s">
        <v>293</v>
      </c>
      <c r="N381" s="38" t="s">
        <v>307</v>
      </c>
      <c r="O381" s="56"/>
    </row>
    <row r="382" spans="2:20" x14ac:dyDescent="0.3">
      <c r="B382" s="38" t="s">
        <v>225</v>
      </c>
      <c r="C382" s="38"/>
      <c r="D382" s="38" t="str">
        <f t="shared" si="64"/>
        <v>FLO_EMIS</v>
      </c>
      <c r="E382" s="42">
        <f t="shared" si="66"/>
        <v>2025</v>
      </c>
      <c r="F382" s="38" t="str">
        <f t="shared" si="65"/>
        <v>TRAETHM</v>
      </c>
      <c r="G382" s="38" t="str">
        <f t="shared" si="67"/>
        <v>TBI*100*</v>
      </c>
      <c r="H382" s="38" t="str">
        <f>'ACTIVITY BUS'!P$18</f>
        <v>TRAETHM</v>
      </c>
      <c r="I382" s="38" t="str">
        <f t="shared" si="68"/>
        <v>TRAPMN</v>
      </c>
      <c r="J382" s="47">
        <v>4.2495713975590146E-4</v>
      </c>
      <c r="K382" s="2"/>
      <c r="L382" s="38" t="s">
        <v>239</v>
      </c>
      <c r="M382" s="38" t="s">
        <v>293</v>
      </c>
      <c r="N382" s="38" t="s">
        <v>307</v>
      </c>
      <c r="O382" s="56"/>
    </row>
    <row r="383" spans="2:20" x14ac:dyDescent="0.3">
      <c r="B383" s="38" t="s">
        <v>225</v>
      </c>
      <c r="C383" s="38"/>
      <c r="D383" s="38" t="str">
        <f t="shared" si="64"/>
        <v>*</v>
      </c>
      <c r="E383" s="42">
        <f t="shared" si="66"/>
        <v>2025</v>
      </c>
      <c r="F383" s="38" t="str">
        <f t="shared" si="65"/>
        <v>TRAFTD</v>
      </c>
      <c r="G383" s="38" t="str">
        <f t="shared" si="67"/>
        <v>TBI*100*</v>
      </c>
      <c r="H383" s="38" t="str">
        <f>'ACTIVITY BUS'!P$19</f>
        <v>TRAFTD</v>
      </c>
      <c r="I383" s="38" t="str">
        <f t="shared" si="68"/>
        <v>TRAPMN</v>
      </c>
      <c r="J383" s="47">
        <v>0</v>
      </c>
      <c r="K383" s="2"/>
      <c r="L383" s="38" t="s">
        <v>239</v>
      </c>
      <c r="M383" s="38"/>
      <c r="N383" s="38" t="s">
        <v>263</v>
      </c>
      <c r="O383" s="56"/>
    </row>
    <row r="384" spans="2:20" x14ac:dyDescent="0.3">
      <c r="B384" s="38" t="s">
        <v>225</v>
      </c>
      <c r="C384" s="38"/>
      <c r="D384" s="38" t="str">
        <f t="shared" si="64"/>
        <v>*</v>
      </c>
      <c r="E384" s="42">
        <f t="shared" si="66"/>
        <v>2025</v>
      </c>
      <c r="F384" s="38" t="str">
        <f t="shared" si="65"/>
        <v>TRAGSL</v>
      </c>
      <c r="G384" s="38" t="str">
        <f t="shared" si="67"/>
        <v>TBI*100*</v>
      </c>
      <c r="H384" s="38" t="str">
        <f>'ACTIVITY BUS'!P$20</f>
        <v>TRAGSL</v>
      </c>
      <c r="I384" s="38" t="str">
        <f t="shared" si="68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O384" s="56"/>
    </row>
    <row r="385" spans="2:20" x14ac:dyDescent="0.3">
      <c r="B385" s="38" t="s">
        <v>225</v>
      </c>
      <c r="C385" s="38"/>
      <c r="D385" s="38" t="str">
        <f t="shared" si="64"/>
        <v>*</v>
      </c>
      <c r="E385" s="42">
        <f t="shared" si="66"/>
        <v>2025</v>
      </c>
      <c r="F385" s="38" t="str">
        <f t="shared" si="65"/>
        <v>TRAH2G</v>
      </c>
      <c r="G385" s="38" t="str">
        <f t="shared" si="67"/>
        <v>TBI*100*</v>
      </c>
      <c r="H385" s="38" t="str">
        <f>'ACTIVITY BUS'!P$21</f>
        <v>TRAH2G</v>
      </c>
      <c r="I385" s="38" t="str">
        <f t="shared" si="68"/>
        <v>TRAPMN</v>
      </c>
      <c r="J385" s="47">
        <v>0</v>
      </c>
      <c r="K385" s="2"/>
      <c r="L385" s="38" t="s">
        <v>239</v>
      </c>
      <c r="M385" s="38"/>
      <c r="N385" s="38" t="s">
        <v>245</v>
      </c>
      <c r="O385" s="56"/>
    </row>
    <row r="386" spans="2:20" x14ac:dyDescent="0.3">
      <c r="B386" s="38" t="s">
        <v>225</v>
      </c>
      <c r="C386" s="38"/>
      <c r="D386" s="38" t="str">
        <f t="shared" si="64"/>
        <v>*</v>
      </c>
      <c r="E386" s="42">
        <f t="shared" si="66"/>
        <v>2025</v>
      </c>
      <c r="F386" s="38" t="str">
        <f t="shared" si="65"/>
        <v>TRAHFO</v>
      </c>
      <c r="G386" s="38" t="str">
        <f t="shared" si="67"/>
        <v>TBI*100*</v>
      </c>
      <c r="H386" s="38" t="str">
        <f>'ACTIVITY BUS'!P$22</f>
        <v>TRAHFO</v>
      </c>
      <c r="I386" s="38" t="str">
        <f t="shared" si="68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56"/>
    </row>
    <row r="387" spans="2:20" x14ac:dyDescent="0.3">
      <c r="B387" s="38" t="s">
        <v>225</v>
      </c>
      <c r="C387" s="38"/>
      <c r="D387" s="38" t="str">
        <f t="shared" si="64"/>
        <v>*</v>
      </c>
      <c r="E387" s="42">
        <f t="shared" si="66"/>
        <v>2025</v>
      </c>
      <c r="F387" s="38" t="str">
        <f t="shared" si="65"/>
        <v>TRAHUM</v>
      </c>
      <c r="G387" s="38" t="str">
        <f t="shared" si="67"/>
        <v>TBI*100*</v>
      </c>
      <c r="H387" s="38" t="str">
        <f>'ACTIVITY BUS'!P$23</f>
        <v>TRAHUM</v>
      </c>
      <c r="I387" s="38" t="str">
        <f t="shared" si="68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56"/>
    </row>
    <row r="388" spans="2:20" x14ac:dyDescent="0.3">
      <c r="B388" s="38" t="s">
        <v>225</v>
      </c>
      <c r="C388" s="38"/>
      <c r="D388" s="38" t="str">
        <f t="shared" si="64"/>
        <v>*</v>
      </c>
      <c r="E388" s="42">
        <f t="shared" si="66"/>
        <v>2025</v>
      </c>
      <c r="F388" s="38" t="str">
        <f t="shared" si="65"/>
        <v>TRAKER</v>
      </c>
      <c r="G388" s="38" t="str">
        <f t="shared" si="67"/>
        <v>TBI*100*</v>
      </c>
      <c r="H388" s="38" t="str">
        <f>'ACTIVITY BUS'!P$24</f>
        <v>TRAKER</v>
      </c>
      <c r="I388" s="38" t="str">
        <f t="shared" si="68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56"/>
    </row>
    <row r="389" spans="2:20" x14ac:dyDescent="0.3">
      <c r="B389" s="38" t="s">
        <v>225</v>
      </c>
      <c r="C389" s="38"/>
      <c r="D389" s="38" t="str">
        <f t="shared" si="64"/>
        <v>*</v>
      </c>
      <c r="E389" s="42">
        <f t="shared" si="66"/>
        <v>2025</v>
      </c>
      <c r="F389" s="38" t="str">
        <f t="shared" si="65"/>
        <v>TRALFO</v>
      </c>
      <c r="G389" s="38" t="str">
        <f t="shared" si="67"/>
        <v>TBI*100*</v>
      </c>
      <c r="H389" s="38" t="str">
        <f>'ACTIVITY BUS'!P$25</f>
        <v>TRALFO</v>
      </c>
      <c r="I389" s="38" t="str">
        <f t="shared" si="68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56"/>
    </row>
    <row r="390" spans="2:20" x14ac:dyDescent="0.3">
      <c r="B390" s="38" t="s">
        <v>225</v>
      </c>
      <c r="C390" s="38"/>
      <c r="D390" s="38" t="str">
        <f t="shared" si="64"/>
        <v>*</v>
      </c>
      <c r="E390" s="42">
        <f t="shared" si="66"/>
        <v>2025</v>
      </c>
      <c r="F390" s="38" t="str">
        <f t="shared" si="65"/>
        <v>TRALPG</v>
      </c>
      <c r="G390" s="38" t="str">
        <f t="shared" si="67"/>
        <v>TBI*100*</v>
      </c>
      <c r="H390" s="38" t="str">
        <f>'ACTIVITY BUS'!P$26</f>
        <v>TRALPG</v>
      </c>
      <c r="I390" s="38" t="str">
        <f t="shared" si="68"/>
        <v>TRAPMN</v>
      </c>
      <c r="J390" s="47">
        <v>0</v>
      </c>
      <c r="K390" s="2"/>
      <c r="L390" s="38" t="s">
        <v>239</v>
      </c>
      <c r="M390" s="38"/>
      <c r="N390" s="38" t="s">
        <v>263</v>
      </c>
      <c r="O390" s="56"/>
    </row>
    <row r="391" spans="2:20" x14ac:dyDescent="0.3">
      <c r="B391" s="38" t="s">
        <v>225</v>
      </c>
      <c r="C391" s="38"/>
      <c r="D391" s="38" t="str">
        <f t="shared" si="64"/>
        <v>FLO_EMIS</v>
      </c>
      <c r="E391" s="42">
        <f t="shared" si="66"/>
        <v>2025</v>
      </c>
      <c r="F391" s="38" t="str">
        <f t="shared" si="65"/>
        <v>TRAMTH</v>
      </c>
      <c r="G391" s="38" t="str">
        <f t="shared" si="67"/>
        <v>TBI*100*</v>
      </c>
      <c r="H391" s="38" t="str">
        <f>P$27</f>
        <v>TRAMTH</v>
      </c>
      <c r="I391" s="38" t="str">
        <f t="shared" si="68"/>
        <v>TRAPMN</v>
      </c>
      <c r="J391" s="47">
        <v>5.1310369299860923E-4</v>
      </c>
      <c r="K391" s="2"/>
      <c r="L391" s="38" t="s">
        <v>239</v>
      </c>
      <c r="M391" s="38" t="s">
        <v>293</v>
      </c>
      <c r="N391" s="38" t="s">
        <v>309</v>
      </c>
      <c r="O391" s="56"/>
      <c r="S391" s="2"/>
      <c r="T391" s="2"/>
    </row>
    <row r="392" spans="2:20" s="2" customFormat="1" ht="15" customHeight="1" x14ac:dyDescent="0.3">
      <c r="B392" s="38" t="s">
        <v>225</v>
      </c>
      <c r="C392" s="38"/>
      <c r="D392" s="38" t="str">
        <f t="shared" si="64"/>
        <v>FLO_EMIS</v>
      </c>
      <c r="E392" s="42">
        <f t="shared" si="66"/>
        <v>2025</v>
      </c>
      <c r="F392" s="38" t="str">
        <f t="shared" si="65"/>
        <v>TRAMTHM</v>
      </c>
      <c r="G392" s="38" t="str">
        <f t="shared" si="67"/>
        <v>TBI*100*</v>
      </c>
      <c r="H392" s="38" t="str">
        <f>P$28</f>
        <v>TRAMTHM</v>
      </c>
      <c r="I392" s="38" t="str">
        <f t="shared" si="68"/>
        <v>TRAPMN</v>
      </c>
      <c r="J392" s="47">
        <v>5.1310369299860923E-4</v>
      </c>
      <c r="L392" s="38" t="s">
        <v>239</v>
      </c>
      <c r="M392" s="38" t="s">
        <v>293</v>
      </c>
      <c r="N392" s="38" t="s">
        <v>309</v>
      </c>
      <c r="P392" s="53"/>
    </row>
    <row r="393" spans="2:20" s="2" customFormat="1" ht="15" customHeight="1" x14ac:dyDescent="0.3">
      <c r="B393" s="38" t="s">
        <v>225</v>
      </c>
      <c r="C393" s="38"/>
      <c r="D393" s="38" t="str">
        <f t="shared" si="64"/>
        <v>FLO_EMIS</v>
      </c>
      <c r="E393" s="42">
        <f t="shared" si="66"/>
        <v>2025</v>
      </c>
      <c r="F393" s="38" t="str">
        <f t="shared" si="65"/>
        <v>TRANGL</v>
      </c>
      <c r="G393" s="38" t="str">
        <f t="shared" si="67"/>
        <v>TBI*100*</v>
      </c>
      <c r="H393" s="38" t="str">
        <f>'ACTIVITY BUS'!P$29</f>
        <v>TRANGL</v>
      </c>
      <c r="I393" s="38" t="str">
        <f t="shared" si="68"/>
        <v>TRAPMN</v>
      </c>
      <c r="J393" s="47">
        <v>5.2825072204192947E-4</v>
      </c>
      <c r="K393"/>
      <c r="L393" s="38" t="s">
        <v>239</v>
      </c>
      <c r="M393" s="38" t="s">
        <v>293</v>
      </c>
      <c r="N393" s="38" t="s">
        <v>309</v>
      </c>
      <c r="P393" s="53"/>
      <c r="S393"/>
      <c r="T393"/>
    </row>
    <row r="394" spans="2:20" x14ac:dyDescent="0.3">
      <c r="B394" s="39" t="s">
        <v>225</v>
      </c>
      <c r="C394" s="39"/>
      <c r="D394" s="39" t="str">
        <f t="shared" si="64"/>
        <v>FLO_EMIS</v>
      </c>
      <c r="E394" s="43">
        <f t="shared" si="66"/>
        <v>2025</v>
      </c>
      <c r="F394" s="39" t="str">
        <f t="shared" si="65"/>
        <v>TRANGS</v>
      </c>
      <c r="G394" s="39" t="str">
        <f t="shared" si="67"/>
        <v>TBI*100*</v>
      </c>
      <c r="H394" s="39" t="str">
        <f>'ACTIVITY BUS'!P$30</f>
        <v>TRANGS</v>
      </c>
      <c r="I394" s="39" t="str">
        <f t="shared" si="68"/>
        <v>TRAPMN</v>
      </c>
      <c r="J394" s="48">
        <v>5.2825072204192947E-4</v>
      </c>
      <c r="L394" s="39" t="s">
        <v>239</v>
      </c>
      <c r="M394" s="39" t="s">
        <v>293</v>
      </c>
      <c r="N394" s="39" t="s">
        <v>309</v>
      </c>
      <c r="O394" s="56"/>
    </row>
    <row r="395" spans="2:20" x14ac:dyDescent="0.3">
      <c r="B395" s="38" t="s">
        <v>225</v>
      </c>
      <c r="C395" s="38"/>
      <c r="D395" s="38" t="str">
        <f t="shared" si="64"/>
        <v>FLO_EMIS</v>
      </c>
      <c r="E395" s="42">
        <v>2025</v>
      </c>
      <c r="F395" s="38" t="str">
        <f t="shared" ref="F395:F442" si="69">H395</f>
        <v>TRABDL</v>
      </c>
      <c r="G395" s="38" t="s">
        <v>341</v>
      </c>
      <c r="H395" s="38" t="str">
        <f>'ACTIVITY BUS'!P$7</f>
        <v>TRABDL</v>
      </c>
      <c r="I395" s="38" t="s">
        <v>240</v>
      </c>
      <c r="J395" s="47">
        <v>9.5030485972714032E-5</v>
      </c>
      <c r="K395" s="2"/>
      <c r="L395" s="38" t="s">
        <v>239</v>
      </c>
      <c r="M395" s="38" t="s">
        <v>293</v>
      </c>
      <c r="N395" s="38" t="s">
        <v>308</v>
      </c>
    </row>
    <row r="396" spans="2:20" x14ac:dyDescent="0.3">
      <c r="B396" s="38" t="s">
        <v>225</v>
      </c>
      <c r="C396" s="38"/>
      <c r="D396" s="38" t="str">
        <f t="shared" si="64"/>
        <v>FLO_EMIS</v>
      </c>
      <c r="E396" s="42">
        <f>E395</f>
        <v>2025</v>
      </c>
      <c r="F396" s="38" t="str">
        <f t="shared" si="69"/>
        <v>TRABDLM</v>
      </c>
      <c r="G396" s="38" t="str">
        <f>G395</f>
        <v>TBI*100*</v>
      </c>
      <c r="H396" s="38" t="str">
        <f>'ACTIVITY BUS'!P$8</f>
        <v>TRABDLM</v>
      </c>
      <c r="I396" s="38" t="str">
        <f>I395</f>
        <v>TRASO2N</v>
      </c>
      <c r="J396" s="47">
        <v>9.5030485972714032E-5</v>
      </c>
      <c r="K396" s="2"/>
      <c r="L396" s="38" t="s">
        <v>239</v>
      </c>
      <c r="M396" s="38" t="s">
        <v>293</v>
      </c>
      <c r="N396" s="38" t="s">
        <v>308</v>
      </c>
      <c r="S396" s="53"/>
      <c r="T396" s="2"/>
    </row>
    <row r="397" spans="2:20" s="2" customFormat="1" ht="15" customHeight="1" x14ac:dyDescent="0.3">
      <c r="B397" s="38" t="s">
        <v>225</v>
      </c>
      <c r="C397" s="38"/>
      <c r="D397" s="38" t="str">
        <f t="shared" si="64"/>
        <v>FLO_EMIS</v>
      </c>
      <c r="E397" s="42">
        <f t="shared" ref="E397:E418" si="70">E396</f>
        <v>2025</v>
      </c>
      <c r="F397" s="38" t="str">
        <f t="shared" si="69"/>
        <v>TRABGL</v>
      </c>
      <c r="G397" s="38" t="str">
        <f t="shared" ref="G397:G418" si="71">G396</f>
        <v>TBI*100*</v>
      </c>
      <c r="H397" s="38" t="str">
        <f>'ACTIVITY BUS'!P$9</f>
        <v>TRABGL</v>
      </c>
      <c r="I397" s="38" t="str">
        <f t="shared" ref="I397:I418" si="72">I396</f>
        <v>TRASO2N</v>
      </c>
      <c r="J397" s="47">
        <v>9.0799998798642042E-5</v>
      </c>
      <c r="L397" s="38" t="s">
        <v>239</v>
      </c>
      <c r="M397" s="38" t="s">
        <v>293</v>
      </c>
      <c r="N397" s="38" t="s">
        <v>309</v>
      </c>
      <c r="P397" s="53"/>
      <c r="S397" s="1"/>
      <c r="T397" s="54"/>
    </row>
    <row r="398" spans="2:20" s="2" customFormat="1" ht="15" customHeight="1" x14ac:dyDescent="0.3">
      <c r="B398" s="38" t="s">
        <v>225</v>
      </c>
      <c r="C398" s="38"/>
      <c r="D398" s="38" t="str">
        <f t="shared" si="64"/>
        <v>FLO_EMIS</v>
      </c>
      <c r="E398" s="42">
        <f t="shared" si="70"/>
        <v>2025</v>
      </c>
      <c r="F398" s="38" t="str">
        <f t="shared" si="69"/>
        <v>TRABGS</v>
      </c>
      <c r="G398" s="38" t="str">
        <f t="shared" si="71"/>
        <v>TBI*100*</v>
      </c>
      <c r="H398" s="38" t="str">
        <f>'ACTIVITY BUS'!P$10</f>
        <v>TRABGS</v>
      </c>
      <c r="I398" s="38" t="str">
        <f t="shared" si="72"/>
        <v>TRASO2N</v>
      </c>
      <c r="J398" s="47">
        <v>9.0799998798642042E-5</v>
      </c>
      <c r="L398" s="38" t="s">
        <v>239</v>
      </c>
      <c r="M398" s="38" t="s">
        <v>293</v>
      </c>
      <c r="N398" s="38" t="s">
        <v>309</v>
      </c>
      <c r="P398" s="53"/>
      <c r="S398" s="53"/>
    </row>
    <row r="399" spans="2:20" s="2" customFormat="1" ht="15" customHeight="1" x14ac:dyDescent="0.3">
      <c r="B399" s="38" t="s">
        <v>225</v>
      </c>
      <c r="C399" s="38"/>
      <c r="D399" s="38" t="str">
        <f t="shared" si="64"/>
        <v>*</v>
      </c>
      <c r="E399" s="42">
        <f t="shared" si="70"/>
        <v>2025</v>
      </c>
      <c r="F399" s="38" t="str">
        <f t="shared" si="69"/>
        <v>TRABGSL</v>
      </c>
      <c r="G399" s="38" t="str">
        <f t="shared" si="71"/>
        <v>TBI*100*</v>
      </c>
      <c r="H399" s="38" t="str">
        <f>'ACTIVITY BUS'!P$11</f>
        <v>TRABGSL</v>
      </c>
      <c r="I399" s="38" t="str">
        <f t="shared" si="72"/>
        <v>TRASO2N</v>
      </c>
      <c r="J399" s="47">
        <v>0</v>
      </c>
      <c r="L399" s="38" t="s">
        <v>239</v>
      </c>
      <c r="M399" s="38"/>
      <c r="N399" s="38" t="s">
        <v>245</v>
      </c>
      <c r="P399" s="53"/>
      <c r="S399" s="1"/>
      <c r="T399" s="54"/>
    </row>
    <row r="400" spans="2:20" s="2" customFormat="1" ht="15" customHeight="1" x14ac:dyDescent="0.3">
      <c r="B400" s="38" t="s">
        <v>225</v>
      </c>
      <c r="C400" s="38"/>
      <c r="D400" s="38" t="str">
        <f t="shared" ref="D400" si="73">IF(J400&gt;0,"FLO_EMIS","*")</f>
        <v>*</v>
      </c>
      <c r="E400" s="42">
        <f t="shared" si="70"/>
        <v>2025</v>
      </c>
      <c r="F400" s="38" t="str">
        <f t="shared" si="69"/>
        <v>TRABGSLM</v>
      </c>
      <c r="G400" s="38" t="str">
        <f t="shared" si="71"/>
        <v>TBI*100*</v>
      </c>
      <c r="H400" s="38" t="str">
        <f>P$12</f>
        <v>TRABGSLM</v>
      </c>
      <c r="I400" s="38" t="str">
        <f t="shared" si="72"/>
        <v>TRASO2N</v>
      </c>
      <c r="J400" s="47">
        <v>0</v>
      </c>
      <c r="L400" s="38" t="s">
        <v>239</v>
      </c>
      <c r="M400" s="38"/>
      <c r="N400" s="38" t="s">
        <v>245</v>
      </c>
      <c r="P400" s="53"/>
      <c r="S400" s="53"/>
      <c r="T400" s="62"/>
    </row>
    <row r="401" spans="2:20" s="2" customFormat="1" ht="15" customHeight="1" x14ac:dyDescent="0.3">
      <c r="B401" s="38" t="s">
        <v>225</v>
      </c>
      <c r="C401" s="38"/>
      <c r="D401" s="38" t="str">
        <f t="shared" si="64"/>
        <v>*</v>
      </c>
      <c r="E401" s="42">
        <f>E399</f>
        <v>2025</v>
      </c>
      <c r="F401" s="38" t="str">
        <f t="shared" si="69"/>
        <v>TRABJF</v>
      </c>
      <c r="G401" s="38" t="str">
        <f>G399</f>
        <v>TBI*100*</v>
      </c>
      <c r="H401" s="38" t="str">
        <f>'ACTIVITY BUS'!P$13</f>
        <v>TRABJF</v>
      </c>
      <c r="I401" s="38" t="str">
        <f>I399</f>
        <v>TRASO2N</v>
      </c>
      <c r="J401" s="47">
        <v>0</v>
      </c>
      <c r="L401" s="38" t="s">
        <v>239</v>
      </c>
      <c r="M401" s="38"/>
      <c r="N401" s="38" t="s">
        <v>245</v>
      </c>
      <c r="P401" s="53"/>
    </row>
    <row r="402" spans="2:20" s="2" customFormat="1" ht="15" customHeight="1" x14ac:dyDescent="0.3">
      <c r="B402" s="38" t="s">
        <v>225</v>
      </c>
      <c r="C402" s="38"/>
      <c r="D402" s="38" t="str">
        <f t="shared" si="64"/>
        <v>*</v>
      </c>
      <c r="E402" s="42">
        <f t="shared" si="70"/>
        <v>2025</v>
      </c>
      <c r="F402" s="38" t="str">
        <f t="shared" si="69"/>
        <v>TRADME</v>
      </c>
      <c r="G402" s="38" t="str">
        <f t="shared" si="71"/>
        <v>TBI*100*</v>
      </c>
      <c r="H402" s="38" t="str">
        <f>'ACTIVITY BUS'!P$14</f>
        <v>TRADME</v>
      </c>
      <c r="I402" s="38" t="str">
        <f t="shared" si="72"/>
        <v>TRASO2N</v>
      </c>
      <c r="J402" s="47">
        <v>0</v>
      </c>
      <c r="L402" s="38" t="s">
        <v>239</v>
      </c>
      <c r="M402" s="38"/>
      <c r="N402" s="38" t="s">
        <v>263</v>
      </c>
      <c r="P402" s="53"/>
      <c r="S402"/>
      <c r="T402"/>
    </row>
    <row r="403" spans="2:20" x14ac:dyDescent="0.3">
      <c r="B403" s="38" t="s">
        <v>225</v>
      </c>
      <c r="C403" s="38"/>
      <c r="D403" s="38" t="str">
        <f t="shared" si="64"/>
        <v>FLO_EMIS</v>
      </c>
      <c r="E403" s="42">
        <f t="shared" si="70"/>
        <v>2025</v>
      </c>
      <c r="F403" s="38" t="str">
        <f t="shared" si="69"/>
        <v>TRADST</v>
      </c>
      <c r="G403" s="38" t="str">
        <f t="shared" si="71"/>
        <v>TBI*100*</v>
      </c>
      <c r="H403" s="38" t="str">
        <f>'ACTIVITY BUS'!P$15</f>
        <v>TRADST</v>
      </c>
      <c r="I403" s="38" t="str">
        <f t="shared" si="72"/>
        <v>TRASO2N</v>
      </c>
      <c r="J403" s="47">
        <v>9.3109869675304921E-5</v>
      </c>
      <c r="K403" s="2"/>
      <c r="L403" s="38" t="s">
        <v>239</v>
      </c>
      <c r="M403" s="38" t="s">
        <v>293</v>
      </c>
      <c r="N403" s="38" t="s">
        <v>309</v>
      </c>
      <c r="P403" s="53"/>
    </row>
    <row r="404" spans="2:20" x14ac:dyDescent="0.3">
      <c r="B404" s="38" t="s">
        <v>225</v>
      </c>
      <c r="C404" s="38"/>
      <c r="D404" s="38" t="str">
        <f t="shared" si="64"/>
        <v>*</v>
      </c>
      <c r="E404" s="42">
        <f t="shared" si="70"/>
        <v>2025</v>
      </c>
      <c r="F404" s="38" t="str">
        <f t="shared" si="69"/>
        <v>TRAELC</v>
      </c>
      <c r="G404" s="38" t="str">
        <f t="shared" si="71"/>
        <v>TBI*100*</v>
      </c>
      <c r="H404" s="38" t="str">
        <f>'ACTIVITY BUS'!P$16</f>
        <v>TRAELC</v>
      </c>
      <c r="I404" s="38" t="str">
        <f t="shared" si="72"/>
        <v>TRASO2N</v>
      </c>
      <c r="J404" s="47">
        <v>0</v>
      </c>
      <c r="K404" s="2"/>
      <c r="L404" s="38" t="s">
        <v>239</v>
      </c>
      <c r="M404" s="38"/>
      <c r="N404" s="38" t="s">
        <v>245</v>
      </c>
    </row>
    <row r="405" spans="2:20" x14ac:dyDescent="0.3">
      <c r="B405" s="38" t="s">
        <v>225</v>
      </c>
      <c r="C405" s="38"/>
      <c r="D405" s="38" t="str">
        <f t="shared" si="64"/>
        <v>FLO_EMIS</v>
      </c>
      <c r="E405" s="42">
        <f t="shared" si="70"/>
        <v>2025</v>
      </c>
      <c r="F405" s="38" t="str">
        <f t="shared" si="69"/>
        <v>TRAETH</v>
      </c>
      <c r="G405" s="38" t="str">
        <f t="shared" si="71"/>
        <v>TBI*100*</v>
      </c>
      <c r="H405" s="38" t="str">
        <f>'ACTIVITY BUS'!P$17</f>
        <v>TRAETH</v>
      </c>
      <c r="I405" s="38" t="str">
        <f t="shared" si="72"/>
        <v>TRASO2N</v>
      </c>
      <c r="J405" s="47">
        <v>2.7999999999999998E-4</v>
      </c>
      <c r="K405" s="2"/>
      <c r="L405" s="38" t="s">
        <v>239</v>
      </c>
      <c r="M405" s="38" t="s">
        <v>293</v>
      </c>
      <c r="N405" s="38" t="s">
        <v>307</v>
      </c>
    </row>
    <row r="406" spans="2:20" x14ac:dyDescent="0.3">
      <c r="B406" s="38" t="s">
        <v>225</v>
      </c>
      <c r="C406" s="38"/>
      <c r="D406" s="38" t="str">
        <f t="shared" si="64"/>
        <v>FLO_EMIS</v>
      </c>
      <c r="E406" s="42">
        <f t="shared" si="70"/>
        <v>2025</v>
      </c>
      <c r="F406" s="38" t="str">
        <f t="shared" si="69"/>
        <v>TRAETHM</v>
      </c>
      <c r="G406" s="38" t="str">
        <f t="shared" si="71"/>
        <v>TBI*100*</v>
      </c>
      <c r="H406" s="38" t="str">
        <f>'ACTIVITY BUS'!P$18</f>
        <v>TRAETHM</v>
      </c>
      <c r="I406" s="38" t="str">
        <f t="shared" si="72"/>
        <v>TRASO2N</v>
      </c>
      <c r="J406" s="47">
        <v>2.7999999999999998E-4</v>
      </c>
      <c r="K406" s="2"/>
      <c r="L406" s="38" t="s">
        <v>239</v>
      </c>
      <c r="M406" s="38" t="s">
        <v>293</v>
      </c>
      <c r="N406" s="38" t="s">
        <v>307</v>
      </c>
    </row>
    <row r="407" spans="2:20" x14ac:dyDescent="0.3">
      <c r="B407" s="38" t="s">
        <v>225</v>
      </c>
      <c r="C407" s="38"/>
      <c r="D407" s="38" t="str">
        <f t="shared" si="64"/>
        <v>*</v>
      </c>
      <c r="E407" s="42">
        <f t="shared" si="70"/>
        <v>2025</v>
      </c>
      <c r="F407" s="38" t="str">
        <f t="shared" si="69"/>
        <v>TRAFTD</v>
      </c>
      <c r="G407" s="38" t="str">
        <f t="shared" si="71"/>
        <v>TBI*100*</v>
      </c>
      <c r="H407" s="38" t="str">
        <f>'ACTIVITY BUS'!P$19</f>
        <v>TRAFTD</v>
      </c>
      <c r="I407" s="38" t="str">
        <f t="shared" si="72"/>
        <v>TRASO2N</v>
      </c>
      <c r="J407" s="47">
        <v>0</v>
      </c>
      <c r="K407" s="2"/>
      <c r="L407" s="38" t="s">
        <v>239</v>
      </c>
      <c r="M407" s="38"/>
      <c r="N407" s="38" t="s">
        <v>263</v>
      </c>
    </row>
    <row r="408" spans="2:20" x14ac:dyDescent="0.3">
      <c r="B408" s="38" t="s">
        <v>225</v>
      </c>
      <c r="C408" s="38"/>
      <c r="D408" s="38" t="str">
        <f t="shared" si="64"/>
        <v>*</v>
      </c>
      <c r="E408" s="42">
        <f t="shared" si="70"/>
        <v>2025</v>
      </c>
      <c r="F408" s="38" t="str">
        <f t="shared" si="69"/>
        <v>TRAGSL</v>
      </c>
      <c r="G408" s="38" t="str">
        <f t="shared" si="71"/>
        <v>TBI*100*</v>
      </c>
      <c r="H408" s="38" t="str">
        <f>'ACTIVITY BUS'!P$20</f>
        <v>TRAGSL</v>
      </c>
      <c r="I408" s="38" t="str">
        <f t="shared" si="72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64"/>
        <v>*</v>
      </c>
      <c r="E409" s="42">
        <f t="shared" si="70"/>
        <v>2025</v>
      </c>
      <c r="F409" s="38" t="str">
        <f t="shared" si="69"/>
        <v>TRAH2G</v>
      </c>
      <c r="G409" s="38" t="str">
        <f t="shared" si="71"/>
        <v>TBI*100*</v>
      </c>
      <c r="H409" s="38" t="str">
        <f>'ACTIVITY BUS'!P$21</f>
        <v>TRAH2G</v>
      </c>
      <c r="I409" s="38" t="str">
        <f t="shared" si="72"/>
        <v>TRASO2N</v>
      </c>
      <c r="J409" s="47">
        <v>0</v>
      </c>
      <c r="K409" s="2"/>
      <c r="L409" s="38" t="s">
        <v>239</v>
      </c>
      <c r="M409" s="38"/>
      <c r="N409" s="38" t="s">
        <v>245</v>
      </c>
    </row>
    <row r="410" spans="2:20" x14ac:dyDescent="0.3">
      <c r="B410" s="38" t="s">
        <v>225</v>
      </c>
      <c r="C410" s="38"/>
      <c r="D410" s="38" t="str">
        <f t="shared" si="64"/>
        <v>*</v>
      </c>
      <c r="E410" s="42">
        <f t="shared" si="70"/>
        <v>2025</v>
      </c>
      <c r="F410" s="38" t="str">
        <f t="shared" si="69"/>
        <v>TRAHFO</v>
      </c>
      <c r="G410" s="38" t="str">
        <f t="shared" si="71"/>
        <v>TBI*100*</v>
      </c>
      <c r="H410" s="38" t="str">
        <f>'ACTIVITY BUS'!P$22</f>
        <v>TRAHFO</v>
      </c>
      <c r="I410" s="38" t="str">
        <f t="shared" si="72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64"/>
        <v>*</v>
      </c>
      <c r="E411" s="42">
        <f t="shared" si="70"/>
        <v>2025</v>
      </c>
      <c r="F411" s="38" t="str">
        <f t="shared" si="69"/>
        <v>TRAHUM</v>
      </c>
      <c r="G411" s="38" t="str">
        <f t="shared" si="71"/>
        <v>TBI*100*</v>
      </c>
      <c r="H411" s="38" t="str">
        <f>'ACTIVITY BUS'!P$23</f>
        <v>TRAHUM</v>
      </c>
      <c r="I411" s="38" t="str">
        <f t="shared" si="72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64"/>
        <v>*</v>
      </c>
      <c r="E412" s="42">
        <f t="shared" si="70"/>
        <v>2025</v>
      </c>
      <c r="F412" s="38" t="str">
        <f t="shared" si="69"/>
        <v>TRAKER</v>
      </c>
      <c r="G412" s="38" t="str">
        <f t="shared" si="71"/>
        <v>TBI*100*</v>
      </c>
      <c r="H412" s="38" t="str">
        <f>'ACTIVITY BUS'!P$24</f>
        <v>TRAKER</v>
      </c>
      <c r="I412" s="38" t="str">
        <f t="shared" si="72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64"/>
        <v>*</v>
      </c>
      <c r="E413" s="42">
        <f t="shared" si="70"/>
        <v>2025</v>
      </c>
      <c r="F413" s="38" t="str">
        <f t="shared" si="69"/>
        <v>TRALFO</v>
      </c>
      <c r="G413" s="38" t="str">
        <f t="shared" si="71"/>
        <v>TBI*100*</v>
      </c>
      <c r="H413" s="38" t="str">
        <f>'ACTIVITY BUS'!P$25</f>
        <v>TRALFO</v>
      </c>
      <c r="I413" s="38" t="str">
        <f t="shared" si="72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64"/>
        <v>*</v>
      </c>
      <c r="E414" s="42">
        <f t="shared" si="70"/>
        <v>2025</v>
      </c>
      <c r="F414" s="38" t="str">
        <f t="shared" si="69"/>
        <v>TRALPG</v>
      </c>
      <c r="G414" s="38" t="str">
        <f t="shared" si="71"/>
        <v>TBI*100*</v>
      </c>
      <c r="H414" s="38" t="str">
        <f>'ACTIVITY BUS'!P$26</f>
        <v>TRALPG</v>
      </c>
      <c r="I414" s="38" t="str">
        <f t="shared" si="72"/>
        <v>TRASO2N</v>
      </c>
      <c r="J414" s="47">
        <v>0</v>
      </c>
      <c r="K414" s="2"/>
      <c r="L414" s="38" t="s">
        <v>239</v>
      </c>
      <c r="M414" s="38"/>
      <c r="N414" s="38" t="s">
        <v>263</v>
      </c>
    </row>
    <row r="415" spans="2:20" x14ac:dyDescent="0.3">
      <c r="B415" s="38" t="s">
        <v>225</v>
      </c>
      <c r="C415" s="38"/>
      <c r="D415" s="38" t="str">
        <f t="shared" si="64"/>
        <v>FLO_EMIS</v>
      </c>
      <c r="E415" s="42">
        <f t="shared" si="70"/>
        <v>2025</v>
      </c>
      <c r="F415" s="38" t="str">
        <f t="shared" si="69"/>
        <v>TRAMTH</v>
      </c>
      <c r="G415" s="38" t="str">
        <f t="shared" si="71"/>
        <v>TBI*100*</v>
      </c>
      <c r="H415" s="38" t="str">
        <f>P$27</f>
        <v>TRAMTH</v>
      </c>
      <c r="I415" s="38" t="str">
        <f t="shared" si="72"/>
        <v>TRASO2N</v>
      </c>
      <c r="J415" s="47">
        <v>9.0799998798642042E-5</v>
      </c>
      <c r="K415" s="2"/>
      <c r="L415" s="38" t="s">
        <v>239</v>
      </c>
      <c r="M415" s="38" t="s">
        <v>293</v>
      </c>
      <c r="N415" s="38" t="s">
        <v>309</v>
      </c>
      <c r="S415" s="2"/>
      <c r="T415" s="2"/>
    </row>
    <row r="416" spans="2:20" s="2" customFormat="1" ht="15" customHeight="1" x14ac:dyDescent="0.3">
      <c r="B416" s="38" t="s">
        <v>225</v>
      </c>
      <c r="C416" s="38"/>
      <c r="D416" s="38" t="str">
        <f t="shared" si="64"/>
        <v>FLO_EMIS</v>
      </c>
      <c r="E416" s="42">
        <f t="shared" si="70"/>
        <v>2025</v>
      </c>
      <c r="F416" s="38" t="str">
        <f t="shared" si="69"/>
        <v>TRAMTHM</v>
      </c>
      <c r="G416" s="38" t="str">
        <f t="shared" si="71"/>
        <v>TBI*100*</v>
      </c>
      <c r="H416" s="38" t="str">
        <f>P$28</f>
        <v>TRAMTHM</v>
      </c>
      <c r="I416" s="38" t="str">
        <f t="shared" si="72"/>
        <v>TRASO2N</v>
      </c>
      <c r="J416" s="47">
        <v>9.0799998798642042E-5</v>
      </c>
      <c r="L416" s="38" t="s">
        <v>239</v>
      </c>
      <c r="M416" s="38" t="s">
        <v>293</v>
      </c>
      <c r="N416" s="38" t="s">
        <v>309</v>
      </c>
      <c r="P416" s="53"/>
    </row>
    <row r="417" spans="2:20" s="2" customFormat="1" ht="15" customHeight="1" x14ac:dyDescent="0.3">
      <c r="B417" s="38" t="s">
        <v>225</v>
      </c>
      <c r="C417" s="38"/>
      <c r="D417" s="38" t="str">
        <f t="shared" si="64"/>
        <v>FLO_EMIS</v>
      </c>
      <c r="E417" s="42">
        <f t="shared" si="70"/>
        <v>2025</v>
      </c>
      <c r="F417" s="38" t="str">
        <f t="shared" si="69"/>
        <v>TRANGL</v>
      </c>
      <c r="G417" s="38" t="str">
        <f t="shared" si="71"/>
        <v>TBI*100*</v>
      </c>
      <c r="H417" s="38" t="str">
        <f>'ACTIVITY BUS'!P$29</f>
        <v>TRANGL</v>
      </c>
      <c r="I417" s="38" t="str">
        <f t="shared" si="72"/>
        <v>TRASO2N</v>
      </c>
      <c r="J417" s="47">
        <v>9.0799998798642042E-5</v>
      </c>
      <c r="K417"/>
      <c r="L417" s="38" t="s">
        <v>239</v>
      </c>
      <c r="M417" s="38" t="s">
        <v>293</v>
      </c>
      <c r="N417" s="38" t="s">
        <v>309</v>
      </c>
      <c r="P417" s="53"/>
      <c r="S417"/>
      <c r="T417"/>
    </row>
    <row r="418" spans="2:20" x14ac:dyDescent="0.3">
      <c r="B418" s="39" t="s">
        <v>225</v>
      </c>
      <c r="C418" s="39"/>
      <c r="D418" s="39" t="str">
        <f t="shared" si="64"/>
        <v>FLO_EMIS</v>
      </c>
      <c r="E418" s="43">
        <f t="shared" si="70"/>
        <v>2025</v>
      </c>
      <c r="F418" s="39" t="str">
        <f t="shared" si="69"/>
        <v>TRANGS</v>
      </c>
      <c r="G418" s="39" t="str">
        <f t="shared" si="71"/>
        <v>TBI*100*</v>
      </c>
      <c r="H418" s="39" t="str">
        <f>'ACTIVITY BUS'!P$30</f>
        <v>TRANGS</v>
      </c>
      <c r="I418" s="39" t="str">
        <f t="shared" si="72"/>
        <v>TRASO2N</v>
      </c>
      <c r="J418" s="48">
        <v>9.0799998798642042E-5</v>
      </c>
      <c r="L418" s="39" t="s">
        <v>239</v>
      </c>
      <c r="M418" s="39" t="s">
        <v>293</v>
      </c>
      <c r="N418" s="39" t="s">
        <v>309</v>
      </c>
    </row>
    <row r="419" spans="2:20" x14ac:dyDescent="0.3">
      <c r="B419" s="38" t="s">
        <v>225</v>
      </c>
      <c r="C419" s="38"/>
      <c r="D419" s="38" t="str">
        <f t="shared" si="64"/>
        <v>FLO_EMIS</v>
      </c>
      <c r="E419" s="42">
        <v>2025</v>
      </c>
      <c r="F419" s="38" t="str">
        <f t="shared" si="69"/>
        <v>TRABDL</v>
      </c>
      <c r="G419" s="38" t="s">
        <v>341</v>
      </c>
      <c r="H419" s="38" t="str">
        <f>'ACTIVITY BUS'!P$7</f>
        <v>TRABDL</v>
      </c>
      <c r="I419" s="38" t="s">
        <v>230</v>
      </c>
      <c r="J419" s="47">
        <v>3.9058256397683979E-3</v>
      </c>
      <c r="K419" s="2"/>
      <c r="L419" s="38" t="s">
        <v>239</v>
      </c>
      <c r="M419" s="38" t="s">
        <v>293</v>
      </c>
      <c r="N419" s="38" t="s">
        <v>308</v>
      </c>
      <c r="S419" s="53"/>
      <c r="T419" s="2"/>
    </row>
    <row r="420" spans="2:20" s="2" customFormat="1" ht="15" customHeight="1" x14ac:dyDescent="0.3">
      <c r="B420" s="38" t="s">
        <v>225</v>
      </c>
      <c r="C420" s="38"/>
      <c r="D420" s="38" t="str">
        <f t="shared" si="64"/>
        <v>FLO_EMIS</v>
      </c>
      <c r="E420" s="42">
        <f>E419</f>
        <v>2025</v>
      </c>
      <c r="F420" s="38" t="str">
        <f t="shared" si="69"/>
        <v>TRABDLM</v>
      </c>
      <c r="G420" s="38" t="str">
        <f>G419</f>
        <v>TBI*100*</v>
      </c>
      <c r="H420" s="38" t="str">
        <f>'ACTIVITY BUS'!P$8</f>
        <v>TRABDLM</v>
      </c>
      <c r="I420" s="38" t="str">
        <f>I419</f>
        <v>TRAVOCN</v>
      </c>
      <c r="J420" s="47">
        <v>3.9058256397683979E-3</v>
      </c>
      <c r="L420" s="38" t="s">
        <v>239</v>
      </c>
      <c r="M420" s="38" t="s">
        <v>293</v>
      </c>
      <c r="N420" s="38" t="s">
        <v>308</v>
      </c>
      <c r="P420" s="53"/>
      <c r="S420" s="1"/>
      <c r="T420" s="54"/>
    </row>
    <row r="421" spans="2:20" s="2" customFormat="1" ht="15" customHeight="1" x14ac:dyDescent="0.3">
      <c r="B421" s="38" t="s">
        <v>225</v>
      </c>
      <c r="C421" s="38"/>
      <c r="D421" s="38" t="str">
        <f t="shared" si="64"/>
        <v>FLO_EMIS</v>
      </c>
      <c r="E421" s="42">
        <f t="shared" ref="E421:E442" si="74">E420</f>
        <v>2025</v>
      </c>
      <c r="F421" s="38" t="str">
        <f t="shared" si="69"/>
        <v>TRABGL</v>
      </c>
      <c r="G421" s="38" t="str">
        <f t="shared" ref="G421:G442" si="75">G420</f>
        <v>TBI*100*</v>
      </c>
      <c r="H421" s="38" t="str">
        <f>'ACTIVITY BUS'!P$9</f>
        <v>TRABGL</v>
      </c>
      <c r="I421" s="38" t="str">
        <f t="shared" ref="I421:I442" si="76">I420</f>
        <v>TRAVOCN</v>
      </c>
      <c r="J421" s="47">
        <v>1.4920117828215083E-4</v>
      </c>
      <c r="L421" s="38" t="s">
        <v>239</v>
      </c>
      <c r="M421" s="38" t="s">
        <v>293</v>
      </c>
      <c r="N421" s="38" t="s">
        <v>309</v>
      </c>
      <c r="P421" s="53"/>
      <c r="S421" s="53"/>
    </row>
    <row r="422" spans="2:20" s="2" customFormat="1" ht="15" customHeight="1" x14ac:dyDescent="0.3">
      <c r="B422" s="38" t="s">
        <v>225</v>
      </c>
      <c r="C422" s="38"/>
      <c r="D422" s="38" t="str">
        <f t="shared" si="64"/>
        <v>FLO_EMIS</v>
      </c>
      <c r="E422" s="42">
        <f t="shared" si="74"/>
        <v>2025</v>
      </c>
      <c r="F422" s="38" t="str">
        <f t="shared" si="69"/>
        <v>TRABGS</v>
      </c>
      <c r="G422" s="38" t="str">
        <f t="shared" si="75"/>
        <v>TBI*100*</v>
      </c>
      <c r="H422" s="38" t="str">
        <f>'ACTIVITY BUS'!P$10</f>
        <v>TRABGS</v>
      </c>
      <c r="I422" s="38" t="str">
        <f t="shared" si="76"/>
        <v>TRAVOCN</v>
      </c>
      <c r="J422" s="47">
        <v>1.4920117828215083E-4</v>
      </c>
      <c r="L422" s="38" t="s">
        <v>239</v>
      </c>
      <c r="M422" s="38" t="s">
        <v>293</v>
      </c>
      <c r="N422" s="38" t="s">
        <v>309</v>
      </c>
      <c r="P422" s="53"/>
      <c r="S422" s="1"/>
      <c r="T422" s="54"/>
    </row>
    <row r="423" spans="2:20" s="2" customFormat="1" ht="15" customHeight="1" x14ac:dyDescent="0.3">
      <c r="B423" s="38" t="s">
        <v>225</v>
      </c>
      <c r="C423" s="38"/>
      <c r="D423" s="38" t="str">
        <f t="shared" si="64"/>
        <v>*</v>
      </c>
      <c r="E423" s="42">
        <f t="shared" si="74"/>
        <v>2025</v>
      </c>
      <c r="F423" s="38" t="str">
        <f t="shared" si="69"/>
        <v>TRABGSL</v>
      </c>
      <c r="G423" s="38" t="str">
        <f t="shared" si="75"/>
        <v>TBI*100*</v>
      </c>
      <c r="H423" s="38" t="str">
        <f>'ACTIVITY BUS'!P$11</f>
        <v>TRABGSL</v>
      </c>
      <c r="I423" s="38" t="str">
        <f t="shared" si="76"/>
        <v>TRAVOCN</v>
      </c>
      <c r="J423" s="47">
        <v>0</v>
      </c>
      <c r="L423" s="38" t="s">
        <v>239</v>
      </c>
      <c r="M423" s="38"/>
      <c r="N423" s="38" t="s">
        <v>245</v>
      </c>
      <c r="P423" s="53"/>
    </row>
    <row r="424" spans="2:20" s="2" customFormat="1" ht="15" customHeight="1" x14ac:dyDescent="0.3">
      <c r="B424" s="38" t="s">
        <v>225</v>
      </c>
      <c r="C424" s="38"/>
      <c r="D424" s="38" t="str">
        <f t="shared" si="64"/>
        <v>*</v>
      </c>
      <c r="E424" s="42">
        <f t="shared" si="74"/>
        <v>2025</v>
      </c>
      <c r="F424" s="38" t="str">
        <f t="shared" ref="F424" si="77">H424</f>
        <v>TRABGSLM</v>
      </c>
      <c r="G424" s="38" t="str">
        <f t="shared" si="75"/>
        <v>TBI*100*</v>
      </c>
      <c r="H424" s="38" t="str">
        <f>P$12</f>
        <v>TRABGSLM</v>
      </c>
      <c r="I424" s="38" t="str">
        <f t="shared" si="76"/>
        <v>TRAVOCN</v>
      </c>
      <c r="J424" s="47">
        <v>0</v>
      </c>
      <c r="L424" s="38" t="s">
        <v>239</v>
      </c>
      <c r="M424" s="38"/>
      <c r="N424" s="38" t="s">
        <v>245</v>
      </c>
      <c r="P424" s="53"/>
      <c r="S424" s="53"/>
      <c r="T424" s="62"/>
    </row>
    <row r="425" spans="2:20" s="2" customFormat="1" ht="15" customHeight="1" x14ac:dyDescent="0.3">
      <c r="B425" s="38" t="s">
        <v>225</v>
      </c>
      <c r="C425" s="38"/>
      <c r="D425" s="38" t="str">
        <f t="shared" si="64"/>
        <v>*</v>
      </c>
      <c r="E425" s="42">
        <f>E423</f>
        <v>2025</v>
      </c>
      <c r="F425" s="38" t="str">
        <f t="shared" si="69"/>
        <v>TRABJF</v>
      </c>
      <c r="G425" s="38" t="str">
        <f>G423</f>
        <v>TBI*100*</v>
      </c>
      <c r="H425" s="38" t="str">
        <f>'ACTIVITY BUS'!P$13</f>
        <v>TRABJF</v>
      </c>
      <c r="I425" s="38" t="str">
        <f>I423</f>
        <v>TRAVOCN</v>
      </c>
      <c r="J425" s="47">
        <v>0</v>
      </c>
      <c r="L425" s="38" t="s">
        <v>239</v>
      </c>
      <c r="M425" s="38"/>
      <c r="N425" s="38" t="s">
        <v>245</v>
      </c>
      <c r="P425" s="53"/>
      <c r="S425"/>
      <c r="T425"/>
    </row>
    <row r="426" spans="2:20" x14ac:dyDescent="0.3">
      <c r="B426" s="38" t="s">
        <v>225</v>
      </c>
      <c r="C426" s="38"/>
      <c r="D426" s="38" t="str">
        <f t="shared" si="64"/>
        <v>*</v>
      </c>
      <c r="E426" s="42">
        <f t="shared" si="74"/>
        <v>2025</v>
      </c>
      <c r="F426" s="38" t="str">
        <f t="shared" si="69"/>
        <v>TRADME</v>
      </c>
      <c r="G426" s="38" t="str">
        <f t="shared" si="75"/>
        <v>TBI*100*</v>
      </c>
      <c r="H426" s="38" t="str">
        <f>'ACTIVITY BUS'!P$14</f>
        <v>TRADME</v>
      </c>
      <c r="I426" s="38" t="str">
        <f t="shared" si="76"/>
        <v>TRAVOCN</v>
      </c>
      <c r="J426" s="47">
        <v>0</v>
      </c>
      <c r="K426" s="2"/>
      <c r="L426" s="38" t="s">
        <v>239</v>
      </c>
      <c r="M426" s="38"/>
      <c r="N426" s="38" t="s">
        <v>263</v>
      </c>
      <c r="P426" s="53"/>
    </row>
    <row r="427" spans="2:20" x14ac:dyDescent="0.3">
      <c r="B427" s="38" t="s">
        <v>225</v>
      </c>
      <c r="C427" s="38"/>
      <c r="D427" s="38" t="str">
        <f t="shared" si="64"/>
        <v>FLO_EMIS</v>
      </c>
      <c r="E427" s="42">
        <f t="shared" si="74"/>
        <v>2025</v>
      </c>
      <c r="F427" s="38" t="str">
        <f t="shared" si="69"/>
        <v>TRADST</v>
      </c>
      <c r="G427" s="38" t="str">
        <f t="shared" si="75"/>
        <v>TBI*100*</v>
      </c>
      <c r="H427" s="38" t="str">
        <f>'ACTIVITY BUS'!P$15</f>
        <v>TRADST</v>
      </c>
      <c r="I427" s="38" t="str">
        <f t="shared" si="76"/>
        <v>TRAVOCN</v>
      </c>
      <c r="J427" s="47">
        <v>4.0439145378600994E-3</v>
      </c>
      <c r="K427" s="2"/>
      <c r="L427" s="38" t="s">
        <v>239</v>
      </c>
      <c r="M427" s="38" t="s">
        <v>293</v>
      </c>
      <c r="N427" s="38" t="s">
        <v>309</v>
      </c>
    </row>
    <row r="428" spans="2:20" x14ac:dyDescent="0.3">
      <c r="B428" s="38" t="s">
        <v>225</v>
      </c>
      <c r="C428" s="38"/>
      <c r="D428" s="38" t="str">
        <f t="shared" ref="D428:D442" si="78">IF(J428&gt;0,"FLO_EMIS","*")</f>
        <v>*</v>
      </c>
      <c r="E428" s="42">
        <f t="shared" si="74"/>
        <v>2025</v>
      </c>
      <c r="F428" s="38" t="str">
        <f t="shared" si="69"/>
        <v>TRAELC</v>
      </c>
      <c r="G428" s="38" t="str">
        <f t="shared" si="75"/>
        <v>TBI*100*</v>
      </c>
      <c r="H428" s="38" t="str">
        <f>'ACTIVITY BUS'!P$16</f>
        <v>TRAELC</v>
      </c>
      <c r="I428" s="38" t="str">
        <f t="shared" si="76"/>
        <v>TRAVOCN</v>
      </c>
      <c r="J428" s="47">
        <v>0</v>
      </c>
      <c r="K428" s="2"/>
      <c r="L428" s="38" t="s">
        <v>239</v>
      </c>
      <c r="M428" s="38"/>
      <c r="N428" s="38" t="s">
        <v>245</v>
      </c>
    </row>
    <row r="429" spans="2:20" x14ac:dyDescent="0.3">
      <c r="B429" s="38" t="s">
        <v>225</v>
      </c>
      <c r="C429" s="38"/>
      <c r="D429" s="38" t="str">
        <f t="shared" si="78"/>
        <v>FLO_EMIS</v>
      </c>
      <c r="E429" s="42">
        <f t="shared" si="74"/>
        <v>2025</v>
      </c>
      <c r="F429" s="38" t="str">
        <f t="shared" si="69"/>
        <v>TRAETH</v>
      </c>
      <c r="G429" s="38" t="str">
        <f t="shared" si="75"/>
        <v>TBI*100*</v>
      </c>
      <c r="H429" s="38" t="str">
        <f>'ACTIVITY BUS'!P$17</f>
        <v>TRAETH</v>
      </c>
      <c r="I429" s="38" t="str">
        <f t="shared" si="76"/>
        <v>TRAVOCN</v>
      </c>
      <c r="J429" s="47">
        <v>1.7895454510745458E-4</v>
      </c>
      <c r="K429" s="2"/>
      <c r="L429" s="38" t="s">
        <v>239</v>
      </c>
      <c r="M429" s="38" t="s">
        <v>293</v>
      </c>
      <c r="N429" s="38" t="s">
        <v>307</v>
      </c>
    </row>
    <row r="430" spans="2:20" x14ac:dyDescent="0.3">
      <c r="B430" s="38" t="s">
        <v>225</v>
      </c>
      <c r="C430" s="38"/>
      <c r="D430" s="38" t="str">
        <f t="shared" si="78"/>
        <v>FLO_EMIS</v>
      </c>
      <c r="E430" s="42">
        <f t="shared" si="74"/>
        <v>2025</v>
      </c>
      <c r="F430" s="38" t="str">
        <f t="shared" si="69"/>
        <v>TRAETHM</v>
      </c>
      <c r="G430" s="38" t="str">
        <f t="shared" si="75"/>
        <v>TBI*100*</v>
      </c>
      <c r="H430" s="38" t="str">
        <f>'ACTIVITY BUS'!P$18</f>
        <v>TRAETHM</v>
      </c>
      <c r="I430" s="38" t="str">
        <f t="shared" si="76"/>
        <v>TRAVOCN</v>
      </c>
      <c r="J430" s="47">
        <v>1.7895454510745458E-4</v>
      </c>
      <c r="K430" s="2"/>
      <c r="L430" s="38" t="s">
        <v>239</v>
      </c>
      <c r="M430" s="38" t="s">
        <v>293</v>
      </c>
      <c r="N430" s="38" t="s">
        <v>307</v>
      </c>
    </row>
    <row r="431" spans="2:20" x14ac:dyDescent="0.3">
      <c r="B431" s="38" t="s">
        <v>225</v>
      </c>
      <c r="C431" s="38"/>
      <c r="D431" s="38" t="str">
        <f t="shared" si="78"/>
        <v>*</v>
      </c>
      <c r="E431" s="42">
        <f t="shared" si="74"/>
        <v>2025</v>
      </c>
      <c r="F431" s="38" t="str">
        <f t="shared" si="69"/>
        <v>TRAFTD</v>
      </c>
      <c r="G431" s="38" t="str">
        <f t="shared" si="75"/>
        <v>TBI*100*</v>
      </c>
      <c r="H431" s="38" t="str">
        <f>'ACTIVITY BUS'!P$19</f>
        <v>TRAFTD</v>
      </c>
      <c r="I431" s="38" t="str">
        <f t="shared" si="76"/>
        <v>TRAVOCN</v>
      </c>
      <c r="J431" s="47">
        <v>0</v>
      </c>
      <c r="K431" s="2"/>
      <c r="L431" s="38" t="s">
        <v>239</v>
      </c>
      <c r="M431" s="38"/>
      <c r="N431" s="38" t="s">
        <v>263</v>
      </c>
    </row>
    <row r="432" spans="2:20" x14ac:dyDescent="0.3">
      <c r="B432" s="38" t="s">
        <v>225</v>
      </c>
      <c r="C432" s="38"/>
      <c r="D432" s="38" t="str">
        <f t="shared" si="78"/>
        <v>*</v>
      </c>
      <c r="E432" s="42">
        <f t="shared" si="74"/>
        <v>2025</v>
      </c>
      <c r="F432" s="38" t="str">
        <f t="shared" si="69"/>
        <v>TRAGSL</v>
      </c>
      <c r="G432" s="38" t="str">
        <f t="shared" si="75"/>
        <v>TBI*100*</v>
      </c>
      <c r="H432" s="38" t="str">
        <f>'ACTIVITY BUS'!P$20</f>
        <v>TRAGSL</v>
      </c>
      <c r="I432" s="38" t="str">
        <f t="shared" si="76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20" x14ac:dyDescent="0.3">
      <c r="B433" s="38" t="s">
        <v>225</v>
      </c>
      <c r="C433" s="38"/>
      <c r="D433" s="38" t="str">
        <f t="shared" si="78"/>
        <v>*</v>
      </c>
      <c r="E433" s="42">
        <f t="shared" si="74"/>
        <v>2025</v>
      </c>
      <c r="F433" s="38" t="str">
        <f t="shared" si="69"/>
        <v>TRAH2G</v>
      </c>
      <c r="G433" s="38" t="str">
        <f t="shared" si="75"/>
        <v>TBI*100*</v>
      </c>
      <c r="H433" s="38" t="str">
        <f>'ACTIVITY BUS'!P$21</f>
        <v>TRAH2G</v>
      </c>
      <c r="I433" s="38" t="str">
        <f t="shared" si="76"/>
        <v>TRAVOCN</v>
      </c>
      <c r="J433" s="47">
        <v>0</v>
      </c>
      <c r="K433" s="2"/>
      <c r="L433" s="38" t="s">
        <v>239</v>
      </c>
      <c r="M433" s="38"/>
      <c r="N433" s="38" t="s">
        <v>245</v>
      </c>
    </row>
    <row r="434" spans="2:20" x14ac:dyDescent="0.3">
      <c r="B434" s="38" t="s">
        <v>225</v>
      </c>
      <c r="C434" s="38"/>
      <c r="D434" s="38" t="str">
        <f t="shared" si="78"/>
        <v>*</v>
      </c>
      <c r="E434" s="42">
        <f t="shared" si="74"/>
        <v>2025</v>
      </c>
      <c r="F434" s="38" t="str">
        <f t="shared" si="69"/>
        <v>TRAHFO</v>
      </c>
      <c r="G434" s="38" t="str">
        <f t="shared" si="75"/>
        <v>TBI*100*</v>
      </c>
      <c r="H434" s="38" t="str">
        <f>'ACTIVITY BUS'!P$22</f>
        <v>TRAHFO</v>
      </c>
      <c r="I434" s="38" t="str">
        <f t="shared" si="76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20" x14ac:dyDescent="0.3">
      <c r="B435" s="38" t="s">
        <v>225</v>
      </c>
      <c r="C435" s="38"/>
      <c r="D435" s="38" t="str">
        <f t="shared" si="78"/>
        <v>*</v>
      </c>
      <c r="E435" s="42">
        <f t="shared" si="74"/>
        <v>2025</v>
      </c>
      <c r="F435" s="38" t="str">
        <f t="shared" si="69"/>
        <v>TRAHUM</v>
      </c>
      <c r="G435" s="38" t="str">
        <f t="shared" si="75"/>
        <v>TBI*100*</v>
      </c>
      <c r="H435" s="38" t="str">
        <f>'ACTIVITY BUS'!P$23</f>
        <v>TRAHUM</v>
      </c>
      <c r="I435" s="38" t="str">
        <f t="shared" si="76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20" x14ac:dyDescent="0.3">
      <c r="B436" s="38" t="s">
        <v>225</v>
      </c>
      <c r="C436" s="38"/>
      <c r="D436" s="38" t="str">
        <f t="shared" si="78"/>
        <v>*</v>
      </c>
      <c r="E436" s="42">
        <f t="shared" si="74"/>
        <v>2025</v>
      </c>
      <c r="F436" s="38" t="str">
        <f t="shared" si="69"/>
        <v>TRAKER</v>
      </c>
      <c r="G436" s="38" t="str">
        <f t="shared" si="75"/>
        <v>TBI*100*</v>
      </c>
      <c r="H436" s="38" t="str">
        <f>'ACTIVITY BUS'!P$24</f>
        <v>TRAKER</v>
      </c>
      <c r="I436" s="38" t="str">
        <f t="shared" si="76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20" x14ac:dyDescent="0.3">
      <c r="B437" s="38" t="s">
        <v>225</v>
      </c>
      <c r="C437" s="38"/>
      <c r="D437" s="38" t="str">
        <f t="shared" si="78"/>
        <v>*</v>
      </c>
      <c r="E437" s="42">
        <f t="shared" si="74"/>
        <v>2025</v>
      </c>
      <c r="F437" s="38" t="str">
        <f t="shared" si="69"/>
        <v>TRALFO</v>
      </c>
      <c r="G437" s="38" t="str">
        <f t="shared" si="75"/>
        <v>TBI*100*</v>
      </c>
      <c r="H437" s="38" t="str">
        <f>'ACTIVITY BUS'!P$25</f>
        <v>TRALFO</v>
      </c>
      <c r="I437" s="38" t="str">
        <f t="shared" si="76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20" x14ac:dyDescent="0.3">
      <c r="B438" s="38" t="s">
        <v>225</v>
      </c>
      <c r="C438" s="38"/>
      <c r="D438" s="38" t="str">
        <f t="shared" si="78"/>
        <v>*</v>
      </c>
      <c r="E438" s="42">
        <f t="shared" si="74"/>
        <v>2025</v>
      </c>
      <c r="F438" s="38" t="str">
        <f t="shared" si="69"/>
        <v>TRALPG</v>
      </c>
      <c r="G438" s="38" t="str">
        <f t="shared" si="75"/>
        <v>TBI*100*</v>
      </c>
      <c r="H438" s="38" t="str">
        <f>'ACTIVITY BUS'!P$26</f>
        <v>TRALPG</v>
      </c>
      <c r="I438" s="38" t="str">
        <f t="shared" si="76"/>
        <v>TRAVOCN</v>
      </c>
      <c r="J438" s="47">
        <v>0</v>
      </c>
      <c r="K438" s="2"/>
      <c r="L438" s="38" t="s">
        <v>239</v>
      </c>
      <c r="M438" s="38"/>
      <c r="N438" s="38" t="s">
        <v>263</v>
      </c>
    </row>
    <row r="439" spans="2:20" x14ac:dyDescent="0.3">
      <c r="B439" s="38" t="s">
        <v>225</v>
      </c>
      <c r="C439" s="38"/>
      <c r="D439" s="38" t="str">
        <f t="shared" si="78"/>
        <v>FLO_EMIS</v>
      </c>
      <c r="E439" s="42">
        <f t="shared" si="74"/>
        <v>2025</v>
      </c>
      <c r="F439" s="38" t="str">
        <f t="shared" si="69"/>
        <v>TRAMTH</v>
      </c>
      <c r="G439" s="38" t="str">
        <f t="shared" si="75"/>
        <v>TBI*100*</v>
      </c>
      <c r="H439" s="38" t="str">
        <f>P$27</f>
        <v>TRAMTH</v>
      </c>
      <c r="I439" s="38" t="str">
        <f t="shared" si="76"/>
        <v>TRAVOCN</v>
      </c>
      <c r="J439" s="47">
        <v>3.7319493820173206E-3</v>
      </c>
      <c r="K439" s="2"/>
      <c r="L439" s="38" t="s">
        <v>239</v>
      </c>
      <c r="M439" s="38" t="s">
        <v>293</v>
      </c>
      <c r="N439" s="38" t="s">
        <v>309</v>
      </c>
      <c r="S439" s="2"/>
      <c r="T439" s="2"/>
    </row>
    <row r="440" spans="2:20" s="2" customFormat="1" ht="15" customHeight="1" x14ac:dyDescent="0.3">
      <c r="B440" s="38" t="s">
        <v>225</v>
      </c>
      <c r="C440" s="38"/>
      <c r="D440" s="38" t="str">
        <f t="shared" si="78"/>
        <v>FLO_EMIS</v>
      </c>
      <c r="E440" s="42">
        <f t="shared" si="74"/>
        <v>2025</v>
      </c>
      <c r="F440" s="38" t="str">
        <f t="shared" si="69"/>
        <v>TRAMTHM</v>
      </c>
      <c r="G440" s="38" t="str">
        <f t="shared" si="75"/>
        <v>TBI*100*</v>
      </c>
      <c r="H440" s="38" t="str">
        <f>P$28</f>
        <v>TRAMTHM</v>
      </c>
      <c r="I440" s="38" t="str">
        <f t="shared" si="76"/>
        <v>TRAVOCN</v>
      </c>
      <c r="J440" s="47">
        <v>3.7319493820173206E-3</v>
      </c>
      <c r="L440" s="38" t="s">
        <v>239</v>
      </c>
      <c r="M440" s="38" t="s">
        <v>293</v>
      </c>
      <c r="N440" s="38" t="s">
        <v>309</v>
      </c>
      <c r="P440" s="53"/>
    </row>
    <row r="441" spans="2:20" s="2" customFormat="1" ht="15" customHeight="1" x14ac:dyDescent="0.3">
      <c r="B441" s="38" t="s">
        <v>225</v>
      </c>
      <c r="C441" s="38"/>
      <c r="D441" s="38" t="str">
        <f t="shared" si="78"/>
        <v>FLO_EMIS</v>
      </c>
      <c r="E441" s="42">
        <f t="shared" si="74"/>
        <v>2025</v>
      </c>
      <c r="F441" s="38" t="str">
        <f t="shared" si="69"/>
        <v>TRANGL</v>
      </c>
      <c r="G441" s="38" t="str">
        <f t="shared" si="75"/>
        <v>TBI*100*</v>
      </c>
      <c r="H441" s="38" t="str">
        <f>'ACTIVITY BUS'!P$29</f>
        <v>TRANGL</v>
      </c>
      <c r="I441" s="38" t="str">
        <f t="shared" si="76"/>
        <v>TRAVOCN</v>
      </c>
      <c r="J441" s="47">
        <v>1.4920117828215083E-4</v>
      </c>
      <c r="K441"/>
      <c r="L441" s="38" t="s">
        <v>239</v>
      </c>
      <c r="M441" s="38" t="s">
        <v>293</v>
      </c>
      <c r="N441" s="38" t="s">
        <v>309</v>
      </c>
      <c r="P441" s="53"/>
      <c r="S441"/>
      <c r="T441"/>
    </row>
    <row r="442" spans="2:20" x14ac:dyDescent="0.3">
      <c r="B442" s="39" t="s">
        <v>225</v>
      </c>
      <c r="C442" s="39"/>
      <c r="D442" s="39" t="str">
        <f t="shared" si="78"/>
        <v>FLO_EMIS</v>
      </c>
      <c r="E442" s="43">
        <f t="shared" si="74"/>
        <v>2025</v>
      </c>
      <c r="F442" s="39" t="str">
        <f t="shared" si="69"/>
        <v>TRANGS</v>
      </c>
      <c r="G442" s="39" t="str">
        <f t="shared" si="75"/>
        <v>TBI*100*</v>
      </c>
      <c r="H442" s="39" t="str">
        <f>'ACTIVITY BUS'!P$30</f>
        <v>TRANGS</v>
      </c>
      <c r="I442" s="39" t="str">
        <f t="shared" si="76"/>
        <v>TRAVOCN</v>
      </c>
      <c r="J442" s="48">
        <v>1.4920117828215083E-4</v>
      </c>
      <c r="L442" s="39" t="s">
        <v>239</v>
      </c>
      <c r="M442" s="39" t="s">
        <v>293</v>
      </c>
      <c r="N442" s="39" t="s">
        <v>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75CD-B29D-413D-AE98-8246A7D2B945}">
  <sheetPr>
    <tabColor rgb="FF4472C4"/>
  </sheetPr>
  <dimension ref="B1:T444"/>
  <sheetViews>
    <sheetView zoomScale="80" zoomScaleNormal="80" workbookViewId="0">
      <selection activeCell="A4" sqref="A4:XFD4"/>
    </sheetView>
  </sheetViews>
  <sheetFormatPr defaultColWidth="13.33203125" defaultRowHeight="14.4" x14ac:dyDescent="0.3"/>
  <cols>
    <col min="1" max="1" width="4.5546875" style="20" customWidth="1"/>
    <col min="2" max="2" width="15.33203125" style="20" customWidth="1"/>
    <col min="3" max="4" width="13.33203125" style="20"/>
    <col min="5" max="5" width="13.33203125" style="72" customWidth="1"/>
    <col min="6" max="6" width="15.88671875" style="20" bestFit="1" customWidth="1"/>
    <col min="7" max="7" width="20.6640625" style="20" bestFit="1" customWidth="1"/>
    <col min="8" max="9" width="13.33203125" style="20"/>
    <col min="10" max="10" width="16.33203125" style="20" bestFit="1" customWidth="1"/>
    <col min="11" max="11" width="13.33203125" style="20"/>
    <col min="12" max="12" width="7.44140625" style="28" customWidth="1"/>
    <col min="13" max="13" width="13.33203125" style="20"/>
    <col min="14" max="14" width="23.6640625" style="20" bestFit="1" customWidth="1"/>
    <col min="15" max="16" width="13.33203125" style="20"/>
    <col min="17" max="17" width="38.6640625" style="20" bestFit="1" customWidth="1"/>
    <col min="18" max="19" width="13.33203125" style="20"/>
    <col min="20" max="20" width="45.5546875" style="20" bestFit="1" customWidth="1"/>
    <col min="21" max="16384" width="13.33203125" style="20"/>
  </cols>
  <sheetData>
    <row r="1" spans="2:20" s="19" customFormat="1" x14ac:dyDescent="0.3">
      <c r="E1" s="71"/>
      <c r="L1" s="27"/>
    </row>
    <row r="2" spans="2:20" s="19" customFormat="1" x14ac:dyDescent="0.3">
      <c r="E2" s="71"/>
      <c r="L2" s="27"/>
    </row>
    <row r="3" spans="2:20" s="19" customFormat="1" ht="19.8" x14ac:dyDescent="0.3">
      <c r="B3" s="50" t="s">
        <v>327</v>
      </c>
      <c r="C3" s="50"/>
      <c r="D3" s="50"/>
      <c r="E3" s="69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79" customFormat="1" ht="19.8" x14ac:dyDescent="0.3">
      <c r="B4" s="74"/>
      <c r="C4" s="74"/>
      <c r="D4" s="74"/>
      <c r="E4" s="75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s="19" customFormat="1" ht="21" customHeight="1" x14ac:dyDescent="0.3">
      <c r="B5" s="40" t="s">
        <v>215</v>
      </c>
      <c r="C5"/>
      <c r="D5"/>
      <c r="E5" s="64"/>
      <c r="F5"/>
      <c r="G5"/>
      <c r="H5"/>
      <c r="I5"/>
      <c r="J5"/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s="19" customFormat="1" ht="15" customHeight="1" x14ac:dyDescent="0.3">
      <c r="B6" s="35" t="s">
        <v>216</v>
      </c>
      <c r="C6" s="35" t="s">
        <v>217</v>
      </c>
      <c r="D6" s="35" t="s">
        <v>218</v>
      </c>
      <c r="E6" s="6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19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66">
        <f>'ACTIVITY BIS'!$E$7</f>
        <v>2018</v>
      </c>
      <c r="F7" s="38" t="str">
        <f>H7</f>
        <v>TRABDL</v>
      </c>
      <c r="G7" s="38" t="s">
        <v>314</v>
      </c>
      <c r="H7" s="38" t="str">
        <f>P$7</f>
        <v>TRABDL</v>
      </c>
      <c r="I7" s="38" t="s">
        <v>226</v>
      </c>
      <c r="J7" s="47">
        <v>8.4316103948538088E-5</v>
      </c>
      <c r="K7" s="2"/>
      <c r="L7" s="38" t="s">
        <v>239</v>
      </c>
      <c r="M7" s="38" t="s">
        <v>293</v>
      </c>
      <c r="N7" s="38" t="s">
        <v>244</v>
      </c>
      <c r="O7" s="2"/>
      <c r="P7" s="38" t="s">
        <v>185</v>
      </c>
      <c r="Q7" s="44" t="s">
        <v>186</v>
      </c>
      <c r="R7" s="2"/>
      <c r="S7" s="38" t="s">
        <v>226</v>
      </c>
      <c r="T7" s="44" t="s">
        <v>250</v>
      </c>
    </row>
    <row r="8" spans="2:20" s="19" customFormat="1" ht="15" customHeight="1" x14ac:dyDescent="0.3">
      <c r="B8" s="38" t="s">
        <v>225</v>
      </c>
      <c r="C8" s="38"/>
      <c r="D8" s="38" t="str">
        <f t="shared" si="0"/>
        <v>FLO_EMIS</v>
      </c>
      <c r="E8" s="66">
        <f>'ACTIVITY BIS'!$E$7</f>
        <v>2018</v>
      </c>
      <c r="F8" s="38" t="str">
        <f t="shared" ref="F8:F30" si="1">H8</f>
        <v>TRABDLM</v>
      </c>
      <c r="G8" s="38" t="str">
        <f>G7</f>
        <v>TFR*, TFM*</v>
      </c>
      <c r="H8" s="38" t="str">
        <f>P$8</f>
        <v>TRABDLM</v>
      </c>
      <c r="I8" s="38" t="str">
        <f>I7</f>
        <v>TRACH4N</v>
      </c>
      <c r="J8" s="47">
        <v>8.4316103948538088E-5</v>
      </c>
      <c r="K8" s="2"/>
      <c r="L8" s="38" t="s">
        <v>239</v>
      </c>
      <c r="M8" s="38" t="s">
        <v>293</v>
      </c>
      <c r="N8" s="38" t="s">
        <v>244</v>
      </c>
      <c r="O8" s="2"/>
      <c r="P8" s="38" t="s">
        <v>187</v>
      </c>
      <c r="Q8" s="44" t="s">
        <v>188</v>
      </c>
      <c r="R8" s="2"/>
      <c r="S8" s="38" t="s">
        <v>227</v>
      </c>
      <c r="T8" s="44" t="s">
        <v>251</v>
      </c>
    </row>
    <row r="9" spans="2:20" s="19" customFormat="1" ht="15" customHeight="1" x14ac:dyDescent="0.3">
      <c r="B9" s="38" t="s">
        <v>225</v>
      </c>
      <c r="C9" s="38"/>
      <c r="D9" s="38" t="str">
        <f t="shared" si="0"/>
        <v>FLO_EMIS</v>
      </c>
      <c r="E9" s="66">
        <f>'ACTIVITY BIS'!$E$7</f>
        <v>2018</v>
      </c>
      <c r="F9" s="38" t="str">
        <f t="shared" si="1"/>
        <v>TRABGL</v>
      </c>
      <c r="G9" s="38" t="str">
        <f t="shared" ref="G9:G30" si="2">G8</f>
        <v>TFR*, TFM*</v>
      </c>
      <c r="H9" s="38" t="str">
        <f>P$9</f>
        <v>TRABGL</v>
      </c>
      <c r="I9" s="38" t="str">
        <f t="shared" ref="I9:I30" si="3">I8</f>
        <v>TRACH4N</v>
      </c>
      <c r="J9" s="47">
        <v>1.5267946100515703E-4</v>
      </c>
      <c r="K9" s="2"/>
      <c r="L9" s="38" t="s">
        <v>239</v>
      </c>
      <c r="M9" s="38" t="s">
        <v>293</v>
      </c>
      <c r="N9" s="38" t="s">
        <v>242</v>
      </c>
      <c r="O9" s="2"/>
      <c r="P9" s="38" t="s">
        <v>278</v>
      </c>
      <c r="Q9" s="44" t="s">
        <v>279</v>
      </c>
      <c r="R9" s="2"/>
      <c r="S9" s="38" t="s">
        <v>249</v>
      </c>
      <c r="T9" s="44" t="s">
        <v>252</v>
      </c>
    </row>
    <row r="10" spans="2:20" s="19" customFormat="1" ht="15" customHeight="1" x14ac:dyDescent="0.3">
      <c r="B10" s="38" t="s">
        <v>225</v>
      </c>
      <c r="C10" s="38"/>
      <c r="D10" s="38" t="str">
        <f t="shared" si="0"/>
        <v>FLO_EMIS</v>
      </c>
      <c r="E10" s="66">
        <f>'ACTIVITY BIS'!$E$7</f>
        <v>2018</v>
      </c>
      <c r="F10" s="38" t="str">
        <f t="shared" si="1"/>
        <v>TRABGS</v>
      </c>
      <c r="G10" s="38" t="str">
        <f t="shared" si="2"/>
        <v>TFR*, TFM*</v>
      </c>
      <c r="H10" s="38" t="str">
        <f>P$10</f>
        <v>TRABGS</v>
      </c>
      <c r="I10" s="38" t="str">
        <f t="shared" si="3"/>
        <v>TRACH4N</v>
      </c>
      <c r="J10" s="47">
        <v>1.5267946100515703E-4</v>
      </c>
      <c r="K10" s="2"/>
      <c r="L10" s="38" t="s">
        <v>239</v>
      </c>
      <c r="M10" s="38" t="s">
        <v>293</v>
      </c>
      <c r="N10" s="38" t="s">
        <v>242</v>
      </c>
      <c r="O10" s="2"/>
      <c r="P10" s="38" t="s">
        <v>189</v>
      </c>
      <c r="Q10" s="44" t="s">
        <v>190</v>
      </c>
      <c r="R10" s="2"/>
      <c r="S10" s="38" t="s">
        <v>228</v>
      </c>
      <c r="T10" s="44" t="s">
        <v>253</v>
      </c>
    </row>
    <row r="11" spans="2:20" s="19" customFormat="1" ht="15" customHeight="1" x14ac:dyDescent="0.3">
      <c r="B11" s="38" t="s">
        <v>225</v>
      </c>
      <c r="C11" s="38"/>
      <c r="D11" s="38" t="str">
        <f t="shared" si="0"/>
        <v>*</v>
      </c>
      <c r="E11" s="66">
        <f>'ACTIVITY BIS'!$E$7</f>
        <v>2018</v>
      </c>
      <c r="F11" s="38" t="str">
        <f t="shared" si="1"/>
        <v>TRABGSL</v>
      </c>
      <c r="G11" s="38" t="str">
        <f t="shared" si="2"/>
        <v>TFR*, TFM*</v>
      </c>
      <c r="H11" s="38" t="str">
        <f>P$11</f>
        <v>TRABGSL</v>
      </c>
      <c r="I11" s="38" t="str">
        <f t="shared" si="3"/>
        <v>TRACH4N</v>
      </c>
      <c r="J11" s="47">
        <v>0</v>
      </c>
      <c r="K11" s="2"/>
      <c r="L11" s="38" t="s">
        <v>239</v>
      </c>
      <c r="M11" s="38"/>
      <c r="N11" s="38" t="s">
        <v>245</v>
      </c>
      <c r="O11" s="2"/>
      <c r="P11" s="38" t="s">
        <v>282</v>
      </c>
      <c r="Q11" s="44" t="s">
        <v>283</v>
      </c>
      <c r="R11" s="2"/>
      <c r="S11" s="38" t="s">
        <v>247</v>
      </c>
      <c r="T11" s="44" t="s">
        <v>254</v>
      </c>
    </row>
    <row r="12" spans="2:20" s="19" customFormat="1" ht="15" customHeight="1" x14ac:dyDescent="0.3">
      <c r="B12" s="38" t="s">
        <v>225</v>
      </c>
      <c r="C12" s="38"/>
      <c r="D12" s="38" t="str">
        <f t="shared" ref="D12" si="4">IF(J12&gt;0,"FLO_EMIS","*")</f>
        <v>*</v>
      </c>
      <c r="E12" s="66">
        <f>'ACTIVITY BIS'!$E$7</f>
        <v>2018</v>
      </c>
      <c r="F12" s="38" t="str">
        <f t="shared" ref="F12" si="5">H12</f>
        <v>TRABGSLM</v>
      </c>
      <c r="G12" s="38" t="str">
        <f t="shared" si="2"/>
        <v>TFR*, TFM*</v>
      </c>
      <c r="H12" s="38" t="str">
        <f>P$12</f>
        <v>TRABGSLM</v>
      </c>
      <c r="I12" s="38" t="str">
        <f t="shared" si="3"/>
        <v>TRACH4N</v>
      </c>
      <c r="J12" s="47">
        <v>0</v>
      </c>
      <c r="K12" s="2"/>
      <c r="L12" s="38" t="s">
        <v>239</v>
      </c>
      <c r="M12" s="38"/>
      <c r="N12" s="38" t="s">
        <v>245</v>
      </c>
      <c r="O12" s="2"/>
      <c r="P12" s="38" t="s">
        <v>317</v>
      </c>
      <c r="Q12" s="44" t="s">
        <v>318</v>
      </c>
      <c r="R12" s="2"/>
      <c r="S12" s="38" t="s">
        <v>231</v>
      </c>
      <c r="T12" s="44" t="s">
        <v>255</v>
      </c>
    </row>
    <row r="13" spans="2:20" s="19" customFormat="1" ht="15" customHeight="1" x14ac:dyDescent="0.3">
      <c r="B13" s="38" t="s">
        <v>225</v>
      </c>
      <c r="C13" s="38"/>
      <c r="D13" s="38" t="str">
        <f t="shared" si="0"/>
        <v>*</v>
      </c>
      <c r="E13" s="66">
        <f>'ACTIVITY BIS'!$E$7</f>
        <v>2018</v>
      </c>
      <c r="F13" s="38" t="str">
        <f t="shared" si="1"/>
        <v>TRABJF</v>
      </c>
      <c r="G13" s="38" t="str">
        <f>G11</f>
        <v>TFR*, TFM*</v>
      </c>
      <c r="H13" s="38" t="str">
        <f>P$13</f>
        <v>TRABJF</v>
      </c>
      <c r="I13" s="38" t="str">
        <f>I11</f>
        <v>TRACH4N</v>
      </c>
      <c r="J13" s="47">
        <v>0</v>
      </c>
      <c r="K13" s="2"/>
      <c r="L13" s="38" t="s">
        <v>239</v>
      </c>
      <c r="M13" s="38"/>
      <c r="N13" s="38" t="s">
        <v>245</v>
      </c>
      <c r="O13" s="2"/>
      <c r="P13" s="38" t="s">
        <v>284</v>
      </c>
      <c r="Q13" s="44" t="s">
        <v>285</v>
      </c>
      <c r="R13" s="2"/>
      <c r="S13" s="38" t="s">
        <v>246</v>
      </c>
      <c r="T13" s="44" t="s">
        <v>275</v>
      </c>
    </row>
    <row r="14" spans="2:20" s="19" customFormat="1" ht="15" customHeight="1" x14ac:dyDescent="0.3">
      <c r="B14" s="38" t="s">
        <v>225</v>
      </c>
      <c r="C14" s="38"/>
      <c r="D14" s="38" t="str">
        <f t="shared" si="0"/>
        <v>*</v>
      </c>
      <c r="E14" s="66">
        <f>'ACTIVITY BIS'!$E$7</f>
        <v>2018</v>
      </c>
      <c r="F14" s="38" t="str">
        <f t="shared" si="1"/>
        <v>TRADME</v>
      </c>
      <c r="G14" s="38" t="str">
        <f t="shared" si="2"/>
        <v>TFR*, TFM*</v>
      </c>
      <c r="H14" s="38" t="str">
        <f>P$14</f>
        <v>TRADME</v>
      </c>
      <c r="I14" s="38" t="str">
        <f t="shared" si="3"/>
        <v>TRACH4N</v>
      </c>
      <c r="J14" s="47">
        <v>0</v>
      </c>
      <c r="K14" s="2"/>
      <c r="L14" s="38" t="s">
        <v>239</v>
      </c>
      <c r="M14" s="38"/>
      <c r="N14" s="38" t="s">
        <v>263</v>
      </c>
      <c r="O14" s="2"/>
      <c r="P14" s="38" t="s">
        <v>286</v>
      </c>
      <c r="Q14" s="44" t="s">
        <v>287</v>
      </c>
      <c r="R14" s="2"/>
      <c r="S14" s="38" t="s">
        <v>233</v>
      </c>
      <c r="T14" s="44" t="s">
        <v>257</v>
      </c>
    </row>
    <row r="15" spans="2:20" s="19" customFormat="1" ht="15" customHeight="1" x14ac:dyDescent="0.3">
      <c r="B15" s="38" t="s">
        <v>225</v>
      </c>
      <c r="C15" s="38"/>
      <c r="D15" s="38" t="str">
        <f t="shared" si="0"/>
        <v>FLO_EMIS</v>
      </c>
      <c r="E15" s="66">
        <f>'ACTIVITY BIS'!$E$7</f>
        <v>2018</v>
      </c>
      <c r="F15" s="38" t="str">
        <f t="shared" si="1"/>
        <v>TRADST</v>
      </c>
      <c r="G15" s="38" t="str">
        <f t="shared" si="2"/>
        <v>TFR*, TFM*</v>
      </c>
      <c r="H15" s="38" t="str">
        <f>P$15</f>
        <v>TRADST</v>
      </c>
      <c r="I15" s="38" t="str">
        <f t="shared" si="3"/>
        <v>TRACH4N</v>
      </c>
      <c r="J15" s="47">
        <v>8.2612031667549877E-5</v>
      </c>
      <c r="K15" s="2"/>
      <c r="L15" s="38" t="s">
        <v>239</v>
      </c>
      <c r="M15" s="38" t="s">
        <v>293</v>
      </c>
      <c r="N15" s="38" t="s">
        <v>242</v>
      </c>
      <c r="O15" s="2"/>
      <c r="P15" s="38" t="s">
        <v>191</v>
      </c>
      <c r="Q15" s="44" t="s">
        <v>192</v>
      </c>
      <c r="R15" s="2"/>
      <c r="S15" s="38" t="s">
        <v>232</v>
      </c>
      <c r="T15" s="44" t="s">
        <v>258</v>
      </c>
    </row>
    <row r="16" spans="2:20" s="19" customFormat="1" ht="15" customHeight="1" x14ac:dyDescent="0.3">
      <c r="B16" s="38" t="s">
        <v>225</v>
      </c>
      <c r="C16" s="38"/>
      <c r="D16" s="38" t="str">
        <f t="shared" si="0"/>
        <v>*</v>
      </c>
      <c r="E16" s="66">
        <f>'ACTIVITY BIS'!$E$7</f>
        <v>2018</v>
      </c>
      <c r="F16" s="38" t="str">
        <f t="shared" si="1"/>
        <v>TRAELC</v>
      </c>
      <c r="G16" s="38" t="str">
        <f t="shared" si="2"/>
        <v>TFR*, TFM*</v>
      </c>
      <c r="H16" s="38" t="str">
        <f>P$16</f>
        <v>TRAELC</v>
      </c>
      <c r="I16" s="38" t="str">
        <f t="shared" si="3"/>
        <v>TRACH4N</v>
      </c>
      <c r="J16" s="47">
        <v>0</v>
      </c>
      <c r="K16" s="2"/>
      <c r="L16" s="38" t="s">
        <v>239</v>
      </c>
      <c r="M16" s="38"/>
      <c r="N16" s="38" t="s">
        <v>245</v>
      </c>
      <c r="O16" s="2"/>
      <c r="P16" s="38" t="s">
        <v>193</v>
      </c>
      <c r="Q16" s="44" t="s">
        <v>194</v>
      </c>
      <c r="R16" s="2"/>
      <c r="S16" s="38" t="s">
        <v>240</v>
      </c>
      <c r="T16" s="44" t="s">
        <v>259</v>
      </c>
    </row>
    <row r="17" spans="2:20" s="19" customFormat="1" ht="15" customHeight="1" x14ac:dyDescent="0.3">
      <c r="B17" s="38" t="s">
        <v>225</v>
      </c>
      <c r="C17" s="38"/>
      <c r="D17" s="38" t="str">
        <f t="shared" si="0"/>
        <v>FLO_EMIS</v>
      </c>
      <c r="E17" s="66">
        <f>'ACTIVITY BIS'!$E$7</f>
        <v>2018</v>
      </c>
      <c r="F17" s="38" t="str">
        <f t="shared" si="1"/>
        <v>TRAETH</v>
      </c>
      <c r="G17" s="38" t="str">
        <f t="shared" si="2"/>
        <v>TFR*, TFM*</v>
      </c>
      <c r="H17" s="38" t="str">
        <f>P$17</f>
        <v>TRAETH</v>
      </c>
      <c r="I17" s="38" t="str">
        <f t="shared" si="3"/>
        <v>TRACH4N</v>
      </c>
      <c r="J17" s="47">
        <v>3.9017276102465709E-5</v>
      </c>
      <c r="K17" s="2"/>
      <c r="L17" s="38" t="s">
        <v>239</v>
      </c>
      <c r="M17" s="38" t="s">
        <v>293</v>
      </c>
      <c r="N17" s="38" t="s">
        <v>242</v>
      </c>
      <c r="O17" s="2"/>
      <c r="P17" s="38" t="s">
        <v>195</v>
      </c>
      <c r="Q17" s="44" t="s">
        <v>196</v>
      </c>
      <c r="R17" s="2"/>
      <c r="S17" s="38" t="s">
        <v>230</v>
      </c>
      <c r="T17" s="44" t="s">
        <v>300</v>
      </c>
    </row>
    <row r="18" spans="2:20" s="19" customFormat="1" ht="15" customHeight="1" x14ac:dyDescent="0.3">
      <c r="B18" s="38" t="s">
        <v>225</v>
      </c>
      <c r="C18" s="38"/>
      <c r="D18" s="38" t="str">
        <f t="shared" si="0"/>
        <v>FLO_EMIS</v>
      </c>
      <c r="E18" s="66">
        <f>'ACTIVITY BIS'!$E$7</f>
        <v>2018</v>
      </c>
      <c r="F18" s="38" t="str">
        <f t="shared" si="1"/>
        <v>TRAETHM</v>
      </c>
      <c r="G18" s="38" t="str">
        <f t="shared" si="2"/>
        <v>TFR*, TFM*</v>
      </c>
      <c r="H18" s="38" t="str">
        <f>P$18</f>
        <v>TRAETHM</v>
      </c>
      <c r="I18" s="38" t="str">
        <f t="shared" si="3"/>
        <v>TRACH4N</v>
      </c>
      <c r="J18" s="47">
        <v>3.9017276102465709E-5</v>
      </c>
      <c r="K18" s="2"/>
      <c r="L18" s="38" t="s">
        <v>239</v>
      </c>
      <c r="M18" s="38" t="s">
        <v>293</v>
      </c>
      <c r="N18" s="38" t="s">
        <v>242</v>
      </c>
      <c r="O18" s="2"/>
      <c r="P18" s="38" t="s">
        <v>197</v>
      </c>
      <c r="Q18" s="44" t="s">
        <v>198</v>
      </c>
      <c r="R18" s="2"/>
      <c r="S18" s="2"/>
      <c r="T18" s="2"/>
    </row>
    <row r="19" spans="2:20" s="19" customFormat="1" ht="15" customHeight="1" x14ac:dyDescent="0.3">
      <c r="B19" s="38" t="s">
        <v>225</v>
      </c>
      <c r="C19" s="38"/>
      <c r="D19" s="38" t="str">
        <f t="shared" si="0"/>
        <v>*</v>
      </c>
      <c r="E19" s="66">
        <f>'ACTIVITY BIS'!$E$7</f>
        <v>2018</v>
      </c>
      <c r="F19" s="38" t="str">
        <f t="shared" si="1"/>
        <v>TRAFTD</v>
      </c>
      <c r="G19" s="38" t="str">
        <f t="shared" si="2"/>
        <v>TFR*, TFM*</v>
      </c>
      <c r="H19" s="38" t="str">
        <f>P$19</f>
        <v>TRAFTD</v>
      </c>
      <c r="I19" s="38" t="str">
        <f t="shared" si="3"/>
        <v>TRACH4N</v>
      </c>
      <c r="J19" s="47">
        <v>0</v>
      </c>
      <c r="K19" s="2"/>
      <c r="L19" s="38" t="s">
        <v>239</v>
      </c>
      <c r="M19" s="38"/>
      <c r="N19" s="38" t="s">
        <v>263</v>
      </c>
      <c r="O19" s="2"/>
      <c r="P19" s="38" t="s">
        <v>276</v>
      </c>
      <c r="Q19" s="44" t="s">
        <v>277</v>
      </c>
      <c r="R19" s="2"/>
      <c r="S19" s="2"/>
      <c r="T19" s="2"/>
    </row>
    <row r="20" spans="2:20" s="19" customFormat="1" ht="15" customHeight="1" x14ac:dyDescent="0.3">
      <c r="B20" s="38" t="s">
        <v>225</v>
      </c>
      <c r="C20" s="38"/>
      <c r="D20" s="38" t="str">
        <f t="shared" si="0"/>
        <v>*</v>
      </c>
      <c r="E20" s="66">
        <f>'ACTIVITY BIS'!$E$7</f>
        <v>2018</v>
      </c>
      <c r="F20" s="38" t="str">
        <f t="shared" si="1"/>
        <v>TRAGSL</v>
      </c>
      <c r="G20" s="38" t="str">
        <f t="shared" si="2"/>
        <v>TFR*, TFM*</v>
      </c>
      <c r="H20" s="38" t="str">
        <f>P$20</f>
        <v>TRAGSL</v>
      </c>
      <c r="I20" s="38" t="str">
        <f t="shared" si="3"/>
        <v>TRACH4N</v>
      </c>
      <c r="J20" s="47">
        <v>0</v>
      </c>
      <c r="K20" s="2"/>
      <c r="L20" s="38" t="s">
        <v>239</v>
      </c>
      <c r="M20" s="38"/>
      <c r="N20" s="38" t="s">
        <v>245</v>
      </c>
      <c r="O20" s="2"/>
      <c r="P20" s="38" t="s">
        <v>199</v>
      </c>
      <c r="Q20" s="44" t="s">
        <v>200</v>
      </c>
      <c r="R20" s="2"/>
      <c r="S20" s="2"/>
      <c r="T20" s="2"/>
    </row>
    <row r="21" spans="2:20" s="19" customFormat="1" ht="15" customHeight="1" x14ac:dyDescent="0.3">
      <c r="B21" s="38" t="s">
        <v>225</v>
      </c>
      <c r="C21" s="38"/>
      <c r="D21" s="38" t="str">
        <f t="shared" si="0"/>
        <v>*</v>
      </c>
      <c r="E21" s="66">
        <f>'ACTIVITY BIS'!$E$7</f>
        <v>2018</v>
      </c>
      <c r="F21" s="38" t="str">
        <f t="shared" si="1"/>
        <v>TRAH2G</v>
      </c>
      <c r="G21" s="38" t="str">
        <f t="shared" si="2"/>
        <v>TFR*, TFM*</v>
      </c>
      <c r="H21" s="38" t="str">
        <f>P$21</f>
        <v>TRAH2G</v>
      </c>
      <c r="I21" s="38" t="str">
        <f t="shared" si="3"/>
        <v>TRACH4N</v>
      </c>
      <c r="J21" s="47">
        <v>0</v>
      </c>
      <c r="K21" s="2"/>
      <c r="L21" s="38" t="s">
        <v>239</v>
      </c>
      <c r="M21" s="38"/>
      <c r="N21" s="38" t="s">
        <v>245</v>
      </c>
      <c r="O21" s="2"/>
      <c r="P21" s="38" t="s">
        <v>201</v>
      </c>
      <c r="Q21" s="44" t="s">
        <v>202</v>
      </c>
      <c r="R21" s="2"/>
      <c r="S21" s="2"/>
      <c r="T21" s="2"/>
    </row>
    <row r="22" spans="2:20" s="19" customFormat="1" ht="15" customHeight="1" x14ac:dyDescent="0.3">
      <c r="B22" s="38" t="s">
        <v>225</v>
      </c>
      <c r="C22" s="38"/>
      <c r="D22" s="38" t="str">
        <f t="shared" si="0"/>
        <v>*</v>
      </c>
      <c r="E22" s="66">
        <f>'ACTIVITY BIS'!$E$7</f>
        <v>2018</v>
      </c>
      <c r="F22" s="38" t="str">
        <f t="shared" si="1"/>
        <v>TRAHFO</v>
      </c>
      <c r="G22" s="38" t="str">
        <f t="shared" si="2"/>
        <v>TFR*, TFM*</v>
      </c>
      <c r="H22" s="38" t="str">
        <f>P$22</f>
        <v>TRAHFO</v>
      </c>
      <c r="I22" s="38" t="str">
        <f t="shared" si="3"/>
        <v>TRACH4N</v>
      </c>
      <c r="J22" s="47">
        <v>0</v>
      </c>
      <c r="K22" s="2"/>
      <c r="L22" s="38" t="s">
        <v>239</v>
      </c>
      <c r="M22" s="38"/>
      <c r="N22" s="38" t="s">
        <v>245</v>
      </c>
      <c r="O22" s="2"/>
      <c r="P22" s="38" t="s">
        <v>203</v>
      </c>
      <c r="Q22" s="44" t="s">
        <v>204</v>
      </c>
      <c r="R22" s="2"/>
      <c r="S22" s="2"/>
      <c r="T22" s="2"/>
    </row>
    <row r="23" spans="2:20" s="19" customFormat="1" ht="15" customHeight="1" x14ac:dyDescent="0.3">
      <c r="B23" s="38" t="s">
        <v>225</v>
      </c>
      <c r="C23" s="38"/>
      <c r="D23" s="38" t="str">
        <f t="shared" si="0"/>
        <v>*</v>
      </c>
      <c r="E23" s="66">
        <f>'ACTIVITY BIS'!$E$7</f>
        <v>2018</v>
      </c>
      <c r="F23" s="38" t="str">
        <f t="shared" si="1"/>
        <v>TRAHUM</v>
      </c>
      <c r="G23" s="38" t="str">
        <f t="shared" si="2"/>
        <v>TFR*, TFM*</v>
      </c>
      <c r="H23" s="38" t="str">
        <f>P$23</f>
        <v>TRAHUM</v>
      </c>
      <c r="I23" s="38" t="str">
        <f t="shared" si="3"/>
        <v>TRACH4N</v>
      </c>
      <c r="J23" s="47">
        <v>0</v>
      </c>
      <c r="K23" s="2"/>
      <c r="L23" s="38" t="s">
        <v>239</v>
      </c>
      <c r="M23" s="38"/>
      <c r="N23" s="38" t="s">
        <v>245</v>
      </c>
      <c r="O23" s="2"/>
      <c r="P23" s="38" t="s">
        <v>205</v>
      </c>
      <c r="Q23" s="44" t="s">
        <v>206</v>
      </c>
      <c r="R23" s="2"/>
      <c r="S23" s="2"/>
      <c r="T23" s="2"/>
    </row>
    <row r="24" spans="2:20" s="19" customFormat="1" ht="15" customHeight="1" x14ac:dyDescent="0.3">
      <c r="B24" s="38" t="s">
        <v>225</v>
      </c>
      <c r="C24" s="38"/>
      <c r="D24" s="38" t="str">
        <f t="shared" si="0"/>
        <v>*</v>
      </c>
      <c r="E24" s="66">
        <f>'ACTIVITY BIS'!$E$7</f>
        <v>2018</v>
      </c>
      <c r="F24" s="38" t="str">
        <f t="shared" si="1"/>
        <v>TRAKER</v>
      </c>
      <c r="G24" s="38" t="str">
        <f t="shared" si="2"/>
        <v>TFR*, TFM*</v>
      </c>
      <c r="H24" s="38" t="str">
        <f>P$24</f>
        <v>TRAKER</v>
      </c>
      <c r="I24" s="38" t="str">
        <f t="shared" si="3"/>
        <v>TRACH4N</v>
      </c>
      <c r="J24" s="47">
        <v>0</v>
      </c>
      <c r="K24" s="2"/>
      <c r="L24" s="38" t="s">
        <v>239</v>
      </c>
      <c r="M24" s="38"/>
      <c r="N24" s="38" t="s">
        <v>245</v>
      </c>
      <c r="O24" s="2"/>
      <c r="P24" s="38" t="s">
        <v>207</v>
      </c>
      <c r="Q24" s="44" t="s">
        <v>208</v>
      </c>
      <c r="R24" s="2"/>
      <c r="S24" s="2"/>
      <c r="T24" s="2"/>
    </row>
    <row r="25" spans="2:20" s="19" customFormat="1" ht="15" customHeight="1" x14ac:dyDescent="0.3">
      <c r="B25" s="38" t="s">
        <v>225</v>
      </c>
      <c r="C25" s="38"/>
      <c r="D25" s="38" t="str">
        <f t="shared" si="0"/>
        <v>*</v>
      </c>
      <c r="E25" s="66">
        <f>'ACTIVITY BIS'!$E$7</f>
        <v>2018</v>
      </c>
      <c r="F25" s="38" t="str">
        <f t="shared" si="1"/>
        <v>TRALFO</v>
      </c>
      <c r="G25" s="38" t="str">
        <f t="shared" si="2"/>
        <v>TFR*, TFM*</v>
      </c>
      <c r="H25" s="38" t="str">
        <f>P$25</f>
        <v>TRALFO</v>
      </c>
      <c r="I25" s="38" t="str">
        <f t="shared" si="3"/>
        <v>TRACH4N</v>
      </c>
      <c r="J25" s="47">
        <v>0</v>
      </c>
      <c r="K25" s="2"/>
      <c r="L25" s="38" t="s">
        <v>239</v>
      </c>
      <c r="M25" s="38"/>
      <c r="N25" s="38" t="s">
        <v>245</v>
      </c>
      <c r="O25" s="2"/>
      <c r="P25" s="38" t="s">
        <v>209</v>
      </c>
      <c r="Q25" s="44" t="s">
        <v>210</v>
      </c>
      <c r="R25" s="2"/>
      <c r="S25" s="2"/>
      <c r="T25" s="2"/>
    </row>
    <row r="26" spans="2:20" s="19" customFormat="1" ht="15" customHeight="1" x14ac:dyDescent="0.3">
      <c r="B26" s="38" t="s">
        <v>225</v>
      </c>
      <c r="C26" s="38"/>
      <c r="D26" s="38" t="str">
        <f t="shared" si="0"/>
        <v>FLO_EMIS</v>
      </c>
      <c r="E26" s="66">
        <f>'ACTIVITY BIS'!$E$7</f>
        <v>2018</v>
      </c>
      <c r="F26" s="38" t="str">
        <f t="shared" si="1"/>
        <v>TRALPG</v>
      </c>
      <c r="G26" s="38" t="str">
        <f t="shared" si="2"/>
        <v>TFR*, TFM*</v>
      </c>
      <c r="H26" s="38" t="str">
        <f>P$26</f>
        <v>TRALPG</v>
      </c>
      <c r="I26" s="38" t="str">
        <f t="shared" si="3"/>
        <v>TRACH4N</v>
      </c>
      <c r="J26" s="47">
        <v>1.5991708782481459E-4</v>
      </c>
      <c r="K26" s="2"/>
      <c r="L26" s="38" t="s">
        <v>239</v>
      </c>
      <c r="M26" s="38" t="s">
        <v>293</v>
      </c>
      <c r="N26" s="38" t="s">
        <v>242</v>
      </c>
      <c r="O26" s="2"/>
      <c r="P26" s="38" t="s">
        <v>211</v>
      </c>
      <c r="Q26" s="44" t="s">
        <v>212</v>
      </c>
      <c r="R26" s="2"/>
      <c r="S26" s="2"/>
      <c r="T26" s="2"/>
    </row>
    <row r="27" spans="2:20" s="19" customFormat="1" ht="15" customHeight="1" x14ac:dyDescent="0.3">
      <c r="B27" s="38" t="s">
        <v>225</v>
      </c>
      <c r="C27" s="38"/>
      <c r="D27" s="38" t="str">
        <f t="shared" si="0"/>
        <v>FLO_EMIS</v>
      </c>
      <c r="E27" s="66">
        <f>'ACTIVITY BIS'!$E$7</f>
        <v>2018</v>
      </c>
      <c r="F27" s="38" t="str">
        <f t="shared" si="1"/>
        <v>TRAMTH</v>
      </c>
      <c r="G27" s="38" t="str">
        <f t="shared" si="2"/>
        <v>TFR*, TFM*</v>
      </c>
      <c r="H27" s="38" t="str">
        <f>P$27</f>
        <v>TRAMTH</v>
      </c>
      <c r="I27" s="38" t="str">
        <f t="shared" si="3"/>
        <v>TRACH4N</v>
      </c>
      <c r="J27" s="47">
        <v>8.0562590974340596E-5</v>
      </c>
      <c r="K27" s="2"/>
      <c r="L27" s="38" t="s">
        <v>239</v>
      </c>
      <c r="M27" s="38" t="s">
        <v>293</v>
      </c>
      <c r="N27" s="38" t="s">
        <v>242</v>
      </c>
      <c r="O27" s="2"/>
      <c r="P27" s="38" t="s">
        <v>315</v>
      </c>
      <c r="Q27" s="44" t="s">
        <v>268</v>
      </c>
      <c r="R27" s="2"/>
      <c r="S27" s="2"/>
      <c r="T27" s="2"/>
    </row>
    <row r="28" spans="2:20" s="19" customFormat="1" ht="15" customHeight="1" x14ac:dyDescent="0.3">
      <c r="B28" s="38" t="s">
        <v>225</v>
      </c>
      <c r="C28" s="38"/>
      <c r="D28" s="38" t="str">
        <f t="shared" si="0"/>
        <v>FLO_EMIS</v>
      </c>
      <c r="E28" s="66">
        <f>'ACTIVITY BIS'!$E$7</f>
        <v>2018</v>
      </c>
      <c r="F28" s="38" t="str">
        <f t="shared" si="1"/>
        <v>TRAMTHM</v>
      </c>
      <c r="G28" s="38" t="str">
        <f t="shared" si="2"/>
        <v>TFR*, TFM*</v>
      </c>
      <c r="H28" s="38" t="str">
        <f>P$28</f>
        <v>TRAMTHM</v>
      </c>
      <c r="I28" s="38" t="str">
        <f t="shared" si="3"/>
        <v>TRACH4N</v>
      </c>
      <c r="J28" s="47">
        <v>8.0562590974340596E-5</v>
      </c>
      <c r="K28" s="2"/>
      <c r="L28" s="38" t="s">
        <v>239</v>
      </c>
      <c r="M28" s="38" t="s">
        <v>293</v>
      </c>
      <c r="N28" s="38" t="s">
        <v>242</v>
      </c>
      <c r="O28" s="2"/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FLO_EMIS</v>
      </c>
      <c r="E29" s="66">
        <f>'ACTIVITY BIS'!$E$7</f>
        <v>2018</v>
      </c>
      <c r="F29" s="38" t="str">
        <f t="shared" si="1"/>
        <v>TRANGL</v>
      </c>
      <c r="G29" s="38" t="str">
        <f t="shared" si="2"/>
        <v>TFR*, TFM*</v>
      </c>
      <c r="H29" s="38" t="str">
        <f>P$29</f>
        <v>TRANGL</v>
      </c>
      <c r="I29" s="38" t="str">
        <f t="shared" si="3"/>
        <v>TRACH4N</v>
      </c>
      <c r="J29" s="47">
        <v>1.5267946100515703E-4</v>
      </c>
      <c r="K29"/>
      <c r="L29" s="38" t="s">
        <v>239</v>
      </c>
      <c r="M29" s="38" t="s">
        <v>293</v>
      </c>
      <c r="N29" s="38" t="s">
        <v>242</v>
      </c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FLO_EMIS</v>
      </c>
      <c r="E30" s="66">
        <f>'ACTIVITY BIS'!$E$7</f>
        <v>2018</v>
      </c>
      <c r="F30" s="39" t="str">
        <f t="shared" si="1"/>
        <v>TRANGS</v>
      </c>
      <c r="G30" s="39" t="str">
        <f t="shared" si="2"/>
        <v>TFR*, TFM*</v>
      </c>
      <c r="H30" s="39" t="str">
        <f>P$30</f>
        <v>TRANGS</v>
      </c>
      <c r="I30" s="39" t="str">
        <f t="shared" si="3"/>
        <v>TRACH4N</v>
      </c>
      <c r="J30" s="48">
        <v>1.5267946100515703E-4</v>
      </c>
      <c r="K30"/>
      <c r="L30" s="39" t="s">
        <v>239</v>
      </c>
      <c r="M30" s="39" t="s">
        <v>293</v>
      </c>
      <c r="N30" s="39" t="s">
        <v>242</v>
      </c>
      <c r="O30"/>
      <c r="P30" s="39" t="s">
        <v>213</v>
      </c>
      <c r="Q30" s="46" t="s">
        <v>214</v>
      </c>
      <c r="R30"/>
      <c r="S30"/>
      <c r="T30"/>
    </row>
    <row r="31" spans="2:20" x14ac:dyDescent="0.3">
      <c r="B31" s="38" t="s">
        <v>225</v>
      </c>
      <c r="C31" s="38"/>
      <c r="D31" s="38" t="str">
        <f t="shared" si="0"/>
        <v>FLO_EMIS</v>
      </c>
      <c r="E31" s="66">
        <f>'ACTIVITY BIS'!$E$7</f>
        <v>2018</v>
      </c>
      <c r="F31" s="38" t="str">
        <f>H31</f>
        <v>TRABDL</v>
      </c>
      <c r="G31" s="38" t="str">
        <f>G$7</f>
        <v>TFR*, TFM*</v>
      </c>
      <c r="H31" s="38" t="str">
        <f>P$7</f>
        <v>TRABDL</v>
      </c>
      <c r="I31" s="38" t="s">
        <v>227</v>
      </c>
      <c r="J31" s="47">
        <v>0.16931948505308758</v>
      </c>
      <c r="K31" s="2"/>
      <c r="L31" s="38" t="s">
        <v>239</v>
      </c>
      <c r="M31" s="38" t="s">
        <v>293</v>
      </c>
      <c r="N31" s="38" t="s">
        <v>244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66">
        <f>'ACTIVITY BIS'!$E$7</f>
        <v>2018</v>
      </c>
      <c r="F32" s="38" t="str">
        <f t="shared" ref="F32:F54" si="6">H32</f>
        <v>TRABDLM</v>
      </c>
      <c r="G32" s="38" t="str">
        <f>G31</f>
        <v>TFR*, TFM*</v>
      </c>
      <c r="H32" s="38" t="str">
        <f>P$8</f>
        <v>TRABDLM</v>
      </c>
      <c r="I32" s="38" t="str">
        <f>I31</f>
        <v>TRACOXN</v>
      </c>
      <c r="J32" s="47">
        <v>0.16931948505308758</v>
      </c>
      <c r="K32" s="2"/>
      <c r="L32" s="38" t="s">
        <v>239</v>
      </c>
      <c r="M32" s="38" t="s">
        <v>293</v>
      </c>
      <c r="N32" s="38" t="s">
        <v>244</v>
      </c>
    </row>
    <row r="33" spans="2:20" s="19" customFormat="1" ht="15" customHeight="1" x14ac:dyDescent="0.3">
      <c r="B33" s="38" t="s">
        <v>225</v>
      </c>
      <c r="C33" s="38"/>
      <c r="D33" s="38" t="str">
        <f t="shared" si="0"/>
        <v>FLO_EMIS</v>
      </c>
      <c r="E33" s="66">
        <f>'ACTIVITY BIS'!$E$7</f>
        <v>2018</v>
      </c>
      <c r="F33" s="38" t="str">
        <f t="shared" si="6"/>
        <v>TRABGL</v>
      </c>
      <c r="G33" s="38" t="str">
        <f t="shared" ref="G33:G54" si="7">G32</f>
        <v>TFR*, TFM*</v>
      </c>
      <c r="H33" s="38" t="str">
        <f>P$9</f>
        <v>TRABGL</v>
      </c>
      <c r="I33" s="38" t="str">
        <f t="shared" ref="I33:I54" si="8">I32</f>
        <v>TRACOXN</v>
      </c>
      <c r="J33" s="47">
        <v>5.0133837132450905E-2</v>
      </c>
      <c r="K33" s="2"/>
      <c r="L33" s="38" t="s">
        <v>239</v>
      </c>
      <c r="M33" s="38" t="s">
        <v>293</v>
      </c>
      <c r="N33" s="38" t="s">
        <v>242</v>
      </c>
      <c r="P33" s="21"/>
      <c r="S33" s="21"/>
    </row>
    <row r="34" spans="2:20" s="19" customFormat="1" ht="15" customHeight="1" x14ac:dyDescent="0.3">
      <c r="B34" s="38" t="s">
        <v>225</v>
      </c>
      <c r="C34" s="38"/>
      <c r="D34" s="38" t="str">
        <f t="shared" si="0"/>
        <v>FLO_EMIS</v>
      </c>
      <c r="E34" s="66">
        <f>'ACTIVITY BIS'!$E$7</f>
        <v>2018</v>
      </c>
      <c r="F34" s="38" t="str">
        <f t="shared" si="6"/>
        <v>TRABGS</v>
      </c>
      <c r="G34" s="38" t="str">
        <f t="shared" si="7"/>
        <v>TFR*, TFM*</v>
      </c>
      <c r="H34" s="38" t="str">
        <f>P$10</f>
        <v>TRABGS</v>
      </c>
      <c r="I34" s="38" t="str">
        <f t="shared" si="8"/>
        <v>TRACOXN</v>
      </c>
      <c r="J34" s="47">
        <v>5.0133837132450905E-2</v>
      </c>
      <c r="K34" s="2"/>
      <c r="L34" s="38" t="s">
        <v>239</v>
      </c>
      <c r="M34" s="38" t="s">
        <v>293</v>
      </c>
      <c r="N34" s="38" t="s">
        <v>242</v>
      </c>
      <c r="P34" s="21"/>
      <c r="S34" s="22"/>
      <c r="T34" s="23"/>
    </row>
    <row r="35" spans="2:20" s="19" customFormat="1" ht="15" customHeight="1" x14ac:dyDescent="0.3">
      <c r="B35" s="38" t="s">
        <v>225</v>
      </c>
      <c r="C35" s="38"/>
      <c r="D35" s="38" t="str">
        <f t="shared" si="0"/>
        <v>*</v>
      </c>
      <c r="E35" s="66">
        <f>'ACTIVITY BIS'!$E$7</f>
        <v>2018</v>
      </c>
      <c r="F35" s="38" t="str">
        <f t="shared" si="6"/>
        <v>TRABGSL</v>
      </c>
      <c r="G35" s="38" t="str">
        <f t="shared" si="7"/>
        <v>TFR*, TFM*</v>
      </c>
      <c r="H35" s="38" t="str">
        <f>P$11</f>
        <v>TRABGSL</v>
      </c>
      <c r="I35" s="38" t="str">
        <f t="shared" si="8"/>
        <v>TRACOXN</v>
      </c>
      <c r="J35" s="47">
        <v>0</v>
      </c>
      <c r="K35" s="2"/>
      <c r="L35" s="38" t="s">
        <v>239</v>
      </c>
      <c r="M35" s="38"/>
      <c r="N35" s="38" t="s">
        <v>245</v>
      </c>
      <c r="P35" s="21"/>
      <c r="S35" s="21"/>
    </row>
    <row r="36" spans="2:20" s="19" customFormat="1" ht="15" customHeight="1" x14ac:dyDescent="0.3">
      <c r="B36" s="38" t="s">
        <v>225</v>
      </c>
      <c r="C36" s="38"/>
      <c r="D36" s="38" t="str">
        <f t="shared" si="0"/>
        <v>*</v>
      </c>
      <c r="E36" s="66">
        <f>'ACTIVITY BIS'!$E$7</f>
        <v>2018</v>
      </c>
      <c r="F36" s="38" t="str">
        <f t="shared" si="6"/>
        <v>TRABGSLM</v>
      </c>
      <c r="G36" s="38" t="str">
        <f t="shared" si="7"/>
        <v>TFR*, TFM*</v>
      </c>
      <c r="H36" s="38" t="str">
        <f>P$12</f>
        <v>TRABGSLM</v>
      </c>
      <c r="I36" s="38" t="str">
        <f t="shared" si="8"/>
        <v>TRACOXN</v>
      </c>
      <c r="J36" s="47">
        <v>0</v>
      </c>
      <c r="K36" s="2"/>
      <c r="L36" s="38" t="s">
        <v>239</v>
      </c>
      <c r="M36" s="38"/>
      <c r="N36" s="38" t="s">
        <v>245</v>
      </c>
      <c r="P36" s="21"/>
      <c r="S36" s="21"/>
      <c r="T36" s="25"/>
    </row>
    <row r="37" spans="2:20" s="19" customFormat="1" ht="15" customHeight="1" x14ac:dyDescent="0.3">
      <c r="B37" s="38" t="s">
        <v>225</v>
      </c>
      <c r="C37" s="38"/>
      <c r="D37" s="38" t="str">
        <f t="shared" si="0"/>
        <v>*</v>
      </c>
      <c r="E37" s="66">
        <f>'ACTIVITY BIS'!$E$7</f>
        <v>2018</v>
      </c>
      <c r="F37" s="38" t="str">
        <f t="shared" si="6"/>
        <v>TRABJF</v>
      </c>
      <c r="G37" s="38" t="str">
        <f>G35</f>
        <v>TFR*, TFM*</v>
      </c>
      <c r="H37" s="38" t="str">
        <f>P$13</f>
        <v>TRABJF</v>
      </c>
      <c r="I37" s="38" t="str">
        <f>I35</f>
        <v>TRACOXN</v>
      </c>
      <c r="J37" s="47">
        <v>0</v>
      </c>
      <c r="K37" s="2"/>
      <c r="L37" s="38" t="s">
        <v>239</v>
      </c>
      <c r="M37" s="38"/>
      <c r="N37" s="38" t="s">
        <v>245</v>
      </c>
      <c r="P37" s="21"/>
      <c r="S37" s="22"/>
      <c r="T37" s="23"/>
    </row>
    <row r="38" spans="2:20" s="19" customFormat="1" ht="15" customHeight="1" x14ac:dyDescent="0.3">
      <c r="B38" s="38" t="s">
        <v>225</v>
      </c>
      <c r="C38" s="38"/>
      <c r="D38" s="38" t="str">
        <f t="shared" si="0"/>
        <v>*</v>
      </c>
      <c r="E38" s="66">
        <f>'ACTIVITY BIS'!$E$7</f>
        <v>2018</v>
      </c>
      <c r="F38" s="38" t="str">
        <f t="shared" si="6"/>
        <v>TRADME</v>
      </c>
      <c r="G38" s="38" t="str">
        <f t="shared" si="7"/>
        <v>TFR*, TFM*</v>
      </c>
      <c r="H38" s="38" t="str">
        <f>P$14</f>
        <v>TRADME</v>
      </c>
      <c r="I38" s="38" t="str">
        <f t="shared" si="8"/>
        <v>TRACOXN</v>
      </c>
      <c r="J38" s="47">
        <v>0</v>
      </c>
      <c r="K38" s="2"/>
      <c r="L38" s="38" t="s">
        <v>239</v>
      </c>
      <c r="M38" s="38"/>
      <c r="N38" s="38" t="s">
        <v>263</v>
      </c>
      <c r="P38" s="21"/>
    </row>
    <row r="39" spans="2:20" x14ac:dyDescent="0.3">
      <c r="B39" s="38" t="s">
        <v>225</v>
      </c>
      <c r="C39" s="38"/>
      <c r="D39" s="38" t="str">
        <f t="shared" si="0"/>
        <v>FLO_EMIS</v>
      </c>
      <c r="E39" s="66">
        <f>'ACTIVITY BIS'!$E$7</f>
        <v>2018</v>
      </c>
      <c r="F39" s="38" t="str">
        <f t="shared" si="6"/>
        <v>TRADST</v>
      </c>
      <c r="G39" s="38" t="str">
        <f t="shared" si="7"/>
        <v>TFR*, TFM*</v>
      </c>
      <c r="H39" s="38" t="str">
        <f>P$15</f>
        <v>TRADST</v>
      </c>
      <c r="I39" s="38" t="str">
        <f t="shared" si="8"/>
        <v>TRACOXN</v>
      </c>
      <c r="J39" s="47">
        <v>0.16589745026260119</v>
      </c>
      <c r="K39" s="2"/>
      <c r="L39" s="38" t="s">
        <v>239</v>
      </c>
      <c r="M39" s="38" t="s">
        <v>293</v>
      </c>
      <c r="N39" s="38" t="s">
        <v>242</v>
      </c>
      <c r="P39" s="21"/>
    </row>
    <row r="40" spans="2:20" x14ac:dyDescent="0.3">
      <c r="B40" s="38" t="s">
        <v>225</v>
      </c>
      <c r="C40" s="38"/>
      <c r="D40" s="38" t="str">
        <f t="shared" si="0"/>
        <v>*</v>
      </c>
      <c r="E40" s="66">
        <f>'ACTIVITY BIS'!$E$7</f>
        <v>2018</v>
      </c>
      <c r="F40" s="38" t="str">
        <f t="shared" si="6"/>
        <v>TRAELC</v>
      </c>
      <c r="G40" s="38" t="str">
        <f t="shared" si="7"/>
        <v>TFR*, TFM*</v>
      </c>
      <c r="H40" s="38" t="str">
        <f>P$16</f>
        <v>TRAELC</v>
      </c>
      <c r="I40" s="38" t="str">
        <f t="shared" si="8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66">
        <f>'ACTIVITY BIS'!$E$7</f>
        <v>2018</v>
      </c>
      <c r="F41" s="38" t="str">
        <f t="shared" si="6"/>
        <v>TRAETH</v>
      </c>
      <c r="G41" s="38" t="str">
        <f t="shared" si="7"/>
        <v>TFR*, TFM*</v>
      </c>
      <c r="H41" s="38" t="str">
        <f>P$17</f>
        <v>TRAETH</v>
      </c>
      <c r="I41" s="38" t="str">
        <f t="shared" si="8"/>
        <v>TRACOXN</v>
      </c>
      <c r="J41" s="47">
        <v>4.596610779184674E-2</v>
      </c>
      <c r="K41" s="2"/>
      <c r="L41" s="38" t="s">
        <v>239</v>
      </c>
      <c r="M41" s="38" t="s">
        <v>293</v>
      </c>
      <c r="N41" s="38" t="s">
        <v>242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66">
        <f>'ACTIVITY BIS'!$E$7</f>
        <v>2018</v>
      </c>
      <c r="F42" s="38" t="str">
        <f t="shared" si="6"/>
        <v>TRAETHM</v>
      </c>
      <c r="G42" s="38" t="str">
        <f t="shared" si="7"/>
        <v>TFR*, TFM*</v>
      </c>
      <c r="H42" s="38" t="str">
        <f>P$18</f>
        <v>TRAETHM</v>
      </c>
      <c r="I42" s="38" t="str">
        <f t="shared" si="8"/>
        <v>TRACOXN</v>
      </c>
      <c r="J42" s="47">
        <v>4.596610779184674E-2</v>
      </c>
      <c r="K42" s="2"/>
      <c r="L42" s="38" t="s">
        <v>239</v>
      </c>
      <c r="M42" s="38" t="s">
        <v>293</v>
      </c>
      <c r="N42" s="38" t="s">
        <v>242</v>
      </c>
    </row>
    <row r="43" spans="2:20" x14ac:dyDescent="0.3">
      <c r="B43" s="38" t="s">
        <v>225</v>
      </c>
      <c r="C43" s="38"/>
      <c r="D43" s="38" t="str">
        <f t="shared" si="0"/>
        <v>*</v>
      </c>
      <c r="E43" s="66">
        <f>'ACTIVITY BIS'!$E$7</f>
        <v>2018</v>
      </c>
      <c r="F43" s="38" t="str">
        <f t="shared" si="6"/>
        <v>TRAFTD</v>
      </c>
      <c r="G43" s="38" t="str">
        <f t="shared" si="7"/>
        <v>TFR*, TFM*</v>
      </c>
      <c r="H43" s="38" t="str">
        <f>P$19</f>
        <v>TRAFTD</v>
      </c>
      <c r="I43" s="38" t="str">
        <f t="shared" si="8"/>
        <v>TRACOXN</v>
      </c>
      <c r="J43" s="47">
        <v>0</v>
      </c>
      <c r="K43" s="2"/>
      <c r="L43" s="38" t="s">
        <v>239</v>
      </c>
      <c r="M43" s="38"/>
      <c r="N43" s="38" t="s">
        <v>263</v>
      </c>
    </row>
    <row r="44" spans="2:20" x14ac:dyDescent="0.3">
      <c r="B44" s="38" t="s">
        <v>225</v>
      </c>
      <c r="C44" s="38"/>
      <c r="D44" s="38" t="str">
        <f t="shared" si="0"/>
        <v>*</v>
      </c>
      <c r="E44" s="66">
        <f>'ACTIVITY BIS'!$E$7</f>
        <v>2018</v>
      </c>
      <c r="F44" s="38" t="str">
        <f t="shared" si="6"/>
        <v>TRAGSL</v>
      </c>
      <c r="G44" s="38" t="str">
        <f t="shared" si="7"/>
        <v>TFR*, TFM*</v>
      </c>
      <c r="H44" s="38" t="str">
        <f>P$20</f>
        <v>TRAGSL</v>
      </c>
      <c r="I44" s="38" t="str">
        <f t="shared" si="8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66">
        <f>'ACTIVITY BIS'!$E$7</f>
        <v>2018</v>
      </c>
      <c r="F45" s="38" t="str">
        <f t="shared" si="6"/>
        <v>TRAH2G</v>
      </c>
      <c r="G45" s="38" t="str">
        <f t="shared" si="7"/>
        <v>TFR*, TFM*</v>
      </c>
      <c r="H45" s="38" t="str">
        <f>P$21</f>
        <v>TRAH2G</v>
      </c>
      <c r="I45" s="38" t="str">
        <f t="shared" si="8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66">
        <f>'ACTIVITY BIS'!$E$7</f>
        <v>2018</v>
      </c>
      <c r="F46" s="38" t="str">
        <f t="shared" si="6"/>
        <v>TRAHFO</v>
      </c>
      <c r="G46" s="38" t="str">
        <f t="shared" si="7"/>
        <v>TFR*, TFM*</v>
      </c>
      <c r="H46" s="38" t="str">
        <f>P$22</f>
        <v>TRAHFO</v>
      </c>
      <c r="I46" s="38" t="str">
        <f t="shared" si="8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66">
        <f>'ACTIVITY BIS'!$E$7</f>
        <v>2018</v>
      </c>
      <c r="F47" s="38" t="str">
        <f t="shared" si="6"/>
        <v>TRAHUM</v>
      </c>
      <c r="G47" s="38" t="str">
        <f t="shared" si="7"/>
        <v>TFR*, TFM*</v>
      </c>
      <c r="H47" s="38" t="str">
        <f>P$23</f>
        <v>TRAHUM</v>
      </c>
      <c r="I47" s="38" t="str">
        <f t="shared" si="8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66">
        <f>'ACTIVITY BIS'!$E$7</f>
        <v>2018</v>
      </c>
      <c r="F48" s="38" t="str">
        <f t="shared" si="6"/>
        <v>TRAKER</v>
      </c>
      <c r="G48" s="38" t="str">
        <f t="shared" si="7"/>
        <v>TFR*, TFM*</v>
      </c>
      <c r="H48" s="38" t="str">
        <f>P$24</f>
        <v>TRAKER</v>
      </c>
      <c r="I48" s="38" t="str">
        <f t="shared" si="8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66">
        <f>'ACTIVITY BIS'!$E$7</f>
        <v>2018</v>
      </c>
      <c r="F49" s="38" t="str">
        <f t="shared" si="6"/>
        <v>TRALFO</v>
      </c>
      <c r="G49" s="38" t="str">
        <f t="shared" si="7"/>
        <v>TFR*, TFM*</v>
      </c>
      <c r="H49" s="38" t="str">
        <f>P$25</f>
        <v>TRALFO</v>
      </c>
      <c r="I49" s="38" t="str">
        <f t="shared" si="8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FLO_EMIS</v>
      </c>
      <c r="E50" s="66">
        <f>'ACTIVITY BIS'!$E$7</f>
        <v>2018</v>
      </c>
      <c r="F50" s="38" t="str">
        <f t="shared" si="6"/>
        <v>TRALPG</v>
      </c>
      <c r="G50" s="38" t="str">
        <f t="shared" si="7"/>
        <v>TFR*, TFM*</v>
      </c>
      <c r="H50" s="38" t="str">
        <f>P$26</f>
        <v>TRALPG</v>
      </c>
      <c r="I50" s="38" t="str">
        <f t="shared" si="8"/>
        <v>TRACOXN</v>
      </c>
      <c r="J50" s="47">
        <v>5.2510384716607718E-2</v>
      </c>
      <c r="K50" s="2"/>
      <c r="L50" s="38" t="s">
        <v>239</v>
      </c>
      <c r="M50" s="38" t="s">
        <v>293</v>
      </c>
      <c r="N50" s="38" t="s">
        <v>242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66">
        <f>'ACTIVITY BIS'!$E$7</f>
        <v>2018</v>
      </c>
      <c r="F51" s="38" t="str">
        <f t="shared" si="6"/>
        <v>TRAMTH</v>
      </c>
      <c r="G51" s="38" t="str">
        <f t="shared" si="7"/>
        <v>TFR*, TFM*</v>
      </c>
      <c r="H51" s="38" t="str">
        <f>P$27</f>
        <v>TRAMTH</v>
      </c>
      <c r="I51" s="38" t="str">
        <f t="shared" si="8"/>
        <v>TRACOXN</v>
      </c>
      <c r="J51" s="47">
        <v>0.16178186348177892</v>
      </c>
      <c r="K51" s="2"/>
      <c r="L51" s="38" t="s">
        <v>239</v>
      </c>
      <c r="M51" s="38" t="s">
        <v>293</v>
      </c>
      <c r="N51" s="38" t="s">
        <v>242</v>
      </c>
    </row>
    <row r="52" spans="2:20" s="19" customFormat="1" ht="15" customHeight="1" x14ac:dyDescent="0.3">
      <c r="B52" s="38" t="s">
        <v>225</v>
      </c>
      <c r="C52" s="38"/>
      <c r="D52" s="38" t="str">
        <f t="shared" si="0"/>
        <v>FLO_EMIS</v>
      </c>
      <c r="E52" s="66">
        <f>'ACTIVITY BIS'!$E$7</f>
        <v>2018</v>
      </c>
      <c r="F52" s="38" t="str">
        <f t="shared" si="6"/>
        <v>TRAMTHM</v>
      </c>
      <c r="G52" s="38" t="str">
        <f t="shared" si="7"/>
        <v>TFR*, TFM*</v>
      </c>
      <c r="H52" s="38" t="str">
        <f>P$28</f>
        <v>TRAMTHM</v>
      </c>
      <c r="I52" s="38" t="str">
        <f t="shared" si="8"/>
        <v>TRACOXN</v>
      </c>
      <c r="J52" s="47">
        <v>0.16178186348177892</v>
      </c>
      <c r="K52" s="2"/>
      <c r="L52" s="38" t="s">
        <v>239</v>
      </c>
      <c r="M52" s="38" t="s">
        <v>293</v>
      </c>
      <c r="N52" s="38" t="s">
        <v>242</v>
      </c>
      <c r="P52" s="21"/>
    </row>
    <row r="53" spans="2:20" s="19" customFormat="1" ht="15" customHeight="1" x14ac:dyDescent="0.3">
      <c r="B53" s="38" t="s">
        <v>225</v>
      </c>
      <c r="C53" s="38"/>
      <c r="D53" s="38" t="str">
        <f t="shared" si="0"/>
        <v>FLO_EMIS</v>
      </c>
      <c r="E53" s="66">
        <f>'ACTIVITY BIS'!$E$7</f>
        <v>2018</v>
      </c>
      <c r="F53" s="38" t="str">
        <f t="shared" si="6"/>
        <v>TRANGL</v>
      </c>
      <c r="G53" s="38" t="str">
        <f t="shared" si="7"/>
        <v>TFR*, TFM*</v>
      </c>
      <c r="H53" s="38" t="str">
        <f>P$29</f>
        <v>TRANGL</v>
      </c>
      <c r="I53" s="38" t="str">
        <f t="shared" si="8"/>
        <v>TRACOXN</v>
      </c>
      <c r="J53" s="47">
        <v>5.0133837132450905E-2</v>
      </c>
      <c r="K53"/>
      <c r="L53" s="38" t="s">
        <v>239</v>
      </c>
      <c r="M53" s="38" t="s">
        <v>293</v>
      </c>
      <c r="N53" s="38" t="s">
        <v>242</v>
      </c>
      <c r="P53" s="21"/>
    </row>
    <row r="54" spans="2:20" x14ac:dyDescent="0.3">
      <c r="B54" s="39" t="s">
        <v>225</v>
      </c>
      <c r="C54" s="39"/>
      <c r="D54" s="39" t="str">
        <f t="shared" si="0"/>
        <v>FLO_EMIS</v>
      </c>
      <c r="E54" s="66">
        <f>'ACTIVITY BIS'!$E$7</f>
        <v>2018</v>
      </c>
      <c r="F54" s="39" t="str">
        <f t="shared" si="6"/>
        <v>TRANGS</v>
      </c>
      <c r="G54" s="39" t="str">
        <f t="shared" si="7"/>
        <v>TFR*, TFM*</v>
      </c>
      <c r="H54" s="39" t="str">
        <f>P$30</f>
        <v>TRANGS</v>
      </c>
      <c r="I54" s="39" t="str">
        <f t="shared" si="8"/>
        <v>TRACOXN</v>
      </c>
      <c r="J54" s="48">
        <v>5.0133837132450905E-2</v>
      </c>
      <c r="K54"/>
      <c r="L54" s="39" t="s">
        <v>239</v>
      </c>
      <c r="M54" s="39" t="s">
        <v>293</v>
      </c>
      <c r="N54" s="39" t="s">
        <v>242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66">
        <f>'ACTIVITY BIS'!$E$7</f>
        <v>2018</v>
      </c>
      <c r="F55" s="38" t="str">
        <f>H55</f>
        <v>TRABDL</v>
      </c>
      <c r="G55" s="38" t="str">
        <f>G$7</f>
        <v>TFR*, TFM*</v>
      </c>
      <c r="H55" s="38" t="str">
        <f>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244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66">
        <f>'ACTIVITY BIS'!$E$7</f>
        <v>2018</v>
      </c>
      <c r="F56" s="38" t="str">
        <f t="shared" ref="F56:F78" si="9">H56</f>
        <v>TRABDLM</v>
      </c>
      <c r="G56" s="38" t="str">
        <f>G55</f>
        <v>TFR*, TFM*</v>
      </c>
      <c r="H56" s="38" t="str">
        <f>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244</v>
      </c>
    </row>
    <row r="57" spans="2:20" s="19" customFormat="1" ht="15" customHeight="1" x14ac:dyDescent="0.3">
      <c r="B57" s="38" t="s">
        <v>225</v>
      </c>
      <c r="C57" s="38"/>
      <c r="D57" s="38" t="str">
        <f t="shared" si="0"/>
        <v>FLO_EMIS</v>
      </c>
      <c r="E57" s="66">
        <f>'ACTIVITY BIS'!$E$7</f>
        <v>2018</v>
      </c>
      <c r="F57" s="38" t="str">
        <f t="shared" si="9"/>
        <v>TRABGL</v>
      </c>
      <c r="G57" s="38" t="str">
        <f t="shared" ref="G57:G78" si="10">G56</f>
        <v>TFR*, TFM*</v>
      </c>
      <c r="H57" s="38" t="str">
        <f>P$9</f>
        <v>TRABGL</v>
      </c>
      <c r="I57" s="38" t="str">
        <f t="shared" ref="I57:I78" si="11">I56</f>
        <v>TRACXFN</v>
      </c>
      <c r="J57" s="47">
        <v>24.003534087518528</v>
      </c>
      <c r="K57" s="2"/>
      <c r="L57" s="38" t="s">
        <v>239</v>
      </c>
      <c r="M57" s="38" t="s">
        <v>293</v>
      </c>
      <c r="N57" s="38" t="s">
        <v>242</v>
      </c>
      <c r="P57" s="21"/>
      <c r="S57" s="21"/>
    </row>
    <row r="58" spans="2:20" s="19" customFormat="1" ht="15" customHeight="1" x14ac:dyDescent="0.3">
      <c r="B58" s="38" t="s">
        <v>225</v>
      </c>
      <c r="C58" s="38"/>
      <c r="D58" s="38" t="str">
        <f t="shared" si="0"/>
        <v>FLO_EMIS</v>
      </c>
      <c r="E58" s="66">
        <f>'ACTIVITY BIS'!$E$7</f>
        <v>2018</v>
      </c>
      <c r="F58" s="38" t="str">
        <f t="shared" si="9"/>
        <v>TRABGS</v>
      </c>
      <c r="G58" s="38" t="str">
        <f t="shared" si="10"/>
        <v>TFR*, TFM*</v>
      </c>
      <c r="H58" s="38" t="str">
        <f>P$10</f>
        <v>TRABGS</v>
      </c>
      <c r="I58" s="38" t="str">
        <f t="shared" si="11"/>
        <v>TRACXFN</v>
      </c>
      <c r="J58" s="47">
        <v>24.003534087518528</v>
      </c>
      <c r="K58" s="2"/>
      <c r="L58" s="38" t="s">
        <v>239</v>
      </c>
      <c r="M58" s="38" t="s">
        <v>293</v>
      </c>
      <c r="N58" s="38" t="s">
        <v>242</v>
      </c>
      <c r="P58" s="21"/>
      <c r="S58" s="22"/>
      <c r="T58" s="23"/>
    </row>
    <row r="59" spans="2:20" s="19" customFormat="1" ht="15" customHeight="1" x14ac:dyDescent="0.3">
      <c r="B59" s="38" t="s">
        <v>225</v>
      </c>
      <c r="C59" s="38"/>
      <c r="D59" s="38" t="str">
        <f t="shared" si="0"/>
        <v>*</v>
      </c>
      <c r="E59" s="66">
        <f>'ACTIVITY BIS'!$E$7</f>
        <v>2018</v>
      </c>
      <c r="F59" s="38" t="str">
        <f t="shared" si="9"/>
        <v>TRABGSL</v>
      </c>
      <c r="G59" s="38" t="str">
        <f t="shared" si="10"/>
        <v>TFR*, TFM*</v>
      </c>
      <c r="H59" s="38" t="str">
        <f>P$11</f>
        <v>TRABGSL</v>
      </c>
      <c r="I59" s="38" t="str">
        <f t="shared" si="11"/>
        <v>TRACXFN</v>
      </c>
      <c r="J59" s="47">
        <v>0</v>
      </c>
      <c r="K59" s="2"/>
      <c r="L59" s="38" t="s">
        <v>239</v>
      </c>
      <c r="M59" s="38"/>
      <c r="N59" s="38" t="s">
        <v>245</v>
      </c>
      <c r="P59" s="21"/>
      <c r="S59" s="21"/>
    </row>
    <row r="60" spans="2:20" s="19" customFormat="1" ht="15" customHeight="1" x14ac:dyDescent="0.3">
      <c r="B60" s="38" t="s">
        <v>225</v>
      </c>
      <c r="C60" s="38"/>
      <c r="D60" s="38" t="str">
        <f t="shared" ref="D60" si="12">IF(J60&gt;0,"FLO_EMIS","*")</f>
        <v>*</v>
      </c>
      <c r="E60" s="66">
        <f>'ACTIVITY BIS'!$E$7</f>
        <v>2018</v>
      </c>
      <c r="F60" s="38" t="str">
        <f t="shared" si="9"/>
        <v>TRABGSLM</v>
      </c>
      <c r="G60" s="38" t="str">
        <f t="shared" si="10"/>
        <v>TFR*, TFM*</v>
      </c>
      <c r="H60" s="38" t="str">
        <f>P$12</f>
        <v>TRABGSLM</v>
      </c>
      <c r="I60" s="38" t="str">
        <f t="shared" si="11"/>
        <v>TRACXFN</v>
      </c>
      <c r="J60" s="47">
        <v>0</v>
      </c>
      <c r="K60" s="2"/>
      <c r="L60" s="38" t="s">
        <v>239</v>
      </c>
      <c r="M60" s="38"/>
      <c r="N60" s="38" t="s">
        <v>245</v>
      </c>
      <c r="P60" s="21"/>
      <c r="S60" s="21"/>
      <c r="T60" s="25"/>
    </row>
    <row r="61" spans="2:20" s="19" customFormat="1" ht="15" customHeight="1" x14ac:dyDescent="0.3">
      <c r="B61" s="38" t="s">
        <v>225</v>
      </c>
      <c r="C61" s="38"/>
      <c r="D61" s="38" t="str">
        <f t="shared" si="0"/>
        <v>*</v>
      </c>
      <c r="E61" s="66">
        <f>'ACTIVITY BIS'!$E$7</f>
        <v>2018</v>
      </c>
      <c r="F61" s="38" t="str">
        <f t="shared" si="9"/>
        <v>TRABJF</v>
      </c>
      <c r="G61" s="38" t="str">
        <f>G59</f>
        <v>TFR*, TFM*</v>
      </c>
      <c r="H61" s="38" t="str">
        <f>P$13</f>
        <v>TRABJF</v>
      </c>
      <c r="I61" s="38" t="str">
        <f>I59</f>
        <v>TRACXFN</v>
      </c>
      <c r="J61" s="47">
        <v>0</v>
      </c>
      <c r="K61" s="2"/>
      <c r="L61" s="38" t="s">
        <v>239</v>
      </c>
      <c r="M61" s="38"/>
      <c r="N61" s="38" t="s">
        <v>245</v>
      </c>
      <c r="P61" s="21"/>
      <c r="S61" s="22"/>
      <c r="T61" s="23"/>
    </row>
    <row r="62" spans="2:20" s="19" customFormat="1" ht="15" customHeight="1" x14ac:dyDescent="0.3">
      <c r="B62" s="38" t="s">
        <v>225</v>
      </c>
      <c r="C62" s="38"/>
      <c r="D62" s="38" t="str">
        <f t="shared" si="0"/>
        <v>*</v>
      </c>
      <c r="E62" s="66">
        <f>'ACTIVITY BIS'!$E$7</f>
        <v>2018</v>
      </c>
      <c r="F62" s="38" t="str">
        <f t="shared" si="9"/>
        <v>TRADME</v>
      </c>
      <c r="G62" s="38" t="str">
        <f t="shared" si="10"/>
        <v>TFR*, TFM*</v>
      </c>
      <c r="H62" s="38" t="str">
        <f>P$14</f>
        <v>TRADME</v>
      </c>
      <c r="I62" s="38" t="str">
        <f t="shared" si="11"/>
        <v>TRACXFN</v>
      </c>
      <c r="J62" s="47">
        <v>0</v>
      </c>
      <c r="K62" s="2"/>
      <c r="L62" s="38" t="s">
        <v>239</v>
      </c>
      <c r="M62" s="38"/>
      <c r="N62" s="38" t="s">
        <v>263</v>
      </c>
      <c r="P62" s="21"/>
    </row>
    <row r="63" spans="2:20" x14ac:dyDescent="0.3">
      <c r="B63" s="38" t="s">
        <v>225</v>
      </c>
      <c r="C63" s="38"/>
      <c r="D63" s="38" t="str">
        <f t="shared" si="0"/>
        <v>FLO_EMIS</v>
      </c>
      <c r="E63" s="66">
        <f>'ACTIVITY BIS'!$E$7</f>
        <v>2018</v>
      </c>
      <c r="F63" s="38" t="str">
        <f t="shared" si="9"/>
        <v>TRADST</v>
      </c>
      <c r="G63" s="38" t="str">
        <f t="shared" si="10"/>
        <v>TFR*, TFM*</v>
      </c>
      <c r="H63" s="38" t="str">
        <f>P$15</f>
        <v>TRADST</v>
      </c>
      <c r="I63" s="38" t="str">
        <f t="shared" si="11"/>
        <v>TRACXFN</v>
      </c>
      <c r="J63" s="47">
        <v>23.277467819408496</v>
      </c>
      <c r="K63" s="2"/>
      <c r="L63" s="38" t="s">
        <v>239</v>
      </c>
      <c r="M63" s="38" t="s">
        <v>293</v>
      </c>
      <c r="N63" s="38" t="s">
        <v>242</v>
      </c>
      <c r="P63" s="21"/>
    </row>
    <row r="64" spans="2:20" x14ac:dyDescent="0.3">
      <c r="B64" s="38" t="s">
        <v>225</v>
      </c>
      <c r="C64" s="38"/>
      <c r="D64" s="38" t="str">
        <f t="shared" si="0"/>
        <v>*</v>
      </c>
      <c r="E64" s="66">
        <f>'ACTIVITY BIS'!$E$7</f>
        <v>2018</v>
      </c>
      <c r="F64" s="38" t="str">
        <f t="shared" si="9"/>
        <v>TRAELC</v>
      </c>
      <c r="G64" s="38" t="str">
        <f t="shared" si="10"/>
        <v>TFR*, TFM*</v>
      </c>
      <c r="H64" s="38" t="str">
        <f>P$16</f>
        <v>TRAELC</v>
      </c>
      <c r="I64" s="38" t="str">
        <f t="shared" si="11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16" x14ac:dyDescent="0.3">
      <c r="B65" s="38" t="s">
        <v>225</v>
      </c>
      <c r="C65" s="38"/>
      <c r="D65" s="38" t="str">
        <f t="shared" si="0"/>
        <v>FLO_EMIS</v>
      </c>
      <c r="E65" s="66">
        <f>'ACTIVITY BIS'!$E$7</f>
        <v>2018</v>
      </c>
      <c r="F65" s="38" t="str">
        <f t="shared" si="9"/>
        <v>TRAETH</v>
      </c>
      <c r="G65" s="38" t="str">
        <f t="shared" si="10"/>
        <v>TFR*, TFM*</v>
      </c>
      <c r="H65" s="38" t="str">
        <f>P$17</f>
        <v>TRAETH</v>
      </c>
      <c r="I65" s="38" t="str">
        <f t="shared" si="11"/>
        <v>TRACXFN</v>
      </c>
      <c r="J65" s="47">
        <v>15.38827015994416</v>
      </c>
      <c r="K65" s="2"/>
      <c r="L65" s="38" t="s">
        <v>239</v>
      </c>
      <c r="M65" s="38" t="s">
        <v>293</v>
      </c>
      <c r="N65" s="38" t="s">
        <v>242</v>
      </c>
    </row>
    <row r="66" spans="2:16" x14ac:dyDescent="0.3">
      <c r="B66" s="38" t="s">
        <v>225</v>
      </c>
      <c r="C66" s="38"/>
      <c r="D66" s="38" t="str">
        <f t="shared" si="0"/>
        <v>FLO_EMIS</v>
      </c>
      <c r="E66" s="66">
        <f>'ACTIVITY BIS'!$E$7</f>
        <v>2018</v>
      </c>
      <c r="F66" s="38" t="str">
        <f t="shared" si="9"/>
        <v>TRAETHM</v>
      </c>
      <c r="G66" s="38" t="str">
        <f t="shared" si="10"/>
        <v>TFR*, TFM*</v>
      </c>
      <c r="H66" s="38" t="str">
        <f>P$18</f>
        <v>TRAETHM</v>
      </c>
      <c r="I66" s="38" t="str">
        <f t="shared" si="11"/>
        <v>TRACXFN</v>
      </c>
      <c r="J66" s="47">
        <v>15.38827015994416</v>
      </c>
      <c r="K66" s="2"/>
      <c r="L66" s="38" t="s">
        <v>239</v>
      </c>
      <c r="M66" s="38" t="s">
        <v>293</v>
      </c>
      <c r="N66" s="38" t="s">
        <v>242</v>
      </c>
    </row>
    <row r="67" spans="2:16" x14ac:dyDescent="0.3">
      <c r="B67" s="38" t="s">
        <v>225</v>
      </c>
      <c r="C67" s="38"/>
      <c r="D67" s="38" t="str">
        <f t="shared" si="0"/>
        <v>*</v>
      </c>
      <c r="E67" s="66">
        <f>'ACTIVITY BIS'!$E$7</f>
        <v>2018</v>
      </c>
      <c r="F67" s="38" t="str">
        <f t="shared" si="9"/>
        <v>TRAFTD</v>
      </c>
      <c r="G67" s="38" t="str">
        <f t="shared" si="10"/>
        <v>TFR*, TFM*</v>
      </c>
      <c r="H67" s="38" t="str">
        <f>P$19</f>
        <v>TRAFTD</v>
      </c>
      <c r="I67" s="38" t="str">
        <f t="shared" si="11"/>
        <v>TRACXFN</v>
      </c>
      <c r="J67" s="47">
        <v>0</v>
      </c>
      <c r="K67" s="2"/>
      <c r="L67" s="38" t="s">
        <v>239</v>
      </c>
      <c r="M67" s="38"/>
      <c r="N67" s="38" t="s">
        <v>263</v>
      </c>
    </row>
    <row r="68" spans="2:16" x14ac:dyDescent="0.3">
      <c r="B68" s="38" t="s">
        <v>225</v>
      </c>
      <c r="C68" s="38"/>
      <c r="D68" s="38" t="str">
        <f t="shared" si="0"/>
        <v>*</v>
      </c>
      <c r="E68" s="66">
        <f>'ACTIVITY BIS'!$E$7</f>
        <v>2018</v>
      </c>
      <c r="F68" s="38" t="str">
        <f t="shared" si="9"/>
        <v>TRAGSL</v>
      </c>
      <c r="G68" s="38" t="str">
        <f t="shared" si="10"/>
        <v>TFR*, TFM*</v>
      </c>
      <c r="H68" s="38" t="str">
        <f>P$20</f>
        <v>TRAGSL</v>
      </c>
      <c r="I68" s="38" t="str">
        <f t="shared" si="11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6" x14ac:dyDescent="0.3">
      <c r="B69" s="38" t="s">
        <v>225</v>
      </c>
      <c r="C69" s="38"/>
      <c r="D69" s="38" t="str">
        <f t="shared" si="0"/>
        <v>*</v>
      </c>
      <c r="E69" s="66">
        <f>'ACTIVITY BIS'!$E$7</f>
        <v>2018</v>
      </c>
      <c r="F69" s="38" t="str">
        <f t="shared" si="9"/>
        <v>TRAH2G</v>
      </c>
      <c r="G69" s="38" t="str">
        <f t="shared" si="10"/>
        <v>TFR*, TFM*</v>
      </c>
      <c r="H69" s="38" t="str">
        <f>P$21</f>
        <v>TRAH2G</v>
      </c>
      <c r="I69" s="38" t="str">
        <f t="shared" si="11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6" x14ac:dyDescent="0.3">
      <c r="B70" s="38" t="s">
        <v>225</v>
      </c>
      <c r="C70" s="38"/>
      <c r="D70" s="38" t="str">
        <f t="shared" si="0"/>
        <v>*</v>
      </c>
      <c r="E70" s="66">
        <f>'ACTIVITY BIS'!$E$7</f>
        <v>2018</v>
      </c>
      <c r="F70" s="38" t="str">
        <f t="shared" si="9"/>
        <v>TRAHFO</v>
      </c>
      <c r="G70" s="38" t="str">
        <f t="shared" si="10"/>
        <v>TFR*, TFM*</v>
      </c>
      <c r="H70" s="38" t="str">
        <f>P$22</f>
        <v>TRAHFO</v>
      </c>
      <c r="I70" s="38" t="str">
        <f t="shared" si="11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6" x14ac:dyDescent="0.3">
      <c r="B71" s="38" t="s">
        <v>225</v>
      </c>
      <c r="C71" s="38"/>
      <c r="D71" s="38" t="str">
        <f t="shared" si="0"/>
        <v>*</v>
      </c>
      <c r="E71" s="66">
        <f>'ACTIVITY BIS'!$E$7</f>
        <v>2018</v>
      </c>
      <c r="F71" s="38" t="str">
        <f t="shared" si="9"/>
        <v>TRAHUM</v>
      </c>
      <c r="G71" s="38" t="str">
        <f t="shared" si="10"/>
        <v>TFR*, TFM*</v>
      </c>
      <c r="H71" s="38" t="str">
        <f>P$23</f>
        <v>TRAHUM</v>
      </c>
      <c r="I71" s="38" t="str">
        <f t="shared" si="11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6" x14ac:dyDescent="0.3">
      <c r="B72" s="38" t="s">
        <v>225</v>
      </c>
      <c r="C72" s="38"/>
      <c r="D72" s="38" t="str">
        <f t="shared" si="0"/>
        <v>*</v>
      </c>
      <c r="E72" s="66">
        <f>'ACTIVITY BIS'!$E$7</f>
        <v>2018</v>
      </c>
      <c r="F72" s="38" t="str">
        <f t="shared" si="9"/>
        <v>TRAKER</v>
      </c>
      <c r="G72" s="38" t="str">
        <f t="shared" si="10"/>
        <v>TFR*, TFM*</v>
      </c>
      <c r="H72" s="38" t="str">
        <f>P$24</f>
        <v>TRAKER</v>
      </c>
      <c r="I72" s="38" t="str">
        <f t="shared" si="11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6" x14ac:dyDescent="0.3">
      <c r="B73" s="38" t="s">
        <v>225</v>
      </c>
      <c r="C73" s="38"/>
      <c r="D73" s="38" t="str">
        <f t="shared" si="0"/>
        <v>*</v>
      </c>
      <c r="E73" s="66">
        <f>'ACTIVITY BIS'!$E$7</f>
        <v>2018</v>
      </c>
      <c r="F73" s="38" t="str">
        <f t="shared" si="9"/>
        <v>TRALFO</v>
      </c>
      <c r="G73" s="38" t="str">
        <f t="shared" si="10"/>
        <v>TFR*, TFM*</v>
      </c>
      <c r="H73" s="38" t="str">
        <f>P$25</f>
        <v>TRALFO</v>
      </c>
      <c r="I73" s="38" t="str">
        <f t="shared" si="11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6" x14ac:dyDescent="0.3">
      <c r="B74" s="38" t="s">
        <v>225</v>
      </c>
      <c r="C74" s="38"/>
      <c r="D74" s="38" t="str">
        <f t="shared" ref="D74:D140" si="13">IF(J74&gt;0,"FLO_EMIS","*")</f>
        <v>FLO_EMIS</v>
      </c>
      <c r="E74" s="66">
        <f>'ACTIVITY BIS'!$E$7</f>
        <v>2018</v>
      </c>
      <c r="F74" s="38" t="str">
        <f t="shared" si="9"/>
        <v>TRALPG</v>
      </c>
      <c r="G74" s="38" t="str">
        <f t="shared" si="10"/>
        <v>TFR*, TFM*</v>
      </c>
      <c r="H74" s="38" t="str">
        <f>P$26</f>
        <v>TRALPG</v>
      </c>
      <c r="I74" s="38" t="str">
        <f t="shared" si="11"/>
        <v>TRACXFN</v>
      </c>
      <c r="J74" s="47">
        <v>25.141399134556657</v>
      </c>
      <c r="K74" s="2"/>
      <c r="L74" s="38" t="s">
        <v>239</v>
      </c>
      <c r="M74" s="38" t="s">
        <v>293</v>
      </c>
      <c r="N74" s="38" t="s">
        <v>242</v>
      </c>
    </row>
    <row r="75" spans="2:16" x14ac:dyDescent="0.3">
      <c r="B75" s="38" t="s">
        <v>225</v>
      </c>
      <c r="C75" s="38"/>
      <c r="D75" s="38" t="str">
        <f t="shared" si="13"/>
        <v>FLO_EMIS</v>
      </c>
      <c r="E75" s="66">
        <f>'ACTIVITY BIS'!$E$7</f>
        <v>2018</v>
      </c>
      <c r="F75" s="38" t="str">
        <f t="shared" si="9"/>
        <v>TRAMTH</v>
      </c>
      <c r="G75" s="38" t="str">
        <f t="shared" si="10"/>
        <v>TFR*, TFM*</v>
      </c>
      <c r="H75" s="38" t="str">
        <f>P$27</f>
        <v>TRAMTH</v>
      </c>
      <c r="I75" s="38" t="str">
        <f t="shared" si="11"/>
        <v>TRACXFN</v>
      </c>
      <c r="J75" s="47">
        <v>22.700000000000003</v>
      </c>
      <c r="K75" s="2"/>
      <c r="L75" s="38" t="s">
        <v>239</v>
      </c>
      <c r="M75" s="38" t="s">
        <v>293</v>
      </c>
      <c r="N75" s="38" t="s">
        <v>242</v>
      </c>
    </row>
    <row r="76" spans="2:16" s="19" customFormat="1" ht="15" customHeight="1" x14ac:dyDescent="0.3">
      <c r="B76" s="38" t="s">
        <v>225</v>
      </c>
      <c r="C76" s="38"/>
      <c r="D76" s="38" t="str">
        <f t="shared" si="13"/>
        <v>FLO_EMIS</v>
      </c>
      <c r="E76" s="66">
        <f>'ACTIVITY BIS'!$E$7</f>
        <v>2018</v>
      </c>
      <c r="F76" s="38" t="str">
        <f t="shared" si="9"/>
        <v>TRAMTHM</v>
      </c>
      <c r="G76" s="38" t="str">
        <f t="shared" si="10"/>
        <v>TFR*, TFM*</v>
      </c>
      <c r="H76" s="38" t="str">
        <f>P$28</f>
        <v>TRAMTHM</v>
      </c>
      <c r="I76" s="38" t="str">
        <f t="shared" si="11"/>
        <v>TRACXFN</v>
      </c>
      <c r="J76" s="47">
        <v>22.700000000000003</v>
      </c>
      <c r="K76" s="2"/>
      <c r="L76" s="38" t="s">
        <v>239</v>
      </c>
      <c r="M76" s="38" t="s">
        <v>293</v>
      </c>
      <c r="N76" s="38" t="s">
        <v>242</v>
      </c>
      <c r="P76" s="21"/>
    </row>
    <row r="77" spans="2:16" s="19" customFormat="1" ht="15" customHeight="1" x14ac:dyDescent="0.3">
      <c r="B77" s="38" t="s">
        <v>225</v>
      </c>
      <c r="C77" s="38"/>
      <c r="D77" s="38" t="str">
        <f t="shared" si="13"/>
        <v>FLO_EMIS</v>
      </c>
      <c r="E77" s="66">
        <f>'ACTIVITY BIS'!$E$7</f>
        <v>2018</v>
      </c>
      <c r="F77" s="38" t="str">
        <f t="shared" si="9"/>
        <v>TRANGL</v>
      </c>
      <c r="G77" s="38" t="str">
        <f t="shared" si="10"/>
        <v>TFR*, TFM*</v>
      </c>
      <c r="H77" s="38" t="str">
        <f>P$29</f>
        <v>TRANGL</v>
      </c>
      <c r="I77" s="38" t="str">
        <f t="shared" si="11"/>
        <v>TRACXFN</v>
      </c>
      <c r="J77" s="47">
        <v>24.003534087518528</v>
      </c>
      <c r="K77"/>
      <c r="L77" s="38" t="s">
        <v>239</v>
      </c>
      <c r="M77" s="38" t="s">
        <v>293</v>
      </c>
      <c r="N77" s="38" t="s">
        <v>242</v>
      </c>
      <c r="P77" s="21"/>
    </row>
    <row r="78" spans="2:16" x14ac:dyDescent="0.3">
      <c r="B78" s="39" t="s">
        <v>225</v>
      </c>
      <c r="C78" s="39"/>
      <c r="D78" s="39" t="str">
        <f t="shared" si="13"/>
        <v>FLO_EMIS</v>
      </c>
      <c r="E78" s="66">
        <f>'ACTIVITY BIS'!$E$7</f>
        <v>2018</v>
      </c>
      <c r="F78" s="39" t="str">
        <f t="shared" si="9"/>
        <v>TRANGS</v>
      </c>
      <c r="G78" s="39" t="str">
        <f t="shared" si="10"/>
        <v>TFR*, TFM*</v>
      </c>
      <c r="H78" s="39" t="str">
        <f>P$30</f>
        <v>TRANGS</v>
      </c>
      <c r="I78" s="39" t="str">
        <f t="shared" si="11"/>
        <v>TRACXFN</v>
      </c>
      <c r="J78" s="48">
        <v>24.003534087518528</v>
      </c>
      <c r="K78"/>
      <c r="L78" s="39" t="s">
        <v>239</v>
      </c>
      <c r="M78" s="39" t="s">
        <v>293</v>
      </c>
      <c r="N78" s="39" t="s">
        <v>242</v>
      </c>
    </row>
    <row r="79" spans="2:16" x14ac:dyDescent="0.3">
      <c r="B79" s="38" t="s">
        <v>225</v>
      </c>
      <c r="C79" s="38"/>
      <c r="D79" s="38" t="str">
        <f t="shared" si="13"/>
        <v>FLO_EMIS</v>
      </c>
      <c r="E79" s="66">
        <f>'ACTIVITY BIS'!$E$7</f>
        <v>2018</v>
      </c>
      <c r="F79" s="38" t="str">
        <f>H79</f>
        <v>TRABDL</v>
      </c>
      <c r="G79" s="38" t="str">
        <f>G$7</f>
        <v>TFR*, TFM*</v>
      </c>
      <c r="H79" s="38" t="str">
        <f>P$7</f>
        <v>TRABDL</v>
      </c>
      <c r="I79" s="38" t="s">
        <v>228</v>
      </c>
      <c r="J79" s="47">
        <v>2.1612697109392662E-3</v>
      </c>
      <c r="K79" s="2"/>
      <c r="L79" s="38" t="s">
        <v>239</v>
      </c>
      <c r="M79" s="38" t="s">
        <v>293</v>
      </c>
      <c r="N79" s="38" t="s">
        <v>244</v>
      </c>
    </row>
    <row r="80" spans="2:16" x14ac:dyDescent="0.3">
      <c r="B80" s="38" t="s">
        <v>225</v>
      </c>
      <c r="C80" s="38"/>
      <c r="D80" s="38" t="str">
        <f t="shared" si="13"/>
        <v>FLO_EMIS</v>
      </c>
      <c r="E80" s="66">
        <f>'ACTIVITY BIS'!$E$7</f>
        <v>2018</v>
      </c>
      <c r="F80" s="38" t="str">
        <f t="shared" ref="F80:F102" si="14">H80</f>
        <v>TRABDLM</v>
      </c>
      <c r="G80" s="38" t="str">
        <f>G79</f>
        <v>TFR*, TFM*</v>
      </c>
      <c r="H80" s="38" t="str">
        <f>P$8</f>
        <v>TRABDLM</v>
      </c>
      <c r="I80" s="38" t="str">
        <f>I79</f>
        <v>TRAN2ON</v>
      </c>
      <c r="J80" s="47">
        <v>2.1612697109392662E-3</v>
      </c>
      <c r="K80" s="2"/>
      <c r="L80" s="38" t="s">
        <v>239</v>
      </c>
      <c r="M80" s="38" t="s">
        <v>293</v>
      </c>
      <c r="N80" s="38" t="s">
        <v>244</v>
      </c>
    </row>
    <row r="81" spans="2:20" s="19" customFormat="1" ht="15" customHeight="1" x14ac:dyDescent="0.3">
      <c r="B81" s="38" t="s">
        <v>225</v>
      </c>
      <c r="C81" s="38"/>
      <c r="D81" s="38" t="str">
        <f t="shared" si="13"/>
        <v>FLO_EMIS</v>
      </c>
      <c r="E81" s="66">
        <f>'ACTIVITY BIS'!$E$7</f>
        <v>2018</v>
      </c>
      <c r="F81" s="38" t="str">
        <f t="shared" si="14"/>
        <v>TRABGL</v>
      </c>
      <c r="G81" s="38" t="str">
        <f t="shared" ref="G81:G102" si="15">G80</f>
        <v>TFR*, TFM*</v>
      </c>
      <c r="H81" s="38" t="str">
        <f>P$9</f>
        <v>TRABGL</v>
      </c>
      <c r="I81" s="38" t="str">
        <f t="shared" ref="I81:I102" si="16">I80</f>
        <v>TRAN2ON</v>
      </c>
      <c r="J81" s="47">
        <v>2.6957719462880666E-3</v>
      </c>
      <c r="K81" s="2"/>
      <c r="L81" s="38" t="s">
        <v>239</v>
      </c>
      <c r="M81" s="38" t="s">
        <v>293</v>
      </c>
      <c r="N81" s="38" t="s">
        <v>242</v>
      </c>
      <c r="P81" s="21"/>
      <c r="S81" s="21"/>
    </row>
    <row r="82" spans="2:20" s="19" customFormat="1" ht="15" customHeight="1" x14ac:dyDescent="0.3">
      <c r="B82" s="38" t="s">
        <v>225</v>
      </c>
      <c r="C82" s="38"/>
      <c r="D82" s="38" t="str">
        <f t="shared" si="13"/>
        <v>FLO_EMIS</v>
      </c>
      <c r="E82" s="66">
        <f>'ACTIVITY BIS'!$E$7</f>
        <v>2018</v>
      </c>
      <c r="F82" s="38" t="str">
        <f t="shared" si="14"/>
        <v>TRABGS</v>
      </c>
      <c r="G82" s="38" t="str">
        <f t="shared" si="15"/>
        <v>TFR*, TFM*</v>
      </c>
      <c r="H82" s="38" t="str">
        <f>P$10</f>
        <v>TRABGS</v>
      </c>
      <c r="I82" s="38" t="str">
        <f t="shared" si="16"/>
        <v>TRAN2ON</v>
      </c>
      <c r="J82" s="47">
        <v>2.6957719462880666E-3</v>
      </c>
      <c r="K82" s="2"/>
      <c r="L82" s="38" t="s">
        <v>239</v>
      </c>
      <c r="M82" s="38" t="s">
        <v>293</v>
      </c>
      <c r="N82" s="38" t="s">
        <v>242</v>
      </c>
      <c r="P82" s="21"/>
      <c r="S82" s="22"/>
      <c r="T82" s="23"/>
    </row>
    <row r="83" spans="2:20" s="19" customFormat="1" ht="15" customHeight="1" x14ac:dyDescent="0.3">
      <c r="B83" s="38" t="s">
        <v>225</v>
      </c>
      <c r="C83" s="38"/>
      <c r="D83" s="38" t="str">
        <f t="shared" si="13"/>
        <v>*</v>
      </c>
      <c r="E83" s="66">
        <f>'ACTIVITY BIS'!$E$7</f>
        <v>2018</v>
      </c>
      <c r="F83" s="38" t="str">
        <f t="shared" si="14"/>
        <v>TRABGSL</v>
      </c>
      <c r="G83" s="38" t="str">
        <f t="shared" si="15"/>
        <v>TFR*, TFM*</v>
      </c>
      <c r="H83" s="38" t="str">
        <f>P$11</f>
        <v>TRABGSL</v>
      </c>
      <c r="I83" s="38" t="str">
        <f t="shared" si="16"/>
        <v>TRAN2ON</v>
      </c>
      <c r="J83" s="47">
        <v>0</v>
      </c>
      <c r="K83" s="2"/>
      <c r="L83" s="38" t="s">
        <v>239</v>
      </c>
      <c r="M83" s="38"/>
      <c r="N83" s="38" t="s">
        <v>245</v>
      </c>
      <c r="P83" s="21"/>
      <c r="S83" s="21"/>
    </row>
    <row r="84" spans="2:20" s="19" customFormat="1" ht="15" customHeight="1" x14ac:dyDescent="0.3">
      <c r="B84" s="38" t="s">
        <v>225</v>
      </c>
      <c r="C84" s="38"/>
      <c r="D84" s="38" t="str">
        <f t="shared" si="13"/>
        <v>*</v>
      </c>
      <c r="E84" s="66">
        <f>'ACTIVITY BIS'!$E$7</f>
        <v>2018</v>
      </c>
      <c r="F84" s="38" t="str">
        <f t="shared" si="14"/>
        <v>TRABGSLM</v>
      </c>
      <c r="G84" s="38" t="str">
        <f t="shared" si="15"/>
        <v>TFR*, TFM*</v>
      </c>
      <c r="H84" s="38" t="str">
        <f>P$12</f>
        <v>TRABGSLM</v>
      </c>
      <c r="I84" s="38" t="str">
        <f t="shared" si="16"/>
        <v>TRAN2ON</v>
      </c>
      <c r="J84" s="47">
        <v>0</v>
      </c>
      <c r="K84" s="2"/>
      <c r="L84" s="38" t="s">
        <v>239</v>
      </c>
      <c r="M84" s="38"/>
      <c r="N84" s="38" t="s">
        <v>245</v>
      </c>
      <c r="P84" s="21"/>
      <c r="S84" s="21"/>
      <c r="T84" s="25"/>
    </row>
    <row r="85" spans="2:20" s="19" customFormat="1" ht="15" customHeight="1" x14ac:dyDescent="0.3">
      <c r="B85" s="38" t="s">
        <v>225</v>
      </c>
      <c r="C85" s="38"/>
      <c r="D85" s="38" t="str">
        <f t="shared" si="13"/>
        <v>*</v>
      </c>
      <c r="E85" s="66">
        <f>'ACTIVITY BIS'!$E$7</f>
        <v>2018</v>
      </c>
      <c r="F85" s="38" t="str">
        <f t="shared" si="14"/>
        <v>TRABJF</v>
      </c>
      <c r="G85" s="38" t="str">
        <f>G83</f>
        <v>TFR*, TFM*</v>
      </c>
      <c r="H85" s="38" t="str">
        <f>P$13</f>
        <v>TRABJF</v>
      </c>
      <c r="I85" s="38" t="str">
        <f>I83</f>
        <v>TRAN2ON</v>
      </c>
      <c r="J85" s="47">
        <v>0</v>
      </c>
      <c r="K85" s="2"/>
      <c r="L85" s="38" t="s">
        <v>239</v>
      </c>
      <c r="M85" s="38"/>
      <c r="N85" s="38" t="s">
        <v>245</v>
      </c>
      <c r="P85" s="21"/>
      <c r="S85" s="22"/>
      <c r="T85" s="23"/>
    </row>
    <row r="86" spans="2:20" s="19" customFormat="1" ht="15" customHeight="1" x14ac:dyDescent="0.3">
      <c r="B86" s="38" t="s">
        <v>225</v>
      </c>
      <c r="C86" s="38"/>
      <c r="D86" s="38" t="str">
        <f t="shared" si="13"/>
        <v>*</v>
      </c>
      <c r="E86" s="66">
        <f>'ACTIVITY BIS'!$E$7</f>
        <v>2018</v>
      </c>
      <c r="F86" s="38" t="str">
        <f t="shared" si="14"/>
        <v>TRADME</v>
      </c>
      <c r="G86" s="38" t="str">
        <f t="shared" si="15"/>
        <v>TFR*, TFM*</v>
      </c>
      <c r="H86" s="38" t="str">
        <f>P$14</f>
        <v>TRADME</v>
      </c>
      <c r="I86" s="38" t="str">
        <f t="shared" si="16"/>
        <v>TRAN2ON</v>
      </c>
      <c r="J86" s="47">
        <v>0</v>
      </c>
      <c r="K86" s="2"/>
      <c r="L86" s="38" t="s">
        <v>239</v>
      </c>
      <c r="M86" s="38"/>
      <c r="N86" s="38" t="s">
        <v>263</v>
      </c>
      <c r="P86" s="21"/>
    </row>
    <row r="87" spans="2:20" x14ac:dyDescent="0.3">
      <c r="B87" s="38" t="s">
        <v>225</v>
      </c>
      <c r="C87" s="38"/>
      <c r="D87" s="38" t="str">
        <f t="shared" si="13"/>
        <v>FLO_EMIS</v>
      </c>
      <c r="E87" s="66">
        <f>'ACTIVITY BIS'!$E$7</f>
        <v>2018</v>
      </c>
      <c r="F87" s="38" t="str">
        <f t="shared" si="14"/>
        <v>TRADST</v>
      </c>
      <c r="G87" s="38" t="str">
        <f t="shared" si="15"/>
        <v>TFR*, TFM*</v>
      </c>
      <c r="H87" s="38" t="str">
        <f>P$15</f>
        <v>TRADST</v>
      </c>
      <c r="I87" s="38" t="str">
        <f t="shared" si="16"/>
        <v>TRAN2ON</v>
      </c>
      <c r="J87" s="47">
        <v>2.1175893268408873E-3</v>
      </c>
      <c r="K87" s="2"/>
      <c r="L87" s="38" t="s">
        <v>239</v>
      </c>
      <c r="M87" s="38" t="s">
        <v>293</v>
      </c>
      <c r="N87" s="38" t="s">
        <v>242</v>
      </c>
      <c r="P87" s="21"/>
    </row>
    <row r="88" spans="2:20" x14ac:dyDescent="0.3">
      <c r="B88" s="38" t="s">
        <v>225</v>
      </c>
      <c r="C88" s="38"/>
      <c r="D88" s="38" t="str">
        <f t="shared" si="13"/>
        <v>*</v>
      </c>
      <c r="E88" s="66">
        <f>'ACTIVITY BIS'!$E$7</f>
        <v>2018</v>
      </c>
      <c r="F88" s="38" t="str">
        <f t="shared" si="14"/>
        <v>TRAELC</v>
      </c>
      <c r="G88" s="38" t="str">
        <f t="shared" si="15"/>
        <v>TFR*, TFM*</v>
      </c>
      <c r="H88" s="38" t="str">
        <f>P$16</f>
        <v>TRAELC</v>
      </c>
      <c r="I88" s="38" t="str">
        <f t="shared" si="16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3"/>
        <v>FLO_EMIS</v>
      </c>
      <c r="E89" s="66">
        <f>'ACTIVITY BIS'!$E$7</f>
        <v>2018</v>
      </c>
      <c r="F89" s="38" t="str">
        <f t="shared" si="14"/>
        <v>TRAETH</v>
      </c>
      <c r="G89" s="38" t="str">
        <f t="shared" si="15"/>
        <v>TFR*, TFM*</v>
      </c>
      <c r="H89" s="38" t="str">
        <f>P$17</f>
        <v>TRAETH</v>
      </c>
      <c r="I89" s="38" t="str">
        <f t="shared" si="16"/>
        <v>TRAN2ON</v>
      </c>
      <c r="J89" s="47">
        <v>1.8494710699833359E-3</v>
      </c>
      <c r="K89" s="2"/>
      <c r="L89" s="38" t="s">
        <v>239</v>
      </c>
      <c r="M89" s="38" t="s">
        <v>293</v>
      </c>
      <c r="N89" s="38" t="s">
        <v>242</v>
      </c>
    </row>
    <row r="90" spans="2:20" x14ac:dyDescent="0.3">
      <c r="B90" s="38" t="s">
        <v>225</v>
      </c>
      <c r="C90" s="38"/>
      <c r="D90" s="38" t="str">
        <f t="shared" si="13"/>
        <v>FLO_EMIS</v>
      </c>
      <c r="E90" s="66">
        <f>'ACTIVITY BIS'!$E$7</f>
        <v>2018</v>
      </c>
      <c r="F90" s="38" t="str">
        <f t="shared" si="14"/>
        <v>TRAETHM</v>
      </c>
      <c r="G90" s="38" t="str">
        <f t="shared" si="15"/>
        <v>TFR*, TFM*</v>
      </c>
      <c r="H90" s="38" t="str">
        <f>P$18</f>
        <v>TRAETHM</v>
      </c>
      <c r="I90" s="38" t="str">
        <f t="shared" si="16"/>
        <v>TRAN2ON</v>
      </c>
      <c r="J90" s="47">
        <v>1.8494710699833359E-3</v>
      </c>
      <c r="K90" s="2"/>
      <c r="L90" s="38" t="s">
        <v>239</v>
      </c>
      <c r="M90" s="38" t="s">
        <v>293</v>
      </c>
      <c r="N90" s="38" t="s">
        <v>242</v>
      </c>
    </row>
    <row r="91" spans="2:20" x14ac:dyDescent="0.3">
      <c r="B91" s="38" t="s">
        <v>225</v>
      </c>
      <c r="C91" s="38"/>
      <c r="D91" s="38" t="str">
        <f t="shared" si="13"/>
        <v>*</v>
      </c>
      <c r="E91" s="66">
        <f>'ACTIVITY BIS'!$E$7</f>
        <v>2018</v>
      </c>
      <c r="F91" s="38" t="str">
        <f t="shared" si="14"/>
        <v>TRAFTD</v>
      </c>
      <c r="G91" s="38" t="str">
        <f t="shared" si="15"/>
        <v>TFR*, TFM*</v>
      </c>
      <c r="H91" s="38" t="str">
        <f>P$19</f>
        <v>TRAFTD</v>
      </c>
      <c r="I91" s="38" t="str">
        <f t="shared" si="16"/>
        <v>TRAN2ON</v>
      </c>
      <c r="J91" s="47">
        <v>0</v>
      </c>
      <c r="K91" s="2"/>
      <c r="L91" s="38" t="s">
        <v>239</v>
      </c>
      <c r="M91" s="38"/>
      <c r="N91" s="38" t="s">
        <v>263</v>
      </c>
    </row>
    <row r="92" spans="2:20" x14ac:dyDescent="0.3">
      <c r="B92" s="38" t="s">
        <v>225</v>
      </c>
      <c r="C92" s="38"/>
      <c r="D92" s="38" t="str">
        <f t="shared" si="13"/>
        <v>*</v>
      </c>
      <c r="E92" s="66">
        <f>'ACTIVITY BIS'!$E$7</f>
        <v>2018</v>
      </c>
      <c r="F92" s="38" t="str">
        <f t="shared" si="14"/>
        <v>TRAGSL</v>
      </c>
      <c r="G92" s="38" t="str">
        <f t="shared" si="15"/>
        <v>TFR*, TFM*</v>
      </c>
      <c r="H92" s="38" t="str">
        <f>P$20</f>
        <v>TRAGSL</v>
      </c>
      <c r="I92" s="38" t="str">
        <f t="shared" si="16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3"/>
        <v>*</v>
      </c>
      <c r="E93" s="66">
        <f>'ACTIVITY BIS'!$E$7</f>
        <v>2018</v>
      </c>
      <c r="F93" s="38" t="str">
        <f t="shared" si="14"/>
        <v>TRAH2G</v>
      </c>
      <c r="G93" s="38" t="str">
        <f t="shared" si="15"/>
        <v>TFR*, TFM*</v>
      </c>
      <c r="H93" s="38" t="str">
        <f>P$21</f>
        <v>TRAH2G</v>
      </c>
      <c r="I93" s="38" t="str">
        <f t="shared" si="16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3"/>
        <v>*</v>
      </c>
      <c r="E94" s="66">
        <f>'ACTIVITY BIS'!$E$7</f>
        <v>2018</v>
      </c>
      <c r="F94" s="38" t="str">
        <f t="shared" si="14"/>
        <v>TRAHFO</v>
      </c>
      <c r="G94" s="38" t="str">
        <f t="shared" si="15"/>
        <v>TFR*, TFM*</v>
      </c>
      <c r="H94" s="38" t="str">
        <f>P$22</f>
        <v>TRAHFO</v>
      </c>
      <c r="I94" s="38" t="str">
        <f t="shared" si="16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3"/>
        <v>*</v>
      </c>
      <c r="E95" s="66">
        <f>'ACTIVITY BIS'!$E$7</f>
        <v>2018</v>
      </c>
      <c r="F95" s="38" t="str">
        <f t="shared" si="14"/>
        <v>TRAHUM</v>
      </c>
      <c r="G95" s="38" t="str">
        <f t="shared" si="15"/>
        <v>TFR*, TFM*</v>
      </c>
      <c r="H95" s="38" t="str">
        <f>P$23</f>
        <v>TRAHUM</v>
      </c>
      <c r="I95" s="38" t="str">
        <f t="shared" si="16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3"/>
        <v>*</v>
      </c>
      <c r="E96" s="66">
        <f>'ACTIVITY BIS'!$E$7</f>
        <v>2018</v>
      </c>
      <c r="F96" s="38" t="str">
        <f t="shared" si="14"/>
        <v>TRAKER</v>
      </c>
      <c r="G96" s="38" t="str">
        <f t="shared" si="15"/>
        <v>TFR*, TFM*</v>
      </c>
      <c r="H96" s="38" t="str">
        <f>P$24</f>
        <v>TRAKER</v>
      </c>
      <c r="I96" s="38" t="str">
        <f t="shared" si="16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3"/>
        <v>*</v>
      </c>
      <c r="E97" s="66">
        <f>'ACTIVITY BIS'!$E$7</f>
        <v>2018</v>
      </c>
      <c r="F97" s="38" t="str">
        <f t="shared" si="14"/>
        <v>TRALFO</v>
      </c>
      <c r="G97" s="38" t="str">
        <f t="shared" si="15"/>
        <v>TFR*, TFM*</v>
      </c>
      <c r="H97" s="38" t="str">
        <f>P$25</f>
        <v>TRALFO</v>
      </c>
      <c r="I97" s="38" t="str">
        <f t="shared" si="16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3"/>
        <v>FLO_EMIS</v>
      </c>
      <c r="E98" s="66">
        <f>'ACTIVITY BIS'!$E$7</f>
        <v>2018</v>
      </c>
      <c r="F98" s="38" t="str">
        <f t="shared" si="14"/>
        <v>TRALPG</v>
      </c>
      <c r="G98" s="38" t="str">
        <f t="shared" si="15"/>
        <v>TFR*, TFM*</v>
      </c>
      <c r="H98" s="38" t="str">
        <f>P$26</f>
        <v>TRALPG</v>
      </c>
      <c r="I98" s="38" t="str">
        <f t="shared" si="16"/>
        <v>TRAN2ON</v>
      </c>
      <c r="J98" s="47">
        <v>2.8235624900172984E-3</v>
      </c>
      <c r="K98" s="2"/>
      <c r="L98" s="38" t="s">
        <v>239</v>
      </c>
      <c r="M98" s="38" t="s">
        <v>293</v>
      </c>
      <c r="N98" s="38" t="s">
        <v>242</v>
      </c>
    </row>
    <row r="99" spans="2:20" x14ac:dyDescent="0.3">
      <c r="B99" s="38" t="s">
        <v>225</v>
      </c>
      <c r="C99" s="38"/>
      <c r="D99" s="38" t="str">
        <f t="shared" si="13"/>
        <v>FLO_EMIS</v>
      </c>
      <c r="E99" s="66">
        <f>'ACTIVITY BIS'!$E$7</f>
        <v>2018</v>
      </c>
      <c r="F99" s="38" t="str">
        <f t="shared" si="14"/>
        <v>TRAMTH</v>
      </c>
      <c r="G99" s="38" t="str">
        <f t="shared" si="15"/>
        <v>TFR*, TFM*</v>
      </c>
      <c r="H99" s="38" t="str">
        <f>P$27</f>
        <v>TRAMTH</v>
      </c>
      <c r="I99" s="38" t="str">
        <f t="shared" si="16"/>
        <v>TRAN2ON</v>
      </c>
      <c r="J99" s="47">
        <v>2.0650561346371409E-3</v>
      </c>
      <c r="K99" s="2"/>
      <c r="L99" s="38" t="s">
        <v>239</v>
      </c>
      <c r="M99" s="38" t="s">
        <v>293</v>
      </c>
      <c r="N99" s="38" t="s">
        <v>242</v>
      </c>
    </row>
    <row r="100" spans="2:20" s="19" customFormat="1" ht="15" customHeight="1" x14ac:dyDescent="0.3">
      <c r="B100" s="38" t="s">
        <v>225</v>
      </c>
      <c r="C100" s="38"/>
      <c r="D100" s="38" t="str">
        <f t="shared" si="13"/>
        <v>FLO_EMIS</v>
      </c>
      <c r="E100" s="66">
        <f>'ACTIVITY BIS'!$E$7</f>
        <v>2018</v>
      </c>
      <c r="F100" s="38" t="str">
        <f t="shared" si="14"/>
        <v>TRAMTHM</v>
      </c>
      <c r="G100" s="38" t="str">
        <f t="shared" si="15"/>
        <v>TFR*, TFM*</v>
      </c>
      <c r="H100" s="38" t="str">
        <f>P$28</f>
        <v>TRAMTHM</v>
      </c>
      <c r="I100" s="38" t="str">
        <f t="shared" si="16"/>
        <v>TRAN2ON</v>
      </c>
      <c r="J100" s="47">
        <v>2.0650561346371409E-3</v>
      </c>
      <c r="K100" s="2"/>
      <c r="L100" s="38" t="s">
        <v>239</v>
      </c>
      <c r="M100" s="38" t="s">
        <v>293</v>
      </c>
      <c r="N100" s="38" t="s">
        <v>242</v>
      </c>
      <c r="P100" s="21"/>
    </row>
    <row r="101" spans="2:20" s="19" customFormat="1" ht="15" customHeight="1" x14ac:dyDescent="0.3">
      <c r="B101" s="38" t="s">
        <v>225</v>
      </c>
      <c r="C101" s="38"/>
      <c r="D101" s="38" t="str">
        <f t="shared" si="13"/>
        <v>FLO_EMIS</v>
      </c>
      <c r="E101" s="66">
        <f>'ACTIVITY BIS'!$E$7</f>
        <v>2018</v>
      </c>
      <c r="F101" s="38" t="str">
        <f t="shared" si="14"/>
        <v>TRANGL</v>
      </c>
      <c r="G101" s="38" t="str">
        <f t="shared" si="15"/>
        <v>TFR*, TFM*</v>
      </c>
      <c r="H101" s="38" t="str">
        <f>P$29</f>
        <v>TRANGL</v>
      </c>
      <c r="I101" s="38" t="str">
        <f t="shared" si="16"/>
        <v>TRAN2ON</v>
      </c>
      <c r="J101" s="47">
        <v>2.6957719462880666E-3</v>
      </c>
      <c r="K101"/>
      <c r="L101" s="38" t="s">
        <v>239</v>
      </c>
      <c r="M101" s="38" t="s">
        <v>293</v>
      </c>
      <c r="N101" s="38" t="s">
        <v>242</v>
      </c>
      <c r="P101" s="21"/>
    </row>
    <row r="102" spans="2:20" x14ac:dyDescent="0.3">
      <c r="B102" s="39" t="s">
        <v>225</v>
      </c>
      <c r="C102" s="39"/>
      <c r="D102" s="39" t="str">
        <f t="shared" si="13"/>
        <v>FLO_EMIS</v>
      </c>
      <c r="E102" s="66">
        <f>'ACTIVITY BIS'!$E$7</f>
        <v>2018</v>
      </c>
      <c r="F102" s="39" t="str">
        <f t="shared" si="14"/>
        <v>TRANGS</v>
      </c>
      <c r="G102" s="39" t="str">
        <f t="shared" si="15"/>
        <v>TFR*, TFM*</v>
      </c>
      <c r="H102" s="39" t="str">
        <f>P$30</f>
        <v>TRANGS</v>
      </c>
      <c r="I102" s="39" t="str">
        <f t="shared" si="16"/>
        <v>TRAN2ON</v>
      </c>
      <c r="J102" s="48">
        <v>2.6957719462880666E-3</v>
      </c>
      <c r="K102"/>
      <c r="L102" s="39" t="s">
        <v>239</v>
      </c>
      <c r="M102" s="39" t="s">
        <v>293</v>
      </c>
      <c r="N102" s="39" t="s">
        <v>242</v>
      </c>
    </row>
    <row r="103" spans="2:20" x14ac:dyDescent="0.3">
      <c r="B103" s="38" t="s">
        <v>225</v>
      </c>
      <c r="C103" s="38"/>
      <c r="D103" s="38" t="str">
        <f t="shared" si="13"/>
        <v>FLO_EMIS</v>
      </c>
      <c r="E103" s="66">
        <f>'ACTIVITY BIS'!$E$7</f>
        <v>2018</v>
      </c>
      <c r="F103" s="38" t="str">
        <f>H103</f>
        <v>TRABDL</v>
      </c>
      <c r="G103" s="38" t="str">
        <f>G$7</f>
        <v>TFR*, TFM*</v>
      </c>
      <c r="H103" s="38" t="str">
        <f>P$7</f>
        <v>TRABDL</v>
      </c>
      <c r="I103" s="38" t="s">
        <v>247</v>
      </c>
      <c r="J103" s="47">
        <v>1.4620331216415712E-4</v>
      </c>
      <c r="K103" s="2"/>
      <c r="L103" s="38" t="s">
        <v>239</v>
      </c>
      <c r="M103" s="38" t="s">
        <v>293</v>
      </c>
      <c r="N103" s="38" t="s">
        <v>244</v>
      </c>
    </row>
    <row r="104" spans="2:20" x14ac:dyDescent="0.3">
      <c r="B104" s="38" t="s">
        <v>225</v>
      </c>
      <c r="C104" s="38"/>
      <c r="D104" s="38" t="str">
        <f t="shared" si="13"/>
        <v>FLO_EMIS</v>
      </c>
      <c r="E104" s="66">
        <f>'ACTIVITY BIS'!$E$7</f>
        <v>2018</v>
      </c>
      <c r="F104" s="38" t="str">
        <f t="shared" ref="F104:F126" si="17">H104</f>
        <v>TRABDLM</v>
      </c>
      <c r="G104" s="38" t="str">
        <f>G103</f>
        <v>TFR*, TFM*</v>
      </c>
      <c r="H104" s="38" t="str">
        <f>P$8</f>
        <v>TRABDLM</v>
      </c>
      <c r="I104" s="38" t="str">
        <f>I103</f>
        <v>TRANH3N</v>
      </c>
      <c r="J104" s="47">
        <v>1.4620331216415712E-4</v>
      </c>
      <c r="K104" s="2"/>
      <c r="L104" s="38" t="s">
        <v>239</v>
      </c>
      <c r="M104" s="38" t="s">
        <v>293</v>
      </c>
      <c r="N104" s="38" t="s">
        <v>244</v>
      </c>
    </row>
    <row r="105" spans="2:20" s="19" customFormat="1" ht="15" customHeight="1" x14ac:dyDescent="0.3">
      <c r="B105" s="38" t="s">
        <v>225</v>
      </c>
      <c r="C105" s="38"/>
      <c r="D105" s="38" t="str">
        <f t="shared" si="13"/>
        <v>FLO_EMIS</v>
      </c>
      <c r="E105" s="66">
        <f>'ACTIVITY BIS'!$E$7</f>
        <v>2018</v>
      </c>
      <c r="F105" s="38" t="str">
        <f t="shared" si="17"/>
        <v>TRABGL</v>
      </c>
      <c r="G105" s="38" t="str">
        <f t="shared" ref="G105:G126" si="18">G104</f>
        <v>TFR*, TFM*</v>
      </c>
      <c r="H105" s="38" t="str">
        <f>P$9</f>
        <v>TRABGL</v>
      </c>
      <c r="I105" s="38" t="str">
        <f t="shared" ref="I105:I126" si="19">I104</f>
        <v>TRANH3N</v>
      </c>
      <c r="J105" s="47">
        <v>1.290636013718696E-4</v>
      </c>
      <c r="K105" s="2"/>
      <c r="L105" s="38" t="s">
        <v>239</v>
      </c>
      <c r="M105" s="38" t="s">
        <v>293</v>
      </c>
      <c r="N105" s="38" t="s">
        <v>242</v>
      </c>
      <c r="P105" s="21"/>
      <c r="S105" s="21"/>
    </row>
    <row r="106" spans="2:20" s="19" customFormat="1" ht="15" customHeight="1" x14ac:dyDescent="0.3">
      <c r="B106" s="38" t="s">
        <v>225</v>
      </c>
      <c r="C106" s="38"/>
      <c r="D106" s="38" t="str">
        <f t="shared" si="13"/>
        <v>FLO_EMIS</v>
      </c>
      <c r="E106" s="66">
        <f>'ACTIVITY BIS'!$E$7</f>
        <v>2018</v>
      </c>
      <c r="F106" s="38" t="str">
        <f t="shared" si="17"/>
        <v>TRABGS</v>
      </c>
      <c r="G106" s="38" t="str">
        <f t="shared" si="18"/>
        <v>TFR*, TFM*</v>
      </c>
      <c r="H106" s="38" t="str">
        <f>P$10</f>
        <v>TRABGS</v>
      </c>
      <c r="I106" s="38" t="str">
        <f t="shared" si="19"/>
        <v>TRANH3N</v>
      </c>
      <c r="J106" s="47">
        <v>1.290636013718696E-4</v>
      </c>
      <c r="K106" s="2"/>
      <c r="L106" s="38" t="s">
        <v>239</v>
      </c>
      <c r="M106" s="38" t="s">
        <v>293</v>
      </c>
      <c r="N106" s="38" t="s">
        <v>242</v>
      </c>
      <c r="P106" s="21"/>
      <c r="S106" s="22"/>
      <c r="T106" s="23"/>
    </row>
    <row r="107" spans="2:20" s="19" customFormat="1" ht="15" customHeight="1" x14ac:dyDescent="0.3">
      <c r="B107" s="38" t="s">
        <v>225</v>
      </c>
      <c r="C107" s="38"/>
      <c r="D107" s="38" t="str">
        <f t="shared" si="13"/>
        <v>*</v>
      </c>
      <c r="E107" s="66">
        <f>'ACTIVITY BIS'!$E$7</f>
        <v>2018</v>
      </c>
      <c r="F107" s="38" t="str">
        <f t="shared" si="17"/>
        <v>TRABGSL</v>
      </c>
      <c r="G107" s="38" t="str">
        <f t="shared" si="18"/>
        <v>TFR*, TFM*</v>
      </c>
      <c r="H107" s="38" t="str">
        <f>P$11</f>
        <v>TRABGSL</v>
      </c>
      <c r="I107" s="38" t="str">
        <f t="shared" si="19"/>
        <v>TRANH3N</v>
      </c>
      <c r="J107" s="47">
        <v>0</v>
      </c>
      <c r="K107" s="2"/>
      <c r="L107" s="38" t="s">
        <v>239</v>
      </c>
      <c r="M107" s="38"/>
      <c r="N107" s="38" t="s">
        <v>245</v>
      </c>
      <c r="P107" s="21"/>
      <c r="S107" s="21"/>
    </row>
    <row r="108" spans="2:20" s="19" customFormat="1" ht="15" customHeight="1" x14ac:dyDescent="0.3">
      <c r="B108" s="38" t="s">
        <v>225</v>
      </c>
      <c r="C108" s="38"/>
      <c r="D108" s="38" t="str">
        <f t="shared" ref="D108" si="20">IF(J108&gt;0,"FLO_EMIS","*")</f>
        <v>*</v>
      </c>
      <c r="E108" s="66">
        <f>'ACTIVITY BIS'!$E$7</f>
        <v>2018</v>
      </c>
      <c r="F108" s="38" t="str">
        <f t="shared" si="17"/>
        <v>TRABGSLM</v>
      </c>
      <c r="G108" s="38" t="str">
        <f t="shared" si="18"/>
        <v>TFR*, TFM*</v>
      </c>
      <c r="H108" s="38" t="str">
        <f>P$12</f>
        <v>TRABGSLM</v>
      </c>
      <c r="I108" s="38" t="str">
        <f t="shared" si="19"/>
        <v>TRANH3N</v>
      </c>
      <c r="J108" s="47">
        <v>0</v>
      </c>
      <c r="K108" s="2"/>
      <c r="L108" s="38" t="s">
        <v>239</v>
      </c>
      <c r="M108" s="38"/>
      <c r="N108" s="38" t="s">
        <v>245</v>
      </c>
      <c r="P108" s="21"/>
      <c r="S108" s="21"/>
      <c r="T108" s="25"/>
    </row>
    <row r="109" spans="2:20" s="19" customFormat="1" x14ac:dyDescent="0.3">
      <c r="B109" s="38" t="s">
        <v>225</v>
      </c>
      <c r="C109" s="38"/>
      <c r="D109" s="38" t="str">
        <f t="shared" si="13"/>
        <v>*</v>
      </c>
      <c r="E109" s="66">
        <f>'ACTIVITY BIS'!$E$7</f>
        <v>2018</v>
      </c>
      <c r="F109" s="38" t="str">
        <f t="shared" si="17"/>
        <v>TRABJF</v>
      </c>
      <c r="G109" s="38" t="str">
        <f>G107</f>
        <v>TFR*, TFM*</v>
      </c>
      <c r="H109" s="38" t="str">
        <f>P$13</f>
        <v>TRABJF</v>
      </c>
      <c r="I109" s="38" t="str">
        <f>I107</f>
        <v>TRANH3N</v>
      </c>
      <c r="J109" s="47">
        <v>0</v>
      </c>
      <c r="K109" s="2"/>
      <c r="L109" s="38" t="s">
        <v>239</v>
      </c>
      <c r="M109" s="38"/>
      <c r="N109" s="38" t="s">
        <v>245</v>
      </c>
      <c r="P109" s="21"/>
      <c r="S109" s="22"/>
      <c r="T109" s="23"/>
    </row>
    <row r="110" spans="2:20" s="19" customFormat="1" ht="15" customHeight="1" x14ac:dyDescent="0.3">
      <c r="B110" s="38" t="s">
        <v>225</v>
      </c>
      <c r="C110" s="38"/>
      <c r="D110" s="38" t="str">
        <f t="shared" si="13"/>
        <v>*</v>
      </c>
      <c r="E110" s="66">
        <f>'ACTIVITY BIS'!$E$7</f>
        <v>2018</v>
      </c>
      <c r="F110" s="38" t="str">
        <f t="shared" si="17"/>
        <v>TRADME</v>
      </c>
      <c r="G110" s="38" t="str">
        <f t="shared" si="18"/>
        <v>TFR*, TFM*</v>
      </c>
      <c r="H110" s="38" t="str">
        <f>P$14</f>
        <v>TRADME</v>
      </c>
      <c r="I110" s="38" t="str">
        <f t="shared" si="19"/>
        <v>TRANH3N</v>
      </c>
      <c r="J110" s="47">
        <v>0</v>
      </c>
      <c r="K110" s="2"/>
      <c r="L110" s="38" t="s">
        <v>239</v>
      </c>
      <c r="M110" s="38"/>
      <c r="N110" s="38" t="s">
        <v>263</v>
      </c>
      <c r="P110" s="21"/>
    </row>
    <row r="111" spans="2:20" x14ac:dyDescent="0.3">
      <c r="B111" s="38" t="s">
        <v>225</v>
      </c>
      <c r="C111" s="38"/>
      <c r="D111" s="38" t="str">
        <f t="shared" si="13"/>
        <v>FLO_EMIS</v>
      </c>
      <c r="E111" s="66">
        <f>'ACTIVITY BIS'!$E$7</f>
        <v>2018</v>
      </c>
      <c r="F111" s="38" t="str">
        <f t="shared" si="17"/>
        <v>TRADST</v>
      </c>
      <c r="G111" s="38" t="str">
        <f t="shared" si="18"/>
        <v>TFR*, TFM*</v>
      </c>
      <c r="H111" s="38" t="str">
        <f>P$15</f>
        <v>TRADST</v>
      </c>
      <c r="I111" s="38" t="str">
        <f t="shared" si="19"/>
        <v>TRANH3N</v>
      </c>
      <c r="J111" s="47">
        <v>1.4324846724153513E-4</v>
      </c>
      <c r="K111" s="2"/>
      <c r="L111" s="38" t="s">
        <v>239</v>
      </c>
      <c r="M111" s="38" t="s">
        <v>293</v>
      </c>
      <c r="N111" s="38" t="s">
        <v>242</v>
      </c>
      <c r="P111" s="21"/>
    </row>
    <row r="112" spans="2:20" x14ac:dyDescent="0.3">
      <c r="B112" s="38" t="s">
        <v>225</v>
      </c>
      <c r="C112" s="38"/>
      <c r="D112" s="38" t="str">
        <f t="shared" si="13"/>
        <v>*</v>
      </c>
      <c r="E112" s="66">
        <f>'ACTIVITY BIS'!$E$7</f>
        <v>2018</v>
      </c>
      <c r="F112" s="38" t="str">
        <f t="shared" si="17"/>
        <v>TRAELC</v>
      </c>
      <c r="G112" s="38" t="str">
        <f t="shared" si="18"/>
        <v>TFR*, TFM*</v>
      </c>
      <c r="H112" s="38" t="str">
        <f>P$16</f>
        <v>TRAELC</v>
      </c>
      <c r="I112" s="38" t="str">
        <f t="shared" si="19"/>
        <v>TRANH3N</v>
      </c>
      <c r="J112" s="47">
        <v>0</v>
      </c>
      <c r="K112" s="2"/>
      <c r="L112" s="38" t="s">
        <v>239</v>
      </c>
      <c r="M112" s="38"/>
      <c r="N112" s="38" t="s">
        <v>245</v>
      </c>
    </row>
    <row r="113" spans="2:19" x14ac:dyDescent="0.3">
      <c r="B113" s="38" t="s">
        <v>225</v>
      </c>
      <c r="C113" s="38"/>
      <c r="D113" s="38" t="str">
        <f t="shared" si="13"/>
        <v>FLO_EMIS</v>
      </c>
      <c r="E113" s="66">
        <f>'ACTIVITY BIS'!$E$7</f>
        <v>2018</v>
      </c>
      <c r="F113" s="38" t="str">
        <f t="shared" si="17"/>
        <v>TRAETH</v>
      </c>
      <c r="G113" s="38" t="str">
        <f t="shared" si="18"/>
        <v>TFR*, TFM*</v>
      </c>
      <c r="H113" s="38" t="str">
        <f>P$17</f>
        <v>TRAETH</v>
      </c>
      <c r="I113" s="38" t="str">
        <f t="shared" si="19"/>
        <v>TRANH3N</v>
      </c>
      <c r="J113" s="47">
        <v>5.708455406931133E-5</v>
      </c>
      <c r="K113" s="2"/>
      <c r="L113" s="38" t="s">
        <v>239</v>
      </c>
      <c r="M113" s="38" t="s">
        <v>293</v>
      </c>
      <c r="N113" s="38" t="s">
        <v>242</v>
      </c>
    </row>
    <row r="114" spans="2:19" x14ac:dyDescent="0.3">
      <c r="B114" s="38" t="s">
        <v>225</v>
      </c>
      <c r="C114" s="38"/>
      <c r="D114" s="38" t="str">
        <f t="shared" si="13"/>
        <v>FLO_EMIS</v>
      </c>
      <c r="E114" s="66">
        <f>'ACTIVITY BIS'!$E$7</f>
        <v>2018</v>
      </c>
      <c r="F114" s="38" t="str">
        <f t="shared" si="17"/>
        <v>TRAETHM</v>
      </c>
      <c r="G114" s="38" t="str">
        <f t="shared" si="18"/>
        <v>TFR*, TFM*</v>
      </c>
      <c r="H114" s="38" t="str">
        <f>P$18</f>
        <v>TRAETHM</v>
      </c>
      <c r="I114" s="38" t="str">
        <f t="shared" si="19"/>
        <v>TRANH3N</v>
      </c>
      <c r="J114" s="47">
        <v>5.708455406931133E-5</v>
      </c>
      <c r="K114" s="2"/>
      <c r="L114" s="38" t="s">
        <v>239</v>
      </c>
      <c r="M114" s="38" t="s">
        <v>293</v>
      </c>
      <c r="N114" s="38" t="s">
        <v>242</v>
      </c>
    </row>
    <row r="115" spans="2:19" x14ac:dyDescent="0.3">
      <c r="B115" s="38" t="s">
        <v>225</v>
      </c>
      <c r="C115" s="38"/>
      <c r="D115" s="38" t="str">
        <f t="shared" si="13"/>
        <v>*</v>
      </c>
      <c r="E115" s="66">
        <f>'ACTIVITY BIS'!$E$7</f>
        <v>2018</v>
      </c>
      <c r="F115" s="38" t="str">
        <f t="shared" si="17"/>
        <v>TRAFTD</v>
      </c>
      <c r="G115" s="38" t="str">
        <f t="shared" si="18"/>
        <v>TFR*, TFM*</v>
      </c>
      <c r="H115" s="38" t="str">
        <f>P$19</f>
        <v>TRAFTD</v>
      </c>
      <c r="I115" s="38" t="str">
        <f t="shared" si="19"/>
        <v>TRANH3N</v>
      </c>
      <c r="J115" s="47">
        <v>0</v>
      </c>
      <c r="K115" s="2"/>
      <c r="L115" s="38" t="s">
        <v>239</v>
      </c>
      <c r="M115" s="38"/>
      <c r="N115" s="38" t="s">
        <v>263</v>
      </c>
    </row>
    <row r="116" spans="2:19" x14ac:dyDescent="0.3">
      <c r="B116" s="38" t="s">
        <v>225</v>
      </c>
      <c r="C116" s="38"/>
      <c r="D116" s="38" t="str">
        <f t="shared" si="13"/>
        <v>*</v>
      </c>
      <c r="E116" s="66">
        <f>'ACTIVITY BIS'!$E$7</f>
        <v>2018</v>
      </c>
      <c r="F116" s="38" t="str">
        <f t="shared" si="17"/>
        <v>TRAGSL</v>
      </c>
      <c r="G116" s="38" t="str">
        <f t="shared" si="18"/>
        <v>TFR*, TFM*</v>
      </c>
      <c r="H116" s="38" t="str">
        <f>P$20</f>
        <v>TRAGSL</v>
      </c>
      <c r="I116" s="38" t="str">
        <f t="shared" si="19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19" x14ac:dyDescent="0.3">
      <c r="B117" s="38" t="s">
        <v>225</v>
      </c>
      <c r="C117" s="38"/>
      <c r="D117" s="38" t="str">
        <f t="shared" si="13"/>
        <v>*</v>
      </c>
      <c r="E117" s="66">
        <f>'ACTIVITY BIS'!$E$7</f>
        <v>2018</v>
      </c>
      <c r="F117" s="38" t="str">
        <f t="shared" si="17"/>
        <v>TRAH2G</v>
      </c>
      <c r="G117" s="38" t="str">
        <f t="shared" si="18"/>
        <v>TFR*, TFM*</v>
      </c>
      <c r="H117" s="38" t="str">
        <f>P$21</f>
        <v>TRAH2G</v>
      </c>
      <c r="I117" s="38" t="str">
        <f t="shared" si="19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9" x14ac:dyDescent="0.3">
      <c r="B118" s="38" t="s">
        <v>225</v>
      </c>
      <c r="C118" s="38"/>
      <c r="D118" s="38" t="str">
        <f t="shared" si="13"/>
        <v>*</v>
      </c>
      <c r="E118" s="66">
        <f>'ACTIVITY BIS'!$E$7</f>
        <v>2018</v>
      </c>
      <c r="F118" s="38" t="str">
        <f t="shared" si="17"/>
        <v>TRAHFO</v>
      </c>
      <c r="G118" s="38" t="str">
        <f t="shared" si="18"/>
        <v>TFR*, TFM*</v>
      </c>
      <c r="H118" s="38" t="str">
        <f>P$22</f>
        <v>TRAHFO</v>
      </c>
      <c r="I118" s="38" t="str">
        <f t="shared" si="19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9" x14ac:dyDescent="0.3">
      <c r="B119" s="38" t="s">
        <v>225</v>
      </c>
      <c r="C119" s="38"/>
      <c r="D119" s="38" t="str">
        <f t="shared" si="13"/>
        <v>*</v>
      </c>
      <c r="E119" s="66">
        <f>'ACTIVITY BIS'!$E$7</f>
        <v>2018</v>
      </c>
      <c r="F119" s="38" t="str">
        <f t="shared" si="17"/>
        <v>TRAHUM</v>
      </c>
      <c r="G119" s="38" t="str">
        <f t="shared" si="18"/>
        <v>TFR*, TFM*</v>
      </c>
      <c r="H119" s="38" t="str">
        <f>P$23</f>
        <v>TRAHUM</v>
      </c>
      <c r="I119" s="38" t="str">
        <f t="shared" si="19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9" x14ac:dyDescent="0.3">
      <c r="B120" s="38" t="s">
        <v>225</v>
      </c>
      <c r="C120" s="38"/>
      <c r="D120" s="38" t="str">
        <f t="shared" si="13"/>
        <v>*</v>
      </c>
      <c r="E120" s="66">
        <f>'ACTIVITY BIS'!$E$7</f>
        <v>2018</v>
      </c>
      <c r="F120" s="38" t="str">
        <f t="shared" si="17"/>
        <v>TRAKER</v>
      </c>
      <c r="G120" s="38" t="str">
        <f t="shared" si="18"/>
        <v>TFR*, TFM*</v>
      </c>
      <c r="H120" s="38" t="str">
        <f>P$24</f>
        <v>TRAKER</v>
      </c>
      <c r="I120" s="38" t="str">
        <f t="shared" si="19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9" x14ac:dyDescent="0.3">
      <c r="B121" s="38" t="s">
        <v>225</v>
      </c>
      <c r="C121" s="38"/>
      <c r="D121" s="38" t="str">
        <f t="shared" si="13"/>
        <v>*</v>
      </c>
      <c r="E121" s="66">
        <f>'ACTIVITY BIS'!$E$7</f>
        <v>2018</v>
      </c>
      <c r="F121" s="38" t="str">
        <f t="shared" si="17"/>
        <v>TRALFO</v>
      </c>
      <c r="G121" s="38" t="str">
        <f t="shared" si="18"/>
        <v>TFR*, TFM*</v>
      </c>
      <c r="H121" s="38" t="str">
        <f>P$25</f>
        <v>TRALFO</v>
      </c>
      <c r="I121" s="38" t="str">
        <f t="shared" si="19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9" x14ac:dyDescent="0.3">
      <c r="B122" s="38" t="s">
        <v>225</v>
      </c>
      <c r="C122" s="38"/>
      <c r="D122" s="38" t="str">
        <f t="shared" si="13"/>
        <v>FLO_EMIS</v>
      </c>
      <c r="E122" s="66">
        <f>'ACTIVITY BIS'!$E$7</f>
        <v>2018</v>
      </c>
      <c r="F122" s="38" t="str">
        <f t="shared" si="17"/>
        <v>TRALPG</v>
      </c>
      <c r="G122" s="38" t="str">
        <f t="shared" si="18"/>
        <v>TFR*, TFM*</v>
      </c>
      <c r="H122" s="38" t="str">
        <f>P$26</f>
        <v>TRALPG</v>
      </c>
      <c r="I122" s="38" t="str">
        <f t="shared" si="19"/>
        <v>TRANH3N</v>
      </c>
      <c r="J122" s="47">
        <v>1.3518174048882055E-4</v>
      </c>
      <c r="K122" s="2"/>
      <c r="L122" s="38" t="s">
        <v>239</v>
      </c>
      <c r="M122" s="38" t="s">
        <v>293</v>
      </c>
      <c r="N122" s="38" t="s">
        <v>242</v>
      </c>
    </row>
    <row r="123" spans="2:19" x14ac:dyDescent="0.3">
      <c r="B123" s="38" t="s">
        <v>225</v>
      </c>
      <c r="C123" s="38"/>
      <c r="D123" s="38" t="str">
        <f t="shared" si="13"/>
        <v>FLO_EMIS</v>
      </c>
      <c r="E123" s="66">
        <f>'ACTIVITY BIS'!$E$7</f>
        <v>2018</v>
      </c>
      <c r="F123" s="38" t="str">
        <f t="shared" si="17"/>
        <v>TRAMTH</v>
      </c>
      <c r="G123" s="38" t="str">
        <f t="shared" si="18"/>
        <v>TFR*, TFM*</v>
      </c>
      <c r="H123" s="38" t="str">
        <f>P$27</f>
        <v>TRAMTH</v>
      </c>
      <c r="I123" s="38" t="str">
        <f t="shared" si="19"/>
        <v>TRANH3N</v>
      </c>
      <c r="J123" s="47">
        <v>1.3969475681850508E-4</v>
      </c>
      <c r="K123" s="2"/>
      <c r="L123" s="38" t="s">
        <v>239</v>
      </c>
      <c r="M123" s="38" t="s">
        <v>293</v>
      </c>
      <c r="N123" s="38" t="s">
        <v>242</v>
      </c>
    </row>
    <row r="124" spans="2:19" s="19" customFormat="1" ht="15" customHeight="1" x14ac:dyDescent="0.3">
      <c r="B124" s="38" t="s">
        <v>225</v>
      </c>
      <c r="C124" s="38"/>
      <c r="D124" s="38" t="str">
        <f t="shared" si="13"/>
        <v>FLO_EMIS</v>
      </c>
      <c r="E124" s="66">
        <f>'ACTIVITY BIS'!$E$7</f>
        <v>2018</v>
      </c>
      <c r="F124" s="38" t="str">
        <f t="shared" si="17"/>
        <v>TRAMTHM</v>
      </c>
      <c r="G124" s="38" t="str">
        <f t="shared" si="18"/>
        <v>TFR*, TFM*</v>
      </c>
      <c r="H124" s="38" t="str">
        <f>P$28</f>
        <v>TRAMTHM</v>
      </c>
      <c r="I124" s="38" t="str">
        <f t="shared" si="19"/>
        <v>TRANH3N</v>
      </c>
      <c r="J124" s="47">
        <v>1.3969475681850508E-4</v>
      </c>
      <c r="K124" s="2"/>
      <c r="L124" s="38" t="s">
        <v>239</v>
      </c>
      <c r="M124" s="38" t="s">
        <v>293</v>
      </c>
      <c r="N124" s="38" t="s">
        <v>242</v>
      </c>
      <c r="P124" s="21"/>
    </row>
    <row r="125" spans="2:19" s="19" customFormat="1" ht="15" customHeight="1" x14ac:dyDescent="0.3">
      <c r="B125" s="38" t="s">
        <v>225</v>
      </c>
      <c r="C125" s="38"/>
      <c r="D125" s="38" t="str">
        <f t="shared" si="13"/>
        <v>FLO_EMIS</v>
      </c>
      <c r="E125" s="66">
        <f>'ACTIVITY BIS'!$E$7</f>
        <v>2018</v>
      </c>
      <c r="F125" s="38" t="str">
        <f t="shared" si="17"/>
        <v>TRANGL</v>
      </c>
      <c r="G125" s="38" t="str">
        <f t="shared" si="18"/>
        <v>TFR*, TFM*</v>
      </c>
      <c r="H125" s="38" t="str">
        <f>P$29</f>
        <v>TRANGL</v>
      </c>
      <c r="I125" s="38" t="str">
        <f t="shared" si="19"/>
        <v>TRANH3N</v>
      </c>
      <c r="J125" s="47">
        <v>1.290636013718696E-4</v>
      </c>
      <c r="K125"/>
      <c r="L125" s="38" t="s">
        <v>239</v>
      </c>
      <c r="M125" s="38" t="s">
        <v>293</v>
      </c>
      <c r="N125" s="38" t="s">
        <v>242</v>
      </c>
      <c r="P125" s="21"/>
    </row>
    <row r="126" spans="2:19" x14ac:dyDescent="0.3">
      <c r="B126" s="39" t="s">
        <v>225</v>
      </c>
      <c r="C126" s="39"/>
      <c r="D126" s="39" t="str">
        <f t="shared" si="13"/>
        <v>FLO_EMIS</v>
      </c>
      <c r="E126" s="66">
        <f>'ACTIVITY BIS'!$E$7</f>
        <v>2018</v>
      </c>
      <c r="F126" s="39" t="str">
        <f t="shared" si="17"/>
        <v>TRANGS</v>
      </c>
      <c r="G126" s="39" t="str">
        <f t="shared" si="18"/>
        <v>TFR*, TFM*</v>
      </c>
      <c r="H126" s="39" t="str">
        <f>P$30</f>
        <v>TRANGS</v>
      </c>
      <c r="I126" s="39" t="str">
        <f t="shared" si="19"/>
        <v>TRANH3N</v>
      </c>
      <c r="J126" s="48">
        <v>1.290636013718696E-4</v>
      </c>
      <c r="K126"/>
      <c r="L126" s="39" t="s">
        <v>239</v>
      </c>
      <c r="M126" s="39" t="s">
        <v>293</v>
      </c>
      <c r="N126" s="39" t="s">
        <v>242</v>
      </c>
    </row>
    <row r="127" spans="2:19" x14ac:dyDescent="0.3">
      <c r="B127" s="38" t="s">
        <v>225</v>
      </c>
      <c r="C127" s="38"/>
      <c r="D127" s="38" t="str">
        <f t="shared" si="13"/>
        <v>FLO_EMIS</v>
      </c>
      <c r="E127" s="66">
        <f>'ACTIVITY BIS'!$E$7</f>
        <v>2018</v>
      </c>
      <c r="F127" s="38" t="str">
        <f>H127</f>
        <v>TRABDL</v>
      </c>
      <c r="G127" s="38" t="str">
        <f>G$7</f>
        <v>TFR*, TFM*</v>
      </c>
      <c r="H127" s="38" t="str">
        <f>P$7</f>
        <v>TRABDL</v>
      </c>
      <c r="I127" s="38" t="s">
        <v>231</v>
      </c>
      <c r="J127" s="47">
        <v>0.59080886212925066</v>
      </c>
      <c r="K127" s="2"/>
      <c r="L127" s="38" t="s">
        <v>239</v>
      </c>
      <c r="M127" s="38" t="s">
        <v>293</v>
      </c>
      <c r="N127" s="38" t="s">
        <v>244</v>
      </c>
    </row>
    <row r="128" spans="2:19" s="19" customFormat="1" ht="15" customHeight="1" x14ac:dyDescent="0.3">
      <c r="B128" s="38" t="s">
        <v>225</v>
      </c>
      <c r="C128" s="38"/>
      <c r="D128" s="38" t="str">
        <f t="shared" si="13"/>
        <v>FLO_EMIS</v>
      </c>
      <c r="E128" s="66">
        <f>'ACTIVITY BIS'!$E$7</f>
        <v>2018</v>
      </c>
      <c r="F128" s="38" t="str">
        <f t="shared" ref="F128:F174" si="21">H128</f>
        <v>TRABDLM</v>
      </c>
      <c r="G128" s="38" t="str">
        <f>G127</f>
        <v>TFR*, TFM*</v>
      </c>
      <c r="H128" s="38" t="str">
        <f>P$8</f>
        <v>TRABDLM</v>
      </c>
      <c r="I128" s="38" t="str">
        <f>I127</f>
        <v>TRANOXN</v>
      </c>
      <c r="J128" s="47">
        <v>0.59080886212925066</v>
      </c>
      <c r="K128" s="2"/>
      <c r="L128" s="38" t="s">
        <v>239</v>
      </c>
      <c r="M128" s="38" t="s">
        <v>293</v>
      </c>
      <c r="N128" s="38" t="s">
        <v>244</v>
      </c>
      <c r="P128" s="21"/>
      <c r="S128" s="21"/>
    </row>
    <row r="129" spans="2:20" s="19" customFormat="1" ht="15" customHeight="1" x14ac:dyDescent="0.3">
      <c r="B129" s="38" t="s">
        <v>225</v>
      </c>
      <c r="C129" s="38"/>
      <c r="D129" s="38" t="str">
        <f t="shared" si="13"/>
        <v>FLO_EMIS</v>
      </c>
      <c r="E129" s="66">
        <f>'ACTIVITY BIS'!$E$7</f>
        <v>2018</v>
      </c>
      <c r="F129" s="38" t="str">
        <f t="shared" si="21"/>
        <v>TRABGL</v>
      </c>
      <c r="G129" s="38" t="str">
        <f t="shared" ref="G129:G150" si="22">G128</f>
        <v>TFR*, TFM*</v>
      </c>
      <c r="H129" s="38" t="str">
        <f>P$9</f>
        <v>TRABGL</v>
      </c>
      <c r="I129" s="38" t="str">
        <f t="shared" ref="I129:I150" si="23">I128</f>
        <v>TRANOXN</v>
      </c>
      <c r="J129" s="47">
        <v>0.2618669993952723</v>
      </c>
      <c r="K129" s="2"/>
      <c r="L129" s="38" t="s">
        <v>239</v>
      </c>
      <c r="M129" s="38" t="s">
        <v>293</v>
      </c>
      <c r="N129" s="38" t="s">
        <v>242</v>
      </c>
      <c r="P129" s="21"/>
      <c r="S129" s="22"/>
      <c r="T129" s="23"/>
    </row>
    <row r="130" spans="2:20" s="19" customFormat="1" ht="15" customHeight="1" x14ac:dyDescent="0.3">
      <c r="B130" s="38" t="s">
        <v>225</v>
      </c>
      <c r="C130" s="38"/>
      <c r="D130" s="38" t="str">
        <f t="shared" si="13"/>
        <v>FLO_EMIS</v>
      </c>
      <c r="E130" s="66">
        <f>'ACTIVITY BIS'!$E$7</f>
        <v>2018</v>
      </c>
      <c r="F130" s="38" t="str">
        <f t="shared" si="21"/>
        <v>TRABGS</v>
      </c>
      <c r="G130" s="38" t="str">
        <f t="shared" si="22"/>
        <v>TFR*, TFM*</v>
      </c>
      <c r="H130" s="38" t="str">
        <f>P$10</f>
        <v>TRABGS</v>
      </c>
      <c r="I130" s="38" t="str">
        <f t="shared" si="23"/>
        <v>TRANOXN</v>
      </c>
      <c r="J130" s="47">
        <v>0.2618669993952723</v>
      </c>
      <c r="K130" s="2"/>
      <c r="L130" s="38" t="s">
        <v>239</v>
      </c>
      <c r="M130" s="38" t="s">
        <v>293</v>
      </c>
      <c r="N130" s="38" t="s">
        <v>242</v>
      </c>
      <c r="P130" s="21"/>
      <c r="S130" s="21"/>
    </row>
    <row r="131" spans="2:20" s="19" customFormat="1" ht="15" customHeight="1" x14ac:dyDescent="0.3">
      <c r="B131" s="38" t="s">
        <v>225</v>
      </c>
      <c r="C131" s="38"/>
      <c r="D131" s="38" t="str">
        <f t="shared" si="13"/>
        <v>*</v>
      </c>
      <c r="E131" s="66">
        <f>'ACTIVITY BIS'!$E$7</f>
        <v>2018</v>
      </c>
      <c r="F131" s="38" t="str">
        <f t="shared" si="21"/>
        <v>TRABGSL</v>
      </c>
      <c r="G131" s="38" t="str">
        <f t="shared" si="22"/>
        <v>TFR*, TFM*</v>
      </c>
      <c r="H131" s="38" t="str">
        <f>P$11</f>
        <v>TRABGSL</v>
      </c>
      <c r="I131" s="38" t="str">
        <f t="shared" si="23"/>
        <v>TRANOXN</v>
      </c>
      <c r="J131" s="47">
        <v>0</v>
      </c>
      <c r="K131" s="2"/>
      <c r="L131" s="38" t="s">
        <v>239</v>
      </c>
      <c r="M131" s="38"/>
      <c r="N131" s="38" t="s">
        <v>245</v>
      </c>
      <c r="P131" s="21"/>
      <c r="S131" s="22"/>
      <c r="T131" s="23"/>
    </row>
    <row r="132" spans="2:20" s="19" customFormat="1" ht="15" customHeight="1" x14ac:dyDescent="0.3">
      <c r="B132" s="38" t="s">
        <v>225</v>
      </c>
      <c r="C132" s="38"/>
      <c r="D132" s="38" t="str">
        <f t="shared" si="13"/>
        <v>*</v>
      </c>
      <c r="E132" s="66">
        <f>'ACTIVITY BIS'!$E$7</f>
        <v>2018</v>
      </c>
      <c r="F132" s="38" t="str">
        <f t="shared" si="21"/>
        <v>TRABGSLM</v>
      </c>
      <c r="G132" s="38" t="str">
        <f t="shared" si="22"/>
        <v>TFR*, TFM*</v>
      </c>
      <c r="H132" s="38" t="str">
        <f>P$12</f>
        <v>TRABGSLM</v>
      </c>
      <c r="I132" s="38" t="str">
        <f t="shared" si="23"/>
        <v>TRANOXN</v>
      </c>
      <c r="J132" s="47">
        <v>0</v>
      </c>
      <c r="K132" s="2"/>
      <c r="L132" s="38" t="s">
        <v>239</v>
      </c>
      <c r="M132" s="38"/>
      <c r="N132" s="38" t="s">
        <v>245</v>
      </c>
      <c r="P132" s="21"/>
      <c r="S132" s="21"/>
      <c r="T132" s="25"/>
    </row>
    <row r="133" spans="2:20" s="19" customFormat="1" ht="15" customHeight="1" x14ac:dyDescent="0.3">
      <c r="B133" s="38" t="s">
        <v>225</v>
      </c>
      <c r="C133" s="38"/>
      <c r="D133" s="38" t="str">
        <f t="shared" si="13"/>
        <v>*</v>
      </c>
      <c r="E133" s="66">
        <f>'ACTIVITY BIS'!$E$7</f>
        <v>2018</v>
      </c>
      <c r="F133" s="38" t="str">
        <f t="shared" si="21"/>
        <v>TRABJF</v>
      </c>
      <c r="G133" s="38" t="str">
        <f>G131</f>
        <v>TFR*, TFM*</v>
      </c>
      <c r="H133" s="38" t="str">
        <f>P$13</f>
        <v>TRABJF</v>
      </c>
      <c r="I133" s="38" t="str">
        <f>I131</f>
        <v>TRANOXN</v>
      </c>
      <c r="J133" s="47">
        <v>0</v>
      </c>
      <c r="K133" s="2"/>
      <c r="L133" s="38" t="s">
        <v>239</v>
      </c>
      <c r="M133" s="38"/>
      <c r="N133" s="38" t="s">
        <v>245</v>
      </c>
      <c r="P133" s="21"/>
    </row>
    <row r="134" spans="2:20" x14ac:dyDescent="0.3">
      <c r="B134" s="38" t="s">
        <v>225</v>
      </c>
      <c r="C134" s="38"/>
      <c r="D134" s="38" t="str">
        <f t="shared" si="13"/>
        <v>*</v>
      </c>
      <c r="E134" s="66">
        <f>'ACTIVITY BIS'!$E$7</f>
        <v>2018</v>
      </c>
      <c r="F134" s="38" t="str">
        <f t="shared" si="21"/>
        <v>TRADME</v>
      </c>
      <c r="G134" s="38" t="str">
        <f t="shared" si="22"/>
        <v>TFR*, TFM*</v>
      </c>
      <c r="H134" s="38" t="str">
        <f>P$14</f>
        <v>TRADME</v>
      </c>
      <c r="I134" s="38" t="str">
        <f t="shared" si="23"/>
        <v>TRANOXN</v>
      </c>
      <c r="J134" s="47">
        <v>0</v>
      </c>
      <c r="K134" s="2"/>
      <c r="L134" s="38" t="s">
        <v>239</v>
      </c>
      <c r="M134" s="38"/>
      <c r="N134" s="38" t="s">
        <v>263</v>
      </c>
      <c r="P134" s="21"/>
    </row>
    <row r="135" spans="2:20" x14ac:dyDescent="0.3">
      <c r="B135" s="38" t="s">
        <v>225</v>
      </c>
      <c r="C135" s="38"/>
      <c r="D135" s="38" t="str">
        <f t="shared" si="13"/>
        <v>FLO_EMIS</v>
      </c>
      <c r="E135" s="66">
        <f>'ACTIVITY BIS'!$E$7</f>
        <v>2018</v>
      </c>
      <c r="F135" s="38" t="str">
        <f t="shared" si="21"/>
        <v>TRADST</v>
      </c>
      <c r="G135" s="38" t="str">
        <f t="shared" si="22"/>
        <v>TFR*, TFM*</v>
      </c>
      <c r="H135" s="38" t="str">
        <f>P$15</f>
        <v>TRADST</v>
      </c>
      <c r="I135" s="38" t="str">
        <f t="shared" si="23"/>
        <v>TRANOXN</v>
      </c>
      <c r="J135" s="47">
        <v>0.57886830797448174</v>
      </c>
      <c r="K135" s="2"/>
      <c r="L135" s="38" t="s">
        <v>239</v>
      </c>
      <c r="M135" s="38" t="s">
        <v>293</v>
      </c>
      <c r="N135" s="38" t="s">
        <v>242</v>
      </c>
    </row>
    <row r="136" spans="2:20" x14ac:dyDescent="0.3">
      <c r="B136" s="38" t="s">
        <v>225</v>
      </c>
      <c r="C136" s="38"/>
      <c r="D136" s="38" t="str">
        <f t="shared" si="13"/>
        <v>*</v>
      </c>
      <c r="E136" s="66">
        <f>'ACTIVITY BIS'!$E$7</f>
        <v>2018</v>
      </c>
      <c r="F136" s="38" t="str">
        <f t="shared" si="21"/>
        <v>TRAELC</v>
      </c>
      <c r="G136" s="38" t="str">
        <f t="shared" si="22"/>
        <v>TFR*, TFM*</v>
      </c>
      <c r="H136" s="38" t="str">
        <f>P$16</f>
        <v>TRAELC</v>
      </c>
      <c r="I136" s="38" t="str">
        <f t="shared" si="23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13"/>
        <v>FLO_EMIS</v>
      </c>
      <c r="E137" s="66">
        <f>'ACTIVITY BIS'!$E$7</f>
        <v>2018</v>
      </c>
      <c r="F137" s="38" t="str">
        <f t="shared" si="21"/>
        <v>TRAETH</v>
      </c>
      <c r="G137" s="38" t="str">
        <f t="shared" si="22"/>
        <v>TFR*, TFM*</v>
      </c>
      <c r="H137" s="38" t="str">
        <f>P$17</f>
        <v>TRAETH</v>
      </c>
      <c r="I137" s="38" t="str">
        <f t="shared" si="23"/>
        <v>TRANOXN</v>
      </c>
      <c r="J137" s="47">
        <v>0.19879307993881204</v>
      </c>
      <c r="K137" s="2"/>
      <c r="L137" s="38" t="s">
        <v>239</v>
      </c>
      <c r="M137" s="38" t="s">
        <v>293</v>
      </c>
      <c r="N137" s="38" t="s">
        <v>242</v>
      </c>
    </row>
    <row r="138" spans="2:20" x14ac:dyDescent="0.3">
      <c r="B138" s="38" t="s">
        <v>225</v>
      </c>
      <c r="C138" s="38"/>
      <c r="D138" s="38" t="str">
        <f t="shared" si="13"/>
        <v>FLO_EMIS</v>
      </c>
      <c r="E138" s="66">
        <f>'ACTIVITY BIS'!$E$7</f>
        <v>2018</v>
      </c>
      <c r="F138" s="38" t="str">
        <f t="shared" si="21"/>
        <v>TRAETHM</v>
      </c>
      <c r="G138" s="38" t="str">
        <f t="shared" si="22"/>
        <v>TFR*, TFM*</v>
      </c>
      <c r="H138" s="38" t="str">
        <f>P$18</f>
        <v>TRAETHM</v>
      </c>
      <c r="I138" s="38" t="str">
        <f t="shared" si="23"/>
        <v>TRANOXN</v>
      </c>
      <c r="J138" s="47">
        <v>0.19879307993881204</v>
      </c>
      <c r="K138" s="2"/>
      <c r="L138" s="38" t="s">
        <v>239</v>
      </c>
      <c r="M138" s="38" t="s">
        <v>293</v>
      </c>
      <c r="N138" s="38" t="s">
        <v>242</v>
      </c>
    </row>
    <row r="139" spans="2:20" x14ac:dyDescent="0.3">
      <c r="B139" s="38" t="s">
        <v>225</v>
      </c>
      <c r="C139" s="38"/>
      <c r="D139" s="38" t="str">
        <f t="shared" si="13"/>
        <v>*</v>
      </c>
      <c r="E139" s="66">
        <f>'ACTIVITY BIS'!$E$7</f>
        <v>2018</v>
      </c>
      <c r="F139" s="38" t="str">
        <f t="shared" si="21"/>
        <v>TRAFTD</v>
      </c>
      <c r="G139" s="38" t="str">
        <f t="shared" si="22"/>
        <v>TFR*, TFM*</v>
      </c>
      <c r="H139" s="38" t="str">
        <f>P$19</f>
        <v>TRAFTD</v>
      </c>
      <c r="I139" s="38" t="str">
        <f t="shared" si="23"/>
        <v>TRANOXN</v>
      </c>
      <c r="J139" s="47">
        <v>0</v>
      </c>
      <c r="K139" s="2"/>
      <c r="L139" s="38" t="s">
        <v>239</v>
      </c>
      <c r="M139" s="38"/>
      <c r="N139" s="38" t="s">
        <v>263</v>
      </c>
    </row>
    <row r="140" spans="2:20" x14ac:dyDescent="0.3">
      <c r="B140" s="38" t="s">
        <v>225</v>
      </c>
      <c r="C140" s="38"/>
      <c r="D140" s="38" t="str">
        <f t="shared" si="13"/>
        <v>*</v>
      </c>
      <c r="E140" s="66">
        <f>'ACTIVITY BIS'!$E$7</f>
        <v>2018</v>
      </c>
      <c r="F140" s="38" t="str">
        <f t="shared" si="21"/>
        <v>TRAGSL</v>
      </c>
      <c r="G140" s="38" t="str">
        <f t="shared" si="22"/>
        <v>TFR*, TFM*</v>
      </c>
      <c r="H140" s="38" t="str">
        <f>P$20</f>
        <v>TRAGSL</v>
      </c>
      <c r="I140" s="38" t="str">
        <f t="shared" si="23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ref="D141:D207" si="24">IF(J141&gt;0,"FLO_EMIS","*")</f>
        <v>*</v>
      </c>
      <c r="E141" s="66">
        <f>'ACTIVITY BIS'!$E$7</f>
        <v>2018</v>
      </c>
      <c r="F141" s="38" t="str">
        <f t="shared" si="21"/>
        <v>TRAH2G</v>
      </c>
      <c r="G141" s="38" t="str">
        <f t="shared" si="22"/>
        <v>TFR*, TFM*</v>
      </c>
      <c r="H141" s="38" t="str">
        <f>P$21</f>
        <v>TRAH2G</v>
      </c>
      <c r="I141" s="38" t="str">
        <f t="shared" si="23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4"/>
        <v>*</v>
      </c>
      <c r="E142" s="66">
        <f>'ACTIVITY BIS'!$E$7</f>
        <v>2018</v>
      </c>
      <c r="F142" s="38" t="str">
        <f t="shared" si="21"/>
        <v>TRAHFO</v>
      </c>
      <c r="G142" s="38" t="str">
        <f t="shared" si="22"/>
        <v>TFR*, TFM*</v>
      </c>
      <c r="H142" s="38" t="str">
        <f>P$22</f>
        <v>TRAHFO</v>
      </c>
      <c r="I142" s="38" t="str">
        <f t="shared" si="23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4"/>
        <v>*</v>
      </c>
      <c r="E143" s="66">
        <f>'ACTIVITY BIS'!$E$7</f>
        <v>2018</v>
      </c>
      <c r="F143" s="38" t="str">
        <f t="shared" si="21"/>
        <v>TRAHUM</v>
      </c>
      <c r="G143" s="38" t="str">
        <f t="shared" si="22"/>
        <v>TFR*, TFM*</v>
      </c>
      <c r="H143" s="38" t="str">
        <f>P$23</f>
        <v>TRAHUM</v>
      </c>
      <c r="I143" s="38" t="str">
        <f t="shared" si="23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4"/>
        <v>*</v>
      </c>
      <c r="E144" s="66">
        <f>'ACTIVITY BIS'!$E$7</f>
        <v>2018</v>
      </c>
      <c r="F144" s="38" t="str">
        <f t="shared" si="21"/>
        <v>TRAKER</v>
      </c>
      <c r="G144" s="38" t="str">
        <f t="shared" si="22"/>
        <v>TFR*, TFM*</v>
      </c>
      <c r="H144" s="38" t="str">
        <f>P$24</f>
        <v>TRAKER</v>
      </c>
      <c r="I144" s="38" t="str">
        <f t="shared" si="23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4"/>
        <v>*</v>
      </c>
      <c r="E145" s="66">
        <f>'ACTIVITY BIS'!$E$7</f>
        <v>2018</v>
      </c>
      <c r="F145" s="38" t="str">
        <f t="shared" si="21"/>
        <v>TRALFO</v>
      </c>
      <c r="G145" s="38" t="str">
        <f t="shared" si="22"/>
        <v>TFR*, TFM*</v>
      </c>
      <c r="H145" s="38" t="str">
        <f>P$25</f>
        <v>TRALFO</v>
      </c>
      <c r="I145" s="38" t="str">
        <f t="shared" si="23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4"/>
        <v>FLO_EMIS</v>
      </c>
      <c r="E146" s="66">
        <f>'ACTIVITY BIS'!$E$7</f>
        <v>2018</v>
      </c>
      <c r="F146" s="38" t="str">
        <f t="shared" si="21"/>
        <v>TRALPG</v>
      </c>
      <c r="G146" s="38" t="str">
        <f t="shared" si="22"/>
        <v>TFR*, TFM*</v>
      </c>
      <c r="H146" s="38" t="str">
        <f>P$26</f>
        <v>TRALPG</v>
      </c>
      <c r="I146" s="38" t="str">
        <f t="shared" si="23"/>
        <v>TRANOXN</v>
      </c>
      <c r="J146" s="47">
        <v>0.27428055918601885</v>
      </c>
      <c r="K146" s="2"/>
      <c r="L146" s="38" t="s">
        <v>239</v>
      </c>
      <c r="M146" s="38" t="s">
        <v>293</v>
      </c>
      <c r="N146" s="38" t="s">
        <v>242</v>
      </c>
    </row>
    <row r="147" spans="2:20" x14ac:dyDescent="0.3">
      <c r="B147" s="38" t="s">
        <v>225</v>
      </c>
      <c r="C147" s="38"/>
      <c r="D147" s="38" t="str">
        <f t="shared" si="24"/>
        <v>FLO_EMIS</v>
      </c>
      <c r="E147" s="66">
        <f>'ACTIVITY BIS'!$E$7</f>
        <v>2018</v>
      </c>
      <c r="F147" s="38" t="str">
        <f t="shared" si="21"/>
        <v>TRAMTH</v>
      </c>
      <c r="G147" s="38" t="str">
        <f t="shared" si="22"/>
        <v>TFR*, TFM*</v>
      </c>
      <c r="H147" s="38" t="str">
        <f>P$27</f>
        <v>TRAMTH</v>
      </c>
      <c r="I147" s="38" t="str">
        <f t="shared" si="23"/>
        <v>TRANOXN</v>
      </c>
      <c r="J147" s="47">
        <v>0.56450773309906543</v>
      </c>
      <c r="K147" s="2"/>
      <c r="L147" s="38" t="s">
        <v>239</v>
      </c>
      <c r="M147" s="38" t="s">
        <v>293</v>
      </c>
      <c r="N147" s="38" t="s">
        <v>242</v>
      </c>
    </row>
    <row r="148" spans="2:20" s="19" customFormat="1" ht="15" customHeight="1" x14ac:dyDescent="0.3">
      <c r="B148" s="38" t="s">
        <v>225</v>
      </c>
      <c r="C148" s="38"/>
      <c r="D148" s="38" t="str">
        <f t="shared" si="24"/>
        <v>FLO_EMIS</v>
      </c>
      <c r="E148" s="66">
        <f>'ACTIVITY BIS'!$E$7</f>
        <v>2018</v>
      </c>
      <c r="F148" s="38" t="str">
        <f t="shared" si="21"/>
        <v>TRAMTHM</v>
      </c>
      <c r="G148" s="38" t="str">
        <f t="shared" si="22"/>
        <v>TFR*, TFM*</v>
      </c>
      <c r="H148" s="38" t="str">
        <f>P$28</f>
        <v>TRAMTHM</v>
      </c>
      <c r="I148" s="38" t="str">
        <f t="shared" si="23"/>
        <v>TRANOXN</v>
      </c>
      <c r="J148" s="47">
        <v>0.56450773309906543</v>
      </c>
      <c r="K148" s="2"/>
      <c r="L148" s="38" t="s">
        <v>239</v>
      </c>
      <c r="M148" s="38" t="s">
        <v>293</v>
      </c>
      <c r="N148" s="38" t="s">
        <v>242</v>
      </c>
      <c r="P148" s="21"/>
    </row>
    <row r="149" spans="2:20" s="19" customFormat="1" ht="15" customHeight="1" x14ac:dyDescent="0.3">
      <c r="B149" s="38" t="s">
        <v>225</v>
      </c>
      <c r="C149" s="38"/>
      <c r="D149" s="38" t="str">
        <f t="shared" si="24"/>
        <v>FLO_EMIS</v>
      </c>
      <c r="E149" s="66">
        <f>'ACTIVITY BIS'!$E$7</f>
        <v>2018</v>
      </c>
      <c r="F149" s="38" t="str">
        <f t="shared" si="21"/>
        <v>TRANGL</v>
      </c>
      <c r="G149" s="38" t="str">
        <f t="shared" si="22"/>
        <v>TFR*, TFM*</v>
      </c>
      <c r="H149" s="38" t="str">
        <f>P$29</f>
        <v>TRANGL</v>
      </c>
      <c r="I149" s="38" t="str">
        <f t="shared" si="23"/>
        <v>TRANOXN</v>
      </c>
      <c r="J149" s="47">
        <v>0.2618669993952723</v>
      </c>
      <c r="K149"/>
      <c r="L149" s="38" t="s">
        <v>239</v>
      </c>
      <c r="M149" s="38" t="s">
        <v>293</v>
      </c>
      <c r="N149" s="38" t="s">
        <v>242</v>
      </c>
      <c r="P149" s="21"/>
    </row>
    <row r="150" spans="2:20" x14ac:dyDescent="0.3">
      <c r="B150" s="39" t="s">
        <v>225</v>
      </c>
      <c r="C150" s="39"/>
      <c r="D150" s="39" t="str">
        <f t="shared" si="24"/>
        <v>FLO_EMIS</v>
      </c>
      <c r="E150" s="66">
        <f>'ACTIVITY BIS'!$E$7</f>
        <v>2018</v>
      </c>
      <c r="F150" s="39" t="str">
        <f t="shared" si="21"/>
        <v>TRANGS</v>
      </c>
      <c r="G150" s="39" t="str">
        <f t="shared" si="22"/>
        <v>TFR*, TFM*</v>
      </c>
      <c r="H150" s="39" t="str">
        <f>P$30</f>
        <v>TRANGS</v>
      </c>
      <c r="I150" s="39" t="str">
        <f t="shared" si="23"/>
        <v>TRANOXN</v>
      </c>
      <c r="J150" s="48">
        <v>0.2618669993952723</v>
      </c>
      <c r="K150"/>
      <c r="L150" s="39" t="s">
        <v>239</v>
      </c>
      <c r="M150" s="39" t="s">
        <v>293</v>
      </c>
      <c r="N150" s="39" t="s">
        <v>242</v>
      </c>
    </row>
    <row r="151" spans="2:20" x14ac:dyDescent="0.3">
      <c r="B151" s="38" t="s">
        <v>225</v>
      </c>
      <c r="C151" s="38"/>
      <c r="D151" s="38" t="str">
        <f t="shared" si="24"/>
        <v>FLO_EMIS</v>
      </c>
      <c r="E151" s="66">
        <f>'ACTIVITY BIS'!$E$7</f>
        <v>2018</v>
      </c>
      <c r="F151" s="38" t="str">
        <f>H151</f>
        <v>TRABDL</v>
      </c>
      <c r="G151" s="38" t="str">
        <f>G$7</f>
        <v>TFR*, TFM*</v>
      </c>
      <c r="H151" s="38" t="str">
        <f>P$7</f>
        <v>TRABDL</v>
      </c>
      <c r="I151" s="38" t="s">
        <v>246</v>
      </c>
      <c r="J151" s="47">
        <v>5.1046994604545875E-3</v>
      </c>
      <c r="K151" s="2"/>
      <c r="L151" s="38" t="s">
        <v>239</v>
      </c>
      <c r="M151" s="38" t="s">
        <v>293</v>
      </c>
      <c r="N151" s="38" t="s">
        <v>244</v>
      </c>
      <c r="O151" s="24"/>
    </row>
    <row r="152" spans="2:20" x14ac:dyDescent="0.3">
      <c r="B152" s="38" t="s">
        <v>225</v>
      </c>
      <c r="C152" s="38"/>
      <c r="D152" s="38" t="str">
        <f t="shared" si="24"/>
        <v>FLO_EMIS</v>
      </c>
      <c r="E152" s="66">
        <f>'ACTIVITY BIS'!$E$7</f>
        <v>2018</v>
      </c>
      <c r="F152" s="38" t="str">
        <f t="shared" si="21"/>
        <v>TRABDLM</v>
      </c>
      <c r="G152" s="38" t="str">
        <f>G151</f>
        <v>TFR*, TFM*</v>
      </c>
      <c r="H152" s="38" t="str">
        <f>P$8</f>
        <v>TRABDLM</v>
      </c>
      <c r="I152" s="38" t="str">
        <f>I151</f>
        <v>TRAPMN</v>
      </c>
      <c r="J152" s="47">
        <v>5.1046994604545875E-3</v>
      </c>
      <c r="K152" s="2"/>
      <c r="L152" s="38" t="s">
        <v>239</v>
      </c>
      <c r="M152" s="38" t="s">
        <v>293</v>
      </c>
      <c r="N152" s="38" t="s">
        <v>244</v>
      </c>
      <c r="O152" s="24"/>
    </row>
    <row r="153" spans="2:20" s="19" customFormat="1" ht="15" customHeight="1" x14ac:dyDescent="0.3">
      <c r="B153" s="38" t="s">
        <v>225</v>
      </c>
      <c r="C153" s="38"/>
      <c r="D153" s="38" t="str">
        <f t="shared" si="24"/>
        <v>FLO_EMIS</v>
      </c>
      <c r="E153" s="66">
        <f>'ACTIVITY BIS'!$E$7</f>
        <v>2018</v>
      </c>
      <c r="F153" s="38" t="str">
        <f t="shared" si="21"/>
        <v>TRABGL</v>
      </c>
      <c r="G153" s="38" t="str">
        <f t="shared" ref="G153:G174" si="25">G152</f>
        <v>TFR*, TFM*</v>
      </c>
      <c r="H153" s="38" t="str">
        <f>P$9</f>
        <v>TRABGL</v>
      </c>
      <c r="I153" s="38" t="str">
        <f t="shared" ref="I153:I174" si="26">I152</f>
        <v>TRAPMN</v>
      </c>
      <c r="J153" s="47">
        <v>8.8906049103281391E-4</v>
      </c>
      <c r="K153" s="2"/>
      <c r="L153" s="38" t="s">
        <v>239</v>
      </c>
      <c r="M153" s="38" t="s">
        <v>293</v>
      </c>
      <c r="N153" s="38" t="s">
        <v>242</v>
      </c>
      <c r="P153" s="21"/>
      <c r="S153" s="21"/>
    </row>
    <row r="154" spans="2:20" s="19" customFormat="1" ht="15" customHeight="1" x14ac:dyDescent="0.3">
      <c r="B154" s="38" t="s">
        <v>225</v>
      </c>
      <c r="C154" s="38"/>
      <c r="D154" s="38" t="str">
        <f t="shared" si="24"/>
        <v>FLO_EMIS</v>
      </c>
      <c r="E154" s="66">
        <f>'ACTIVITY BIS'!$E$7</f>
        <v>2018</v>
      </c>
      <c r="F154" s="38" t="str">
        <f t="shared" si="21"/>
        <v>TRABGS</v>
      </c>
      <c r="G154" s="38" t="str">
        <f t="shared" si="25"/>
        <v>TFR*, TFM*</v>
      </c>
      <c r="H154" s="38" t="str">
        <f>P$10</f>
        <v>TRABGS</v>
      </c>
      <c r="I154" s="38" t="str">
        <f t="shared" si="26"/>
        <v>TRAPMN</v>
      </c>
      <c r="J154" s="47">
        <v>8.8906049103281391E-4</v>
      </c>
      <c r="K154" s="2"/>
      <c r="L154" s="38" t="s">
        <v>239</v>
      </c>
      <c r="M154" s="38" t="s">
        <v>293</v>
      </c>
      <c r="N154" s="38" t="s">
        <v>242</v>
      </c>
      <c r="P154" s="21"/>
      <c r="S154" s="22"/>
      <c r="T154" s="23"/>
    </row>
    <row r="155" spans="2:20" s="19" customFormat="1" ht="15" customHeight="1" x14ac:dyDescent="0.3">
      <c r="B155" s="38" t="s">
        <v>225</v>
      </c>
      <c r="C155" s="38"/>
      <c r="D155" s="38" t="str">
        <f t="shared" si="24"/>
        <v>*</v>
      </c>
      <c r="E155" s="66">
        <f>'ACTIVITY BIS'!$E$7</f>
        <v>2018</v>
      </c>
      <c r="F155" s="38" t="str">
        <f t="shared" si="21"/>
        <v>TRABGSL</v>
      </c>
      <c r="G155" s="38" t="str">
        <f t="shared" si="25"/>
        <v>TFR*, TFM*</v>
      </c>
      <c r="H155" s="38" t="str">
        <f>P$11</f>
        <v>TRABGSL</v>
      </c>
      <c r="I155" s="38" t="str">
        <f t="shared" si="26"/>
        <v>TRAPMN</v>
      </c>
      <c r="J155" s="47">
        <v>0</v>
      </c>
      <c r="K155" s="2"/>
      <c r="L155" s="38" t="s">
        <v>239</v>
      </c>
      <c r="M155" s="38"/>
      <c r="N155" s="38" t="s">
        <v>245</v>
      </c>
      <c r="P155" s="21"/>
      <c r="S155" s="21"/>
    </row>
    <row r="156" spans="2:20" s="19" customFormat="1" ht="15" customHeight="1" x14ac:dyDescent="0.3">
      <c r="B156" s="38" t="s">
        <v>225</v>
      </c>
      <c r="C156" s="38"/>
      <c r="D156" s="38" t="str">
        <f t="shared" si="24"/>
        <v>*</v>
      </c>
      <c r="E156" s="66">
        <f>'ACTIVITY BIS'!$E$7</f>
        <v>2018</v>
      </c>
      <c r="F156" s="38" t="str">
        <f t="shared" ref="F156" si="27">H156</f>
        <v>TRABGSLM</v>
      </c>
      <c r="G156" s="38" t="str">
        <f t="shared" si="25"/>
        <v>TFR*, TFM*</v>
      </c>
      <c r="H156" s="38" t="str">
        <f>P$12</f>
        <v>TRABGSLM</v>
      </c>
      <c r="I156" s="38" t="str">
        <f t="shared" si="26"/>
        <v>TRAPMN</v>
      </c>
      <c r="J156" s="47">
        <v>0</v>
      </c>
      <c r="K156" s="2"/>
      <c r="L156" s="38" t="s">
        <v>239</v>
      </c>
      <c r="M156" s="38"/>
      <c r="N156" s="38" t="s">
        <v>245</v>
      </c>
      <c r="P156" s="21"/>
      <c r="S156" s="21"/>
      <c r="T156" s="25"/>
    </row>
    <row r="157" spans="2:20" s="19" customFormat="1" ht="15" customHeight="1" x14ac:dyDescent="0.3">
      <c r="B157" s="38" t="s">
        <v>225</v>
      </c>
      <c r="C157" s="38"/>
      <c r="D157" s="38" t="str">
        <f t="shared" si="24"/>
        <v>*</v>
      </c>
      <c r="E157" s="66">
        <f>'ACTIVITY BIS'!$E$7</f>
        <v>2018</v>
      </c>
      <c r="F157" s="38" t="str">
        <f t="shared" si="21"/>
        <v>TRABJF</v>
      </c>
      <c r="G157" s="38" t="str">
        <f>G155</f>
        <v>TFR*, TFM*</v>
      </c>
      <c r="H157" s="38" t="str">
        <f>P$13</f>
        <v>TRABJF</v>
      </c>
      <c r="I157" s="38" t="str">
        <f>I155</f>
        <v>TRAPMN</v>
      </c>
      <c r="J157" s="47">
        <v>0</v>
      </c>
      <c r="K157" s="2"/>
      <c r="L157" s="38" t="s">
        <v>239</v>
      </c>
      <c r="M157" s="38"/>
      <c r="N157" s="38" t="s">
        <v>245</v>
      </c>
      <c r="P157" s="21"/>
      <c r="S157" s="22"/>
      <c r="T157" s="23"/>
    </row>
    <row r="158" spans="2:20" s="19" customFormat="1" ht="15" customHeight="1" x14ac:dyDescent="0.3">
      <c r="B158" s="38" t="s">
        <v>225</v>
      </c>
      <c r="C158" s="38"/>
      <c r="D158" s="38" t="str">
        <f t="shared" si="24"/>
        <v>*</v>
      </c>
      <c r="E158" s="66">
        <f>'ACTIVITY BIS'!$E$7</f>
        <v>2018</v>
      </c>
      <c r="F158" s="38" t="str">
        <f t="shared" si="21"/>
        <v>TRADME</v>
      </c>
      <c r="G158" s="38" t="str">
        <f t="shared" si="25"/>
        <v>TFR*, TFM*</v>
      </c>
      <c r="H158" s="38" t="str">
        <f>P$14</f>
        <v>TRADME</v>
      </c>
      <c r="I158" s="38" t="str">
        <f t="shared" si="26"/>
        <v>TRAPMN</v>
      </c>
      <c r="J158" s="47">
        <v>0</v>
      </c>
      <c r="K158" s="2"/>
      <c r="L158" s="38" t="s">
        <v>239</v>
      </c>
      <c r="M158" s="38"/>
      <c r="N158" s="38" t="s">
        <v>263</v>
      </c>
      <c r="P158" s="21"/>
    </row>
    <row r="159" spans="2:20" x14ac:dyDescent="0.3">
      <c r="B159" s="38" t="s">
        <v>225</v>
      </c>
      <c r="C159" s="38"/>
      <c r="D159" s="38" t="str">
        <f t="shared" si="24"/>
        <v>FLO_EMIS</v>
      </c>
      <c r="E159" s="66">
        <f>'ACTIVITY BIS'!$E$7</f>
        <v>2018</v>
      </c>
      <c r="F159" s="38" t="str">
        <f t="shared" si="21"/>
        <v>TRADST</v>
      </c>
      <c r="G159" s="38" t="str">
        <f t="shared" si="25"/>
        <v>TFR*, TFM*</v>
      </c>
      <c r="H159" s="38" t="str">
        <f>P$15</f>
        <v>TRADST</v>
      </c>
      <c r="I159" s="38" t="str">
        <f t="shared" si="26"/>
        <v>TRAPMN</v>
      </c>
      <c r="J159" s="47">
        <v>5.001530831379347E-3</v>
      </c>
      <c r="K159" s="2"/>
      <c r="L159" s="38" t="s">
        <v>239</v>
      </c>
      <c r="M159" s="38" t="s">
        <v>293</v>
      </c>
      <c r="N159" s="38" t="s">
        <v>242</v>
      </c>
      <c r="P159" s="21"/>
    </row>
    <row r="160" spans="2:20" x14ac:dyDescent="0.3">
      <c r="B160" s="38" t="s">
        <v>225</v>
      </c>
      <c r="C160" s="38"/>
      <c r="D160" s="38" t="str">
        <f t="shared" si="24"/>
        <v>*</v>
      </c>
      <c r="E160" s="66">
        <f>'ACTIVITY BIS'!$E$7</f>
        <v>2018</v>
      </c>
      <c r="F160" s="38" t="str">
        <f t="shared" si="21"/>
        <v>TRAELC</v>
      </c>
      <c r="G160" s="38" t="str">
        <f t="shared" si="25"/>
        <v>TFR*, TFM*</v>
      </c>
      <c r="H160" s="38" t="str">
        <f>P$16</f>
        <v>TRAELC</v>
      </c>
      <c r="I160" s="38" t="str">
        <f t="shared" si="26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24"/>
    </row>
    <row r="161" spans="2:19" x14ac:dyDescent="0.3">
      <c r="B161" s="38" t="s">
        <v>225</v>
      </c>
      <c r="C161" s="38"/>
      <c r="D161" s="38" t="str">
        <f t="shared" si="24"/>
        <v>FLO_EMIS</v>
      </c>
      <c r="E161" s="66">
        <f>'ACTIVITY BIS'!$E$7</f>
        <v>2018</v>
      </c>
      <c r="F161" s="38" t="str">
        <f t="shared" si="21"/>
        <v>TRAETH</v>
      </c>
      <c r="G161" s="38" t="str">
        <f t="shared" si="25"/>
        <v>TFR*, TFM*</v>
      </c>
      <c r="H161" s="38" t="str">
        <f>P$17</f>
        <v>TRAETH</v>
      </c>
      <c r="I161" s="38" t="str">
        <f t="shared" si="26"/>
        <v>TRAPMN</v>
      </c>
      <c r="J161" s="47">
        <v>1.3672213621072438E-3</v>
      </c>
      <c r="K161" s="2"/>
      <c r="L161" s="38" t="s">
        <v>239</v>
      </c>
      <c r="M161" s="38" t="s">
        <v>293</v>
      </c>
      <c r="N161" s="38" t="s">
        <v>242</v>
      </c>
      <c r="O161" s="24"/>
    </row>
    <row r="162" spans="2:19" x14ac:dyDescent="0.3">
      <c r="B162" s="38" t="s">
        <v>225</v>
      </c>
      <c r="C162" s="38"/>
      <c r="D162" s="38" t="str">
        <f t="shared" si="24"/>
        <v>FLO_EMIS</v>
      </c>
      <c r="E162" s="66">
        <f>'ACTIVITY BIS'!$E$7</f>
        <v>2018</v>
      </c>
      <c r="F162" s="38" t="str">
        <f t="shared" si="21"/>
        <v>TRAETHM</v>
      </c>
      <c r="G162" s="38" t="str">
        <f t="shared" si="25"/>
        <v>TFR*, TFM*</v>
      </c>
      <c r="H162" s="38" t="str">
        <f>P$18</f>
        <v>TRAETHM</v>
      </c>
      <c r="I162" s="38" t="str">
        <f t="shared" si="26"/>
        <v>TRAPMN</v>
      </c>
      <c r="J162" s="47">
        <v>1.3672213621072438E-3</v>
      </c>
      <c r="K162" s="2"/>
      <c r="L162" s="38" t="s">
        <v>239</v>
      </c>
      <c r="M162" s="38" t="s">
        <v>293</v>
      </c>
      <c r="N162" s="38" t="s">
        <v>242</v>
      </c>
      <c r="O162" s="24"/>
    </row>
    <row r="163" spans="2:19" x14ac:dyDescent="0.3">
      <c r="B163" s="38" t="s">
        <v>225</v>
      </c>
      <c r="C163" s="38"/>
      <c r="D163" s="38" t="str">
        <f t="shared" si="24"/>
        <v>*</v>
      </c>
      <c r="E163" s="66">
        <f>'ACTIVITY BIS'!$E$7</f>
        <v>2018</v>
      </c>
      <c r="F163" s="38" t="str">
        <f t="shared" si="21"/>
        <v>TRAFTD</v>
      </c>
      <c r="G163" s="38" t="str">
        <f t="shared" si="25"/>
        <v>TFR*, TFM*</v>
      </c>
      <c r="H163" s="38" t="str">
        <f>P$19</f>
        <v>TRAFTD</v>
      </c>
      <c r="I163" s="38" t="str">
        <f t="shared" si="26"/>
        <v>TRAPMN</v>
      </c>
      <c r="J163" s="47">
        <v>0</v>
      </c>
      <c r="K163" s="2"/>
      <c r="L163" s="38" t="s">
        <v>239</v>
      </c>
      <c r="M163" s="38"/>
      <c r="N163" s="38" t="s">
        <v>263</v>
      </c>
      <c r="O163" s="24"/>
    </row>
    <row r="164" spans="2:19" x14ac:dyDescent="0.3">
      <c r="B164" s="38" t="s">
        <v>225</v>
      </c>
      <c r="C164" s="38"/>
      <c r="D164" s="38" t="str">
        <f t="shared" si="24"/>
        <v>*</v>
      </c>
      <c r="E164" s="66">
        <f>'ACTIVITY BIS'!$E$7</f>
        <v>2018</v>
      </c>
      <c r="F164" s="38" t="str">
        <f t="shared" si="21"/>
        <v>TRAGSL</v>
      </c>
      <c r="G164" s="38" t="str">
        <f t="shared" si="25"/>
        <v>TFR*, TFM*</v>
      </c>
      <c r="H164" s="38" t="str">
        <f>P$20</f>
        <v>TRAGSL</v>
      </c>
      <c r="I164" s="38" t="str">
        <f t="shared" si="26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24"/>
    </row>
    <row r="165" spans="2:19" x14ac:dyDescent="0.3">
      <c r="B165" s="38" t="s">
        <v>225</v>
      </c>
      <c r="C165" s="38"/>
      <c r="D165" s="38" t="str">
        <f t="shared" si="24"/>
        <v>*</v>
      </c>
      <c r="E165" s="66">
        <f>'ACTIVITY BIS'!$E$7</f>
        <v>2018</v>
      </c>
      <c r="F165" s="38" t="str">
        <f t="shared" si="21"/>
        <v>TRAH2G</v>
      </c>
      <c r="G165" s="38" t="str">
        <f t="shared" si="25"/>
        <v>TFR*, TFM*</v>
      </c>
      <c r="H165" s="38" t="str">
        <f>P$21</f>
        <v>TRAH2G</v>
      </c>
      <c r="I165" s="38" t="str">
        <f t="shared" si="26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24"/>
    </row>
    <row r="166" spans="2:19" x14ac:dyDescent="0.3">
      <c r="B166" s="38" t="s">
        <v>225</v>
      </c>
      <c r="C166" s="38"/>
      <c r="D166" s="38" t="str">
        <f t="shared" si="24"/>
        <v>*</v>
      </c>
      <c r="E166" s="66">
        <f>'ACTIVITY BIS'!$E$7</f>
        <v>2018</v>
      </c>
      <c r="F166" s="38" t="str">
        <f t="shared" si="21"/>
        <v>TRAHFO</v>
      </c>
      <c r="G166" s="38" t="str">
        <f t="shared" si="25"/>
        <v>TFR*, TFM*</v>
      </c>
      <c r="H166" s="38" t="str">
        <f>P$22</f>
        <v>TRAHFO</v>
      </c>
      <c r="I166" s="38" t="str">
        <f t="shared" si="26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24"/>
    </row>
    <row r="167" spans="2:19" x14ac:dyDescent="0.3">
      <c r="B167" s="38" t="s">
        <v>225</v>
      </c>
      <c r="C167" s="38"/>
      <c r="D167" s="38" t="str">
        <f t="shared" si="24"/>
        <v>*</v>
      </c>
      <c r="E167" s="66">
        <f>'ACTIVITY BIS'!$E$7</f>
        <v>2018</v>
      </c>
      <c r="F167" s="38" t="str">
        <f t="shared" si="21"/>
        <v>TRAHUM</v>
      </c>
      <c r="G167" s="38" t="str">
        <f t="shared" si="25"/>
        <v>TFR*, TFM*</v>
      </c>
      <c r="H167" s="38" t="str">
        <f>P$23</f>
        <v>TRAHUM</v>
      </c>
      <c r="I167" s="38" t="str">
        <f t="shared" si="26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24"/>
    </row>
    <row r="168" spans="2:19" x14ac:dyDescent="0.3">
      <c r="B168" s="38" t="s">
        <v>225</v>
      </c>
      <c r="C168" s="38"/>
      <c r="D168" s="38" t="str">
        <f t="shared" si="24"/>
        <v>*</v>
      </c>
      <c r="E168" s="66">
        <f>'ACTIVITY BIS'!$E$7</f>
        <v>2018</v>
      </c>
      <c r="F168" s="38" t="str">
        <f t="shared" si="21"/>
        <v>TRAKER</v>
      </c>
      <c r="G168" s="38" t="str">
        <f t="shared" si="25"/>
        <v>TFR*, TFM*</v>
      </c>
      <c r="H168" s="38" t="str">
        <f>P$24</f>
        <v>TRAKER</v>
      </c>
      <c r="I168" s="38" t="str">
        <f t="shared" si="26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24"/>
    </row>
    <row r="169" spans="2:19" x14ac:dyDescent="0.3">
      <c r="B169" s="38" t="s">
        <v>225</v>
      </c>
      <c r="C169" s="38"/>
      <c r="D169" s="38" t="str">
        <f t="shared" si="24"/>
        <v>*</v>
      </c>
      <c r="E169" s="66">
        <f>'ACTIVITY BIS'!$E$7</f>
        <v>2018</v>
      </c>
      <c r="F169" s="38" t="str">
        <f t="shared" si="21"/>
        <v>TRALFO</v>
      </c>
      <c r="G169" s="38" t="str">
        <f t="shared" si="25"/>
        <v>TFR*, TFM*</v>
      </c>
      <c r="H169" s="38" t="str">
        <f>P$25</f>
        <v>TRALFO</v>
      </c>
      <c r="I169" s="38" t="str">
        <f t="shared" si="26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24"/>
    </row>
    <row r="170" spans="2:19" x14ac:dyDescent="0.3">
      <c r="B170" s="38" t="s">
        <v>225</v>
      </c>
      <c r="C170" s="38"/>
      <c r="D170" s="38" t="str">
        <f t="shared" si="24"/>
        <v>FLO_EMIS</v>
      </c>
      <c r="E170" s="66">
        <f>'ACTIVITY BIS'!$E$7</f>
        <v>2018</v>
      </c>
      <c r="F170" s="38" t="str">
        <f t="shared" si="21"/>
        <v>TRALPG</v>
      </c>
      <c r="G170" s="38" t="str">
        <f t="shared" si="25"/>
        <v>TFR*, TFM*</v>
      </c>
      <c r="H170" s="38" t="str">
        <f>P$26</f>
        <v>TRALPG</v>
      </c>
      <c r="I170" s="38" t="str">
        <f t="shared" si="26"/>
        <v>TRAPMN</v>
      </c>
      <c r="J170" s="47">
        <v>9.3120557074317337E-4</v>
      </c>
      <c r="K170" s="2"/>
      <c r="L170" s="38" t="s">
        <v>239</v>
      </c>
      <c r="M170" s="38" t="s">
        <v>293</v>
      </c>
      <c r="N170" s="38" t="s">
        <v>242</v>
      </c>
      <c r="O170" s="24"/>
    </row>
    <row r="171" spans="2:19" x14ac:dyDescent="0.3">
      <c r="B171" s="38" t="s">
        <v>225</v>
      </c>
      <c r="C171" s="38"/>
      <c r="D171" s="38" t="str">
        <f t="shared" si="24"/>
        <v>FLO_EMIS</v>
      </c>
      <c r="E171" s="66">
        <f>'ACTIVITY BIS'!$E$7</f>
        <v>2018</v>
      </c>
      <c r="F171" s="38" t="str">
        <f t="shared" si="21"/>
        <v>TRAMTH</v>
      </c>
      <c r="G171" s="38" t="str">
        <f t="shared" si="25"/>
        <v>TFR*, TFM*</v>
      </c>
      <c r="H171" s="38" t="str">
        <f>P$27</f>
        <v>TRAMTH</v>
      </c>
      <c r="I171" s="38" t="str">
        <f t="shared" si="26"/>
        <v>TRAPMN</v>
      </c>
      <c r="J171" s="47">
        <v>4.8774527690527902E-3</v>
      </c>
      <c r="K171" s="2"/>
      <c r="L171" s="38" t="s">
        <v>239</v>
      </c>
      <c r="M171" s="38" t="s">
        <v>293</v>
      </c>
      <c r="N171" s="38" t="s">
        <v>242</v>
      </c>
      <c r="O171" s="24"/>
    </row>
    <row r="172" spans="2:19" s="19" customFormat="1" ht="15" customHeight="1" x14ac:dyDescent="0.3">
      <c r="B172" s="38" t="s">
        <v>225</v>
      </c>
      <c r="C172" s="38"/>
      <c r="D172" s="38" t="str">
        <f t="shared" si="24"/>
        <v>FLO_EMIS</v>
      </c>
      <c r="E172" s="66">
        <f>'ACTIVITY BIS'!$E$7</f>
        <v>2018</v>
      </c>
      <c r="F172" s="38" t="str">
        <f t="shared" si="21"/>
        <v>TRAMTHM</v>
      </c>
      <c r="G172" s="38" t="str">
        <f t="shared" si="25"/>
        <v>TFR*, TFM*</v>
      </c>
      <c r="H172" s="38" t="str">
        <f>P$28</f>
        <v>TRAMTHM</v>
      </c>
      <c r="I172" s="38" t="str">
        <f t="shared" si="26"/>
        <v>TRAPMN</v>
      </c>
      <c r="J172" s="47">
        <v>4.8774527690527902E-3</v>
      </c>
      <c r="K172" s="2"/>
      <c r="L172" s="38" t="s">
        <v>239</v>
      </c>
      <c r="M172" s="38" t="s">
        <v>293</v>
      </c>
      <c r="N172" s="38" t="s">
        <v>242</v>
      </c>
      <c r="P172" s="21"/>
    </row>
    <row r="173" spans="2:19" s="19" customFormat="1" ht="15" customHeight="1" x14ac:dyDescent="0.3">
      <c r="B173" s="38" t="s">
        <v>225</v>
      </c>
      <c r="C173" s="38"/>
      <c r="D173" s="38" t="str">
        <f t="shared" si="24"/>
        <v>FLO_EMIS</v>
      </c>
      <c r="E173" s="66">
        <f>'ACTIVITY BIS'!$E$7</f>
        <v>2018</v>
      </c>
      <c r="F173" s="38" t="str">
        <f t="shared" si="21"/>
        <v>TRANGL</v>
      </c>
      <c r="G173" s="38" t="str">
        <f t="shared" si="25"/>
        <v>TFR*, TFM*</v>
      </c>
      <c r="H173" s="38" t="str">
        <f>P$29</f>
        <v>TRANGL</v>
      </c>
      <c r="I173" s="38" t="str">
        <f t="shared" si="26"/>
        <v>TRAPMN</v>
      </c>
      <c r="J173" s="47">
        <v>8.8906049103281391E-4</v>
      </c>
      <c r="K173"/>
      <c r="L173" s="38" t="s">
        <v>239</v>
      </c>
      <c r="M173" s="38" t="s">
        <v>293</v>
      </c>
      <c r="N173" s="38" t="s">
        <v>242</v>
      </c>
      <c r="P173" s="21"/>
    </row>
    <row r="174" spans="2:19" x14ac:dyDescent="0.3">
      <c r="B174" s="39" t="s">
        <v>225</v>
      </c>
      <c r="C174" s="39"/>
      <c r="D174" s="39" t="str">
        <f t="shared" si="24"/>
        <v>FLO_EMIS</v>
      </c>
      <c r="E174" s="66">
        <f>'ACTIVITY BIS'!$E$7</f>
        <v>2018</v>
      </c>
      <c r="F174" s="39" t="str">
        <f t="shared" si="21"/>
        <v>TRANGS</v>
      </c>
      <c r="G174" s="39" t="str">
        <f t="shared" si="25"/>
        <v>TFR*, TFM*</v>
      </c>
      <c r="H174" s="39" t="str">
        <f>P$30</f>
        <v>TRANGS</v>
      </c>
      <c r="I174" s="39" t="str">
        <f t="shared" si="26"/>
        <v>TRAPMN</v>
      </c>
      <c r="J174" s="48">
        <v>8.8906049103281391E-4</v>
      </c>
      <c r="K174"/>
      <c r="L174" s="39" t="s">
        <v>239</v>
      </c>
      <c r="M174" s="39" t="s">
        <v>293</v>
      </c>
      <c r="N174" s="39" t="s">
        <v>242</v>
      </c>
      <c r="O174" s="24"/>
    </row>
    <row r="175" spans="2:19" x14ac:dyDescent="0.3">
      <c r="B175" s="38" t="s">
        <v>225</v>
      </c>
      <c r="C175" s="38"/>
      <c r="D175" s="38" t="str">
        <f t="shared" si="24"/>
        <v>FLO_EMIS</v>
      </c>
      <c r="E175" s="66">
        <f>'ACTIVITY BIS'!$E$7</f>
        <v>2018</v>
      </c>
      <c r="F175" s="38" t="str">
        <f>H175</f>
        <v>TRABDL</v>
      </c>
      <c r="G175" s="38" t="str">
        <f>G$7</f>
        <v>TFR*, TFM*</v>
      </c>
      <c r="H175" s="38" t="str">
        <f>P$7</f>
        <v>TRABDL</v>
      </c>
      <c r="I175" s="38" t="s">
        <v>240</v>
      </c>
      <c r="J175" s="47">
        <v>9.5030485915738951E-5</v>
      </c>
      <c r="K175" s="2"/>
      <c r="L175" s="38" t="s">
        <v>239</v>
      </c>
      <c r="M175" s="38" t="s">
        <v>293</v>
      </c>
      <c r="N175" s="38" t="s">
        <v>244</v>
      </c>
    </row>
    <row r="176" spans="2:19" s="19" customFormat="1" ht="15" customHeight="1" x14ac:dyDescent="0.3">
      <c r="B176" s="38" t="s">
        <v>225</v>
      </c>
      <c r="C176" s="38"/>
      <c r="D176" s="38" t="str">
        <f t="shared" si="24"/>
        <v>FLO_EMIS</v>
      </c>
      <c r="E176" s="66">
        <f>'ACTIVITY BIS'!$E$7</f>
        <v>2018</v>
      </c>
      <c r="F176" s="38" t="str">
        <f t="shared" ref="F176:F198" si="28">H176</f>
        <v>TRABDLM</v>
      </c>
      <c r="G176" s="38" t="str">
        <f>G175</f>
        <v>TFR*, TFM*</v>
      </c>
      <c r="H176" s="38" t="str">
        <f>P$8</f>
        <v>TRABDLM</v>
      </c>
      <c r="I176" s="38" t="str">
        <f>I175</f>
        <v>TRASO2N</v>
      </c>
      <c r="J176" s="47">
        <v>9.5030485915738951E-5</v>
      </c>
      <c r="K176" s="2"/>
      <c r="L176" s="38" t="s">
        <v>239</v>
      </c>
      <c r="M176" s="38" t="s">
        <v>293</v>
      </c>
      <c r="N176" s="38" t="s">
        <v>244</v>
      </c>
      <c r="P176" s="21"/>
      <c r="S176" s="21"/>
    </row>
    <row r="177" spans="2:20" s="19" customFormat="1" ht="15" customHeight="1" x14ac:dyDescent="0.3">
      <c r="B177" s="38" t="s">
        <v>225</v>
      </c>
      <c r="C177" s="38"/>
      <c r="D177" s="38" t="str">
        <f t="shared" si="24"/>
        <v>FLO_EMIS</v>
      </c>
      <c r="E177" s="66">
        <f>'ACTIVITY BIS'!$E$7</f>
        <v>2018</v>
      </c>
      <c r="F177" s="38" t="str">
        <f t="shared" si="28"/>
        <v>TRABGL</v>
      </c>
      <c r="G177" s="38" t="str">
        <f t="shared" ref="G177:G198" si="29">G176</f>
        <v>TFR*, TFM*</v>
      </c>
      <c r="H177" s="38" t="str">
        <f>P$9</f>
        <v>TRABGL</v>
      </c>
      <c r="I177" s="38" t="str">
        <f t="shared" ref="I177:I198" si="30">I176</f>
        <v>TRASO2N</v>
      </c>
      <c r="J177" s="47">
        <v>0.1486618847051108</v>
      </c>
      <c r="K177" s="2"/>
      <c r="L177" s="38" t="s">
        <v>239</v>
      </c>
      <c r="M177" s="38" t="s">
        <v>293</v>
      </c>
      <c r="N177" s="38" t="s">
        <v>242</v>
      </c>
      <c r="P177" s="21"/>
      <c r="S177" s="22"/>
      <c r="T177" s="23"/>
    </row>
    <row r="178" spans="2:20" s="19" customFormat="1" ht="15" customHeight="1" x14ac:dyDescent="0.3">
      <c r="B178" s="38" t="s">
        <v>225</v>
      </c>
      <c r="C178" s="38"/>
      <c r="D178" s="38" t="str">
        <f t="shared" si="24"/>
        <v>FLO_EMIS</v>
      </c>
      <c r="E178" s="66">
        <f>'ACTIVITY BIS'!$E$7</f>
        <v>2018</v>
      </c>
      <c r="F178" s="38" t="str">
        <f t="shared" si="28"/>
        <v>TRABGS</v>
      </c>
      <c r="G178" s="38" t="str">
        <f t="shared" si="29"/>
        <v>TFR*, TFM*</v>
      </c>
      <c r="H178" s="38" t="str">
        <f>P$10</f>
        <v>TRABGS</v>
      </c>
      <c r="I178" s="38" t="str">
        <f t="shared" si="30"/>
        <v>TRASO2N</v>
      </c>
      <c r="J178" s="47">
        <v>0.1486618847051108</v>
      </c>
      <c r="K178" s="2"/>
      <c r="L178" s="38" t="s">
        <v>239</v>
      </c>
      <c r="M178" s="38" t="s">
        <v>293</v>
      </c>
      <c r="N178" s="38" t="s">
        <v>242</v>
      </c>
      <c r="P178" s="21"/>
      <c r="S178" s="21"/>
    </row>
    <row r="179" spans="2:20" s="19" customFormat="1" ht="15" customHeight="1" x14ac:dyDescent="0.3">
      <c r="B179" s="38" t="s">
        <v>225</v>
      </c>
      <c r="C179" s="38"/>
      <c r="D179" s="38" t="str">
        <f t="shared" si="24"/>
        <v>*</v>
      </c>
      <c r="E179" s="66">
        <f>'ACTIVITY BIS'!$E$7</f>
        <v>2018</v>
      </c>
      <c r="F179" s="38" t="str">
        <f t="shared" si="28"/>
        <v>TRABGSL</v>
      </c>
      <c r="G179" s="38" t="str">
        <f t="shared" si="29"/>
        <v>TFR*, TFM*</v>
      </c>
      <c r="H179" s="38" t="str">
        <f>P$11</f>
        <v>TRABGSL</v>
      </c>
      <c r="I179" s="38" t="str">
        <f t="shared" si="30"/>
        <v>TRASO2N</v>
      </c>
      <c r="J179" s="47">
        <v>0</v>
      </c>
      <c r="K179" s="2"/>
      <c r="L179" s="38" t="s">
        <v>239</v>
      </c>
      <c r="M179" s="38"/>
      <c r="N179" s="38" t="s">
        <v>245</v>
      </c>
      <c r="P179" s="21"/>
      <c r="S179" s="22"/>
      <c r="T179" s="23"/>
    </row>
    <row r="180" spans="2:20" s="19" customFormat="1" ht="15" customHeight="1" x14ac:dyDescent="0.3">
      <c r="B180" s="38" t="s">
        <v>225</v>
      </c>
      <c r="C180" s="38"/>
      <c r="D180" s="38" t="str">
        <f t="shared" ref="D180" si="31">IF(J180&gt;0,"FLO_EMIS","*")</f>
        <v>*</v>
      </c>
      <c r="E180" s="66">
        <f>'ACTIVITY BIS'!$E$7</f>
        <v>2018</v>
      </c>
      <c r="F180" s="38" t="str">
        <f t="shared" si="28"/>
        <v>TRABGSLM</v>
      </c>
      <c r="G180" s="38" t="str">
        <f t="shared" si="29"/>
        <v>TFR*, TFM*</v>
      </c>
      <c r="H180" s="38" t="str">
        <f>P$12</f>
        <v>TRABGSLM</v>
      </c>
      <c r="I180" s="38" t="str">
        <f t="shared" si="30"/>
        <v>TRASO2N</v>
      </c>
      <c r="J180" s="47">
        <v>0</v>
      </c>
      <c r="K180" s="2"/>
      <c r="L180" s="38" t="s">
        <v>239</v>
      </c>
      <c r="M180" s="38"/>
      <c r="N180" s="38" t="s">
        <v>245</v>
      </c>
      <c r="P180" s="21"/>
      <c r="S180" s="21"/>
      <c r="T180" s="25"/>
    </row>
    <row r="181" spans="2:20" s="19" customFormat="1" ht="15" customHeight="1" x14ac:dyDescent="0.3">
      <c r="B181" s="38" t="s">
        <v>225</v>
      </c>
      <c r="C181" s="38"/>
      <c r="D181" s="38" t="str">
        <f t="shared" si="24"/>
        <v>*</v>
      </c>
      <c r="E181" s="66">
        <f>'ACTIVITY BIS'!$E$7</f>
        <v>2018</v>
      </c>
      <c r="F181" s="38" t="str">
        <f t="shared" si="28"/>
        <v>TRABJF</v>
      </c>
      <c r="G181" s="38" t="str">
        <f>G179</f>
        <v>TFR*, TFM*</v>
      </c>
      <c r="H181" s="38" t="str">
        <f>P$13</f>
        <v>TRABJF</v>
      </c>
      <c r="I181" s="38" t="str">
        <f>I179</f>
        <v>TRASO2N</v>
      </c>
      <c r="J181" s="47">
        <v>0</v>
      </c>
      <c r="K181" s="2"/>
      <c r="L181" s="38" t="s">
        <v>239</v>
      </c>
      <c r="M181" s="38"/>
      <c r="N181" s="38" t="s">
        <v>245</v>
      </c>
      <c r="P181" s="21"/>
    </row>
    <row r="182" spans="2:20" x14ac:dyDescent="0.3">
      <c r="B182" s="38" t="s">
        <v>225</v>
      </c>
      <c r="C182" s="38"/>
      <c r="D182" s="38" t="str">
        <f t="shared" si="24"/>
        <v>*</v>
      </c>
      <c r="E182" s="66">
        <f>'ACTIVITY BIS'!$E$7</f>
        <v>2018</v>
      </c>
      <c r="F182" s="38" t="str">
        <f t="shared" si="28"/>
        <v>TRADME</v>
      </c>
      <c r="G182" s="38" t="str">
        <f t="shared" si="29"/>
        <v>TFR*, TFM*</v>
      </c>
      <c r="H182" s="38" t="str">
        <f>P$14</f>
        <v>TRADME</v>
      </c>
      <c r="I182" s="38" t="str">
        <f t="shared" si="30"/>
        <v>TRASO2N</v>
      </c>
      <c r="J182" s="47">
        <v>0</v>
      </c>
      <c r="K182" s="2"/>
      <c r="L182" s="38" t="s">
        <v>239</v>
      </c>
      <c r="M182" s="38"/>
      <c r="N182" s="38" t="s">
        <v>263</v>
      </c>
      <c r="P182" s="21"/>
    </row>
    <row r="183" spans="2:20" x14ac:dyDescent="0.3">
      <c r="B183" s="38" t="s">
        <v>225</v>
      </c>
      <c r="C183" s="38"/>
      <c r="D183" s="38" t="str">
        <f t="shared" si="24"/>
        <v>FLO_EMIS</v>
      </c>
      <c r="E183" s="66">
        <f>'ACTIVITY BIS'!$E$7</f>
        <v>2018</v>
      </c>
      <c r="F183" s="38" t="str">
        <f t="shared" si="28"/>
        <v>TRADST</v>
      </c>
      <c r="G183" s="38" t="str">
        <f t="shared" si="29"/>
        <v>TFR*, TFM*</v>
      </c>
      <c r="H183" s="38" t="str">
        <f>P$15</f>
        <v>TRADST</v>
      </c>
      <c r="I183" s="38" t="str">
        <f t="shared" si="30"/>
        <v>TRASO2N</v>
      </c>
      <c r="J183" s="47">
        <v>9.3109870406788385E-5</v>
      </c>
      <c r="K183" s="2"/>
      <c r="L183" s="38" t="s">
        <v>239</v>
      </c>
      <c r="M183" s="38" t="s">
        <v>293</v>
      </c>
      <c r="N183" s="38" t="s">
        <v>242</v>
      </c>
    </row>
    <row r="184" spans="2:20" x14ac:dyDescent="0.3">
      <c r="B184" s="38" t="s">
        <v>225</v>
      </c>
      <c r="C184" s="38"/>
      <c r="D184" s="38" t="str">
        <f t="shared" si="24"/>
        <v>*</v>
      </c>
      <c r="E184" s="66">
        <f>'ACTIVITY BIS'!$E$7</f>
        <v>2018</v>
      </c>
      <c r="F184" s="38" t="str">
        <f t="shared" si="28"/>
        <v>TRAELC</v>
      </c>
      <c r="G184" s="38" t="str">
        <f t="shared" si="29"/>
        <v>TFR*, TFM*</v>
      </c>
      <c r="H184" s="38" t="str">
        <f>P$16</f>
        <v>TRAELC</v>
      </c>
      <c r="I184" s="38" t="str">
        <f t="shared" si="30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24"/>
        <v>FLO_EMIS</v>
      </c>
      <c r="E185" s="66">
        <f>'ACTIVITY BIS'!$E$7</f>
        <v>2018</v>
      </c>
      <c r="F185" s="38" t="str">
        <f t="shared" si="28"/>
        <v>TRAETH</v>
      </c>
      <c r="G185" s="38" t="str">
        <f t="shared" si="29"/>
        <v>TFR*, TFM*</v>
      </c>
      <c r="H185" s="38" t="str">
        <f>P$17</f>
        <v>TRAETH</v>
      </c>
      <c r="I185" s="38" t="str">
        <f t="shared" si="30"/>
        <v>TRASO2N</v>
      </c>
      <c r="J185" s="47">
        <v>0.11227635829452107</v>
      </c>
      <c r="K185" s="2"/>
      <c r="L185" s="38" t="s">
        <v>239</v>
      </c>
      <c r="M185" s="38" t="s">
        <v>293</v>
      </c>
      <c r="N185" s="38" t="s">
        <v>242</v>
      </c>
    </row>
    <row r="186" spans="2:20" x14ac:dyDescent="0.3">
      <c r="B186" s="38" t="s">
        <v>225</v>
      </c>
      <c r="C186" s="38"/>
      <c r="D186" s="38" t="str">
        <f t="shared" si="24"/>
        <v>FLO_EMIS</v>
      </c>
      <c r="E186" s="66">
        <f>'ACTIVITY BIS'!$E$7</f>
        <v>2018</v>
      </c>
      <c r="F186" s="38" t="str">
        <f t="shared" si="28"/>
        <v>TRAETHM</v>
      </c>
      <c r="G186" s="38" t="str">
        <f t="shared" si="29"/>
        <v>TFR*, TFM*</v>
      </c>
      <c r="H186" s="38" t="str">
        <f>P$18</f>
        <v>TRAETHM</v>
      </c>
      <c r="I186" s="38" t="str">
        <f t="shared" si="30"/>
        <v>TRASO2N</v>
      </c>
      <c r="J186" s="47">
        <v>0.11227635829452107</v>
      </c>
      <c r="K186" s="2"/>
      <c r="L186" s="38" t="s">
        <v>239</v>
      </c>
      <c r="M186" s="38" t="s">
        <v>293</v>
      </c>
      <c r="N186" s="38" t="s">
        <v>242</v>
      </c>
    </row>
    <row r="187" spans="2:20" x14ac:dyDescent="0.3">
      <c r="B187" s="38" t="s">
        <v>225</v>
      </c>
      <c r="C187" s="38"/>
      <c r="D187" s="38" t="str">
        <f t="shared" si="24"/>
        <v>*</v>
      </c>
      <c r="E187" s="66">
        <f>'ACTIVITY BIS'!$E$7</f>
        <v>2018</v>
      </c>
      <c r="F187" s="38" t="str">
        <f t="shared" si="28"/>
        <v>TRAFTD</v>
      </c>
      <c r="G187" s="38" t="str">
        <f t="shared" si="29"/>
        <v>TFR*, TFM*</v>
      </c>
      <c r="H187" s="38" t="str">
        <f>P$19</f>
        <v>TRAFTD</v>
      </c>
      <c r="I187" s="38" t="str">
        <f t="shared" si="30"/>
        <v>TRASO2N</v>
      </c>
      <c r="J187" s="47">
        <v>0</v>
      </c>
      <c r="K187" s="2"/>
      <c r="L187" s="38" t="s">
        <v>239</v>
      </c>
      <c r="M187" s="38"/>
      <c r="N187" s="38" t="s">
        <v>263</v>
      </c>
    </row>
    <row r="188" spans="2:20" x14ac:dyDescent="0.3">
      <c r="B188" s="38" t="s">
        <v>225</v>
      </c>
      <c r="C188" s="38"/>
      <c r="D188" s="38" t="str">
        <f t="shared" si="24"/>
        <v>*</v>
      </c>
      <c r="E188" s="66">
        <f>'ACTIVITY BIS'!$E$7</f>
        <v>2018</v>
      </c>
      <c r="F188" s="38" t="str">
        <f t="shared" si="28"/>
        <v>TRAGSL</v>
      </c>
      <c r="G188" s="38" t="str">
        <f t="shared" si="29"/>
        <v>TFR*, TFM*</v>
      </c>
      <c r="H188" s="38" t="str">
        <f>P$20</f>
        <v>TRAGSL</v>
      </c>
      <c r="I188" s="38" t="str">
        <f t="shared" si="30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24"/>
        <v>*</v>
      </c>
      <c r="E189" s="66">
        <f>'ACTIVITY BIS'!$E$7</f>
        <v>2018</v>
      </c>
      <c r="F189" s="38" t="str">
        <f t="shared" si="28"/>
        <v>TRAH2G</v>
      </c>
      <c r="G189" s="38" t="str">
        <f t="shared" si="29"/>
        <v>TFR*, TFM*</v>
      </c>
      <c r="H189" s="38" t="str">
        <f>P$21</f>
        <v>TRAH2G</v>
      </c>
      <c r="I189" s="38" t="str">
        <f t="shared" si="30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4"/>
        <v>*</v>
      </c>
      <c r="E190" s="66">
        <f>'ACTIVITY BIS'!$E$7</f>
        <v>2018</v>
      </c>
      <c r="F190" s="38" t="str">
        <f t="shared" si="28"/>
        <v>TRAHFO</v>
      </c>
      <c r="G190" s="38" t="str">
        <f t="shared" si="29"/>
        <v>TFR*, TFM*</v>
      </c>
      <c r="H190" s="38" t="str">
        <f>P$22</f>
        <v>TRAHFO</v>
      </c>
      <c r="I190" s="38" t="str">
        <f t="shared" si="30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4"/>
        <v>*</v>
      </c>
      <c r="E191" s="66">
        <f>'ACTIVITY BIS'!$E$7</f>
        <v>2018</v>
      </c>
      <c r="F191" s="38" t="str">
        <f t="shared" si="28"/>
        <v>TRAHUM</v>
      </c>
      <c r="G191" s="38" t="str">
        <f t="shared" si="29"/>
        <v>TFR*, TFM*</v>
      </c>
      <c r="H191" s="38" t="str">
        <f>P$23</f>
        <v>TRAHUM</v>
      </c>
      <c r="I191" s="38" t="str">
        <f t="shared" si="30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4"/>
        <v>*</v>
      </c>
      <c r="E192" s="66">
        <f>'ACTIVITY BIS'!$E$7</f>
        <v>2018</v>
      </c>
      <c r="F192" s="38" t="str">
        <f t="shared" si="28"/>
        <v>TRAKER</v>
      </c>
      <c r="G192" s="38" t="str">
        <f t="shared" si="29"/>
        <v>TFR*, TFM*</v>
      </c>
      <c r="H192" s="38" t="str">
        <f>P$24</f>
        <v>TRAKER</v>
      </c>
      <c r="I192" s="38" t="str">
        <f t="shared" si="30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4"/>
        <v>*</v>
      </c>
      <c r="E193" s="66">
        <f>'ACTIVITY BIS'!$E$7</f>
        <v>2018</v>
      </c>
      <c r="F193" s="38" t="str">
        <f t="shared" si="28"/>
        <v>TRALFO</v>
      </c>
      <c r="G193" s="38" t="str">
        <f t="shared" si="29"/>
        <v>TFR*, TFM*</v>
      </c>
      <c r="H193" s="38" t="str">
        <f>P$25</f>
        <v>TRALFO</v>
      </c>
      <c r="I193" s="38" t="str">
        <f t="shared" si="30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4"/>
        <v>FLO_EMIS</v>
      </c>
      <c r="E194" s="66">
        <f>'ACTIVITY BIS'!$E$7</f>
        <v>2018</v>
      </c>
      <c r="F194" s="38" t="str">
        <f t="shared" si="28"/>
        <v>TRALPG</v>
      </c>
      <c r="G194" s="38" t="str">
        <f t="shared" si="29"/>
        <v>TFR*, TFM*</v>
      </c>
      <c r="H194" s="38" t="str">
        <f>P$26</f>
        <v>TRALPG</v>
      </c>
      <c r="I194" s="38" t="str">
        <f t="shared" si="30"/>
        <v>TRASO2N</v>
      </c>
      <c r="J194" s="47">
        <v>0.15570906208390839</v>
      </c>
      <c r="K194" s="2"/>
      <c r="L194" s="38" t="s">
        <v>239</v>
      </c>
      <c r="M194" s="38" t="s">
        <v>293</v>
      </c>
      <c r="N194" s="38" t="s">
        <v>242</v>
      </c>
    </row>
    <row r="195" spans="2:20" x14ac:dyDescent="0.3">
      <c r="B195" s="38" t="s">
        <v>225</v>
      </c>
      <c r="C195" s="38"/>
      <c r="D195" s="38" t="str">
        <f t="shared" si="24"/>
        <v>FLO_EMIS</v>
      </c>
      <c r="E195" s="66">
        <f>'ACTIVITY BIS'!$E$7</f>
        <v>2018</v>
      </c>
      <c r="F195" s="38" t="str">
        <f t="shared" si="28"/>
        <v>TRAMTH</v>
      </c>
      <c r="G195" s="38" t="str">
        <f t="shared" si="29"/>
        <v>TFR*, TFM*</v>
      </c>
      <c r="H195" s="38" t="str">
        <f>P$27</f>
        <v>TRAMTH</v>
      </c>
      <c r="I195" s="38" t="str">
        <f t="shared" si="30"/>
        <v>TRASO2N</v>
      </c>
      <c r="J195" s="47">
        <v>9.0799999150758355E-5</v>
      </c>
      <c r="K195" s="2"/>
      <c r="L195" s="38" t="s">
        <v>239</v>
      </c>
      <c r="M195" s="38" t="s">
        <v>293</v>
      </c>
      <c r="N195" s="38" t="s">
        <v>242</v>
      </c>
    </row>
    <row r="196" spans="2:20" s="19" customFormat="1" ht="15" customHeight="1" x14ac:dyDescent="0.3">
      <c r="B196" s="38" t="s">
        <v>225</v>
      </c>
      <c r="C196" s="38"/>
      <c r="D196" s="38" t="str">
        <f t="shared" si="24"/>
        <v>FLO_EMIS</v>
      </c>
      <c r="E196" s="66">
        <f>'ACTIVITY BIS'!$E$7</f>
        <v>2018</v>
      </c>
      <c r="F196" s="38" t="str">
        <f t="shared" si="28"/>
        <v>TRAMTHM</v>
      </c>
      <c r="G196" s="38" t="str">
        <f t="shared" si="29"/>
        <v>TFR*, TFM*</v>
      </c>
      <c r="H196" s="38" t="str">
        <f>P$28</f>
        <v>TRAMTHM</v>
      </c>
      <c r="I196" s="38" t="str">
        <f t="shared" si="30"/>
        <v>TRASO2N</v>
      </c>
      <c r="J196" s="47">
        <v>9.0799999150758355E-5</v>
      </c>
      <c r="K196" s="2"/>
      <c r="L196" s="38" t="s">
        <v>239</v>
      </c>
      <c r="M196" s="38" t="s">
        <v>293</v>
      </c>
      <c r="N196" s="38" t="s">
        <v>242</v>
      </c>
      <c r="P196" s="21"/>
    </row>
    <row r="197" spans="2:20" s="19" customFormat="1" ht="15" customHeight="1" x14ac:dyDescent="0.3">
      <c r="B197" s="38" t="s">
        <v>225</v>
      </c>
      <c r="C197" s="38"/>
      <c r="D197" s="38" t="str">
        <f t="shared" si="24"/>
        <v>FLO_EMIS</v>
      </c>
      <c r="E197" s="66">
        <f>'ACTIVITY BIS'!$E$7</f>
        <v>2018</v>
      </c>
      <c r="F197" s="38" t="str">
        <f t="shared" si="28"/>
        <v>TRANGL</v>
      </c>
      <c r="G197" s="38" t="str">
        <f t="shared" si="29"/>
        <v>TFR*, TFM*</v>
      </c>
      <c r="H197" s="38" t="str">
        <f>P$29</f>
        <v>TRANGL</v>
      </c>
      <c r="I197" s="38" t="str">
        <f t="shared" si="30"/>
        <v>TRASO2N</v>
      </c>
      <c r="J197" s="47">
        <v>0.1486618847051108</v>
      </c>
      <c r="K197"/>
      <c r="L197" s="38" t="s">
        <v>239</v>
      </c>
      <c r="M197" s="38" t="s">
        <v>293</v>
      </c>
      <c r="N197" s="38" t="s">
        <v>242</v>
      </c>
      <c r="P197" s="21"/>
    </row>
    <row r="198" spans="2:20" x14ac:dyDescent="0.3">
      <c r="B198" s="39" t="s">
        <v>225</v>
      </c>
      <c r="C198" s="39"/>
      <c r="D198" s="39" t="str">
        <f t="shared" si="24"/>
        <v>FLO_EMIS</v>
      </c>
      <c r="E198" s="66">
        <f>'ACTIVITY BIS'!$E$7</f>
        <v>2018</v>
      </c>
      <c r="F198" s="39" t="str">
        <f t="shared" si="28"/>
        <v>TRANGS</v>
      </c>
      <c r="G198" s="39" t="str">
        <f t="shared" si="29"/>
        <v>TFR*, TFM*</v>
      </c>
      <c r="H198" s="39" t="str">
        <f>P$30</f>
        <v>TRANGS</v>
      </c>
      <c r="I198" s="39" t="str">
        <f t="shared" si="30"/>
        <v>TRASO2N</v>
      </c>
      <c r="J198" s="48">
        <v>0.1486618847051108</v>
      </c>
      <c r="K198"/>
      <c r="L198" s="39" t="s">
        <v>239</v>
      </c>
      <c r="M198" s="39" t="s">
        <v>293</v>
      </c>
      <c r="N198" s="39" t="s">
        <v>242</v>
      </c>
    </row>
    <row r="199" spans="2:20" x14ac:dyDescent="0.3">
      <c r="B199" s="38" t="s">
        <v>225</v>
      </c>
      <c r="C199" s="38"/>
      <c r="D199" s="38" t="str">
        <f t="shared" si="24"/>
        <v>FLO_EMIS</v>
      </c>
      <c r="E199" s="66">
        <f>'ACTIVITY BIS'!$E$7</f>
        <v>2018</v>
      </c>
      <c r="F199" s="38" t="str">
        <f>H199</f>
        <v>TRABDL</v>
      </c>
      <c r="G199" s="38" t="str">
        <f>G$7</f>
        <v>TFR*, TFM*</v>
      </c>
      <c r="H199" s="38" t="str">
        <f>P$7</f>
        <v>TRABDL</v>
      </c>
      <c r="I199" s="38" t="s">
        <v>230</v>
      </c>
      <c r="J199" s="47">
        <v>3.4288549142705385E-3</v>
      </c>
      <c r="K199" s="2"/>
      <c r="L199" s="38" t="s">
        <v>239</v>
      </c>
      <c r="M199" s="38" t="s">
        <v>293</v>
      </c>
      <c r="N199" s="38" t="s">
        <v>244</v>
      </c>
    </row>
    <row r="200" spans="2:20" x14ac:dyDescent="0.3">
      <c r="B200" s="38" t="s">
        <v>225</v>
      </c>
      <c r="C200" s="38"/>
      <c r="D200" s="38" t="str">
        <f t="shared" si="24"/>
        <v>FLO_EMIS</v>
      </c>
      <c r="E200" s="66">
        <f>'ACTIVITY BIS'!$E$7</f>
        <v>2018</v>
      </c>
      <c r="F200" s="38" t="str">
        <f t="shared" ref="F200:F222" si="32">H200</f>
        <v>TRABDLM</v>
      </c>
      <c r="G200" s="38" t="str">
        <f>G199</f>
        <v>TFR*, TFM*</v>
      </c>
      <c r="H200" s="38" t="str">
        <f>P$8</f>
        <v>TRABDLM</v>
      </c>
      <c r="I200" s="38" t="str">
        <f>I199</f>
        <v>TRAVOCN</v>
      </c>
      <c r="J200" s="47">
        <v>3.4288549142705385E-3</v>
      </c>
      <c r="K200" s="2"/>
      <c r="L200" s="38" t="s">
        <v>239</v>
      </c>
      <c r="M200" s="38" t="s">
        <v>293</v>
      </c>
      <c r="N200" s="38" t="s">
        <v>244</v>
      </c>
    </row>
    <row r="201" spans="2:20" s="19" customFormat="1" ht="15" customHeight="1" x14ac:dyDescent="0.3">
      <c r="B201" s="38" t="s">
        <v>225</v>
      </c>
      <c r="C201" s="38"/>
      <c r="D201" s="38" t="str">
        <f t="shared" si="24"/>
        <v>FLO_EMIS</v>
      </c>
      <c r="E201" s="66">
        <f>'ACTIVITY BIS'!$E$7</f>
        <v>2018</v>
      </c>
      <c r="F201" s="38" t="str">
        <f t="shared" si="32"/>
        <v>TRABGL</v>
      </c>
      <c r="G201" s="38" t="str">
        <f t="shared" ref="G201:G222" si="33">G200</f>
        <v>TFR*, TFM*</v>
      </c>
      <c r="H201" s="38" t="str">
        <f>P$9</f>
        <v>TRABGL</v>
      </c>
      <c r="I201" s="38" t="str">
        <f t="shared" ref="I201:I222" si="34">I200</f>
        <v>TRAVOCN</v>
      </c>
      <c r="J201" s="47">
        <v>2.8442315672905E-4</v>
      </c>
      <c r="K201" s="2"/>
      <c r="L201" s="38" t="s">
        <v>239</v>
      </c>
      <c r="M201" s="38" t="s">
        <v>293</v>
      </c>
      <c r="N201" s="38" t="s">
        <v>242</v>
      </c>
      <c r="P201" s="21"/>
      <c r="S201" s="21"/>
    </row>
    <row r="202" spans="2:20" s="19" customFormat="1" ht="15" customHeight="1" x14ac:dyDescent="0.3">
      <c r="B202" s="38" t="s">
        <v>225</v>
      </c>
      <c r="C202" s="38"/>
      <c r="D202" s="38" t="str">
        <f t="shared" si="24"/>
        <v>FLO_EMIS</v>
      </c>
      <c r="E202" s="66">
        <f>'ACTIVITY BIS'!$E$7</f>
        <v>2018</v>
      </c>
      <c r="F202" s="38" t="str">
        <f t="shared" si="32"/>
        <v>TRABGS</v>
      </c>
      <c r="G202" s="38" t="str">
        <f t="shared" si="33"/>
        <v>TFR*, TFM*</v>
      </c>
      <c r="H202" s="38" t="str">
        <f>P$10</f>
        <v>TRABGS</v>
      </c>
      <c r="I202" s="38" t="str">
        <f t="shared" si="34"/>
        <v>TRAVOCN</v>
      </c>
      <c r="J202" s="47">
        <v>2.8442315672905E-4</v>
      </c>
      <c r="K202" s="2"/>
      <c r="L202" s="38" t="s">
        <v>239</v>
      </c>
      <c r="M202" s="38" t="s">
        <v>293</v>
      </c>
      <c r="N202" s="38" t="s">
        <v>242</v>
      </c>
      <c r="P202" s="21"/>
      <c r="S202" s="22"/>
      <c r="T202" s="23"/>
    </row>
    <row r="203" spans="2:20" s="19" customFormat="1" ht="15" customHeight="1" x14ac:dyDescent="0.3">
      <c r="B203" s="38" t="s">
        <v>225</v>
      </c>
      <c r="C203" s="38"/>
      <c r="D203" s="38" t="str">
        <f t="shared" si="24"/>
        <v>*</v>
      </c>
      <c r="E203" s="66">
        <f>'ACTIVITY BIS'!$E$7</f>
        <v>2018</v>
      </c>
      <c r="F203" s="38" t="str">
        <f t="shared" si="32"/>
        <v>TRABGSL</v>
      </c>
      <c r="G203" s="38" t="str">
        <f t="shared" si="33"/>
        <v>TFR*, TFM*</v>
      </c>
      <c r="H203" s="38" t="str">
        <f>P$11</f>
        <v>TRABGSL</v>
      </c>
      <c r="I203" s="38" t="str">
        <f t="shared" si="34"/>
        <v>TRAVOCN</v>
      </c>
      <c r="J203" s="47">
        <v>0</v>
      </c>
      <c r="K203" s="2"/>
      <c r="L203" s="38" t="s">
        <v>239</v>
      </c>
      <c r="M203" s="38"/>
      <c r="N203" s="38" t="s">
        <v>245</v>
      </c>
      <c r="P203" s="21"/>
      <c r="S203" s="21"/>
    </row>
    <row r="204" spans="2:20" s="19" customFormat="1" ht="15" customHeight="1" x14ac:dyDescent="0.3">
      <c r="B204" s="38" t="s">
        <v>225</v>
      </c>
      <c r="C204" s="38"/>
      <c r="D204" s="38" t="str">
        <f t="shared" si="24"/>
        <v>*</v>
      </c>
      <c r="E204" s="66">
        <f>'ACTIVITY BIS'!$E$7</f>
        <v>2018</v>
      </c>
      <c r="F204" s="38" t="str">
        <f t="shared" si="32"/>
        <v>TRABGSLM</v>
      </c>
      <c r="G204" s="38" t="str">
        <f t="shared" si="33"/>
        <v>TFR*, TFM*</v>
      </c>
      <c r="H204" s="38" t="str">
        <f>P$12</f>
        <v>TRABGSLM</v>
      </c>
      <c r="I204" s="38" t="str">
        <f t="shared" si="34"/>
        <v>TRAVOCN</v>
      </c>
      <c r="J204" s="47">
        <v>0</v>
      </c>
      <c r="K204" s="2"/>
      <c r="L204" s="38" t="s">
        <v>239</v>
      </c>
      <c r="M204" s="38"/>
      <c r="N204" s="38" t="s">
        <v>245</v>
      </c>
      <c r="P204" s="21"/>
      <c r="S204" s="21"/>
      <c r="T204" s="25"/>
    </row>
    <row r="205" spans="2:20" s="19" customFormat="1" ht="15" customHeight="1" x14ac:dyDescent="0.3">
      <c r="B205" s="38" t="s">
        <v>225</v>
      </c>
      <c r="C205" s="38"/>
      <c r="D205" s="38" t="str">
        <f t="shared" si="24"/>
        <v>*</v>
      </c>
      <c r="E205" s="66">
        <f>'ACTIVITY BIS'!$E$7</f>
        <v>2018</v>
      </c>
      <c r="F205" s="38" t="str">
        <f t="shared" si="32"/>
        <v>TRABJF</v>
      </c>
      <c r="G205" s="38" t="str">
        <f>G203</f>
        <v>TFR*, TFM*</v>
      </c>
      <c r="H205" s="38" t="str">
        <f>P$13</f>
        <v>TRABJF</v>
      </c>
      <c r="I205" s="38" t="str">
        <f>I203</f>
        <v>TRAVOCN</v>
      </c>
      <c r="J205" s="47">
        <v>0</v>
      </c>
      <c r="K205" s="2"/>
      <c r="L205" s="38" t="s">
        <v>239</v>
      </c>
      <c r="M205" s="38"/>
      <c r="N205" s="38" t="s">
        <v>245</v>
      </c>
      <c r="P205" s="21"/>
      <c r="S205" s="22"/>
      <c r="T205" s="23"/>
    </row>
    <row r="206" spans="2:20" s="19" customFormat="1" ht="15" customHeight="1" x14ac:dyDescent="0.3">
      <c r="B206" s="38" t="s">
        <v>225</v>
      </c>
      <c r="C206" s="38"/>
      <c r="D206" s="38" t="str">
        <f t="shared" si="24"/>
        <v>*</v>
      </c>
      <c r="E206" s="66">
        <f>'ACTIVITY BIS'!$E$7</f>
        <v>2018</v>
      </c>
      <c r="F206" s="38" t="str">
        <f t="shared" si="32"/>
        <v>TRADME</v>
      </c>
      <c r="G206" s="38" t="str">
        <f t="shared" si="33"/>
        <v>TFR*, TFM*</v>
      </c>
      <c r="H206" s="38" t="str">
        <f>P$14</f>
        <v>TRADME</v>
      </c>
      <c r="I206" s="38" t="str">
        <f t="shared" si="34"/>
        <v>TRAVOCN</v>
      </c>
      <c r="J206" s="47">
        <v>0</v>
      </c>
      <c r="K206" s="2"/>
      <c r="L206" s="38" t="s">
        <v>239</v>
      </c>
      <c r="M206" s="38"/>
      <c r="N206" s="38" t="s">
        <v>263</v>
      </c>
      <c r="P206" s="21"/>
    </row>
    <row r="207" spans="2:20" x14ac:dyDescent="0.3">
      <c r="B207" s="38" t="s">
        <v>225</v>
      </c>
      <c r="C207" s="38"/>
      <c r="D207" s="38" t="str">
        <f t="shared" si="24"/>
        <v>FLO_EMIS</v>
      </c>
      <c r="E207" s="66">
        <f>'ACTIVITY BIS'!$E$7</f>
        <v>2018</v>
      </c>
      <c r="F207" s="38" t="str">
        <f t="shared" si="32"/>
        <v>TRADST</v>
      </c>
      <c r="G207" s="38" t="str">
        <f t="shared" si="33"/>
        <v>TFR*, TFM*</v>
      </c>
      <c r="H207" s="38" t="str">
        <f>P$15</f>
        <v>TRADST</v>
      </c>
      <c r="I207" s="38" t="str">
        <f t="shared" si="34"/>
        <v>TRAVOCN</v>
      </c>
      <c r="J207" s="47">
        <v>3.3595559744321315E-3</v>
      </c>
      <c r="K207" s="2"/>
      <c r="L207" s="38" t="s">
        <v>239</v>
      </c>
      <c r="M207" s="38" t="s">
        <v>293</v>
      </c>
      <c r="N207" s="38" t="s">
        <v>242</v>
      </c>
      <c r="P207" s="21"/>
    </row>
    <row r="208" spans="2:20" x14ac:dyDescent="0.3">
      <c r="B208" s="38" t="s">
        <v>225</v>
      </c>
      <c r="C208" s="38"/>
      <c r="D208" s="38" t="str">
        <f t="shared" ref="D208:D222" si="35">IF(J208&gt;0,"FLO_EMIS","*")</f>
        <v>*</v>
      </c>
      <c r="E208" s="66">
        <f>'ACTIVITY BIS'!$E$7</f>
        <v>2018</v>
      </c>
      <c r="F208" s="38" t="str">
        <f t="shared" si="32"/>
        <v>TRAELC</v>
      </c>
      <c r="G208" s="38" t="str">
        <f t="shared" si="33"/>
        <v>TFR*, TFM*</v>
      </c>
      <c r="H208" s="38" t="str">
        <f>P$16</f>
        <v>TRAELC</v>
      </c>
      <c r="I208" s="38" t="str">
        <f t="shared" si="34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16" x14ac:dyDescent="0.3">
      <c r="B209" s="38" t="s">
        <v>225</v>
      </c>
      <c r="C209" s="38"/>
      <c r="D209" s="38" t="str">
        <f t="shared" si="35"/>
        <v>FLO_EMIS</v>
      </c>
      <c r="E209" s="66">
        <f>'ACTIVITY BIS'!$E$7</f>
        <v>2018</v>
      </c>
      <c r="F209" s="38" t="str">
        <f t="shared" si="32"/>
        <v>TRAETH</v>
      </c>
      <c r="G209" s="38" t="str">
        <f t="shared" si="33"/>
        <v>TFR*, TFM*</v>
      </c>
      <c r="H209" s="38" t="str">
        <f>P$17</f>
        <v>TRAETH</v>
      </c>
      <c r="I209" s="38" t="str">
        <f t="shared" si="34"/>
        <v>TRAVOCN</v>
      </c>
      <c r="J209" s="47">
        <v>9.7405909507131277E-5</v>
      </c>
      <c r="K209" s="2"/>
      <c r="L209" s="38" t="s">
        <v>239</v>
      </c>
      <c r="M209" s="38" t="s">
        <v>293</v>
      </c>
      <c r="N209" s="38" t="s">
        <v>242</v>
      </c>
    </row>
    <row r="210" spans="2:16" x14ac:dyDescent="0.3">
      <c r="B210" s="38" t="s">
        <v>225</v>
      </c>
      <c r="C210" s="38"/>
      <c r="D210" s="38" t="str">
        <f t="shared" si="35"/>
        <v>FLO_EMIS</v>
      </c>
      <c r="E210" s="66">
        <f>'ACTIVITY BIS'!$E$7</f>
        <v>2018</v>
      </c>
      <c r="F210" s="38" t="str">
        <f t="shared" si="32"/>
        <v>TRAETHM</v>
      </c>
      <c r="G210" s="38" t="str">
        <f t="shared" si="33"/>
        <v>TFR*, TFM*</v>
      </c>
      <c r="H210" s="38" t="str">
        <f>P$18</f>
        <v>TRAETHM</v>
      </c>
      <c r="I210" s="38" t="str">
        <f t="shared" si="34"/>
        <v>TRAVOCN</v>
      </c>
      <c r="J210" s="47">
        <v>9.7405909507131277E-5</v>
      </c>
      <c r="K210" s="2"/>
      <c r="L210" s="38" t="s">
        <v>239</v>
      </c>
      <c r="M210" s="38" t="s">
        <v>293</v>
      </c>
      <c r="N210" s="38" t="s">
        <v>242</v>
      </c>
    </row>
    <row r="211" spans="2:16" x14ac:dyDescent="0.3">
      <c r="B211" s="38" t="s">
        <v>225</v>
      </c>
      <c r="C211" s="38"/>
      <c r="D211" s="38" t="str">
        <f t="shared" si="35"/>
        <v>*</v>
      </c>
      <c r="E211" s="66">
        <f>'ACTIVITY BIS'!$E$7</f>
        <v>2018</v>
      </c>
      <c r="F211" s="38" t="str">
        <f t="shared" si="32"/>
        <v>TRAFTD</v>
      </c>
      <c r="G211" s="38" t="str">
        <f t="shared" si="33"/>
        <v>TFR*, TFM*</v>
      </c>
      <c r="H211" s="38" t="str">
        <f>P$19</f>
        <v>TRAFTD</v>
      </c>
      <c r="I211" s="38" t="str">
        <f t="shared" si="34"/>
        <v>TRAVOCN</v>
      </c>
      <c r="J211" s="47">
        <v>0</v>
      </c>
      <c r="K211" s="2"/>
      <c r="L211" s="38" t="s">
        <v>239</v>
      </c>
      <c r="M211" s="38"/>
      <c r="N211" s="38" t="s">
        <v>263</v>
      </c>
    </row>
    <row r="212" spans="2:16" x14ac:dyDescent="0.3">
      <c r="B212" s="38" t="s">
        <v>225</v>
      </c>
      <c r="C212" s="38"/>
      <c r="D212" s="38" t="str">
        <f t="shared" si="35"/>
        <v>*</v>
      </c>
      <c r="E212" s="66">
        <f>'ACTIVITY BIS'!$E$7</f>
        <v>2018</v>
      </c>
      <c r="F212" s="38" t="str">
        <f t="shared" si="32"/>
        <v>TRAGSL</v>
      </c>
      <c r="G212" s="38" t="str">
        <f t="shared" si="33"/>
        <v>TFR*, TFM*</v>
      </c>
      <c r="H212" s="38" t="str">
        <f>P$20</f>
        <v>TRAGSL</v>
      </c>
      <c r="I212" s="38" t="str">
        <f t="shared" si="34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16" x14ac:dyDescent="0.3">
      <c r="B213" s="38" t="s">
        <v>225</v>
      </c>
      <c r="C213" s="38"/>
      <c r="D213" s="38" t="str">
        <f t="shared" si="35"/>
        <v>*</v>
      </c>
      <c r="E213" s="66">
        <f>'ACTIVITY BIS'!$E$7</f>
        <v>2018</v>
      </c>
      <c r="F213" s="38" t="str">
        <f t="shared" si="32"/>
        <v>TRAH2G</v>
      </c>
      <c r="G213" s="38" t="str">
        <f t="shared" si="33"/>
        <v>TFR*, TFM*</v>
      </c>
      <c r="H213" s="38" t="str">
        <f>P$21</f>
        <v>TRAH2G</v>
      </c>
      <c r="I213" s="38" t="str">
        <f t="shared" si="34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6" x14ac:dyDescent="0.3">
      <c r="B214" s="38" t="s">
        <v>225</v>
      </c>
      <c r="C214" s="38"/>
      <c r="D214" s="38" t="str">
        <f t="shared" si="35"/>
        <v>*</v>
      </c>
      <c r="E214" s="66">
        <f>'ACTIVITY BIS'!$E$7</f>
        <v>2018</v>
      </c>
      <c r="F214" s="38" t="str">
        <f t="shared" si="32"/>
        <v>TRAHFO</v>
      </c>
      <c r="G214" s="38" t="str">
        <f t="shared" si="33"/>
        <v>TFR*, TFM*</v>
      </c>
      <c r="H214" s="38" t="str">
        <f>P$22</f>
        <v>TRAHFO</v>
      </c>
      <c r="I214" s="38" t="str">
        <f t="shared" si="34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6" x14ac:dyDescent="0.3">
      <c r="B215" s="38" t="s">
        <v>225</v>
      </c>
      <c r="C215" s="38"/>
      <c r="D215" s="38" t="str">
        <f t="shared" si="35"/>
        <v>*</v>
      </c>
      <c r="E215" s="66">
        <f>'ACTIVITY BIS'!$E$7</f>
        <v>2018</v>
      </c>
      <c r="F215" s="38" t="str">
        <f t="shared" si="32"/>
        <v>TRAHUM</v>
      </c>
      <c r="G215" s="38" t="str">
        <f t="shared" si="33"/>
        <v>TFR*, TFM*</v>
      </c>
      <c r="H215" s="38" t="str">
        <f>P$23</f>
        <v>TRAHUM</v>
      </c>
      <c r="I215" s="38" t="str">
        <f t="shared" si="34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6" x14ac:dyDescent="0.3">
      <c r="B216" s="38" t="s">
        <v>225</v>
      </c>
      <c r="C216" s="38"/>
      <c r="D216" s="38" t="str">
        <f t="shared" si="35"/>
        <v>*</v>
      </c>
      <c r="E216" s="66">
        <f>'ACTIVITY BIS'!$E$7</f>
        <v>2018</v>
      </c>
      <c r="F216" s="38" t="str">
        <f t="shared" si="32"/>
        <v>TRAKER</v>
      </c>
      <c r="G216" s="38" t="str">
        <f t="shared" si="33"/>
        <v>TFR*, TFM*</v>
      </c>
      <c r="H216" s="38" t="str">
        <f>P$24</f>
        <v>TRAKER</v>
      </c>
      <c r="I216" s="38" t="str">
        <f t="shared" si="34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6" x14ac:dyDescent="0.3">
      <c r="B217" s="38" t="s">
        <v>225</v>
      </c>
      <c r="C217" s="38"/>
      <c r="D217" s="38" t="str">
        <f t="shared" si="35"/>
        <v>*</v>
      </c>
      <c r="E217" s="66">
        <f>'ACTIVITY BIS'!$E$7</f>
        <v>2018</v>
      </c>
      <c r="F217" s="38" t="str">
        <f t="shared" si="32"/>
        <v>TRALFO</v>
      </c>
      <c r="G217" s="38" t="str">
        <f t="shared" si="33"/>
        <v>TFR*, TFM*</v>
      </c>
      <c r="H217" s="38" t="str">
        <f>P$25</f>
        <v>TRALFO</v>
      </c>
      <c r="I217" s="38" t="str">
        <f t="shared" si="34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6" x14ac:dyDescent="0.3">
      <c r="B218" s="38" t="s">
        <v>225</v>
      </c>
      <c r="C218" s="38"/>
      <c r="D218" s="38" t="str">
        <f t="shared" si="35"/>
        <v>FLO_EMIS</v>
      </c>
      <c r="E218" s="66">
        <f>'ACTIVITY BIS'!$E$7</f>
        <v>2018</v>
      </c>
      <c r="F218" s="38" t="str">
        <f t="shared" si="32"/>
        <v>TRALPG</v>
      </c>
      <c r="G218" s="38" t="str">
        <f t="shared" si="33"/>
        <v>TFR*, TFM*</v>
      </c>
      <c r="H218" s="38" t="str">
        <f>P$26</f>
        <v>TRALPG</v>
      </c>
      <c r="I218" s="38" t="str">
        <f t="shared" si="34"/>
        <v>TRAVOCN</v>
      </c>
      <c r="J218" s="47">
        <v>2.9790597002771831E-4</v>
      </c>
      <c r="K218" s="2"/>
      <c r="L218" s="38" t="s">
        <v>239</v>
      </c>
      <c r="M218" s="38" t="s">
        <v>293</v>
      </c>
      <c r="N218" s="38" t="s">
        <v>242</v>
      </c>
    </row>
    <row r="219" spans="2:16" x14ac:dyDescent="0.3">
      <c r="B219" s="38" t="s">
        <v>225</v>
      </c>
      <c r="C219" s="38"/>
      <c r="D219" s="38" t="str">
        <f t="shared" si="35"/>
        <v>FLO_EMIS</v>
      </c>
      <c r="E219" s="66">
        <f>'ACTIVITY BIS'!$E$7</f>
        <v>2018</v>
      </c>
      <c r="F219" s="38" t="str">
        <f t="shared" si="32"/>
        <v>TRAMTH</v>
      </c>
      <c r="G219" s="38" t="str">
        <f t="shared" si="33"/>
        <v>TFR*, TFM*</v>
      </c>
      <c r="H219" s="38" t="str">
        <f>P$27</f>
        <v>TRAMTH</v>
      </c>
      <c r="I219" s="38" t="str">
        <f t="shared" si="34"/>
        <v>TRAVOCN</v>
      </c>
      <c r="J219" s="47">
        <v>3.2762120524133229E-3</v>
      </c>
      <c r="K219" s="2"/>
      <c r="L219" s="38" t="s">
        <v>239</v>
      </c>
      <c r="M219" s="38" t="s">
        <v>293</v>
      </c>
      <c r="N219" s="38" t="s">
        <v>242</v>
      </c>
    </row>
    <row r="220" spans="2:16" s="19" customFormat="1" ht="15" customHeight="1" x14ac:dyDescent="0.3">
      <c r="B220" s="38" t="s">
        <v>225</v>
      </c>
      <c r="C220" s="38"/>
      <c r="D220" s="38" t="str">
        <f t="shared" si="35"/>
        <v>FLO_EMIS</v>
      </c>
      <c r="E220" s="66">
        <f>'ACTIVITY BIS'!$E$7</f>
        <v>2018</v>
      </c>
      <c r="F220" s="38" t="str">
        <f t="shared" si="32"/>
        <v>TRAMTHM</v>
      </c>
      <c r="G220" s="38" t="str">
        <f t="shared" si="33"/>
        <v>TFR*, TFM*</v>
      </c>
      <c r="H220" s="38" t="str">
        <f>P$28</f>
        <v>TRAMTHM</v>
      </c>
      <c r="I220" s="38" t="str">
        <f t="shared" si="34"/>
        <v>TRAVOCN</v>
      </c>
      <c r="J220" s="47">
        <v>3.2762120524133229E-3</v>
      </c>
      <c r="K220" s="2"/>
      <c r="L220" s="38" t="s">
        <v>239</v>
      </c>
      <c r="M220" s="38" t="s">
        <v>293</v>
      </c>
      <c r="N220" s="38" t="s">
        <v>242</v>
      </c>
      <c r="P220" s="21"/>
    </row>
    <row r="221" spans="2:16" s="19" customFormat="1" ht="15" customHeight="1" x14ac:dyDescent="0.3">
      <c r="B221" s="38" t="s">
        <v>225</v>
      </c>
      <c r="C221" s="38"/>
      <c r="D221" s="38" t="str">
        <f t="shared" si="35"/>
        <v>FLO_EMIS</v>
      </c>
      <c r="E221" s="66">
        <f>'ACTIVITY BIS'!$E$7</f>
        <v>2018</v>
      </c>
      <c r="F221" s="38" t="str">
        <f t="shared" si="32"/>
        <v>TRANGL</v>
      </c>
      <c r="G221" s="38" t="str">
        <f t="shared" si="33"/>
        <v>TFR*, TFM*</v>
      </c>
      <c r="H221" s="38" t="str">
        <f>P$29</f>
        <v>TRANGL</v>
      </c>
      <c r="I221" s="38" t="str">
        <f t="shared" si="34"/>
        <v>TRAVOCN</v>
      </c>
      <c r="J221" s="47">
        <v>2.8442315672905E-4</v>
      </c>
      <c r="K221"/>
      <c r="L221" s="38" t="s">
        <v>239</v>
      </c>
      <c r="M221" s="38" t="s">
        <v>293</v>
      </c>
      <c r="N221" s="38" t="s">
        <v>242</v>
      </c>
      <c r="P221" s="21"/>
    </row>
    <row r="222" spans="2:16" x14ac:dyDescent="0.3">
      <c r="B222" s="39" t="s">
        <v>225</v>
      </c>
      <c r="C222" s="39"/>
      <c r="D222" s="39" t="str">
        <f t="shared" si="35"/>
        <v>FLO_EMIS</v>
      </c>
      <c r="E222" s="66">
        <f>'ACTIVITY BIS'!$E$7</f>
        <v>2018</v>
      </c>
      <c r="F222" s="39" t="str">
        <f t="shared" si="32"/>
        <v>TRANGS</v>
      </c>
      <c r="G222" s="39" t="str">
        <f t="shared" si="33"/>
        <v>TFR*, TFM*</v>
      </c>
      <c r="H222" s="39" t="str">
        <f>P$30</f>
        <v>TRANGS</v>
      </c>
      <c r="I222" s="39" t="str">
        <f t="shared" si="34"/>
        <v>TRAVOCN</v>
      </c>
      <c r="J222" s="48">
        <v>2.8442315672905E-4</v>
      </c>
      <c r="K222"/>
      <c r="L222" s="39" t="s">
        <v>239</v>
      </c>
      <c r="M222" s="39" t="s">
        <v>293</v>
      </c>
      <c r="N222" s="39" t="s">
        <v>242</v>
      </c>
    </row>
    <row r="224" spans="2:16" s="19" customFormat="1" x14ac:dyDescent="0.3">
      <c r="E224" s="71"/>
      <c r="J224" s="26" t="s">
        <v>237</v>
      </c>
      <c r="L224" s="27"/>
    </row>
    <row r="225" spans="2:20" s="19" customFormat="1" ht="19.8" x14ac:dyDescent="0.3">
      <c r="B225" s="50" t="s">
        <v>329</v>
      </c>
      <c r="C225" s="50"/>
      <c r="D225" s="50"/>
      <c r="E225" s="69"/>
      <c r="F225" s="50"/>
      <c r="G225" s="2"/>
      <c r="H225" s="2"/>
      <c r="I225" s="2"/>
      <c r="J225" s="2"/>
      <c r="K225" s="2"/>
      <c r="L225" s="41"/>
      <c r="M225" s="2"/>
      <c r="N225" s="2"/>
      <c r="O225" s="2"/>
      <c r="P225" s="2"/>
      <c r="Q225" s="2"/>
      <c r="R225" s="2"/>
      <c r="S225" s="2"/>
      <c r="T225" s="2"/>
    </row>
    <row r="226" spans="2:20" s="19" customFormat="1" ht="21" customHeight="1" x14ac:dyDescent="0.3">
      <c r="B226" s="40" t="s">
        <v>215</v>
      </c>
      <c r="C226"/>
      <c r="D226"/>
      <c r="E226" s="64"/>
      <c r="F226"/>
      <c r="G226"/>
      <c r="H226"/>
      <c r="I226"/>
      <c r="J226"/>
      <c r="K226" s="2"/>
      <c r="L226" s="41"/>
      <c r="M226" s="2"/>
      <c r="N226" s="2"/>
      <c r="O226" s="2"/>
      <c r="P226" s="2"/>
      <c r="Q226" s="2"/>
      <c r="R226" s="2"/>
      <c r="S226" s="2"/>
      <c r="T226" s="2"/>
    </row>
    <row r="227" spans="2:20" s="19" customFormat="1" ht="15" customHeight="1" x14ac:dyDescent="0.3">
      <c r="B227" s="35" t="s">
        <v>216</v>
      </c>
      <c r="C227" s="35" t="s">
        <v>217</v>
      </c>
      <c r="D227" s="35" t="s">
        <v>218</v>
      </c>
      <c r="E227" s="6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K227" s="2"/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R227" s="2"/>
      <c r="S227" s="35" t="s">
        <v>303</v>
      </c>
      <c r="T227" s="35" t="s">
        <v>302</v>
      </c>
    </row>
    <row r="228" spans="2:20" s="19" customFormat="1" ht="15" customHeight="1" x14ac:dyDescent="0.3">
      <c r="B228" s="38" t="s">
        <v>225</v>
      </c>
      <c r="C228" s="38"/>
      <c r="D228" s="38" t="str">
        <f t="shared" ref="D228:D294" si="36">IF(J228&gt;0,"FLO_EMIS","*")</f>
        <v>FLO_EMIS</v>
      </c>
      <c r="E228" s="66">
        <v>2025</v>
      </c>
      <c r="F228" s="38" t="str">
        <f>H228</f>
        <v>TRABDL</v>
      </c>
      <c r="G228" s="38" t="s">
        <v>344</v>
      </c>
      <c r="H228" s="38" t="str">
        <f>P$7</f>
        <v>TRABDL</v>
      </c>
      <c r="I228" s="38" t="s">
        <v>226</v>
      </c>
      <c r="J228" s="47">
        <v>9.6198602413390889E-5</v>
      </c>
      <c r="K228" s="2"/>
      <c r="L228" s="38" t="s">
        <v>239</v>
      </c>
      <c r="M228" s="38" t="s">
        <v>293</v>
      </c>
      <c r="N228" s="38" t="s">
        <v>310</v>
      </c>
      <c r="O228" s="2"/>
      <c r="P228" s="38" t="s">
        <v>185</v>
      </c>
      <c r="Q228" s="44" t="s">
        <v>186</v>
      </c>
      <c r="R228" s="2"/>
      <c r="S228" s="38" t="s">
        <v>226</v>
      </c>
      <c r="T228" s="44" t="s">
        <v>250</v>
      </c>
    </row>
    <row r="229" spans="2:20" s="19" customFormat="1" ht="15" customHeight="1" x14ac:dyDescent="0.3">
      <c r="B229" s="38" t="s">
        <v>225</v>
      </c>
      <c r="C229" s="38"/>
      <c r="D229" s="38" t="str">
        <f t="shared" si="36"/>
        <v>FLO_EMIS</v>
      </c>
      <c r="E229" s="66">
        <f>E228</f>
        <v>2025</v>
      </c>
      <c r="F229" s="38" t="str">
        <f t="shared" ref="F229:F251" si="37">H229</f>
        <v>TRABDLM</v>
      </c>
      <c r="G229" s="38" t="str">
        <f>G228</f>
        <v>TFR*01*, TFM*01*</v>
      </c>
      <c r="H229" s="38" t="str">
        <f>P$8</f>
        <v>TRABDLM</v>
      </c>
      <c r="I229" s="38" t="str">
        <f>I228</f>
        <v>TRACH4N</v>
      </c>
      <c r="J229" s="47">
        <v>9.6198602413390889E-5</v>
      </c>
      <c r="K229" s="2"/>
      <c r="L229" s="38" t="s">
        <v>239</v>
      </c>
      <c r="M229" s="38" t="s">
        <v>293</v>
      </c>
      <c r="N229" s="38" t="s">
        <v>310</v>
      </c>
      <c r="O229" s="2"/>
      <c r="P229" s="38" t="s">
        <v>187</v>
      </c>
      <c r="Q229" s="44" t="s">
        <v>188</v>
      </c>
      <c r="R229" s="2"/>
      <c r="S229" s="38" t="s">
        <v>227</v>
      </c>
      <c r="T229" s="44" t="s">
        <v>251</v>
      </c>
    </row>
    <row r="230" spans="2:20" s="19" customFormat="1" ht="15" customHeight="1" x14ac:dyDescent="0.3">
      <c r="B230" s="38" t="s">
        <v>225</v>
      </c>
      <c r="C230" s="38"/>
      <c r="D230" s="38" t="str">
        <f t="shared" si="36"/>
        <v>FLO_EMIS</v>
      </c>
      <c r="E230" s="66">
        <f t="shared" ref="E230:E251" si="38">E229</f>
        <v>2025</v>
      </c>
      <c r="F230" s="38" t="str">
        <f t="shared" si="37"/>
        <v>TRABGL</v>
      </c>
      <c r="G230" s="38" t="str">
        <f t="shared" ref="G230:G251" si="39">G229</f>
        <v>TFR*01*, TFM*01*</v>
      </c>
      <c r="H230" s="38" t="str">
        <f>P$9</f>
        <v>TRABGL</v>
      </c>
      <c r="I230" s="38" t="str">
        <f t="shared" ref="I230:I251" si="40">I229</f>
        <v>TRACH4N</v>
      </c>
      <c r="J230" s="47">
        <v>2.7850572541357155E-5</v>
      </c>
      <c r="K230" s="2"/>
      <c r="L230" s="38" t="s">
        <v>239</v>
      </c>
      <c r="M230" s="38" t="s">
        <v>293</v>
      </c>
      <c r="N230" s="38" t="s">
        <v>311</v>
      </c>
      <c r="O230" s="2"/>
      <c r="P230" s="38" t="s">
        <v>278</v>
      </c>
      <c r="Q230" s="44" t="s">
        <v>279</v>
      </c>
      <c r="R230" s="2"/>
      <c r="S230" s="38" t="s">
        <v>249</v>
      </c>
      <c r="T230" s="44" t="s">
        <v>252</v>
      </c>
    </row>
    <row r="231" spans="2:20" s="19" customFormat="1" ht="15" customHeight="1" x14ac:dyDescent="0.3">
      <c r="B231" s="38" t="s">
        <v>225</v>
      </c>
      <c r="C231" s="38"/>
      <c r="D231" s="38" t="str">
        <f t="shared" si="36"/>
        <v>FLO_EMIS</v>
      </c>
      <c r="E231" s="66">
        <f t="shared" si="38"/>
        <v>2025</v>
      </c>
      <c r="F231" s="38" t="str">
        <f t="shared" si="37"/>
        <v>TRABGS</v>
      </c>
      <c r="G231" s="38" t="str">
        <f t="shared" si="39"/>
        <v>TFR*01*, TFM*01*</v>
      </c>
      <c r="H231" s="38" t="str">
        <f>P$10</f>
        <v>TRABGS</v>
      </c>
      <c r="I231" s="38" t="str">
        <f t="shared" si="40"/>
        <v>TRACH4N</v>
      </c>
      <c r="J231" s="47">
        <v>2.7850572541357155E-5</v>
      </c>
      <c r="K231" s="2"/>
      <c r="L231" s="38" t="s">
        <v>239</v>
      </c>
      <c r="M231" s="38" t="s">
        <v>293</v>
      </c>
      <c r="N231" s="38" t="s">
        <v>311</v>
      </c>
      <c r="O231" s="2"/>
      <c r="P231" s="38" t="s">
        <v>189</v>
      </c>
      <c r="Q231" s="44" t="s">
        <v>190</v>
      </c>
      <c r="R231" s="2"/>
      <c r="S231" s="38" t="s">
        <v>228</v>
      </c>
      <c r="T231" s="44" t="s">
        <v>253</v>
      </c>
    </row>
    <row r="232" spans="2:20" s="19" customFormat="1" ht="15" customHeight="1" x14ac:dyDescent="0.3">
      <c r="B232" s="38" t="s">
        <v>225</v>
      </c>
      <c r="C232" s="38"/>
      <c r="D232" s="38" t="str">
        <f t="shared" si="36"/>
        <v>*</v>
      </c>
      <c r="E232" s="66">
        <f t="shared" si="38"/>
        <v>2025</v>
      </c>
      <c r="F232" s="38" t="str">
        <f t="shared" si="37"/>
        <v>TRABGSL</v>
      </c>
      <c r="G232" s="38" t="str">
        <f t="shared" si="39"/>
        <v>TFR*01*, TFM*01*</v>
      </c>
      <c r="H232" s="38" t="str">
        <f>P$11</f>
        <v>TRABGSL</v>
      </c>
      <c r="I232" s="38" t="str">
        <f t="shared" si="40"/>
        <v>TRACH4N</v>
      </c>
      <c r="J232" s="47">
        <v>0</v>
      </c>
      <c r="K232" s="2"/>
      <c r="L232" s="38" t="s">
        <v>239</v>
      </c>
      <c r="M232" s="38"/>
      <c r="N232" s="38" t="s">
        <v>245</v>
      </c>
      <c r="O232" s="2"/>
      <c r="P232" s="38" t="s">
        <v>282</v>
      </c>
      <c r="Q232" s="44" t="s">
        <v>283</v>
      </c>
      <c r="R232" s="2"/>
      <c r="S232" s="38" t="s">
        <v>247</v>
      </c>
      <c r="T232" s="44" t="s">
        <v>254</v>
      </c>
    </row>
    <row r="233" spans="2:20" s="19" customFormat="1" ht="15" customHeight="1" x14ac:dyDescent="0.3">
      <c r="B233" s="38" t="s">
        <v>225</v>
      </c>
      <c r="C233" s="38"/>
      <c r="D233" s="38" t="str">
        <f t="shared" ref="D233" si="41">IF(J233&gt;0,"FLO_EMIS","*")</f>
        <v>*</v>
      </c>
      <c r="E233" s="66">
        <f t="shared" si="38"/>
        <v>2025</v>
      </c>
      <c r="F233" s="38" t="str">
        <f t="shared" ref="F233" si="42">H233</f>
        <v>TRABGSLM</v>
      </c>
      <c r="G233" s="38" t="str">
        <f t="shared" si="39"/>
        <v>TFR*01*, TFM*01*</v>
      </c>
      <c r="H233" s="38" t="str">
        <f>P$12</f>
        <v>TRABGSLM</v>
      </c>
      <c r="I233" s="38" t="str">
        <f t="shared" si="40"/>
        <v>TRACH4N</v>
      </c>
      <c r="J233" s="47">
        <v>0</v>
      </c>
      <c r="K233" s="2"/>
      <c r="L233" s="38" t="s">
        <v>239</v>
      </c>
      <c r="M233" s="38"/>
      <c r="N233" s="38" t="s">
        <v>245</v>
      </c>
      <c r="O233" s="2"/>
      <c r="P233" s="38" t="s">
        <v>317</v>
      </c>
      <c r="Q233" s="44" t="s">
        <v>318</v>
      </c>
      <c r="R233" s="2"/>
      <c r="S233" s="38" t="s">
        <v>231</v>
      </c>
      <c r="T233" s="44" t="s">
        <v>255</v>
      </c>
    </row>
    <row r="234" spans="2:20" s="19" customFormat="1" ht="15" customHeight="1" x14ac:dyDescent="0.3">
      <c r="B234" s="38" t="s">
        <v>225</v>
      </c>
      <c r="C234" s="38"/>
      <c r="D234" s="38" t="str">
        <f t="shared" si="36"/>
        <v>*</v>
      </c>
      <c r="E234" s="66">
        <f t="shared" si="38"/>
        <v>2025</v>
      </c>
      <c r="F234" s="38" t="str">
        <f t="shared" si="37"/>
        <v>TRABJF</v>
      </c>
      <c r="G234" s="38" t="str">
        <f t="shared" si="39"/>
        <v>TFR*01*, TFM*01*</v>
      </c>
      <c r="H234" s="38" t="str">
        <f>P$13</f>
        <v>TRABJF</v>
      </c>
      <c r="I234" s="38" t="str">
        <f t="shared" si="40"/>
        <v>TRACH4N</v>
      </c>
      <c r="J234" s="47">
        <v>0</v>
      </c>
      <c r="K234" s="2"/>
      <c r="L234" s="38" t="s">
        <v>239</v>
      </c>
      <c r="M234" s="38"/>
      <c r="N234" s="38" t="s">
        <v>245</v>
      </c>
      <c r="O234" s="2"/>
      <c r="P234" s="38" t="s">
        <v>284</v>
      </c>
      <c r="Q234" s="44" t="s">
        <v>285</v>
      </c>
      <c r="R234" s="2"/>
      <c r="S234" s="38" t="s">
        <v>246</v>
      </c>
      <c r="T234" s="44" t="s">
        <v>257</v>
      </c>
    </row>
    <row r="235" spans="2:20" s="19" customFormat="1" ht="15" customHeight="1" x14ac:dyDescent="0.3">
      <c r="B235" s="38" t="s">
        <v>225</v>
      </c>
      <c r="C235" s="38"/>
      <c r="D235" s="38" t="str">
        <f t="shared" si="36"/>
        <v>*</v>
      </c>
      <c r="E235" s="66">
        <f t="shared" si="38"/>
        <v>2025</v>
      </c>
      <c r="F235" s="38" t="str">
        <f t="shared" si="37"/>
        <v>TRADME</v>
      </c>
      <c r="G235" s="38" t="str">
        <f t="shared" si="39"/>
        <v>TFR*01*, TFM*01*</v>
      </c>
      <c r="H235" s="38" t="str">
        <f>P$14</f>
        <v>TRADME</v>
      </c>
      <c r="I235" s="38" t="str">
        <f t="shared" si="40"/>
        <v>TRACH4N</v>
      </c>
      <c r="J235" s="47">
        <v>0</v>
      </c>
      <c r="K235" s="2"/>
      <c r="L235" s="38" t="s">
        <v>239</v>
      </c>
      <c r="M235" s="38"/>
      <c r="N235" s="38" t="s">
        <v>263</v>
      </c>
      <c r="O235" s="2"/>
      <c r="P235" s="38" t="s">
        <v>286</v>
      </c>
      <c r="Q235" s="44" t="s">
        <v>287</v>
      </c>
      <c r="R235" s="2"/>
      <c r="S235" s="38" t="s">
        <v>233</v>
      </c>
      <c r="T235" s="44" t="s">
        <v>258</v>
      </c>
    </row>
    <row r="236" spans="2:20" s="19" customFormat="1" ht="15" customHeight="1" x14ac:dyDescent="0.3">
      <c r="B236" s="38" t="s">
        <v>225</v>
      </c>
      <c r="C236" s="38"/>
      <c r="D236" s="38" t="str">
        <f t="shared" si="36"/>
        <v>FLO_EMIS</v>
      </c>
      <c r="E236" s="66">
        <f t="shared" si="38"/>
        <v>2025</v>
      </c>
      <c r="F236" s="38" t="str">
        <f t="shared" si="37"/>
        <v>TRADST</v>
      </c>
      <c r="G236" s="38" t="str">
        <f t="shared" si="39"/>
        <v>TFR*01*, TFM*01*</v>
      </c>
      <c r="H236" s="38" t="str">
        <f>P$15</f>
        <v>TRADST</v>
      </c>
      <c r="I236" s="38" t="str">
        <f t="shared" si="40"/>
        <v>TRACH4N</v>
      </c>
      <c r="J236" s="47">
        <v>9.4254378815460753E-5</v>
      </c>
      <c r="K236" s="2"/>
      <c r="L236" s="38" t="s">
        <v>239</v>
      </c>
      <c r="M236" s="38" t="s">
        <v>293</v>
      </c>
      <c r="N236" s="38" t="s">
        <v>311</v>
      </c>
      <c r="O236" s="2"/>
      <c r="P236" s="38" t="s">
        <v>191</v>
      </c>
      <c r="Q236" s="44" t="s">
        <v>192</v>
      </c>
      <c r="R236" s="2"/>
      <c r="S236" s="38" t="s">
        <v>232</v>
      </c>
      <c r="T236" s="44" t="s">
        <v>256</v>
      </c>
    </row>
    <row r="237" spans="2:20" s="19" customFormat="1" ht="15" customHeight="1" x14ac:dyDescent="0.3">
      <c r="B237" s="38" t="s">
        <v>225</v>
      </c>
      <c r="C237" s="38"/>
      <c r="D237" s="38" t="str">
        <f t="shared" si="36"/>
        <v>*</v>
      </c>
      <c r="E237" s="66">
        <f t="shared" si="38"/>
        <v>2025</v>
      </c>
      <c r="F237" s="38" t="str">
        <f t="shared" si="37"/>
        <v>TRAELC</v>
      </c>
      <c r="G237" s="38" t="str">
        <f t="shared" si="39"/>
        <v>TFR*01*, TFM*01*</v>
      </c>
      <c r="H237" s="38" t="str">
        <f>P$16</f>
        <v>TRAELC</v>
      </c>
      <c r="I237" s="38" t="str">
        <f t="shared" si="40"/>
        <v>TRACH4N</v>
      </c>
      <c r="J237" s="47">
        <v>0</v>
      </c>
      <c r="K237" s="2"/>
      <c r="L237" s="38" t="s">
        <v>239</v>
      </c>
      <c r="M237" s="38"/>
      <c r="N237" s="38" t="s">
        <v>245</v>
      </c>
      <c r="O237" s="2"/>
      <c r="P237" s="38" t="s">
        <v>193</v>
      </c>
      <c r="Q237" s="44" t="s">
        <v>194</v>
      </c>
      <c r="R237" s="2"/>
      <c r="S237" s="38" t="s">
        <v>240</v>
      </c>
      <c r="T237" s="44" t="s">
        <v>259</v>
      </c>
    </row>
    <row r="238" spans="2:20" s="19" customFormat="1" ht="15" customHeight="1" x14ac:dyDescent="0.3">
      <c r="B238" s="38" t="s">
        <v>225</v>
      </c>
      <c r="C238" s="38"/>
      <c r="D238" s="38" t="str">
        <f t="shared" si="36"/>
        <v>FLO_EMIS</v>
      </c>
      <c r="E238" s="66">
        <f t="shared" si="38"/>
        <v>2025</v>
      </c>
      <c r="F238" s="38" t="str">
        <f t="shared" si="37"/>
        <v>TRAETH</v>
      </c>
      <c r="G238" s="38" t="str">
        <f t="shared" si="39"/>
        <v>TFR*01*, TFM*01*</v>
      </c>
      <c r="H238" s="38" t="str">
        <f>P$17</f>
        <v>TRAETH</v>
      </c>
      <c r="I238" s="38" t="str">
        <f t="shared" si="40"/>
        <v>TRACH4N</v>
      </c>
      <c r="J238" s="47">
        <v>3.443610423533226E-5</v>
      </c>
      <c r="K238" s="2"/>
      <c r="L238" s="38" t="s">
        <v>239</v>
      </c>
      <c r="M238" s="38" t="s">
        <v>293</v>
      </c>
      <c r="N238" s="38" t="s">
        <v>311</v>
      </c>
      <c r="O238" s="2"/>
      <c r="P238" s="38" t="s">
        <v>195</v>
      </c>
      <c r="Q238" s="44" t="s">
        <v>196</v>
      </c>
      <c r="R238" s="2"/>
      <c r="S238" s="38" t="s">
        <v>230</v>
      </c>
      <c r="T238" s="44" t="s">
        <v>300</v>
      </c>
    </row>
    <row r="239" spans="2:20" s="19" customFormat="1" ht="15" customHeight="1" x14ac:dyDescent="0.3">
      <c r="B239" s="38" t="s">
        <v>225</v>
      </c>
      <c r="C239" s="38"/>
      <c r="D239" s="38" t="str">
        <f t="shared" si="36"/>
        <v>FLO_EMIS</v>
      </c>
      <c r="E239" s="66">
        <f t="shared" si="38"/>
        <v>2025</v>
      </c>
      <c r="F239" s="38" t="str">
        <f t="shared" si="37"/>
        <v>TRAETHM</v>
      </c>
      <c r="G239" s="38" t="str">
        <f t="shared" si="39"/>
        <v>TFR*01*, TFM*01*</v>
      </c>
      <c r="H239" s="38" t="str">
        <f>P$18</f>
        <v>TRAETHM</v>
      </c>
      <c r="I239" s="38" t="str">
        <f t="shared" si="40"/>
        <v>TRACH4N</v>
      </c>
      <c r="J239" s="47">
        <v>3.443610423533226E-5</v>
      </c>
      <c r="K239" s="2"/>
      <c r="L239" s="38" t="s">
        <v>239</v>
      </c>
      <c r="M239" s="38" t="s">
        <v>293</v>
      </c>
      <c r="N239" s="38" t="s">
        <v>311</v>
      </c>
      <c r="O239" s="2"/>
      <c r="P239" s="38" t="s">
        <v>197</v>
      </c>
      <c r="Q239" s="44" t="s">
        <v>198</v>
      </c>
      <c r="R239" s="2"/>
      <c r="S239" s="2"/>
      <c r="T239" s="2"/>
    </row>
    <row r="240" spans="2:20" s="19" customFormat="1" ht="15" customHeight="1" x14ac:dyDescent="0.3">
      <c r="B240" s="38" t="s">
        <v>225</v>
      </c>
      <c r="C240" s="38"/>
      <c r="D240" s="38" t="str">
        <f t="shared" si="36"/>
        <v>*</v>
      </c>
      <c r="E240" s="66">
        <f t="shared" si="38"/>
        <v>2025</v>
      </c>
      <c r="F240" s="38" t="str">
        <f t="shared" si="37"/>
        <v>TRAFTD</v>
      </c>
      <c r="G240" s="38" t="str">
        <f t="shared" si="39"/>
        <v>TFR*01*, TFM*01*</v>
      </c>
      <c r="H240" s="38" t="str">
        <f>P$19</f>
        <v>TRAFTD</v>
      </c>
      <c r="I240" s="38" t="str">
        <f t="shared" si="40"/>
        <v>TRACH4N</v>
      </c>
      <c r="J240" s="47">
        <v>0</v>
      </c>
      <c r="K240" s="2"/>
      <c r="L240" s="38" t="s">
        <v>239</v>
      </c>
      <c r="M240" s="38"/>
      <c r="N240" s="38" t="s">
        <v>263</v>
      </c>
      <c r="O240" s="2"/>
      <c r="P240" s="38" t="s">
        <v>276</v>
      </c>
      <c r="Q240" s="44" t="s">
        <v>277</v>
      </c>
      <c r="R240" s="2"/>
      <c r="S240" s="2"/>
      <c r="T240" s="2"/>
    </row>
    <row r="241" spans="2:20" s="19" customFormat="1" ht="15" customHeight="1" x14ac:dyDescent="0.3">
      <c r="B241" s="38" t="s">
        <v>225</v>
      </c>
      <c r="C241" s="38"/>
      <c r="D241" s="38" t="str">
        <f t="shared" si="36"/>
        <v>*</v>
      </c>
      <c r="E241" s="66">
        <f t="shared" si="38"/>
        <v>2025</v>
      </c>
      <c r="F241" s="38" t="str">
        <f t="shared" si="37"/>
        <v>TRAGSL</v>
      </c>
      <c r="G241" s="38" t="str">
        <f t="shared" si="39"/>
        <v>TFR*01*, TFM*01*</v>
      </c>
      <c r="H241" s="38" t="str">
        <f>P$20</f>
        <v>TRAGSL</v>
      </c>
      <c r="I241" s="38" t="str">
        <f t="shared" si="40"/>
        <v>TRACH4N</v>
      </c>
      <c r="J241" s="47">
        <v>0</v>
      </c>
      <c r="K241" s="2"/>
      <c r="L241" s="38" t="s">
        <v>239</v>
      </c>
      <c r="M241" s="38"/>
      <c r="N241" s="38" t="s">
        <v>245</v>
      </c>
      <c r="O241" s="2"/>
      <c r="P241" s="38" t="s">
        <v>199</v>
      </c>
      <c r="Q241" s="44" t="s">
        <v>200</v>
      </c>
      <c r="R241" s="2"/>
      <c r="S241" s="2"/>
      <c r="T241" s="2"/>
    </row>
    <row r="242" spans="2:20" s="19" customFormat="1" ht="15" customHeight="1" x14ac:dyDescent="0.3">
      <c r="B242" s="38" t="s">
        <v>225</v>
      </c>
      <c r="C242" s="38"/>
      <c r="D242" s="38" t="str">
        <f t="shared" si="36"/>
        <v>*</v>
      </c>
      <c r="E242" s="66">
        <f t="shared" si="38"/>
        <v>2025</v>
      </c>
      <c r="F242" s="38" t="str">
        <f t="shared" si="37"/>
        <v>TRAH2G</v>
      </c>
      <c r="G242" s="38" t="str">
        <f t="shared" si="39"/>
        <v>TFR*01*, TFM*01*</v>
      </c>
      <c r="H242" s="38" t="str">
        <f>P$21</f>
        <v>TRAH2G</v>
      </c>
      <c r="I242" s="38" t="str">
        <f t="shared" si="40"/>
        <v>TRACH4N</v>
      </c>
      <c r="J242" s="47">
        <v>0</v>
      </c>
      <c r="K242" s="2"/>
      <c r="L242" s="38" t="s">
        <v>239</v>
      </c>
      <c r="M242" s="38"/>
      <c r="N242" s="38" t="s">
        <v>245</v>
      </c>
      <c r="O242" s="2"/>
      <c r="P242" s="38" t="s">
        <v>201</v>
      </c>
      <c r="Q242" s="44" t="s">
        <v>202</v>
      </c>
      <c r="R242" s="2"/>
      <c r="S242" s="2"/>
      <c r="T242" s="2"/>
    </row>
    <row r="243" spans="2:20" s="19" customFormat="1" ht="15" customHeight="1" x14ac:dyDescent="0.3">
      <c r="B243" s="38" t="s">
        <v>225</v>
      </c>
      <c r="C243" s="38"/>
      <c r="D243" s="38" t="str">
        <f t="shared" si="36"/>
        <v>*</v>
      </c>
      <c r="E243" s="66">
        <f t="shared" si="38"/>
        <v>2025</v>
      </c>
      <c r="F243" s="38" t="str">
        <f t="shared" si="37"/>
        <v>TRAHFO</v>
      </c>
      <c r="G243" s="38" t="str">
        <f t="shared" si="39"/>
        <v>TFR*01*, TFM*01*</v>
      </c>
      <c r="H243" s="38" t="str">
        <f>P$22</f>
        <v>TRAHFO</v>
      </c>
      <c r="I243" s="38" t="str">
        <f t="shared" si="40"/>
        <v>TRACH4N</v>
      </c>
      <c r="J243" s="47">
        <v>0</v>
      </c>
      <c r="K243" s="2"/>
      <c r="L243" s="38" t="s">
        <v>239</v>
      </c>
      <c r="M243" s="38"/>
      <c r="N243" s="38" t="s">
        <v>245</v>
      </c>
      <c r="O243" s="2"/>
      <c r="P243" s="38" t="s">
        <v>203</v>
      </c>
      <c r="Q243" s="44" t="s">
        <v>204</v>
      </c>
      <c r="R243" s="2"/>
      <c r="S243" s="2"/>
      <c r="T243" s="2"/>
    </row>
    <row r="244" spans="2:20" s="19" customFormat="1" ht="15" customHeight="1" x14ac:dyDescent="0.3">
      <c r="B244" s="38" t="s">
        <v>225</v>
      </c>
      <c r="C244" s="38"/>
      <c r="D244" s="38" t="str">
        <f t="shared" si="36"/>
        <v>*</v>
      </c>
      <c r="E244" s="66">
        <f t="shared" si="38"/>
        <v>2025</v>
      </c>
      <c r="F244" s="38" t="str">
        <f t="shared" si="37"/>
        <v>TRAHUM</v>
      </c>
      <c r="G244" s="38" t="str">
        <f t="shared" si="39"/>
        <v>TFR*01*, TFM*01*</v>
      </c>
      <c r="H244" s="38" t="str">
        <f>P$23</f>
        <v>TRAHUM</v>
      </c>
      <c r="I244" s="38" t="str">
        <f t="shared" si="40"/>
        <v>TRACH4N</v>
      </c>
      <c r="J244" s="47">
        <v>0</v>
      </c>
      <c r="K244" s="2"/>
      <c r="L244" s="38" t="s">
        <v>239</v>
      </c>
      <c r="M244" s="38"/>
      <c r="N244" s="38" t="s">
        <v>245</v>
      </c>
      <c r="O244" s="2"/>
      <c r="P244" s="38" t="s">
        <v>205</v>
      </c>
      <c r="Q244" s="44" t="s">
        <v>206</v>
      </c>
      <c r="R244" s="2"/>
      <c r="S244" s="2"/>
      <c r="T244" s="2"/>
    </row>
    <row r="245" spans="2:20" s="19" customFormat="1" ht="15" customHeight="1" x14ac:dyDescent="0.3">
      <c r="B245" s="38" t="s">
        <v>225</v>
      </c>
      <c r="C245" s="38"/>
      <c r="D245" s="38" t="str">
        <f t="shared" si="36"/>
        <v>*</v>
      </c>
      <c r="E245" s="66">
        <f t="shared" si="38"/>
        <v>2025</v>
      </c>
      <c r="F245" s="38" t="str">
        <f t="shared" si="37"/>
        <v>TRAKER</v>
      </c>
      <c r="G245" s="38" t="str">
        <f t="shared" si="39"/>
        <v>TFR*01*, TFM*01*</v>
      </c>
      <c r="H245" s="38" t="str">
        <f>P$24</f>
        <v>TRAKER</v>
      </c>
      <c r="I245" s="38" t="str">
        <f t="shared" si="40"/>
        <v>TRACH4N</v>
      </c>
      <c r="J245" s="47">
        <v>0</v>
      </c>
      <c r="K245" s="2"/>
      <c r="L245" s="38" t="s">
        <v>239</v>
      </c>
      <c r="M245" s="38"/>
      <c r="N245" s="38" t="s">
        <v>245</v>
      </c>
      <c r="O245" s="2"/>
      <c r="P245" s="38" t="s">
        <v>207</v>
      </c>
      <c r="Q245" s="44" t="s">
        <v>208</v>
      </c>
      <c r="R245" s="2"/>
      <c r="S245" s="2"/>
      <c r="T245" s="2"/>
    </row>
    <row r="246" spans="2:20" s="19" customFormat="1" ht="15" customHeight="1" x14ac:dyDescent="0.3">
      <c r="B246" s="38" t="s">
        <v>225</v>
      </c>
      <c r="C246" s="38"/>
      <c r="D246" s="38" t="str">
        <f t="shared" si="36"/>
        <v>*</v>
      </c>
      <c r="E246" s="66">
        <f t="shared" si="38"/>
        <v>2025</v>
      </c>
      <c r="F246" s="38" t="str">
        <f t="shared" si="37"/>
        <v>TRALFO</v>
      </c>
      <c r="G246" s="38" t="str">
        <f t="shared" si="39"/>
        <v>TFR*01*, TFM*01*</v>
      </c>
      <c r="H246" s="38" t="str">
        <f>P$25</f>
        <v>TRALFO</v>
      </c>
      <c r="I246" s="38" t="str">
        <f t="shared" si="40"/>
        <v>TRACH4N</v>
      </c>
      <c r="J246" s="47">
        <v>0</v>
      </c>
      <c r="K246" s="2"/>
      <c r="L246" s="38" t="s">
        <v>239</v>
      </c>
      <c r="M246" s="38"/>
      <c r="N246" s="38" t="s">
        <v>245</v>
      </c>
      <c r="O246" s="2"/>
      <c r="P246" s="38" t="s">
        <v>209</v>
      </c>
      <c r="Q246" s="44" t="s">
        <v>210</v>
      </c>
      <c r="R246" s="2"/>
      <c r="S246" s="2"/>
      <c r="T246" s="2"/>
    </row>
    <row r="247" spans="2:20" s="19" customFormat="1" ht="15" customHeight="1" x14ac:dyDescent="0.3">
      <c r="B247" s="38" t="s">
        <v>225</v>
      </c>
      <c r="C247" s="38"/>
      <c r="D247" s="38" t="str">
        <f t="shared" si="36"/>
        <v>FLO_EMIS</v>
      </c>
      <c r="E247" s="66">
        <f t="shared" si="38"/>
        <v>2025</v>
      </c>
      <c r="F247" s="38" t="str">
        <f t="shared" si="37"/>
        <v>TRALPG</v>
      </c>
      <c r="G247" s="38" t="str">
        <f t="shared" si="39"/>
        <v>TFR*01*, TFM*01*</v>
      </c>
      <c r="H247" s="38" t="str">
        <f>P$26</f>
        <v>TRALPG</v>
      </c>
      <c r="I247" s="38" t="str">
        <f t="shared" si="40"/>
        <v>TRACH4N</v>
      </c>
      <c r="J247" s="47">
        <v>2.9170802842414714E-5</v>
      </c>
      <c r="K247" s="2"/>
      <c r="L247" s="38" t="s">
        <v>239</v>
      </c>
      <c r="M247" s="38" t="s">
        <v>293</v>
      </c>
      <c r="N247" s="38" t="s">
        <v>311</v>
      </c>
      <c r="O247" s="2"/>
      <c r="P247" s="38" t="s">
        <v>211</v>
      </c>
      <c r="Q247" s="44" t="s">
        <v>212</v>
      </c>
      <c r="R247" s="2"/>
      <c r="S247" s="2"/>
      <c r="T247" s="2"/>
    </row>
    <row r="248" spans="2:20" s="19" customFormat="1" ht="15" customHeight="1" x14ac:dyDescent="0.3">
      <c r="B248" s="38" t="s">
        <v>225</v>
      </c>
      <c r="C248" s="38"/>
      <c r="D248" s="38" t="str">
        <f t="shared" si="36"/>
        <v>FLO_EMIS</v>
      </c>
      <c r="E248" s="66">
        <f t="shared" si="38"/>
        <v>2025</v>
      </c>
      <c r="F248" s="38" t="str">
        <f t="shared" si="37"/>
        <v>TRAMTH</v>
      </c>
      <c r="G248" s="38" t="str">
        <f t="shared" si="39"/>
        <v>TFR*01*, TFM*01*</v>
      </c>
      <c r="H248" s="38" t="str">
        <f>P$27</f>
        <v>TRAMTH</v>
      </c>
      <c r="I248" s="38" t="str">
        <f t="shared" si="40"/>
        <v>TRACH4N</v>
      </c>
      <c r="J248" s="47">
        <v>9.1916114014979944E-5</v>
      </c>
      <c r="K248" s="2"/>
      <c r="L248" s="38" t="s">
        <v>239</v>
      </c>
      <c r="M248" s="38" t="s">
        <v>293</v>
      </c>
      <c r="N248" s="38" t="s">
        <v>311</v>
      </c>
      <c r="O248" s="2"/>
      <c r="P248" s="38" t="s">
        <v>315</v>
      </c>
      <c r="Q248" s="44" t="s">
        <v>268</v>
      </c>
      <c r="R248" s="2"/>
      <c r="S248" s="2"/>
      <c r="T248" s="2"/>
    </row>
    <row r="249" spans="2:20" s="19" customFormat="1" ht="15" customHeight="1" x14ac:dyDescent="0.3">
      <c r="B249" s="38" t="s">
        <v>225</v>
      </c>
      <c r="C249" s="38"/>
      <c r="D249" s="38" t="str">
        <f t="shared" si="36"/>
        <v>FLO_EMIS</v>
      </c>
      <c r="E249" s="66">
        <f t="shared" si="38"/>
        <v>2025</v>
      </c>
      <c r="F249" s="38" t="str">
        <f t="shared" si="37"/>
        <v>TRAMTHM</v>
      </c>
      <c r="G249" s="38" t="str">
        <f t="shared" si="39"/>
        <v>TFR*01*, TFM*01*</v>
      </c>
      <c r="H249" s="38" t="str">
        <f>P$28</f>
        <v>TRAMTHM</v>
      </c>
      <c r="I249" s="38" t="str">
        <f t="shared" si="40"/>
        <v>TRACH4N</v>
      </c>
      <c r="J249" s="47">
        <v>9.1916114014979944E-5</v>
      </c>
      <c r="K249" s="2"/>
      <c r="L249" s="38" t="s">
        <v>239</v>
      </c>
      <c r="M249" s="38" t="s">
        <v>293</v>
      </c>
      <c r="N249" s="38" t="s">
        <v>311</v>
      </c>
      <c r="O249" s="2"/>
      <c r="P249" s="38" t="s">
        <v>316</v>
      </c>
      <c r="Q249" s="44" t="s">
        <v>267</v>
      </c>
      <c r="R249"/>
      <c r="S249"/>
      <c r="T249"/>
    </row>
    <row r="250" spans="2:20" x14ac:dyDescent="0.3">
      <c r="B250" s="38" t="s">
        <v>225</v>
      </c>
      <c r="C250" s="38"/>
      <c r="D250" s="38" t="str">
        <f t="shared" si="36"/>
        <v>FLO_EMIS</v>
      </c>
      <c r="E250" s="66">
        <f t="shared" si="38"/>
        <v>2025</v>
      </c>
      <c r="F250" s="38" t="str">
        <f t="shared" si="37"/>
        <v>TRANGL</v>
      </c>
      <c r="G250" s="38" t="str">
        <f t="shared" si="39"/>
        <v>TFR*01*, TFM*01*</v>
      </c>
      <c r="H250" s="38" t="str">
        <f>P$29</f>
        <v>TRANGL</v>
      </c>
      <c r="I250" s="38" t="str">
        <f t="shared" si="40"/>
        <v>TRACH4N</v>
      </c>
      <c r="J250" s="47">
        <v>2.7850572541357155E-5</v>
      </c>
      <c r="K250"/>
      <c r="L250" s="38" t="s">
        <v>239</v>
      </c>
      <c r="M250" s="38" t="s">
        <v>293</v>
      </c>
      <c r="N250" s="38" t="s">
        <v>311</v>
      </c>
      <c r="O250"/>
      <c r="P250" s="38" t="s">
        <v>280</v>
      </c>
      <c r="Q250" s="45" t="s">
        <v>281</v>
      </c>
      <c r="R250"/>
      <c r="S250"/>
      <c r="T250"/>
    </row>
    <row r="251" spans="2:20" x14ac:dyDescent="0.3">
      <c r="B251" s="39" t="s">
        <v>225</v>
      </c>
      <c r="C251" s="39"/>
      <c r="D251" s="39" t="str">
        <f t="shared" si="36"/>
        <v>FLO_EMIS</v>
      </c>
      <c r="E251" s="67">
        <f t="shared" si="38"/>
        <v>2025</v>
      </c>
      <c r="F251" s="39" t="str">
        <f t="shared" si="37"/>
        <v>TRANGS</v>
      </c>
      <c r="G251" s="39" t="str">
        <f t="shared" si="39"/>
        <v>TFR*01*, TFM*01*</v>
      </c>
      <c r="H251" s="39" t="str">
        <f>P$30</f>
        <v>TRANGS</v>
      </c>
      <c r="I251" s="39" t="str">
        <f t="shared" si="40"/>
        <v>TRACH4N</v>
      </c>
      <c r="J251" s="48">
        <v>2.7850572541357155E-5</v>
      </c>
      <c r="K251"/>
      <c r="L251" s="39" t="s">
        <v>239</v>
      </c>
      <c r="M251" s="39" t="s">
        <v>293</v>
      </c>
      <c r="N251" s="39" t="s">
        <v>311</v>
      </c>
      <c r="O251"/>
      <c r="P251" s="39" t="s">
        <v>213</v>
      </c>
      <c r="Q251" s="46" t="s">
        <v>214</v>
      </c>
      <c r="R251"/>
      <c r="S251"/>
      <c r="T251"/>
    </row>
    <row r="252" spans="2:20" x14ac:dyDescent="0.3">
      <c r="B252" s="38" t="s">
        <v>225</v>
      </c>
      <c r="C252" s="38"/>
      <c r="D252" s="38" t="str">
        <f t="shared" si="36"/>
        <v>FLO_EMIS</v>
      </c>
      <c r="E252" s="66">
        <v>2025</v>
      </c>
      <c r="F252" s="38" t="str">
        <f>H252</f>
        <v>TRABDL</v>
      </c>
      <c r="G252" s="38" t="s">
        <v>344</v>
      </c>
      <c r="H252" s="38" t="str">
        <f>P$7</f>
        <v>TRABDL</v>
      </c>
      <c r="I252" s="38" t="s">
        <v>227</v>
      </c>
      <c r="J252" s="47">
        <v>1.7238646964522771E-2</v>
      </c>
      <c r="K252" s="2"/>
      <c r="L252" s="38" t="s">
        <v>239</v>
      </c>
      <c r="M252" s="38" t="s">
        <v>293</v>
      </c>
      <c r="N252" s="38" t="s">
        <v>310</v>
      </c>
    </row>
    <row r="253" spans="2:20" x14ac:dyDescent="0.3">
      <c r="B253" s="38" t="s">
        <v>225</v>
      </c>
      <c r="C253" s="38"/>
      <c r="D253" s="38" t="str">
        <f t="shared" si="36"/>
        <v>FLO_EMIS</v>
      </c>
      <c r="E253" s="66">
        <f>E252</f>
        <v>2025</v>
      </c>
      <c r="F253" s="38" t="str">
        <f t="shared" ref="F253:F275" si="43">H253</f>
        <v>TRABDLM</v>
      </c>
      <c r="G253" s="38" t="str">
        <f>G252</f>
        <v>TFR*01*, TFM*01*</v>
      </c>
      <c r="H253" s="38" t="str">
        <f>P$8</f>
        <v>TRABDLM</v>
      </c>
      <c r="I253" s="38" t="str">
        <f>I252</f>
        <v>TRACOXN</v>
      </c>
      <c r="J253" s="47">
        <v>1.7238646964522771E-2</v>
      </c>
      <c r="K253" s="2"/>
      <c r="L253" s="38" t="s">
        <v>239</v>
      </c>
      <c r="M253" s="38" t="s">
        <v>293</v>
      </c>
      <c r="N253" s="38" t="s">
        <v>310</v>
      </c>
    </row>
    <row r="254" spans="2:20" s="19" customFormat="1" ht="15" customHeight="1" x14ac:dyDescent="0.3">
      <c r="B254" s="38" t="s">
        <v>225</v>
      </c>
      <c r="C254" s="38"/>
      <c r="D254" s="38" t="str">
        <f t="shared" si="36"/>
        <v>FLO_EMIS</v>
      </c>
      <c r="E254" s="66">
        <f t="shared" ref="E254:E275" si="44">E253</f>
        <v>2025</v>
      </c>
      <c r="F254" s="38" t="str">
        <f t="shared" si="43"/>
        <v>TRABGL</v>
      </c>
      <c r="G254" s="38" t="str">
        <f t="shared" ref="G254:G275" si="45">G253</f>
        <v>TFR*01*, TFM*01*</v>
      </c>
      <c r="H254" s="38" t="str">
        <f>P$9</f>
        <v>TRABGL</v>
      </c>
      <c r="I254" s="38" t="str">
        <f t="shared" ref="I254:I275" si="46">I253</f>
        <v>TRACOXN</v>
      </c>
      <c r="J254" s="47">
        <v>5.0817660956910093E-2</v>
      </c>
      <c r="K254" s="2"/>
      <c r="L254" s="38" t="s">
        <v>239</v>
      </c>
      <c r="M254" s="38" t="s">
        <v>293</v>
      </c>
      <c r="N254" s="38" t="s">
        <v>311</v>
      </c>
      <c r="P254" s="21"/>
      <c r="S254" s="21"/>
    </row>
    <row r="255" spans="2:20" s="19" customFormat="1" ht="15" customHeight="1" x14ac:dyDescent="0.3">
      <c r="B255" s="38" t="s">
        <v>225</v>
      </c>
      <c r="C255" s="38"/>
      <c r="D255" s="38" t="str">
        <f t="shared" si="36"/>
        <v>FLO_EMIS</v>
      </c>
      <c r="E255" s="66">
        <f t="shared" si="44"/>
        <v>2025</v>
      </c>
      <c r="F255" s="38" t="str">
        <f t="shared" si="43"/>
        <v>TRABGS</v>
      </c>
      <c r="G255" s="38" t="str">
        <f t="shared" si="45"/>
        <v>TFR*01*, TFM*01*</v>
      </c>
      <c r="H255" s="38" t="str">
        <f>P$10</f>
        <v>TRABGS</v>
      </c>
      <c r="I255" s="38" t="str">
        <f t="shared" si="46"/>
        <v>TRACOXN</v>
      </c>
      <c r="J255" s="47">
        <v>5.0817660956910093E-2</v>
      </c>
      <c r="K255" s="2"/>
      <c r="L255" s="38" t="s">
        <v>239</v>
      </c>
      <c r="M255" s="38" t="s">
        <v>293</v>
      </c>
      <c r="N255" s="38" t="s">
        <v>311</v>
      </c>
      <c r="P255" s="21"/>
      <c r="S255" s="22"/>
      <c r="T255" s="23"/>
    </row>
    <row r="256" spans="2:20" s="19" customFormat="1" ht="15" customHeight="1" x14ac:dyDescent="0.3">
      <c r="B256" s="38" t="s">
        <v>225</v>
      </c>
      <c r="C256" s="38"/>
      <c r="D256" s="38" t="str">
        <f t="shared" si="36"/>
        <v>*</v>
      </c>
      <c r="E256" s="66">
        <f t="shared" si="44"/>
        <v>2025</v>
      </c>
      <c r="F256" s="38" t="str">
        <f t="shared" si="43"/>
        <v>TRABGSL</v>
      </c>
      <c r="G256" s="38" t="str">
        <f t="shared" si="45"/>
        <v>TFR*01*, TFM*01*</v>
      </c>
      <c r="H256" s="38" t="str">
        <f>P$11</f>
        <v>TRABGSL</v>
      </c>
      <c r="I256" s="38" t="str">
        <f t="shared" si="46"/>
        <v>TRACOXN</v>
      </c>
      <c r="J256" s="47">
        <v>0</v>
      </c>
      <c r="K256" s="2"/>
      <c r="L256" s="38" t="s">
        <v>239</v>
      </c>
      <c r="M256" s="38"/>
      <c r="N256" s="38" t="s">
        <v>245</v>
      </c>
      <c r="P256" s="21"/>
      <c r="S256" s="21"/>
    </row>
    <row r="257" spans="2:20" s="19" customFormat="1" ht="15" customHeight="1" x14ac:dyDescent="0.3">
      <c r="B257" s="38" t="s">
        <v>225</v>
      </c>
      <c r="C257" s="38"/>
      <c r="D257" s="38" t="str">
        <f t="shared" si="36"/>
        <v>*</v>
      </c>
      <c r="E257" s="66">
        <f t="shared" si="44"/>
        <v>2025</v>
      </c>
      <c r="F257" s="38" t="str">
        <f t="shared" si="43"/>
        <v>TRABGSLM</v>
      </c>
      <c r="G257" s="38" t="str">
        <f t="shared" si="45"/>
        <v>TFR*01*, TFM*01*</v>
      </c>
      <c r="H257" s="38" t="str">
        <f>P$12</f>
        <v>TRABGSLM</v>
      </c>
      <c r="I257" s="38" t="str">
        <f t="shared" si="46"/>
        <v>TRACOXN</v>
      </c>
      <c r="J257" s="47">
        <v>0</v>
      </c>
      <c r="K257" s="2"/>
      <c r="L257" s="38" t="s">
        <v>239</v>
      </c>
      <c r="M257" s="38"/>
      <c r="N257" s="38" t="s">
        <v>245</v>
      </c>
      <c r="P257" s="21"/>
      <c r="S257" s="21"/>
      <c r="T257" s="25"/>
    </row>
    <row r="258" spans="2:20" s="19" customFormat="1" ht="15" customHeight="1" x14ac:dyDescent="0.3">
      <c r="B258" s="38" t="s">
        <v>225</v>
      </c>
      <c r="C258" s="38"/>
      <c r="D258" s="38" t="str">
        <f t="shared" si="36"/>
        <v>*</v>
      </c>
      <c r="E258" s="66">
        <f>E256</f>
        <v>2025</v>
      </c>
      <c r="F258" s="38" t="str">
        <f t="shared" si="43"/>
        <v>TRABJF</v>
      </c>
      <c r="G258" s="38" t="str">
        <f>G256</f>
        <v>TFR*01*, TFM*01*</v>
      </c>
      <c r="H258" s="38" t="str">
        <f>P$13</f>
        <v>TRABJF</v>
      </c>
      <c r="I258" s="38" t="str">
        <f>I256</f>
        <v>TRACOXN</v>
      </c>
      <c r="J258" s="47">
        <v>0</v>
      </c>
      <c r="K258" s="2"/>
      <c r="L258" s="38" t="s">
        <v>239</v>
      </c>
      <c r="M258" s="38"/>
      <c r="N258" s="38" t="s">
        <v>245</v>
      </c>
      <c r="P258" s="21"/>
      <c r="S258" s="22"/>
      <c r="T258" s="23"/>
    </row>
    <row r="259" spans="2:20" s="19" customFormat="1" ht="15" customHeight="1" x14ac:dyDescent="0.3">
      <c r="B259" s="38" t="s">
        <v>225</v>
      </c>
      <c r="C259" s="38"/>
      <c r="D259" s="38" t="str">
        <f t="shared" si="36"/>
        <v>*</v>
      </c>
      <c r="E259" s="66">
        <f t="shared" si="44"/>
        <v>2025</v>
      </c>
      <c r="F259" s="38" t="str">
        <f t="shared" si="43"/>
        <v>TRADME</v>
      </c>
      <c r="G259" s="38" t="str">
        <f t="shared" si="45"/>
        <v>TFR*01*, TFM*01*</v>
      </c>
      <c r="H259" s="38" t="str">
        <f>P$14</f>
        <v>TRADME</v>
      </c>
      <c r="I259" s="38" t="str">
        <f t="shared" si="46"/>
        <v>TRACOXN</v>
      </c>
      <c r="J259" s="47">
        <v>0</v>
      </c>
      <c r="K259" s="2"/>
      <c r="L259" s="38" t="s">
        <v>239</v>
      </c>
      <c r="M259" s="38"/>
      <c r="N259" s="38" t="s">
        <v>263</v>
      </c>
      <c r="P259" s="21"/>
    </row>
    <row r="260" spans="2:20" x14ac:dyDescent="0.3">
      <c r="B260" s="38" t="s">
        <v>225</v>
      </c>
      <c r="C260" s="38"/>
      <c r="D260" s="38" t="str">
        <f t="shared" si="36"/>
        <v>FLO_EMIS</v>
      </c>
      <c r="E260" s="66">
        <f t="shared" si="44"/>
        <v>2025</v>
      </c>
      <c r="F260" s="38" t="str">
        <f t="shared" si="43"/>
        <v>TRADST</v>
      </c>
      <c r="G260" s="38" t="str">
        <f t="shared" si="45"/>
        <v>TFR*01*, TFM*01*</v>
      </c>
      <c r="H260" s="38" t="str">
        <f>P$15</f>
        <v>TRADST</v>
      </c>
      <c r="I260" s="38" t="str">
        <f t="shared" si="46"/>
        <v>TRACOXN</v>
      </c>
      <c r="J260" s="47">
        <v>1.6890244977550182E-2</v>
      </c>
      <c r="K260" s="2"/>
      <c r="L260" s="38" t="s">
        <v>239</v>
      </c>
      <c r="M260" s="38" t="s">
        <v>293</v>
      </c>
      <c r="N260" s="38" t="s">
        <v>311</v>
      </c>
      <c r="P260" s="21"/>
    </row>
    <row r="261" spans="2:20" x14ac:dyDescent="0.3">
      <c r="B261" s="38" t="s">
        <v>225</v>
      </c>
      <c r="C261" s="38"/>
      <c r="D261" s="38" t="str">
        <f t="shared" si="36"/>
        <v>*</v>
      </c>
      <c r="E261" s="66">
        <f t="shared" si="44"/>
        <v>2025</v>
      </c>
      <c r="F261" s="38" t="str">
        <f t="shared" si="43"/>
        <v>TRAELC</v>
      </c>
      <c r="G261" s="38" t="str">
        <f t="shared" si="45"/>
        <v>TFR*01*, TFM*01*</v>
      </c>
      <c r="H261" s="38" t="str">
        <f>P$16</f>
        <v>TRAELC</v>
      </c>
      <c r="I261" s="38" t="str">
        <f t="shared" si="46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36"/>
        <v>FLO_EMIS</v>
      </c>
      <c r="E262" s="66">
        <f t="shared" si="44"/>
        <v>2025</v>
      </c>
      <c r="F262" s="38" t="str">
        <f t="shared" si="43"/>
        <v>TRAETH</v>
      </c>
      <c r="G262" s="38" t="str">
        <f t="shared" si="45"/>
        <v>TFR*01*, TFM*01*</v>
      </c>
      <c r="H262" s="38" t="str">
        <f>P$17</f>
        <v>TRAETH</v>
      </c>
      <c r="I262" s="38" t="str">
        <f t="shared" si="46"/>
        <v>TRACOXN</v>
      </c>
      <c r="J262" s="47">
        <v>9.5096189153591366E-3</v>
      </c>
      <c r="K262" s="2"/>
      <c r="L262" s="38" t="s">
        <v>239</v>
      </c>
      <c r="M262" s="38" t="s">
        <v>293</v>
      </c>
      <c r="N262" s="38" t="s">
        <v>311</v>
      </c>
    </row>
    <row r="263" spans="2:20" x14ac:dyDescent="0.3">
      <c r="B263" s="38" t="s">
        <v>225</v>
      </c>
      <c r="C263" s="38"/>
      <c r="D263" s="38" t="str">
        <f t="shared" si="36"/>
        <v>FLO_EMIS</v>
      </c>
      <c r="E263" s="66">
        <f t="shared" si="44"/>
        <v>2025</v>
      </c>
      <c r="F263" s="38" t="str">
        <f t="shared" si="43"/>
        <v>TRAETHM</v>
      </c>
      <c r="G263" s="38" t="str">
        <f t="shared" si="45"/>
        <v>TFR*01*, TFM*01*</v>
      </c>
      <c r="H263" s="38" t="str">
        <f>P$18</f>
        <v>TRAETHM</v>
      </c>
      <c r="I263" s="38" t="str">
        <f t="shared" si="46"/>
        <v>TRACOXN</v>
      </c>
      <c r="J263" s="47">
        <v>9.5096189153591366E-3</v>
      </c>
      <c r="K263" s="2"/>
      <c r="L263" s="38" t="s">
        <v>239</v>
      </c>
      <c r="M263" s="38" t="s">
        <v>293</v>
      </c>
      <c r="N263" s="38" t="s">
        <v>311</v>
      </c>
    </row>
    <row r="264" spans="2:20" x14ac:dyDescent="0.3">
      <c r="B264" s="38" t="s">
        <v>225</v>
      </c>
      <c r="C264" s="38"/>
      <c r="D264" s="38" t="str">
        <f t="shared" si="36"/>
        <v>*</v>
      </c>
      <c r="E264" s="66">
        <f t="shared" si="44"/>
        <v>2025</v>
      </c>
      <c r="F264" s="38" t="str">
        <f t="shared" si="43"/>
        <v>TRAFTD</v>
      </c>
      <c r="G264" s="38" t="str">
        <f t="shared" si="45"/>
        <v>TFR*01*, TFM*01*</v>
      </c>
      <c r="H264" s="38" t="str">
        <f>P$19</f>
        <v>TRAFTD</v>
      </c>
      <c r="I264" s="38" t="str">
        <f t="shared" si="46"/>
        <v>TRACOXN</v>
      </c>
      <c r="J264" s="47">
        <v>0</v>
      </c>
      <c r="K264" s="2"/>
      <c r="L264" s="38" t="s">
        <v>239</v>
      </c>
      <c r="M264" s="38"/>
      <c r="N264" s="38" t="s">
        <v>263</v>
      </c>
    </row>
    <row r="265" spans="2:20" x14ac:dyDescent="0.3">
      <c r="B265" s="38" t="s">
        <v>225</v>
      </c>
      <c r="C265" s="38"/>
      <c r="D265" s="38" t="str">
        <f t="shared" si="36"/>
        <v>*</v>
      </c>
      <c r="E265" s="66">
        <f t="shared" si="44"/>
        <v>2025</v>
      </c>
      <c r="F265" s="38" t="str">
        <f t="shared" si="43"/>
        <v>TRAGSL</v>
      </c>
      <c r="G265" s="38" t="str">
        <f t="shared" si="45"/>
        <v>TFR*01*, TFM*01*</v>
      </c>
      <c r="H265" s="38" t="str">
        <f>P$20</f>
        <v>TRAGSL</v>
      </c>
      <c r="I265" s="38" t="str">
        <f t="shared" si="46"/>
        <v>TRACOXN</v>
      </c>
      <c r="J265" s="47">
        <v>0</v>
      </c>
      <c r="K265" s="2"/>
      <c r="L265" s="38" t="s">
        <v>239</v>
      </c>
      <c r="M265" s="38"/>
      <c r="N265" s="38" t="s">
        <v>245</v>
      </c>
    </row>
    <row r="266" spans="2:20" x14ac:dyDescent="0.3">
      <c r="B266" s="38" t="s">
        <v>225</v>
      </c>
      <c r="C266" s="38"/>
      <c r="D266" s="38" t="str">
        <f t="shared" si="36"/>
        <v>*</v>
      </c>
      <c r="E266" s="66">
        <f t="shared" si="44"/>
        <v>2025</v>
      </c>
      <c r="F266" s="38" t="str">
        <f t="shared" si="43"/>
        <v>TRAH2G</v>
      </c>
      <c r="G266" s="38" t="str">
        <f t="shared" si="45"/>
        <v>TFR*01*, TFM*01*</v>
      </c>
      <c r="H266" s="38" t="str">
        <f>P$21</f>
        <v>TRAH2G</v>
      </c>
      <c r="I266" s="38" t="str">
        <f t="shared" si="46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36"/>
        <v>*</v>
      </c>
      <c r="E267" s="66">
        <f t="shared" si="44"/>
        <v>2025</v>
      </c>
      <c r="F267" s="38" t="str">
        <f t="shared" si="43"/>
        <v>TRAHFO</v>
      </c>
      <c r="G267" s="38" t="str">
        <f t="shared" si="45"/>
        <v>TFR*01*, TFM*01*</v>
      </c>
      <c r="H267" s="38" t="str">
        <f>P$22</f>
        <v>TRAHFO</v>
      </c>
      <c r="I267" s="38" t="str">
        <f t="shared" si="46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36"/>
        <v>*</v>
      </c>
      <c r="E268" s="66">
        <f t="shared" si="44"/>
        <v>2025</v>
      </c>
      <c r="F268" s="38" t="str">
        <f t="shared" si="43"/>
        <v>TRAHUM</v>
      </c>
      <c r="G268" s="38" t="str">
        <f t="shared" si="45"/>
        <v>TFR*01*, TFM*01*</v>
      </c>
      <c r="H268" s="38" t="str">
        <f>P$23</f>
        <v>TRAHUM</v>
      </c>
      <c r="I268" s="38" t="str">
        <f t="shared" si="46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36"/>
        <v>*</v>
      </c>
      <c r="E269" s="66">
        <f t="shared" si="44"/>
        <v>2025</v>
      </c>
      <c r="F269" s="38" t="str">
        <f t="shared" si="43"/>
        <v>TRAKER</v>
      </c>
      <c r="G269" s="38" t="str">
        <f t="shared" si="45"/>
        <v>TFR*01*, TFM*01*</v>
      </c>
      <c r="H269" s="38" t="str">
        <f>P$24</f>
        <v>TRAKER</v>
      </c>
      <c r="I269" s="38" t="str">
        <f t="shared" si="46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36"/>
        <v>*</v>
      </c>
      <c r="E270" s="66">
        <f t="shared" si="44"/>
        <v>2025</v>
      </c>
      <c r="F270" s="38" t="str">
        <f t="shared" si="43"/>
        <v>TRALFO</v>
      </c>
      <c r="G270" s="38" t="str">
        <f t="shared" si="45"/>
        <v>TFR*01*, TFM*01*</v>
      </c>
      <c r="H270" s="38" t="str">
        <f>P$25</f>
        <v>TRALFO</v>
      </c>
      <c r="I270" s="38" t="str">
        <f t="shared" si="46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36"/>
        <v>FLO_EMIS</v>
      </c>
      <c r="E271" s="66">
        <f t="shared" si="44"/>
        <v>2025</v>
      </c>
      <c r="F271" s="38" t="str">
        <f t="shared" si="43"/>
        <v>TRALPG</v>
      </c>
      <c r="G271" s="38" t="str">
        <f t="shared" si="45"/>
        <v>TFR*01*, TFM*01*</v>
      </c>
      <c r="H271" s="38" t="str">
        <f>P$26</f>
        <v>TRALPG</v>
      </c>
      <c r="I271" s="38" t="str">
        <f t="shared" si="46"/>
        <v>TRACOXN</v>
      </c>
      <c r="J271" s="47">
        <v>5.3226624568862929E-2</v>
      </c>
      <c r="K271" s="2"/>
      <c r="L271" s="38" t="s">
        <v>239</v>
      </c>
      <c r="M271" s="38" t="s">
        <v>293</v>
      </c>
      <c r="N271" s="38" t="s">
        <v>311</v>
      </c>
    </row>
    <row r="272" spans="2:20" x14ac:dyDescent="0.3">
      <c r="B272" s="38" t="s">
        <v>225</v>
      </c>
      <c r="C272" s="38"/>
      <c r="D272" s="38" t="str">
        <f t="shared" si="36"/>
        <v>FLO_EMIS</v>
      </c>
      <c r="E272" s="66">
        <f t="shared" si="44"/>
        <v>2025</v>
      </c>
      <c r="F272" s="38" t="str">
        <f t="shared" si="43"/>
        <v>TRAMTH</v>
      </c>
      <c r="G272" s="38" t="str">
        <f t="shared" si="45"/>
        <v>TFR*01*, TFM*01*</v>
      </c>
      <c r="H272" s="38" t="str">
        <f>P$27</f>
        <v>TRAMTH</v>
      </c>
      <c r="I272" s="38" t="str">
        <f t="shared" si="46"/>
        <v>TRACOXN</v>
      </c>
      <c r="J272" s="47">
        <v>1.6471231391138156E-2</v>
      </c>
      <c r="K272" s="2"/>
      <c r="L272" s="38" t="s">
        <v>239</v>
      </c>
      <c r="M272" s="38" t="s">
        <v>293</v>
      </c>
      <c r="N272" s="38" t="s">
        <v>311</v>
      </c>
    </row>
    <row r="273" spans="2:20" s="19" customFormat="1" ht="15" customHeight="1" x14ac:dyDescent="0.3">
      <c r="B273" s="38" t="s">
        <v>225</v>
      </c>
      <c r="C273" s="38"/>
      <c r="D273" s="38" t="str">
        <f t="shared" si="36"/>
        <v>FLO_EMIS</v>
      </c>
      <c r="E273" s="66">
        <f t="shared" si="44"/>
        <v>2025</v>
      </c>
      <c r="F273" s="38" t="str">
        <f t="shared" si="43"/>
        <v>TRAMTHM</v>
      </c>
      <c r="G273" s="38" t="str">
        <f t="shared" si="45"/>
        <v>TFR*01*, TFM*01*</v>
      </c>
      <c r="H273" s="38" t="str">
        <f>P$28</f>
        <v>TRAMTHM</v>
      </c>
      <c r="I273" s="38" t="str">
        <f t="shared" si="46"/>
        <v>TRACOXN</v>
      </c>
      <c r="J273" s="47">
        <v>1.6471231391138156E-2</v>
      </c>
      <c r="K273" s="2"/>
      <c r="L273" s="38" t="s">
        <v>239</v>
      </c>
      <c r="M273" s="38" t="s">
        <v>293</v>
      </c>
      <c r="N273" s="38" t="s">
        <v>311</v>
      </c>
      <c r="P273" s="21"/>
    </row>
    <row r="274" spans="2:20" s="19" customFormat="1" ht="15" customHeight="1" x14ac:dyDescent="0.3">
      <c r="B274" s="38" t="s">
        <v>225</v>
      </c>
      <c r="C274" s="38"/>
      <c r="D274" s="38" t="str">
        <f t="shared" si="36"/>
        <v>FLO_EMIS</v>
      </c>
      <c r="E274" s="66">
        <f t="shared" si="44"/>
        <v>2025</v>
      </c>
      <c r="F274" s="38" t="str">
        <f t="shared" si="43"/>
        <v>TRANGL</v>
      </c>
      <c r="G274" s="38" t="str">
        <f t="shared" si="45"/>
        <v>TFR*01*, TFM*01*</v>
      </c>
      <c r="H274" s="38" t="str">
        <f>P$29</f>
        <v>TRANGL</v>
      </c>
      <c r="I274" s="38" t="str">
        <f t="shared" si="46"/>
        <v>TRACOXN</v>
      </c>
      <c r="J274" s="47">
        <v>5.0817660956910093E-2</v>
      </c>
      <c r="K274"/>
      <c r="L274" s="38" t="s">
        <v>239</v>
      </c>
      <c r="M274" s="38" t="s">
        <v>293</v>
      </c>
      <c r="N274" s="38" t="s">
        <v>311</v>
      </c>
      <c r="P274" s="21"/>
    </row>
    <row r="275" spans="2:20" x14ac:dyDescent="0.3">
      <c r="B275" s="39" t="s">
        <v>225</v>
      </c>
      <c r="C275" s="39"/>
      <c r="D275" s="39" t="str">
        <f t="shared" si="36"/>
        <v>FLO_EMIS</v>
      </c>
      <c r="E275" s="67">
        <f t="shared" si="44"/>
        <v>2025</v>
      </c>
      <c r="F275" s="39" t="str">
        <f t="shared" si="43"/>
        <v>TRANGS</v>
      </c>
      <c r="G275" s="39" t="str">
        <f t="shared" si="45"/>
        <v>TFR*01*, TFM*01*</v>
      </c>
      <c r="H275" s="39" t="str">
        <f>P$30</f>
        <v>TRANGS</v>
      </c>
      <c r="I275" s="39" t="str">
        <f t="shared" si="46"/>
        <v>TRACOXN</v>
      </c>
      <c r="J275" s="48">
        <v>5.0817660956910093E-2</v>
      </c>
      <c r="K275"/>
      <c r="L275" s="39" t="s">
        <v>239</v>
      </c>
      <c r="M275" s="39" t="s">
        <v>293</v>
      </c>
      <c r="N275" s="39" t="s">
        <v>311</v>
      </c>
    </row>
    <row r="276" spans="2:20" x14ac:dyDescent="0.3">
      <c r="B276" s="38" t="s">
        <v>225</v>
      </c>
      <c r="C276" s="38"/>
      <c r="D276" s="38" t="str">
        <f t="shared" si="36"/>
        <v>FLO_EMIS</v>
      </c>
      <c r="E276" s="66">
        <v>2025</v>
      </c>
      <c r="F276" s="38" t="str">
        <f>H276</f>
        <v>TRABDL</v>
      </c>
      <c r="G276" s="38" t="s">
        <v>344</v>
      </c>
      <c r="H276" s="38" t="str">
        <f>P$7</f>
        <v>TRABDL</v>
      </c>
      <c r="I276" s="38" t="s">
        <v>249</v>
      </c>
      <c r="J276" s="47">
        <v>23.757621614667229</v>
      </c>
      <c r="K276" s="2"/>
      <c r="L276" s="38" t="s">
        <v>239</v>
      </c>
      <c r="M276" s="38" t="s">
        <v>293</v>
      </c>
      <c r="N276" s="38" t="s">
        <v>310</v>
      </c>
    </row>
    <row r="277" spans="2:20" x14ac:dyDescent="0.3">
      <c r="B277" s="38" t="s">
        <v>225</v>
      </c>
      <c r="C277" s="38"/>
      <c r="D277" s="38" t="str">
        <f t="shared" si="36"/>
        <v>FLO_EMIS</v>
      </c>
      <c r="E277" s="66">
        <f>E276</f>
        <v>2025</v>
      </c>
      <c r="F277" s="38" t="str">
        <f t="shared" ref="F277:F299" si="47">H277</f>
        <v>TRABDLM</v>
      </c>
      <c r="G277" s="38" t="str">
        <f>G276</f>
        <v>TFR*01*, TFM*01*</v>
      </c>
      <c r="H277" s="38" t="str">
        <f>P$8</f>
        <v>TRABDLM</v>
      </c>
      <c r="I277" s="38" t="str">
        <f>I276</f>
        <v>TRACXFN</v>
      </c>
      <c r="J277" s="47">
        <v>23.757621614667229</v>
      </c>
      <c r="K277" s="2"/>
      <c r="L277" s="38" t="s">
        <v>239</v>
      </c>
      <c r="M277" s="38" t="s">
        <v>293</v>
      </c>
      <c r="N277" s="38" t="s">
        <v>310</v>
      </c>
    </row>
    <row r="278" spans="2:20" s="19" customFormat="1" ht="15" customHeight="1" x14ac:dyDescent="0.3">
      <c r="B278" s="38" t="s">
        <v>225</v>
      </c>
      <c r="C278" s="38"/>
      <c r="D278" s="38" t="str">
        <f t="shared" si="36"/>
        <v>FLO_EMIS</v>
      </c>
      <c r="E278" s="66">
        <f t="shared" ref="E278:E299" si="48">E277</f>
        <v>2025</v>
      </c>
      <c r="F278" s="38" t="str">
        <f t="shared" si="47"/>
        <v>TRABGL</v>
      </c>
      <c r="G278" s="38" t="str">
        <f t="shared" ref="G278:G299" si="49">G277</f>
        <v>TFR*01*, TFM*01*</v>
      </c>
      <c r="H278" s="38" t="str">
        <f>P$9</f>
        <v>TRABGL</v>
      </c>
      <c r="I278" s="38" t="str">
        <f t="shared" ref="I278:I299" si="50">I277</f>
        <v>TRACXFN</v>
      </c>
      <c r="J278" s="47">
        <v>24.0035339605468</v>
      </c>
      <c r="K278" s="2"/>
      <c r="L278" s="38" t="s">
        <v>239</v>
      </c>
      <c r="M278" s="38" t="s">
        <v>293</v>
      </c>
      <c r="N278" s="38" t="s">
        <v>311</v>
      </c>
      <c r="P278" s="21"/>
      <c r="S278" s="21"/>
    </row>
    <row r="279" spans="2:20" s="19" customFormat="1" ht="15" customHeight="1" x14ac:dyDescent="0.3">
      <c r="B279" s="38" t="s">
        <v>225</v>
      </c>
      <c r="C279" s="38"/>
      <c r="D279" s="38" t="str">
        <f t="shared" si="36"/>
        <v>FLO_EMIS</v>
      </c>
      <c r="E279" s="66">
        <f t="shared" si="48"/>
        <v>2025</v>
      </c>
      <c r="F279" s="38" t="str">
        <f t="shared" si="47"/>
        <v>TRABGS</v>
      </c>
      <c r="G279" s="38" t="str">
        <f t="shared" si="49"/>
        <v>TFR*01*, TFM*01*</v>
      </c>
      <c r="H279" s="38" t="str">
        <f>P$10</f>
        <v>TRABGS</v>
      </c>
      <c r="I279" s="38" t="str">
        <f t="shared" si="50"/>
        <v>TRACXFN</v>
      </c>
      <c r="J279" s="47">
        <v>24.0035339605468</v>
      </c>
      <c r="K279" s="2"/>
      <c r="L279" s="38" t="s">
        <v>239</v>
      </c>
      <c r="M279" s="38" t="s">
        <v>293</v>
      </c>
      <c r="N279" s="38" t="s">
        <v>311</v>
      </c>
      <c r="P279" s="21"/>
      <c r="S279" s="22"/>
      <c r="T279" s="23"/>
    </row>
    <row r="280" spans="2:20" s="19" customFormat="1" ht="15" customHeight="1" x14ac:dyDescent="0.3">
      <c r="B280" s="38" t="s">
        <v>225</v>
      </c>
      <c r="C280" s="38"/>
      <c r="D280" s="38" t="str">
        <f t="shared" si="36"/>
        <v>*</v>
      </c>
      <c r="E280" s="66">
        <f t="shared" si="48"/>
        <v>2025</v>
      </c>
      <c r="F280" s="38" t="str">
        <f t="shared" si="47"/>
        <v>TRABGSL</v>
      </c>
      <c r="G280" s="38" t="str">
        <f t="shared" si="49"/>
        <v>TFR*01*, TFM*01*</v>
      </c>
      <c r="H280" s="38" t="str">
        <f>P$11</f>
        <v>TRABGSL</v>
      </c>
      <c r="I280" s="38" t="str">
        <f t="shared" si="50"/>
        <v>TRACXFN</v>
      </c>
      <c r="J280" s="47">
        <v>0</v>
      </c>
      <c r="K280" s="2"/>
      <c r="L280" s="38" t="s">
        <v>239</v>
      </c>
      <c r="M280" s="38"/>
      <c r="N280" s="38" t="s">
        <v>245</v>
      </c>
      <c r="P280" s="21"/>
      <c r="S280" s="21"/>
    </row>
    <row r="281" spans="2:20" s="19" customFormat="1" ht="15" customHeight="1" x14ac:dyDescent="0.3">
      <c r="B281" s="38" t="s">
        <v>225</v>
      </c>
      <c r="C281" s="38"/>
      <c r="D281" s="38" t="str">
        <f t="shared" ref="D281" si="51">IF(J281&gt;0,"FLO_EMIS","*")</f>
        <v>*</v>
      </c>
      <c r="E281" s="66">
        <f t="shared" si="48"/>
        <v>2025</v>
      </c>
      <c r="F281" s="38" t="str">
        <f t="shared" si="47"/>
        <v>TRABGSLM</v>
      </c>
      <c r="G281" s="38" t="str">
        <f t="shared" si="49"/>
        <v>TFR*01*, TFM*01*</v>
      </c>
      <c r="H281" s="38" t="str">
        <f>P$12</f>
        <v>TRABGSLM</v>
      </c>
      <c r="I281" s="38" t="str">
        <f t="shared" si="50"/>
        <v>TRACXFN</v>
      </c>
      <c r="J281" s="47">
        <v>0</v>
      </c>
      <c r="K281" s="2"/>
      <c r="L281" s="38" t="s">
        <v>239</v>
      </c>
      <c r="M281" s="38"/>
      <c r="N281" s="38" t="s">
        <v>245</v>
      </c>
      <c r="P281" s="21"/>
      <c r="S281" s="21"/>
      <c r="T281" s="25"/>
    </row>
    <row r="282" spans="2:20" s="19" customFormat="1" ht="15" customHeight="1" x14ac:dyDescent="0.3">
      <c r="B282" s="38" t="s">
        <v>225</v>
      </c>
      <c r="C282" s="38"/>
      <c r="D282" s="38" t="str">
        <f t="shared" si="36"/>
        <v>*</v>
      </c>
      <c r="E282" s="66">
        <f>E280</f>
        <v>2025</v>
      </c>
      <c r="F282" s="38" t="str">
        <f t="shared" si="47"/>
        <v>TRABJF</v>
      </c>
      <c r="G282" s="38" t="str">
        <f>G280</f>
        <v>TFR*01*, TFM*01*</v>
      </c>
      <c r="H282" s="38" t="str">
        <f>P$13</f>
        <v>TRABJF</v>
      </c>
      <c r="I282" s="38" t="str">
        <f>I280</f>
        <v>TRACXFN</v>
      </c>
      <c r="J282" s="47">
        <v>0</v>
      </c>
      <c r="K282" s="2"/>
      <c r="L282" s="38" t="s">
        <v>239</v>
      </c>
      <c r="M282" s="38"/>
      <c r="N282" s="38" t="s">
        <v>245</v>
      </c>
      <c r="P282" s="21"/>
      <c r="S282" s="22"/>
      <c r="T282" s="23"/>
    </row>
    <row r="283" spans="2:20" s="19" customFormat="1" ht="15" customHeight="1" x14ac:dyDescent="0.3">
      <c r="B283" s="38" t="s">
        <v>225</v>
      </c>
      <c r="C283" s="38"/>
      <c r="D283" s="38" t="str">
        <f t="shared" si="36"/>
        <v>*</v>
      </c>
      <c r="E283" s="66">
        <f t="shared" si="48"/>
        <v>2025</v>
      </c>
      <c r="F283" s="38" t="str">
        <f t="shared" si="47"/>
        <v>TRADME</v>
      </c>
      <c r="G283" s="38" t="str">
        <f t="shared" si="49"/>
        <v>TFR*01*, TFM*01*</v>
      </c>
      <c r="H283" s="38" t="str">
        <f>P$14</f>
        <v>TRADME</v>
      </c>
      <c r="I283" s="38" t="str">
        <f t="shared" si="50"/>
        <v>TRACXFN</v>
      </c>
      <c r="J283" s="47">
        <v>0</v>
      </c>
      <c r="K283" s="2"/>
      <c r="L283" s="38" t="s">
        <v>239</v>
      </c>
      <c r="M283" s="38"/>
      <c r="N283" s="38" t="s">
        <v>263</v>
      </c>
      <c r="P283" s="21"/>
    </row>
    <row r="284" spans="2:20" x14ac:dyDescent="0.3">
      <c r="B284" s="38" t="s">
        <v>225</v>
      </c>
      <c r="C284" s="38"/>
      <c r="D284" s="38" t="str">
        <f t="shared" si="36"/>
        <v>FLO_EMIS</v>
      </c>
      <c r="E284" s="66">
        <f t="shared" si="48"/>
        <v>2025</v>
      </c>
      <c r="F284" s="38" t="str">
        <f t="shared" si="47"/>
        <v>TRADST</v>
      </c>
      <c r="G284" s="38" t="str">
        <f t="shared" si="49"/>
        <v>TFR*01*, TFM*01*</v>
      </c>
      <c r="H284" s="38" t="str">
        <f>P$15</f>
        <v>TRADST</v>
      </c>
      <c r="I284" s="38" t="str">
        <f t="shared" si="50"/>
        <v>TRACXFN</v>
      </c>
      <c r="J284" s="47">
        <v>23.277467772354221</v>
      </c>
      <c r="K284" s="2"/>
      <c r="L284" s="38" t="s">
        <v>239</v>
      </c>
      <c r="M284" s="38" t="s">
        <v>293</v>
      </c>
      <c r="N284" s="38" t="s">
        <v>311</v>
      </c>
      <c r="P284" s="21"/>
    </row>
    <row r="285" spans="2:20" x14ac:dyDescent="0.3">
      <c r="B285" s="38" t="s">
        <v>225</v>
      </c>
      <c r="C285" s="38"/>
      <c r="D285" s="38" t="str">
        <f t="shared" si="36"/>
        <v>*</v>
      </c>
      <c r="E285" s="66">
        <f t="shared" si="48"/>
        <v>2025</v>
      </c>
      <c r="F285" s="38" t="str">
        <f t="shared" si="47"/>
        <v>TRAELC</v>
      </c>
      <c r="G285" s="38" t="str">
        <f t="shared" si="49"/>
        <v>TFR*01*, TFM*01*</v>
      </c>
      <c r="H285" s="38" t="str">
        <f>P$16</f>
        <v>TRAELC</v>
      </c>
      <c r="I285" s="38" t="str">
        <f t="shared" si="50"/>
        <v>TRACXFN</v>
      </c>
      <c r="J285" s="47">
        <v>0</v>
      </c>
      <c r="K285" s="2"/>
      <c r="L285" s="38" t="s">
        <v>239</v>
      </c>
      <c r="M285" s="38"/>
      <c r="N285" s="38" t="s">
        <v>245</v>
      </c>
    </row>
    <row r="286" spans="2:20" x14ac:dyDescent="0.3">
      <c r="B286" s="38" t="s">
        <v>225</v>
      </c>
      <c r="C286" s="38"/>
      <c r="D286" s="38" t="str">
        <f t="shared" si="36"/>
        <v>FLO_EMIS</v>
      </c>
      <c r="E286" s="66">
        <f t="shared" si="48"/>
        <v>2025</v>
      </c>
      <c r="F286" s="38" t="str">
        <f t="shared" si="47"/>
        <v>TRAETH</v>
      </c>
      <c r="G286" s="38" t="str">
        <f t="shared" si="49"/>
        <v>TFR*01*, TFM*01*</v>
      </c>
      <c r="H286" s="38" t="str">
        <f>P$17</f>
        <v>TRAETH</v>
      </c>
      <c r="I286" s="38" t="str">
        <f t="shared" si="50"/>
        <v>TRACXFN</v>
      </c>
      <c r="J286" s="47">
        <v>15.388270245302619</v>
      </c>
      <c r="K286" s="2"/>
      <c r="L286" s="38" t="s">
        <v>239</v>
      </c>
      <c r="M286" s="38" t="s">
        <v>293</v>
      </c>
      <c r="N286" s="38" t="s">
        <v>311</v>
      </c>
    </row>
    <row r="287" spans="2:20" x14ac:dyDescent="0.3">
      <c r="B287" s="38" t="s">
        <v>225</v>
      </c>
      <c r="C287" s="38"/>
      <c r="D287" s="38" t="str">
        <f t="shared" si="36"/>
        <v>FLO_EMIS</v>
      </c>
      <c r="E287" s="66">
        <f t="shared" si="48"/>
        <v>2025</v>
      </c>
      <c r="F287" s="38" t="str">
        <f t="shared" si="47"/>
        <v>TRAETHM</v>
      </c>
      <c r="G287" s="38" t="str">
        <f t="shared" si="49"/>
        <v>TFR*01*, TFM*01*</v>
      </c>
      <c r="H287" s="38" t="str">
        <f>P$18</f>
        <v>TRAETHM</v>
      </c>
      <c r="I287" s="38" t="str">
        <f t="shared" si="50"/>
        <v>TRACXFN</v>
      </c>
      <c r="J287" s="47">
        <v>15.388270245302619</v>
      </c>
      <c r="K287" s="2"/>
      <c r="L287" s="38" t="s">
        <v>239</v>
      </c>
      <c r="M287" s="38" t="s">
        <v>293</v>
      </c>
      <c r="N287" s="38" t="s">
        <v>311</v>
      </c>
    </row>
    <row r="288" spans="2:20" x14ac:dyDescent="0.3">
      <c r="B288" s="38" t="s">
        <v>225</v>
      </c>
      <c r="C288" s="38"/>
      <c r="D288" s="38" t="str">
        <f t="shared" si="36"/>
        <v>*</v>
      </c>
      <c r="E288" s="66">
        <f t="shared" si="48"/>
        <v>2025</v>
      </c>
      <c r="F288" s="38" t="str">
        <f t="shared" si="47"/>
        <v>TRAFTD</v>
      </c>
      <c r="G288" s="38" t="str">
        <f t="shared" si="49"/>
        <v>TFR*01*, TFM*01*</v>
      </c>
      <c r="H288" s="38" t="str">
        <f>P$19</f>
        <v>TRAFTD</v>
      </c>
      <c r="I288" s="38" t="str">
        <f t="shared" si="50"/>
        <v>TRACXFN</v>
      </c>
      <c r="J288" s="47">
        <v>0</v>
      </c>
      <c r="K288" s="2"/>
      <c r="L288" s="38" t="s">
        <v>239</v>
      </c>
      <c r="M288" s="38"/>
      <c r="N288" s="38" t="s">
        <v>263</v>
      </c>
    </row>
    <row r="289" spans="2:20" x14ac:dyDescent="0.3">
      <c r="B289" s="38" t="s">
        <v>225</v>
      </c>
      <c r="C289" s="38"/>
      <c r="D289" s="38" t="str">
        <f t="shared" si="36"/>
        <v>*</v>
      </c>
      <c r="E289" s="66">
        <f t="shared" si="48"/>
        <v>2025</v>
      </c>
      <c r="F289" s="38" t="str">
        <f t="shared" si="47"/>
        <v>TRAGSL</v>
      </c>
      <c r="G289" s="38" t="str">
        <f t="shared" si="49"/>
        <v>TFR*01*, TFM*01*</v>
      </c>
      <c r="H289" s="38" t="str">
        <f>P$20</f>
        <v>TRAGSL</v>
      </c>
      <c r="I289" s="38" t="str">
        <f t="shared" si="50"/>
        <v>TRACXFN</v>
      </c>
      <c r="J289" s="47">
        <v>0</v>
      </c>
      <c r="K289" s="2"/>
      <c r="L289" s="38" t="s">
        <v>239</v>
      </c>
      <c r="M289" s="38"/>
      <c r="N289" s="38" t="s">
        <v>245</v>
      </c>
    </row>
    <row r="290" spans="2:20" x14ac:dyDescent="0.3">
      <c r="B290" s="38" t="s">
        <v>225</v>
      </c>
      <c r="C290" s="38"/>
      <c r="D290" s="38" t="str">
        <f t="shared" si="36"/>
        <v>*</v>
      </c>
      <c r="E290" s="66">
        <f t="shared" si="48"/>
        <v>2025</v>
      </c>
      <c r="F290" s="38" t="str">
        <f t="shared" si="47"/>
        <v>TRAH2G</v>
      </c>
      <c r="G290" s="38" t="str">
        <f t="shared" si="49"/>
        <v>TFR*01*, TFM*01*</v>
      </c>
      <c r="H290" s="38" t="str">
        <f>P$21</f>
        <v>TRAH2G</v>
      </c>
      <c r="I290" s="38" t="str">
        <f t="shared" si="50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36"/>
        <v>*</v>
      </c>
      <c r="E291" s="66">
        <f t="shared" si="48"/>
        <v>2025</v>
      </c>
      <c r="F291" s="38" t="str">
        <f t="shared" si="47"/>
        <v>TRAHFO</v>
      </c>
      <c r="G291" s="38" t="str">
        <f t="shared" si="49"/>
        <v>TFR*01*, TFM*01*</v>
      </c>
      <c r="H291" s="38" t="str">
        <f>P$22</f>
        <v>TRAHFO</v>
      </c>
      <c r="I291" s="38" t="str">
        <f t="shared" si="50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36"/>
        <v>*</v>
      </c>
      <c r="E292" s="66">
        <f t="shared" si="48"/>
        <v>2025</v>
      </c>
      <c r="F292" s="38" t="str">
        <f t="shared" si="47"/>
        <v>TRAHUM</v>
      </c>
      <c r="G292" s="38" t="str">
        <f t="shared" si="49"/>
        <v>TFR*01*, TFM*01*</v>
      </c>
      <c r="H292" s="38" t="str">
        <f>P$23</f>
        <v>TRAHUM</v>
      </c>
      <c r="I292" s="38" t="str">
        <f t="shared" si="50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36"/>
        <v>*</v>
      </c>
      <c r="E293" s="66">
        <f t="shared" si="48"/>
        <v>2025</v>
      </c>
      <c r="F293" s="38" t="str">
        <f t="shared" si="47"/>
        <v>TRAKER</v>
      </c>
      <c r="G293" s="38" t="str">
        <f t="shared" si="49"/>
        <v>TFR*01*, TFM*01*</v>
      </c>
      <c r="H293" s="38" t="str">
        <f>P$24</f>
        <v>TRAKER</v>
      </c>
      <c r="I293" s="38" t="str">
        <f t="shared" si="50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36"/>
        <v>*</v>
      </c>
      <c r="E294" s="66">
        <f t="shared" si="48"/>
        <v>2025</v>
      </c>
      <c r="F294" s="38" t="str">
        <f t="shared" si="47"/>
        <v>TRALFO</v>
      </c>
      <c r="G294" s="38" t="str">
        <f t="shared" si="49"/>
        <v>TFR*01*, TFM*01*</v>
      </c>
      <c r="H294" s="38" t="str">
        <f>P$25</f>
        <v>TRALFO</v>
      </c>
      <c r="I294" s="38" t="str">
        <f t="shared" si="50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ref="D295:D361" si="52">IF(J295&gt;0,"FLO_EMIS","*")</f>
        <v>FLO_EMIS</v>
      </c>
      <c r="E295" s="66">
        <f t="shared" si="48"/>
        <v>2025</v>
      </c>
      <c r="F295" s="38" t="str">
        <f t="shared" si="47"/>
        <v>TRALPG</v>
      </c>
      <c r="G295" s="38" t="str">
        <f t="shared" si="49"/>
        <v>TFR*01*, TFM*01*</v>
      </c>
      <c r="H295" s="38" t="str">
        <f>P$26</f>
        <v>TRALPG</v>
      </c>
      <c r="I295" s="38" t="str">
        <f t="shared" si="50"/>
        <v>TRACXFN</v>
      </c>
      <c r="J295" s="47">
        <v>25.141399001565951</v>
      </c>
      <c r="K295" s="2"/>
      <c r="L295" s="38" t="s">
        <v>239</v>
      </c>
      <c r="M295" s="38" t="s">
        <v>293</v>
      </c>
      <c r="N295" s="38" t="s">
        <v>311</v>
      </c>
    </row>
    <row r="296" spans="2:20" x14ac:dyDescent="0.3">
      <c r="B296" s="38" t="s">
        <v>225</v>
      </c>
      <c r="C296" s="38"/>
      <c r="D296" s="38" t="str">
        <f t="shared" si="52"/>
        <v>FLO_EMIS</v>
      </c>
      <c r="E296" s="66">
        <f t="shared" si="48"/>
        <v>2025</v>
      </c>
      <c r="F296" s="38" t="str">
        <f t="shared" si="47"/>
        <v>TRAMTH</v>
      </c>
      <c r="G296" s="38" t="str">
        <f t="shared" si="49"/>
        <v>TFR*01*, TFM*01*</v>
      </c>
      <c r="H296" s="38" t="str">
        <f>P$27</f>
        <v>TRAMTH</v>
      </c>
      <c r="I296" s="38" t="str">
        <f t="shared" si="50"/>
        <v>TRACXFN</v>
      </c>
      <c r="J296" s="47">
        <v>22.699999815740895</v>
      </c>
      <c r="K296" s="2"/>
      <c r="L296" s="38" t="s">
        <v>239</v>
      </c>
      <c r="M296" s="38" t="s">
        <v>293</v>
      </c>
      <c r="N296" s="38" t="s">
        <v>311</v>
      </c>
    </row>
    <row r="297" spans="2:20" s="19" customFormat="1" ht="15" customHeight="1" x14ac:dyDescent="0.3">
      <c r="B297" s="38" t="s">
        <v>225</v>
      </c>
      <c r="C297" s="38"/>
      <c r="D297" s="38" t="str">
        <f t="shared" si="52"/>
        <v>FLO_EMIS</v>
      </c>
      <c r="E297" s="66">
        <f t="shared" si="48"/>
        <v>2025</v>
      </c>
      <c r="F297" s="38" t="str">
        <f t="shared" si="47"/>
        <v>TRAMTHM</v>
      </c>
      <c r="G297" s="38" t="str">
        <f t="shared" si="49"/>
        <v>TFR*01*, TFM*01*</v>
      </c>
      <c r="H297" s="38" t="str">
        <f>P$28</f>
        <v>TRAMTHM</v>
      </c>
      <c r="I297" s="38" t="str">
        <f t="shared" si="50"/>
        <v>TRACXFN</v>
      </c>
      <c r="J297" s="47">
        <v>22.699999815740895</v>
      </c>
      <c r="K297" s="2"/>
      <c r="L297" s="38" t="s">
        <v>239</v>
      </c>
      <c r="M297" s="38" t="s">
        <v>293</v>
      </c>
      <c r="N297" s="38" t="s">
        <v>311</v>
      </c>
      <c r="P297" s="21"/>
    </row>
    <row r="298" spans="2:20" s="19" customFormat="1" ht="15" customHeight="1" x14ac:dyDescent="0.3">
      <c r="B298" s="38" t="s">
        <v>225</v>
      </c>
      <c r="C298" s="38"/>
      <c r="D298" s="38" t="str">
        <f t="shared" si="52"/>
        <v>FLO_EMIS</v>
      </c>
      <c r="E298" s="66">
        <f t="shared" si="48"/>
        <v>2025</v>
      </c>
      <c r="F298" s="38" t="str">
        <f t="shared" si="47"/>
        <v>TRANGL</v>
      </c>
      <c r="G298" s="38" t="str">
        <f t="shared" si="49"/>
        <v>TFR*01*, TFM*01*</v>
      </c>
      <c r="H298" s="38" t="str">
        <f>P$29</f>
        <v>TRANGL</v>
      </c>
      <c r="I298" s="38" t="str">
        <f t="shared" si="50"/>
        <v>TRACXFN</v>
      </c>
      <c r="J298" s="47">
        <v>24.003533960546797</v>
      </c>
      <c r="K298"/>
      <c r="L298" s="38" t="s">
        <v>239</v>
      </c>
      <c r="M298" s="38" t="s">
        <v>293</v>
      </c>
      <c r="N298" s="38" t="s">
        <v>311</v>
      </c>
      <c r="P298" s="21"/>
    </row>
    <row r="299" spans="2:20" x14ac:dyDescent="0.3">
      <c r="B299" s="39" t="s">
        <v>225</v>
      </c>
      <c r="C299" s="39"/>
      <c r="D299" s="39" t="str">
        <f t="shared" si="52"/>
        <v>FLO_EMIS</v>
      </c>
      <c r="E299" s="67">
        <f t="shared" si="48"/>
        <v>2025</v>
      </c>
      <c r="F299" s="39" t="str">
        <f t="shared" si="47"/>
        <v>TRANGS</v>
      </c>
      <c r="G299" s="39" t="str">
        <f t="shared" si="49"/>
        <v>TFR*01*, TFM*01*</v>
      </c>
      <c r="H299" s="39" t="str">
        <f>P$30</f>
        <v>TRANGS</v>
      </c>
      <c r="I299" s="39" t="str">
        <f t="shared" si="50"/>
        <v>TRACXFN</v>
      </c>
      <c r="J299" s="48">
        <v>24.003533960546797</v>
      </c>
      <c r="K299"/>
      <c r="L299" s="39" t="s">
        <v>239</v>
      </c>
      <c r="M299" s="39" t="s">
        <v>293</v>
      </c>
      <c r="N299" s="39" t="s">
        <v>311</v>
      </c>
    </row>
    <row r="300" spans="2:20" x14ac:dyDescent="0.3">
      <c r="B300" s="38" t="s">
        <v>225</v>
      </c>
      <c r="C300" s="38"/>
      <c r="D300" s="38" t="str">
        <f t="shared" si="52"/>
        <v>FLO_EMIS</v>
      </c>
      <c r="E300" s="66">
        <v>2025</v>
      </c>
      <c r="F300" s="38" t="str">
        <f>H300</f>
        <v>TRABDL</v>
      </c>
      <c r="G300" s="38" t="s">
        <v>344</v>
      </c>
      <c r="H300" s="38" t="str">
        <f>P$7</f>
        <v>TRABDL</v>
      </c>
      <c r="I300" s="38" t="s">
        <v>228</v>
      </c>
      <c r="J300" s="47">
        <v>2.7162528869524318E-3</v>
      </c>
      <c r="K300" s="2"/>
      <c r="L300" s="38" t="s">
        <v>239</v>
      </c>
      <c r="M300" s="38" t="s">
        <v>293</v>
      </c>
      <c r="N300" s="38" t="s">
        <v>310</v>
      </c>
    </row>
    <row r="301" spans="2:20" x14ac:dyDescent="0.3">
      <c r="B301" s="38" t="s">
        <v>225</v>
      </c>
      <c r="C301" s="38"/>
      <c r="D301" s="38" t="str">
        <f t="shared" si="52"/>
        <v>FLO_EMIS</v>
      </c>
      <c r="E301" s="66">
        <f>E300</f>
        <v>2025</v>
      </c>
      <c r="F301" s="38" t="str">
        <f t="shared" ref="F301:F323" si="53">H301</f>
        <v>TRABDLM</v>
      </c>
      <c r="G301" s="38" t="str">
        <f>G300</f>
        <v>TFR*01*, TFM*01*</v>
      </c>
      <c r="H301" s="38" t="str">
        <f>P$8</f>
        <v>TRABDLM</v>
      </c>
      <c r="I301" s="38" t="str">
        <f>I300</f>
        <v>TRAN2ON</v>
      </c>
      <c r="J301" s="47">
        <v>2.7162528869524318E-3</v>
      </c>
      <c r="K301" s="2"/>
      <c r="L301" s="38" t="s">
        <v>239</v>
      </c>
      <c r="M301" s="38" t="s">
        <v>293</v>
      </c>
      <c r="N301" s="38" t="s">
        <v>310</v>
      </c>
    </row>
    <row r="302" spans="2:20" s="19" customFormat="1" ht="15" customHeight="1" x14ac:dyDescent="0.3">
      <c r="B302" s="38" t="s">
        <v>225</v>
      </c>
      <c r="C302" s="38"/>
      <c r="D302" s="38" t="str">
        <f t="shared" si="52"/>
        <v>FLO_EMIS</v>
      </c>
      <c r="E302" s="66">
        <f t="shared" ref="E302:E323" si="54">E301</f>
        <v>2025</v>
      </c>
      <c r="F302" s="38" t="str">
        <f t="shared" si="53"/>
        <v>TRABGL</v>
      </c>
      <c r="G302" s="38" t="str">
        <f t="shared" ref="G302:G323" si="55">G301</f>
        <v>TFR*01*, TFM*01*</v>
      </c>
      <c r="H302" s="38" t="str">
        <f>P$9</f>
        <v>TRABGL</v>
      </c>
      <c r="I302" s="38" t="str">
        <f t="shared" ref="I302:I323" si="56">I301</f>
        <v>TRAN2ON</v>
      </c>
      <c r="J302" s="47">
        <v>3.1049231505959002E-3</v>
      </c>
      <c r="K302" s="2"/>
      <c r="L302" s="38" t="s">
        <v>239</v>
      </c>
      <c r="M302" s="38" t="s">
        <v>293</v>
      </c>
      <c r="N302" s="38" t="s">
        <v>311</v>
      </c>
      <c r="P302" s="21"/>
      <c r="S302" s="21"/>
    </row>
    <row r="303" spans="2:20" s="19" customFormat="1" ht="15" customHeight="1" x14ac:dyDescent="0.3">
      <c r="B303" s="38" t="s">
        <v>225</v>
      </c>
      <c r="C303" s="38"/>
      <c r="D303" s="38" t="str">
        <f t="shared" si="52"/>
        <v>FLO_EMIS</v>
      </c>
      <c r="E303" s="66">
        <f t="shared" si="54"/>
        <v>2025</v>
      </c>
      <c r="F303" s="38" t="str">
        <f t="shared" si="53"/>
        <v>TRABGS</v>
      </c>
      <c r="G303" s="38" t="str">
        <f t="shared" si="55"/>
        <v>TFR*01*, TFM*01*</v>
      </c>
      <c r="H303" s="38" t="str">
        <f>P$10</f>
        <v>TRABGS</v>
      </c>
      <c r="I303" s="38" t="str">
        <f t="shared" si="56"/>
        <v>TRAN2ON</v>
      </c>
      <c r="J303" s="47">
        <v>3.1049231505959002E-3</v>
      </c>
      <c r="K303" s="2"/>
      <c r="L303" s="38" t="s">
        <v>239</v>
      </c>
      <c r="M303" s="38" t="s">
        <v>293</v>
      </c>
      <c r="N303" s="38" t="s">
        <v>311</v>
      </c>
      <c r="P303" s="21"/>
      <c r="S303" s="22"/>
      <c r="T303" s="23"/>
    </row>
    <row r="304" spans="2:20" s="19" customFormat="1" ht="15" customHeight="1" x14ac:dyDescent="0.3">
      <c r="B304" s="38" t="s">
        <v>225</v>
      </c>
      <c r="C304" s="38"/>
      <c r="D304" s="38" t="str">
        <f t="shared" si="52"/>
        <v>*</v>
      </c>
      <c r="E304" s="66">
        <f t="shared" si="54"/>
        <v>2025</v>
      </c>
      <c r="F304" s="38" t="str">
        <f t="shared" si="53"/>
        <v>TRABGSL</v>
      </c>
      <c r="G304" s="38" t="str">
        <f t="shared" si="55"/>
        <v>TFR*01*, TFM*01*</v>
      </c>
      <c r="H304" s="38" t="str">
        <f>P$11</f>
        <v>TRABGSL</v>
      </c>
      <c r="I304" s="38" t="str">
        <f t="shared" si="56"/>
        <v>TRAN2ON</v>
      </c>
      <c r="J304" s="47">
        <v>0</v>
      </c>
      <c r="K304" s="2"/>
      <c r="L304" s="38" t="s">
        <v>239</v>
      </c>
      <c r="M304" s="38"/>
      <c r="N304" s="38" t="s">
        <v>245</v>
      </c>
      <c r="P304" s="21"/>
      <c r="S304" s="21"/>
    </row>
    <row r="305" spans="2:20" s="19" customFormat="1" ht="15" customHeight="1" x14ac:dyDescent="0.3">
      <c r="B305" s="38" t="s">
        <v>225</v>
      </c>
      <c r="C305" s="38"/>
      <c r="D305" s="38" t="str">
        <f t="shared" si="52"/>
        <v>*</v>
      </c>
      <c r="E305" s="66">
        <f t="shared" si="54"/>
        <v>2025</v>
      </c>
      <c r="F305" s="38" t="str">
        <f t="shared" si="53"/>
        <v>TRABGSLM</v>
      </c>
      <c r="G305" s="38" t="str">
        <f t="shared" si="55"/>
        <v>TFR*01*, TFM*01*</v>
      </c>
      <c r="H305" s="38" t="str">
        <f>P$12</f>
        <v>TRABGSLM</v>
      </c>
      <c r="I305" s="38" t="str">
        <f t="shared" si="56"/>
        <v>TRAN2ON</v>
      </c>
      <c r="J305" s="47">
        <v>0</v>
      </c>
      <c r="K305" s="2"/>
      <c r="L305" s="38" t="s">
        <v>239</v>
      </c>
      <c r="M305" s="38"/>
      <c r="N305" s="38" t="s">
        <v>245</v>
      </c>
      <c r="P305" s="21"/>
      <c r="S305" s="21"/>
      <c r="T305" s="25"/>
    </row>
    <row r="306" spans="2:20" s="19" customFormat="1" ht="15" customHeight="1" x14ac:dyDescent="0.3">
      <c r="B306" s="38" t="s">
        <v>225</v>
      </c>
      <c r="C306" s="38"/>
      <c r="D306" s="38" t="str">
        <f t="shared" si="52"/>
        <v>*</v>
      </c>
      <c r="E306" s="66">
        <f>E304</f>
        <v>2025</v>
      </c>
      <c r="F306" s="38" t="str">
        <f t="shared" si="53"/>
        <v>TRABJF</v>
      </c>
      <c r="G306" s="38" t="str">
        <f>G304</f>
        <v>TFR*01*, TFM*01*</v>
      </c>
      <c r="H306" s="38" t="str">
        <f>P$13</f>
        <v>TRABJF</v>
      </c>
      <c r="I306" s="38" t="str">
        <f>I304</f>
        <v>TRAN2ON</v>
      </c>
      <c r="J306" s="47">
        <v>0</v>
      </c>
      <c r="K306" s="2"/>
      <c r="L306" s="38" t="s">
        <v>239</v>
      </c>
      <c r="M306" s="38"/>
      <c r="N306" s="38" t="s">
        <v>245</v>
      </c>
      <c r="P306" s="21"/>
      <c r="S306" s="22"/>
      <c r="T306" s="23"/>
    </row>
    <row r="307" spans="2:20" s="19" customFormat="1" ht="15" customHeight="1" x14ac:dyDescent="0.3">
      <c r="B307" s="38" t="s">
        <v>225</v>
      </c>
      <c r="C307" s="38"/>
      <c r="D307" s="38" t="str">
        <f t="shared" si="52"/>
        <v>*</v>
      </c>
      <c r="E307" s="66">
        <f t="shared" si="54"/>
        <v>2025</v>
      </c>
      <c r="F307" s="38" t="str">
        <f t="shared" si="53"/>
        <v>TRADME</v>
      </c>
      <c r="G307" s="38" t="str">
        <f t="shared" si="55"/>
        <v>TFR*01*, TFM*01*</v>
      </c>
      <c r="H307" s="38" t="str">
        <f>P$14</f>
        <v>TRADME</v>
      </c>
      <c r="I307" s="38" t="str">
        <f t="shared" si="56"/>
        <v>TRAN2ON</v>
      </c>
      <c r="J307" s="47">
        <v>0</v>
      </c>
      <c r="K307" s="2"/>
      <c r="L307" s="38" t="s">
        <v>239</v>
      </c>
      <c r="M307" s="38"/>
      <c r="N307" s="38" t="s">
        <v>263</v>
      </c>
      <c r="P307" s="21"/>
    </row>
    <row r="308" spans="2:20" x14ac:dyDescent="0.3">
      <c r="B308" s="38" t="s">
        <v>225</v>
      </c>
      <c r="C308" s="38"/>
      <c r="D308" s="38" t="str">
        <f t="shared" si="52"/>
        <v>FLO_EMIS</v>
      </c>
      <c r="E308" s="66">
        <f t="shared" si="54"/>
        <v>2025</v>
      </c>
      <c r="F308" s="38" t="str">
        <f t="shared" si="53"/>
        <v>TRADST</v>
      </c>
      <c r="G308" s="38" t="str">
        <f t="shared" si="55"/>
        <v>TFR*01*, TFM*01*</v>
      </c>
      <c r="H308" s="38" t="str">
        <f>P$15</f>
        <v>TRADST</v>
      </c>
      <c r="I308" s="38" t="str">
        <f t="shared" si="56"/>
        <v>TRAN2ON</v>
      </c>
      <c r="J308" s="47">
        <v>2.661356008741407E-3</v>
      </c>
      <c r="K308" s="2"/>
      <c r="L308" s="38" t="s">
        <v>239</v>
      </c>
      <c r="M308" s="38" t="s">
        <v>293</v>
      </c>
      <c r="N308" s="38" t="s">
        <v>311</v>
      </c>
      <c r="P308" s="21"/>
    </row>
    <row r="309" spans="2:20" x14ac:dyDescent="0.3">
      <c r="B309" s="38" t="s">
        <v>225</v>
      </c>
      <c r="C309" s="38"/>
      <c r="D309" s="38" t="str">
        <f t="shared" si="52"/>
        <v>*</v>
      </c>
      <c r="E309" s="66">
        <f t="shared" si="54"/>
        <v>2025</v>
      </c>
      <c r="F309" s="38" t="str">
        <f t="shared" si="53"/>
        <v>TRAELC</v>
      </c>
      <c r="G309" s="38" t="str">
        <f t="shared" si="55"/>
        <v>TFR*01*, TFM*01*</v>
      </c>
      <c r="H309" s="38" t="str">
        <f>P$16</f>
        <v>TRAELC</v>
      </c>
      <c r="I309" s="38" t="str">
        <f t="shared" si="56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52"/>
        <v>FLO_EMIS</v>
      </c>
      <c r="E310" s="66">
        <f t="shared" si="54"/>
        <v>2025</v>
      </c>
      <c r="F310" s="38" t="str">
        <f t="shared" si="53"/>
        <v>TRAETH</v>
      </c>
      <c r="G310" s="38" t="str">
        <f t="shared" si="55"/>
        <v>TFR*01*, TFM*01*</v>
      </c>
      <c r="H310" s="38" t="str">
        <f>P$17</f>
        <v>TRAETH</v>
      </c>
      <c r="I310" s="38" t="str">
        <f t="shared" si="56"/>
        <v>TRAN2ON</v>
      </c>
      <c r="J310" s="47">
        <v>2.0791014593737329E-3</v>
      </c>
      <c r="K310" s="2"/>
      <c r="L310" s="38" t="s">
        <v>239</v>
      </c>
      <c r="M310" s="38" t="s">
        <v>293</v>
      </c>
      <c r="N310" s="38" t="s">
        <v>311</v>
      </c>
    </row>
    <row r="311" spans="2:20" x14ac:dyDescent="0.3">
      <c r="B311" s="38" t="s">
        <v>225</v>
      </c>
      <c r="C311" s="38"/>
      <c r="D311" s="38" t="str">
        <f t="shared" si="52"/>
        <v>FLO_EMIS</v>
      </c>
      <c r="E311" s="66">
        <f t="shared" si="54"/>
        <v>2025</v>
      </c>
      <c r="F311" s="38" t="str">
        <f t="shared" si="53"/>
        <v>TRAETHM</v>
      </c>
      <c r="G311" s="38" t="str">
        <f t="shared" si="55"/>
        <v>TFR*01*, TFM*01*</v>
      </c>
      <c r="H311" s="38" t="str">
        <f>P$18</f>
        <v>TRAETHM</v>
      </c>
      <c r="I311" s="38" t="str">
        <f t="shared" si="56"/>
        <v>TRAN2ON</v>
      </c>
      <c r="J311" s="47">
        <v>2.0791014593737329E-3</v>
      </c>
      <c r="K311" s="2"/>
      <c r="L311" s="38" t="s">
        <v>239</v>
      </c>
      <c r="M311" s="38" t="s">
        <v>293</v>
      </c>
      <c r="N311" s="38" t="s">
        <v>311</v>
      </c>
    </row>
    <row r="312" spans="2:20" x14ac:dyDescent="0.3">
      <c r="B312" s="38" t="s">
        <v>225</v>
      </c>
      <c r="C312" s="38"/>
      <c r="D312" s="38" t="str">
        <f t="shared" si="52"/>
        <v>*</v>
      </c>
      <c r="E312" s="66">
        <f t="shared" si="54"/>
        <v>2025</v>
      </c>
      <c r="F312" s="38" t="str">
        <f t="shared" si="53"/>
        <v>TRAFTD</v>
      </c>
      <c r="G312" s="38" t="str">
        <f t="shared" si="55"/>
        <v>TFR*01*, TFM*01*</v>
      </c>
      <c r="H312" s="38" t="str">
        <f>P$19</f>
        <v>TRAFTD</v>
      </c>
      <c r="I312" s="38" t="str">
        <f t="shared" si="56"/>
        <v>TRAN2ON</v>
      </c>
      <c r="J312" s="47">
        <v>0</v>
      </c>
      <c r="K312" s="2"/>
      <c r="L312" s="38" t="s">
        <v>239</v>
      </c>
      <c r="M312" s="38"/>
      <c r="N312" s="38" t="s">
        <v>263</v>
      </c>
    </row>
    <row r="313" spans="2:20" x14ac:dyDescent="0.3">
      <c r="B313" s="38" t="s">
        <v>225</v>
      </c>
      <c r="C313" s="38"/>
      <c r="D313" s="38" t="str">
        <f t="shared" si="52"/>
        <v>*</v>
      </c>
      <c r="E313" s="66">
        <f t="shared" si="54"/>
        <v>2025</v>
      </c>
      <c r="F313" s="38" t="str">
        <f t="shared" si="53"/>
        <v>TRAGSL</v>
      </c>
      <c r="G313" s="38" t="str">
        <f t="shared" si="55"/>
        <v>TFR*01*, TFM*01*</v>
      </c>
      <c r="H313" s="38" t="str">
        <f>P$20</f>
        <v>TRAGSL</v>
      </c>
      <c r="I313" s="38" t="str">
        <f t="shared" si="56"/>
        <v>TRAN2ON</v>
      </c>
      <c r="J313" s="47">
        <v>0</v>
      </c>
      <c r="K313" s="2"/>
      <c r="L313" s="38" t="s">
        <v>239</v>
      </c>
      <c r="M313" s="38"/>
      <c r="N313" s="38" t="s">
        <v>245</v>
      </c>
    </row>
    <row r="314" spans="2:20" x14ac:dyDescent="0.3">
      <c r="B314" s="38" t="s">
        <v>225</v>
      </c>
      <c r="C314" s="38"/>
      <c r="D314" s="38" t="str">
        <f t="shared" si="52"/>
        <v>*</v>
      </c>
      <c r="E314" s="66">
        <f t="shared" si="54"/>
        <v>2025</v>
      </c>
      <c r="F314" s="38" t="str">
        <f t="shared" si="53"/>
        <v>TRAH2G</v>
      </c>
      <c r="G314" s="38" t="str">
        <f t="shared" si="55"/>
        <v>TFR*01*, TFM*01*</v>
      </c>
      <c r="H314" s="38" t="str">
        <f>P$21</f>
        <v>TRAH2G</v>
      </c>
      <c r="I314" s="38" t="str">
        <f t="shared" si="56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52"/>
        <v>*</v>
      </c>
      <c r="E315" s="66">
        <f t="shared" si="54"/>
        <v>2025</v>
      </c>
      <c r="F315" s="38" t="str">
        <f t="shared" si="53"/>
        <v>TRAHFO</v>
      </c>
      <c r="G315" s="38" t="str">
        <f t="shared" si="55"/>
        <v>TFR*01*, TFM*01*</v>
      </c>
      <c r="H315" s="38" t="str">
        <f>P$22</f>
        <v>TRAHFO</v>
      </c>
      <c r="I315" s="38" t="str">
        <f t="shared" si="56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52"/>
        <v>*</v>
      </c>
      <c r="E316" s="66">
        <f t="shared" si="54"/>
        <v>2025</v>
      </c>
      <c r="F316" s="38" t="str">
        <f t="shared" si="53"/>
        <v>TRAHUM</v>
      </c>
      <c r="G316" s="38" t="str">
        <f t="shared" si="55"/>
        <v>TFR*01*, TFM*01*</v>
      </c>
      <c r="H316" s="38" t="str">
        <f>P$23</f>
        <v>TRAHUM</v>
      </c>
      <c r="I316" s="38" t="str">
        <f t="shared" si="56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52"/>
        <v>*</v>
      </c>
      <c r="E317" s="66">
        <f t="shared" si="54"/>
        <v>2025</v>
      </c>
      <c r="F317" s="38" t="str">
        <f t="shared" si="53"/>
        <v>TRAKER</v>
      </c>
      <c r="G317" s="38" t="str">
        <f t="shared" si="55"/>
        <v>TFR*01*, TFM*01*</v>
      </c>
      <c r="H317" s="38" t="str">
        <f>P$24</f>
        <v>TRAKER</v>
      </c>
      <c r="I317" s="38" t="str">
        <f t="shared" si="56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52"/>
        <v>*</v>
      </c>
      <c r="E318" s="66">
        <f t="shared" si="54"/>
        <v>2025</v>
      </c>
      <c r="F318" s="38" t="str">
        <f t="shared" si="53"/>
        <v>TRALFO</v>
      </c>
      <c r="G318" s="38" t="str">
        <f t="shared" si="55"/>
        <v>TFR*01*, TFM*01*</v>
      </c>
      <c r="H318" s="38" t="str">
        <f>P$25</f>
        <v>TRALFO</v>
      </c>
      <c r="I318" s="38" t="str">
        <f t="shared" si="56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52"/>
        <v>FLO_EMIS</v>
      </c>
      <c r="E319" s="66">
        <f t="shared" si="54"/>
        <v>2025</v>
      </c>
      <c r="F319" s="38" t="str">
        <f t="shared" si="53"/>
        <v>TRALPG</v>
      </c>
      <c r="G319" s="38" t="str">
        <f t="shared" si="55"/>
        <v>TFR*01*, TFM*01*</v>
      </c>
      <c r="H319" s="38" t="str">
        <f>P$26</f>
        <v>TRALPG</v>
      </c>
      <c r="I319" s="38" t="str">
        <f t="shared" si="56"/>
        <v>TRAN2ON</v>
      </c>
      <c r="J319" s="47">
        <v>3.2521091238747121E-3</v>
      </c>
      <c r="K319" s="2"/>
      <c r="L319" s="38" t="s">
        <v>239</v>
      </c>
      <c r="M319" s="38" t="s">
        <v>293</v>
      </c>
      <c r="N319" s="38" t="s">
        <v>311</v>
      </c>
    </row>
    <row r="320" spans="2:20" x14ac:dyDescent="0.3">
      <c r="B320" s="38" t="s">
        <v>225</v>
      </c>
      <c r="C320" s="38"/>
      <c r="D320" s="38" t="str">
        <f t="shared" si="52"/>
        <v>FLO_EMIS</v>
      </c>
      <c r="E320" s="66">
        <f t="shared" si="54"/>
        <v>2025</v>
      </c>
      <c r="F320" s="38" t="str">
        <f t="shared" si="53"/>
        <v>TRAMTH</v>
      </c>
      <c r="G320" s="38" t="str">
        <f t="shared" si="55"/>
        <v>TFR*01*, TFM*01*</v>
      </c>
      <c r="H320" s="38" t="str">
        <f>P$27</f>
        <v>TRAMTH</v>
      </c>
      <c r="I320" s="38" t="str">
        <f t="shared" si="56"/>
        <v>TRAN2ON</v>
      </c>
      <c r="J320" s="47">
        <v>2.595333027581327E-3</v>
      </c>
      <c r="K320" s="2"/>
      <c r="L320" s="38" t="s">
        <v>239</v>
      </c>
      <c r="M320" s="38" t="s">
        <v>293</v>
      </c>
      <c r="N320" s="38" t="s">
        <v>311</v>
      </c>
    </row>
    <row r="321" spans="2:20" s="19" customFormat="1" ht="15" customHeight="1" x14ac:dyDescent="0.3">
      <c r="B321" s="38" t="s">
        <v>225</v>
      </c>
      <c r="C321" s="38"/>
      <c r="D321" s="38" t="str">
        <f t="shared" si="52"/>
        <v>FLO_EMIS</v>
      </c>
      <c r="E321" s="66">
        <f t="shared" si="54"/>
        <v>2025</v>
      </c>
      <c r="F321" s="38" t="str">
        <f t="shared" si="53"/>
        <v>TRAMTHM</v>
      </c>
      <c r="G321" s="38" t="str">
        <f t="shared" si="55"/>
        <v>TFR*01*, TFM*01*</v>
      </c>
      <c r="H321" s="38" t="str">
        <f>P$28</f>
        <v>TRAMTHM</v>
      </c>
      <c r="I321" s="38" t="str">
        <f t="shared" si="56"/>
        <v>TRAN2ON</v>
      </c>
      <c r="J321" s="47">
        <v>2.595333027581327E-3</v>
      </c>
      <c r="K321" s="2"/>
      <c r="L321" s="38" t="s">
        <v>239</v>
      </c>
      <c r="M321" s="38" t="s">
        <v>293</v>
      </c>
      <c r="N321" s="38" t="s">
        <v>311</v>
      </c>
      <c r="P321" s="21"/>
    </row>
    <row r="322" spans="2:20" s="19" customFormat="1" ht="15" customHeight="1" x14ac:dyDescent="0.3">
      <c r="B322" s="38" t="s">
        <v>225</v>
      </c>
      <c r="C322" s="38"/>
      <c r="D322" s="38" t="str">
        <f t="shared" si="52"/>
        <v>FLO_EMIS</v>
      </c>
      <c r="E322" s="66">
        <f t="shared" si="54"/>
        <v>2025</v>
      </c>
      <c r="F322" s="38" t="str">
        <f t="shared" si="53"/>
        <v>TRANGL</v>
      </c>
      <c r="G322" s="38" t="str">
        <f t="shared" si="55"/>
        <v>TFR*01*, TFM*01*</v>
      </c>
      <c r="H322" s="38" t="str">
        <f>P$29</f>
        <v>TRANGL</v>
      </c>
      <c r="I322" s="38" t="str">
        <f t="shared" si="56"/>
        <v>TRAN2ON</v>
      </c>
      <c r="J322" s="47">
        <v>3.1049231505959002E-3</v>
      </c>
      <c r="K322"/>
      <c r="L322" s="38" t="s">
        <v>239</v>
      </c>
      <c r="M322" s="38" t="s">
        <v>293</v>
      </c>
      <c r="N322" s="38" t="s">
        <v>311</v>
      </c>
      <c r="P322" s="21"/>
    </row>
    <row r="323" spans="2:20" x14ac:dyDescent="0.3">
      <c r="B323" s="39" t="s">
        <v>225</v>
      </c>
      <c r="C323" s="39"/>
      <c r="D323" s="39" t="str">
        <f t="shared" si="52"/>
        <v>FLO_EMIS</v>
      </c>
      <c r="E323" s="67">
        <f t="shared" si="54"/>
        <v>2025</v>
      </c>
      <c r="F323" s="39" t="str">
        <f t="shared" si="53"/>
        <v>TRANGS</v>
      </c>
      <c r="G323" s="39" t="str">
        <f t="shared" si="55"/>
        <v>TFR*01*, TFM*01*</v>
      </c>
      <c r="H323" s="39" t="str">
        <f>P$30</f>
        <v>TRANGS</v>
      </c>
      <c r="I323" s="39" t="str">
        <f t="shared" si="56"/>
        <v>TRAN2ON</v>
      </c>
      <c r="J323" s="48">
        <v>3.1049231505959002E-3</v>
      </c>
      <c r="K323"/>
      <c r="L323" s="39" t="s">
        <v>239</v>
      </c>
      <c r="M323" s="39" t="s">
        <v>293</v>
      </c>
      <c r="N323" s="39" t="s">
        <v>311</v>
      </c>
    </row>
    <row r="324" spans="2:20" x14ac:dyDescent="0.3">
      <c r="B324" s="38" t="s">
        <v>225</v>
      </c>
      <c r="C324" s="38"/>
      <c r="D324" s="38" t="str">
        <f t="shared" si="52"/>
        <v>FLO_EMIS</v>
      </c>
      <c r="E324" s="66">
        <v>2025</v>
      </c>
      <c r="F324" s="38" t="str">
        <f>H324</f>
        <v>TRABDL</v>
      </c>
      <c r="G324" s="38" t="s">
        <v>344</v>
      </c>
      <c r="H324" s="38" t="str">
        <f>P$7</f>
        <v>TRABDL</v>
      </c>
      <c r="I324" s="38" t="s">
        <v>247</v>
      </c>
      <c r="J324" s="47">
        <v>1.4629738900483275E-4</v>
      </c>
      <c r="K324" s="2"/>
      <c r="L324" s="38" t="s">
        <v>239</v>
      </c>
      <c r="M324" s="38" t="s">
        <v>293</v>
      </c>
      <c r="N324" s="38" t="s">
        <v>310</v>
      </c>
    </row>
    <row r="325" spans="2:20" x14ac:dyDescent="0.3">
      <c r="B325" s="38" t="s">
        <v>225</v>
      </c>
      <c r="C325" s="38"/>
      <c r="D325" s="38" t="str">
        <f t="shared" si="52"/>
        <v>FLO_EMIS</v>
      </c>
      <c r="E325" s="66">
        <f>E324</f>
        <v>2025</v>
      </c>
      <c r="F325" s="38" t="str">
        <f t="shared" ref="F325:F347" si="57">H325</f>
        <v>TRABDLM</v>
      </c>
      <c r="G325" s="38" t="str">
        <f>G324</f>
        <v>TFR*01*, TFM*01*</v>
      </c>
      <c r="H325" s="38" t="str">
        <f>P$8</f>
        <v>TRABDLM</v>
      </c>
      <c r="I325" s="38" t="str">
        <f>I324</f>
        <v>TRANH3N</v>
      </c>
      <c r="J325" s="47">
        <v>1.4629738900483275E-4</v>
      </c>
      <c r="K325" s="2"/>
      <c r="L325" s="38" t="s">
        <v>239</v>
      </c>
      <c r="M325" s="38" t="s">
        <v>293</v>
      </c>
      <c r="N325" s="38" t="s">
        <v>310</v>
      </c>
    </row>
    <row r="326" spans="2:20" s="19" customFormat="1" ht="15" customHeight="1" x14ac:dyDescent="0.3">
      <c r="B326" s="38" t="s">
        <v>225</v>
      </c>
      <c r="C326" s="38"/>
      <c r="D326" s="38" t="str">
        <f t="shared" si="52"/>
        <v>FLO_EMIS</v>
      </c>
      <c r="E326" s="66">
        <f t="shared" ref="E326:E347" si="58">E325</f>
        <v>2025</v>
      </c>
      <c r="F326" s="38" t="str">
        <f t="shared" si="57"/>
        <v>TRABGL</v>
      </c>
      <c r="G326" s="38" t="str">
        <f t="shared" ref="G326:G347" si="59">G325</f>
        <v>TFR*01*, TFM*01*</v>
      </c>
      <c r="H326" s="38" t="str">
        <f>P$9</f>
        <v>TRABGL</v>
      </c>
      <c r="I326" s="38" t="str">
        <f t="shared" ref="I326:I347" si="60">I325</f>
        <v>TRANH3N</v>
      </c>
      <c r="J326" s="47">
        <v>1.2773564156538867E-4</v>
      </c>
      <c r="K326" s="2"/>
      <c r="L326" s="38" t="s">
        <v>239</v>
      </c>
      <c r="M326" s="38" t="s">
        <v>293</v>
      </c>
      <c r="N326" s="38" t="s">
        <v>311</v>
      </c>
      <c r="P326" s="21"/>
      <c r="S326" s="21"/>
    </row>
    <row r="327" spans="2:20" s="19" customFormat="1" ht="15" customHeight="1" x14ac:dyDescent="0.3">
      <c r="B327" s="38" t="s">
        <v>225</v>
      </c>
      <c r="C327" s="38"/>
      <c r="D327" s="38" t="str">
        <f t="shared" si="52"/>
        <v>FLO_EMIS</v>
      </c>
      <c r="E327" s="66">
        <f t="shared" si="58"/>
        <v>2025</v>
      </c>
      <c r="F327" s="38" t="str">
        <f t="shared" si="57"/>
        <v>TRABGS</v>
      </c>
      <c r="G327" s="38" t="str">
        <f t="shared" si="59"/>
        <v>TFR*01*, TFM*01*</v>
      </c>
      <c r="H327" s="38" t="str">
        <f>P$10</f>
        <v>TRABGS</v>
      </c>
      <c r="I327" s="38" t="str">
        <f t="shared" si="60"/>
        <v>TRANH3N</v>
      </c>
      <c r="J327" s="47">
        <v>1.2773564156538867E-4</v>
      </c>
      <c r="K327" s="2"/>
      <c r="L327" s="38" t="s">
        <v>239</v>
      </c>
      <c r="M327" s="38" t="s">
        <v>293</v>
      </c>
      <c r="N327" s="38" t="s">
        <v>311</v>
      </c>
      <c r="P327" s="21"/>
      <c r="S327" s="22"/>
      <c r="T327" s="23"/>
    </row>
    <row r="328" spans="2:20" s="19" customFormat="1" ht="15" customHeight="1" x14ac:dyDescent="0.3">
      <c r="B328" s="38" t="s">
        <v>225</v>
      </c>
      <c r="C328" s="38"/>
      <c r="D328" s="38" t="str">
        <f t="shared" si="52"/>
        <v>*</v>
      </c>
      <c r="E328" s="66">
        <f t="shared" si="58"/>
        <v>2025</v>
      </c>
      <c r="F328" s="38" t="str">
        <f t="shared" si="57"/>
        <v>TRABGSL</v>
      </c>
      <c r="G328" s="38" t="str">
        <f t="shared" si="59"/>
        <v>TFR*01*, TFM*01*</v>
      </c>
      <c r="H328" s="38" t="str">
        <f>P$11</f>
        <v>TRABGSL</v>
      </c>
      <c r="I328" s="38" t="str">
        <f t="shared" si="60"/>
        <v>TRANH3N</v>
      </c>
      <c r="J328" s="47">
        <v>0</v>
      </c>
      <c r="K328" s="2"/>
      <c r="L328" s="38" t="s">
        <v>239</v>
      </c>
      <c r="M328" s="38"/>
      <c r="N328" s="38" t="s">
        <v>245</v>
      </c>
      <c r="P328" s="21"/>
      <c r="S328" s="21"/>
    </row>
    <row r="329" spans="2:20" s="19" customFormat="1" ht="15" customHeight="1" x14ac:dyDescent="0.3">
      <c r="B329" s="38" t="s">
        <v>225</v>
      </c>
      <c r="C329" s="38"/>
      <c r="D329" s="38" t="str">
        <f t="shared" ref="D329" si="61">IF(J329&gt;0,"FLO_EMIS","*")</f>
        <v>*</v>
      </c>
      <c r="E329" s="66">
        <f t="shared" si="58"/>
        <v>2025</v>
      </c>
      <c r="F329" s="38" t="str">
        <f t="shared" si="57"/>
        <v>TRABGSLM</v>
      </c>
      <c r="G329" s="38" t="str">
        <f t="shared" si="59"/>
        <v>TFR*01*, TFM*01*</v>
      </c>
      <c r="H329" s="38" t="str">
        <f>P$12</f>
        <v>TRABGSLM</v>
      </c>
      <c r="I329" s="38" t="str">
        <f t="shared" si="60"/>
        <v>TRANH3N</v>
      </c>
      <c r="J329" s="47">
        <v>0</v>
      </c>
      <c r="K329" s="2"/>
      <c r="L329" s="38" t="s">
        <v>239</v>
      </c>
      <c r="M329" s="38"/>
      <c r="N329" s="38" t="s">
        <v>245</v>
      </c>
      <c r="P329" s="21"/>
      <c r="S329" s="21"/>
      <c r="T329" s="25"/>
    </row>
    <row r="330" spans="2:20" s="19" customFormat="1" ht="15" customHeight="1" x14ac:dyDescent="0.3">
      <c r="B330" s="38" t="s">
        <v>225</v>
      </c>
      <c r="C330" s="38"/>
      <c r="D330" s="38" t="str">
        <f t="shared" si="52"/>
        <v>*</v>
      </c>
      <c r="E330" s="66">
        <f>E328</f>
        <v>2025</v>
      </c>
      <c r="F330" s="38" t="str">
        <f t="shared" si="57"/>
        <v>TRABJF</v>
      </c>
      <c r="G330" s="38" t="str">
        <f>G328</f>
        <v>TFR*01*, TFM*01*</v>
      </c>
      <c r="H330" s="38" t="str">
        <f>P$13</f>
        <v>TRABJF</v>
      </c>
      <c r="I330" s="38" t="str">
        <f>I328</f>
        <v>TRANH3N</v>
      </c>
      <c r="J330" s="47">
        <v>0</v>
      </c>
      <c r="K330" s="2"/>
      <c r="L330" s="38" t="s">
        <v>239</v>
      </c>
      <c r="M330" s="38"/>
      <c r="N330" s="38" t="s">
        <v>245</v>
      </c>
      <c r="P330" s="21"/>
      <c r="S330" s="22"/>
      <c r="T330" s="23"/>
    </row>
    <row r="331" spans="2:20" s="19" customFormat="1" ht="15" customHeight="1" x14ac:dyDescent="0.3">
      <c r="B331" s="38" t="s">
        <v>225</v>
      </c>
      <c r="C331" s="38"/>
      <c r="D331" s="38" t="str">
        <f t="shared" si="52"/>
        <v>*</v>
      </c>
      <c r="E331" s="66">
        <f t="shared" si="58"/>
        <v>2025</v>
      </c>
      <c r="F331" s="38" t="str">
        <f t="shared" si="57"/>
        <v>TRADME</v>
      </c>
      <c r="G331" s="38" t="str">
        <f t="shared" si="59"/>
        <v>TFR*01*, TFM*01*</v>
      </c>
      <c r="H331" s="38" t="str">
        <f>P$14</f>
        <v>TRADME</v>
      </c>
      <c r="I331" s="38" t="str">
        <f t="shared" si="60"/>
        <v>TRANH3N</v>
      </c>
      <c r="J331" s="47">
        <v>0</v>
      </c>
      <c r="K331" s="2"/>
      <c r="L331" s="38" t="s">
        <v>239</v>
      </c>
      <c r="M331" s="38"/>
      <c r="N331" s="38" t="s">
        <v>263</v>
      </c>
      <c r="P331" s="21"/>
    </row>
    <row r="332" spans="2:20" x14ac:dyDescent="0.3">
      <c r="B332" s="38" t="s">
        <v>225</v>
      </c>
      <c r="C332" s="38"/>
      <c r="D332" s="38" t="str">
        <f t="shared" si="52"/>
        <v>FLO_EMIS</v>
      </c>
      <c r="E332" s="66">
        <f t="shared" si="58"/>
        <v>2025</v>
      </c>
      <c r="F332" s="38" t="str">
        <f t="shared" si="57"/>
        <v>TRADST</v>
      </c>
      <c r="G332" s="38" t="str">
        <f t="shared" si="59"/>
        <v>TFR*01*, TFM*01*</v>
      </c>
      <c r="H332" s="38" t="str">
        <f>P$15</f>
        <v>TRADST</v>
      </c>
      <c r="I332" s="38" t="str">
        <f t="shared" si="60"/>
        <v>TRANH3N</v>
      </c>
      <c r="J332" s="47">
        <v>1.4334064297232319E-4</v>
      </c>
      <c r="K332" s="2"/>
      <c r="L332" s="38" t="s">
        <v>239</v>
      </c>
      <c r="M332" s="38" t="s">
        <v>293</v>
      </c>
      <c r="N332" s="38" t="s">
        <v>311</v>
      </c>
      <c r="P332" s="21"/>
    </row>
    <row r="333" spans="2:20" x14ac:dyDescent="0.3">
      <c r="B333" s="38" t="s">
        <v>225</v>
      </c>
      <c r="C333" s="38"/>
      <c r="D333" s="38" t="str">
        <f t="shared" si="52"/>
        <v>*</v>
      </c>
      <c r="E333" s="66">
        <f t="shared" si="58"/>
        <v>2025</v>
      </c>
      <c r="F333" s="38" t="str">
        <f t="shared" si="57"/>
        <v>TRAELC</v>
      </c>
      <c r="G333" s="38" t="str">
        <f t="shared" si="59"/>
        <v>TFR*01*, TFM*01*</v>
      </c>
      <c r="H333" s="38" t="str">
        <f>P$16</f>
        <v>TRAELC</v>
      </c>
      <c r="I333" s="38" t="str">
        <f t="shared" si="60"/>
        <v>TRANH3N</v>
      </c>
      <c r="J333" s="47">
        <v>0</v>
      </c>
      <c r="K333" s="2"/>
      <c r="L333" s="38" t="s">
        <v>239</v>
      </c>
      <c r="M333" s="38"/>
      <c r="N333" s="38" t="s">
        <v>245</v>
      </c>
    </row>
    <row r="334" spans="2:20" x14ac:dyDescent="0.3">
      <c r="B334" s="38" t="s">
        <v>225</v>
      </c>
      <c r="C334" s="38"/>
      <c r="D334" s="38" t="str">
        <f t="shared" si="52"/>
        <v>FLO_EMIS</v>
      </c>
      <c r="E334" s="66">
        <f t="shared" si="58"/>
        <v>2025</v>
      </c>
      <c r="F334" s="38" t="str">
        <f t="shared" si="57"/>
        <v>TRAETH</v>
      </c>
      <c r="G334" s="38" t="str">
        <f t="shared" si="59"/>
        <v>TFR*01*, TFM*01*</v>
      </c>
      <c r="H334" s="38" t="str">
        <f>P$17</f>
        <v>TRAETH</v>
      </c>
      <c r="I334" s="38" t="str">
        <f t="shared" si="60"/>
        <v>TRANH3N</v>
      </c>
      <c r="J334" s="47">
        <v>6.0936616359809553E-5</v>
      </c>
      <c r="K334" s="2"/>
      <c r="L334" s="38" t="s">
        <v>239</v>
      </c>
      <c r="M334" s="38" t="s">
        <v>293</v>
      </c>
      <c r="N334" s="38" t="s">
        <v>311</v>
      </c>
    </row>
    <row r="335" spans="2:20" x14ac:dyDescent="0.3">
      <c r="B335" s="38" t="s">
        <v>225</v>
      </c>
      <c r="C335" s="38"/>
      <c r="D335" s="38" t="str">
        <f t="shared" si="52"/>
        <v>FLO_EMIS</v>
      </c>
      <c r="E335" s="66">
        <f t="shared" si="58"/>
        <v>2025</v>
      </c>
      <c r="F335" s="38" t="str">
        <f t="shared" si="57"/>
        <v>TRAETHM</v>
      </c>
      <c r="G335" s="38" t="str">
        <f t="shared" si="59"/>
        <v>TFR*01*, TFM*01*</v>
      </c>
      <c r="H335" s="38" t="str">
        <f>P$18</f>
        <v>TRAETHM</v>
      </c>
      <c r="I335" s="38" t="str">
        <f t="shared" si="60"/>
        <v>TRANH3N</v>
      </c>
      <c r="J335" s="47">
        <v>6.0936616359809553E-5</v>
      </c>
      <c r="K335" s="2"/>
      <c r="L335" s="38" t="s">
        <v>239</v>
      </c>
      <c r="M335" s="38" t="s">
        <v>293</v>
      </c>
      <c r="N335" s="38" t="s">
        <v>311</v>
      </c>
    </row>
    <row r="336" spans="2:20" x14ac:dyDescent="0.3">
      <c r="B336" s="38" t="s">
        <v>225</v>
      </c>
      <c r="C336" s="38"/>
      <c r="D336" s="38" t="str">
        <f t="shared" si="52"/>
        <v>*</v>
      </c>
      <c r="E336" s="66">
        <f t="shared" si="58"/>
        <v>2025</v>
      </c>
      <c r="F336" s="38" t="str">
        <f t="shared" si="57"/>
        <v>TRAFTD</v>
      </c>
      <c r="G336" s="38" t="str">
        <f t="shared" si="59"/>
        <v>TFR*01*, TFM*01*</v>
      </c>
      <c r="H336" s="38" t="str">
        <f>P$19</f>
        <v>TRAFTD</v>
      </c>
      <c r="I336" s="38" t="str">
        <f t="shared" si="60"/>
        <v>TRANH3N</v>
      </c>
      <c r="J336" s="47">
        <v>0</v>
      </c>
      <c r="K336" s="2"/>
      <c r="L336" s="38" t="s">
        <v>239</v>
      </c>
      <c r="M336" s="38"/>
      <c r="N336" s="38" t="s">
        <v>263</v>
      </c>
    </row>
    <row r="337" spans="2:20" x14ac:dyDescent="0.3">
      <c r="B337" s="38" t="s">
        <v>225</v>
      </c>
      <c r="C337" s="38"/>
      <c r="D337" s="38" t="str">
        <f t="shared" si="52"/>
        <v>*</v>
      </c>
      <c r="E337" s="66">
        <f t="shared" si="58"/>
        <v>2025</v>
      </c>
      <c r="F337" s="38" t="str">
        <f t="shared" si="57"/>
        <v>TRAGSL</v>
      </c>
      <c r="G337" s="38" t="str">
        <f t="shared" si="59"/>
        <v>TFR*01*, TFM*01*</v>
      </c>
      <c r="H337" s="38" t="str">
        <f>P$20</f>
        <v>TRAGSL</v>
      </c>
      <c r="I337" s="38" t="str">
        <f t="shared" si="60"/>
        <v>TRANH3N</v>
      </c>
      <c r="J337" s="47">
        <v>0</v>
      </c>
      <c r="K337" s="2"/>
      <c r="L337" s="38" t="s">
        <v>239</v>
      </c>
      <c r="M337" s="38"/>
      <c r="N337" s="38" t="s">
        <v>245</v>
      </c>
    </row>
    <row r="338" spans="2:20" x14ac:dyDescent="0.3">
      <c r="B338" s="38" t="s">
        <v>225</v>
      </c>
      <c r="C338" s="38"/>
      <c r="D338" s="38" t="str">
        <f t="shared" si="52"/>
        <v>*</v>
      </c>
      <c r="E338" s="66">
        <f t="shared" si="58"/>
        <v>2025</v>
      </c>
      <c r="F338" s="38" t="str">
        <f t="shared" si="57"/>
        <v>TRAH2G</v>
      </c>
      <c r="G338" s="38" t="str">
        <f t="shared" si="59"/>
        <v>TFR*01*, TFM*01*</v>
      </c>
      <c r="H338" s="38" t="str">
        <f>P$21</f>
        <v>TRAH2G</v>
      </c>
      <c r="I338" s="38" t="str">
        <f t="shared" si="60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52"/>
        <v>*</v>
      </c>
      <c r="E339" s="66">
        <f t="shared" si="58"/>
        <v>2025</v>
      </c>
      <c r="F339" s="38" t="str">
        <f t="shared" si="57"/>
        <v>TRAHFO</v>
      </c>
      <c r="G339" s="38" t="str">
        <f t="shared" si="59"/>
        <v>TFR*01*, TFM*01*</v>
      </c>
      <c r="H339" s="38" t="str">
        <f>P$22</f>
        <v>TRAHFO</v>
      </c>
      <c r="I339" s="38" t="str">
        <f t="shared" si="60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52"/>
        <v>*</v>
      </c>
      <c r="E340" s="66">
        <f t="shared" si="58"/>
        <v>2025</v>
      </c>
      <c r="F340" s="38" t="str">
        <f t="shared" si="57"/>
        <v>TRAHUM</v>
      </c>
      <c r="G340" s="38" t="str">
        <f t="shared" si="59"/>
        <v>TFR*01*, TFM*01*</v>
      </c>
      <c r="H340" s="38" t="str">
        <f>P$23</f>
        <v>TRAHUM</v>
      </c>
      <c r="I340" s="38" t="str">
        <f t="shared" si="60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52"/>
        <v>*</v>
      </c>
      <c r="E341" s="66">
        <f t="shared" si="58"/>
        <v>2025</v>
      </c>
      <c r="F341" s="38" t="str">
        <f t="shared" si="57"/>
        <v>TRAKER</v>
      </c>
      <c r="G341" s="38" t="str">
        <f t="shared" si="59"/>
        <v>TFR*01*, TFM*01*</v>
      </c>
      <c r="H341" s="38" t="str">
        <f>P$24</f>
        <v>TRAKER</v>
      </c>
      <c r="I341" s="38" t="str">
        <f t="shared" si="60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52"/>
        <v>*</v>
      </c>
      <c r="E342" s="66">
        <f t="shared" si="58"/>
        <v>2025</v>
      </c>
      <c r="F342" s="38" t="str">
        <f t="shared" si="57"/>
        <v>TRALFO</v>
      </c>
      <c r="G342" s="38" t="str">
        <f t="shared" si="59"/>
        <v>TFR*01*, TFM*01*</v>
      </c>
      <c r="H342" s="38" t="str">
        <f>P$25</f>
        <v>TRALFO</v>
      </c>
      <c r="I342" s="38" t="str">
        <f t="shared" si="60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52"/>
        <v>FLO_EMIS</v>
      </c>
      <c r="E343" s="66">
        <f t="shared" si="58"/>
        <v>2025</v>
      </c>
      <c r="F343" s="38" t="str">
        <f t="shared" si="57"/>
        <v>TRALPG</v>
      </c>
      <c r="G343" s="38" t="str">
        <f t="shared" si="59"/>
        <v>TFR*01*, TFM*01*</v>
      </c>
      <c r="H343" s="38" t="str">
        <f>P$26</f>
        <v>TRALPG</v>
      </c>
      <c r="I343" s="38" t="str">
        <f t="shared" si="60"/>
        <v>TRANH3N</v>
      </c>
      <c r="J343" s="47">
        <v>1.3379082999173892E-4</v>
      </c>
      <c r="K343" s="2"/>
      <c r="L343" s="38" t="s">
        <v>239</v>
      </c>
      <c r="M343" s="38" t="s">
        <v>293</v>
      </c>
      <c r="N343" s="38" t="s">
        <v>311</v>
      </c>
    </row>
    <row r="344" spans="2:20" x14ac:dyDescent="0.3">
      <c r="B344" s="38" t="s">
        <v>225</v>
      </c>
      <c r="C344" s="38"/>
      <c r="D344" s="38" t="str">
        <f t="shared" si="52"/>
        <v>FLO_EMIS</v>
      </c>
      <c r="E344" s="66">
        <f t="shared" si="58"/>
        <v>2025</v>
      </c>
      <c r="F344" s="38" t="str">
        <f t="shared" si="57"/>
        <v>TRAMTH</v>
      </c>
      <c r="G344" s="38" t="str">
        <f t="shared" si="59"/>
        <v>TFR*01*, TFM*01*</v>
      </c>
      <c r="H344" s="38" t="str">
        <f>P$27</f>
        <v>TRAMTH</v>
      </c>
      <c r="I344" s="38" t="str">
        <f t="shared" si="60"/>
        <v>TRANH3N</v>
      </c>
      <c r="J344" s="47">
        <v>1.3978464500010492E-4</v>
      </c>
      <c r="K344" s="2"/>
      <c r="L344" s="38" t="s">
        <v>239</v>
      </c>
      <c r="M344" s="38" t="s">
        <v>293</v>
      </c>
      <c r="N344" s="38" t="s">
        <v>311</v>
      </c>
    </row>
    <row r="345" spans="2:20" s="19" customFormat="1" ht="15" customHeight="1" x14ac:dyDescent="0.3">
      <c r="B345" s="38" t="s">
        <v>225</v>
      </c>
      <c r="C345" s="38"/>
      <c r="D345" s="38" t="str">
        <f t="shared" si="52"/>
        <v>FLO_EMIS</v>
      </c>
      <c r="E345" s="66">
        <f t="shared" si="58"/>
        <v>2025</v>
      </c>
      <c r="F345" s="38" t="str">
        <f t="shared" si="57"/>
        <v>TRAMTHM</v>
      </c>
      <c r="G345" s="38" t="str">
        <f t="shared" si="59"/>
        <v>TFR*01*, TFM*01*</v>
      </c>
      <c r="H345" s="38" t="str">
        <f>P$28</f>
        <v>TRAMTHM</v>
      </c>
      <c r="I345" s="38" t="str">
        <f t="shared" si="60"/>
        <v>TRANH3N</v>
      </c>
      <c r="J345" s="47">
        <v>1.3978464500010492E-4</v>
      </c>
      <c r="K345" s="2"/>
      <c r="L345" s="38" t="s">
        <v>239</v>
      </c>
      <c r="M345" s="38" t="s">
        <v>293</v>
      </c>
      <c r="N345" s="38" t="s">
        <v>311</v>
      </c>
      <c r="P345" s="21"/>
    </row>
    <row r="346" spans="2:20" s="19" customFormat="1" ht="15" customHeight="1" x14ac:dyDescent="0.3">
      <c r="B346" s="38" t="s">
        <v>225</v>
      </c>
      <c r="C346" s="38"/>
      <c r="D346" s="38" t="str">
        <f t="shared" si="52"/>
        <v>FLO_EMIS</v>
      </c>
      <c r="E346" s="66">
        <f t="shared" si="58"/>
        <v>2025</v>
      </c>
      <c r="F346" s="38" t="str">
        <f t="shared" si="57"/>
        <v>TRANGL</v>
      </c>
      <c r="G346" s="38" t="str">
        <f t="shared" si="59"/>
        <v>TFR*01*, TFM*01*</v>
      </c>
      <c r="H346" s="38" t="str">
        <f>P$29</f>
        <v>TRANGL</v>
      </c>
      <c r="I346" s="38" t="str">
        <f t="shared" si="60"/>
        <v>TRANH3N</v>
      </c>
      <c r="J346" s="47">
        <v>1.2773564156538867E-4</v>
      </c>
      <c r="K346"/>
      <c r="L346" s="38" t="s">
        <v>239</v>
      </c>
      <c r="M346" s="38" t="s">
        <v>293</v>
      </c>
      <c r="N346" s="38" t="s">
        <v>311</v>
      </c>
      <c r="P346" s="21"/>
    </row>
    <row r="347" spans="2:20" x14ac:dyDescent="0.3">
      <c r="B347" s="39" t="s">
        <v>225</v>
      </c>
      <c r="C347" s="39"/>
      <c r="D347" s="39" t="str">
        <f t="shared" si="52"/>
        <v>FLO_EMIS</v>
      </c>
      <c r="E347" s="67">
        <f t="shared" si="58"/>
        <v>2025</v>
      </c>
      <c r="F347" s="39" t="str">
        <f t="shared" si="57"/>
        <v>TRANGS</v>
      </c>
      <c r="G347" s="39" t="str">
        <f t="shared" si="59"/>
        <v>TFR*01*, TFM*01*</v>
      </c>
      <c r="H347" s="39" t="str">
        <f>P$30</f>
        <v>TRANGS</v>
      </c>
      <c r="I347" s="39" t="str">
        <f t="shared" si="60"/>
        <v>TRANH3N</v>
      </c>
      <c r="J347" s="48">
        <v>1.2773564156538867E-4</v>
      </c>
      <c r="K347"/>
      <c r="L347" s="39" t="s">
        <v>239</v>
      </c>
      <c r="M347" s="39" t="s">
        <v>293</v>
      </c>
      <c r="N347" s="39" t="s">
        <v>311</v>
      </c>
    </row>
    <row r="348" spans="2:20" x14ac:dyDescent="0.3">
      <c r="B348" s="38" t="s">
        <v>225</v>
      </c>
      <c r="C348" s="38"/>
      <c r="D348" s="38" t="str">
        <f t="shared" si="52"/>
        <v>FLO_EMIS</v>
      </c>
      <c r="E348" s="66">
        <v>2025</v>
      </c>
      <c r="F348" s="38" t="str">
        <f>H348</f>
        <v>TRABDL</v>
      </c>
      <c r="G348" s="38" t="s">
        <v>344</v>
      </c>
      <c r="H348" s="38" t="str">
        <f>P$7</f>
        <v>TRABDL</v>
      </c>
      <c r="I348" s="38" t="s">
        <v>231</v>
      </c>
      <c r="J348" s="47">
        <v>5.9256203622466322E-2</v>
      </c>
      <c r="K348" s="2"/>
      <c r="L348" s="38" t="s">
        <v>239</v>
      </c>
      <c r="M348" s="38" t="s">
        <v>293</v>
      </c>
      <c r="N348" s="38" t="s">
        <v>310</v>
      </c>
    </row>
    <row r="349" spans="2:20" s="19" customFormat="1" ht="15" customHeight="1" x14ac:dyDescent="0.3">
      <c r="B349" s="38" t="s">
        <v>225</v>
      </c>
      <c r="C349" s="38"/>
      <c r="D349" s="38" t="str">
        <f t="shared" si="52"/>
        <v>FLO_EMIS</v>
      </c>
      <c r="E349" s="66">
        <f>E348</f>
        <v>2025</v>
      </c>
      <c r="F349" s="38" t="str">
        <f t="shared" ref="F349:F395" si="62">H349</f>
        <v>TRABDLM</v>
      </c>
      <c r="G349" s="38" t="str">
        <f>G348</f>
        <v>TFR*01*, TFM*01*</v>
      </c>
      <c r="H349" s="38" t="str">
        <f>P$8</f>
        <v>TRABDLM</v>
      </c>
      <c r="I349" s="38" t="str">
        <f>I348</f>
        <v>TRANOXN</v>
      </c>
      <c r="J349" s="47">
        <v>5.9256203622466322E-2</v>
      </c>
      <c r="K349" s="2"/>
      <c r="L349" s="38" t="s">
        <v>239</v>
      </c>
      <c r="M349" s="38" t="s">
        <v>293</v>
      </c>
      <c r="N349" s="38" t="s">
        <v>310</v>
      </c>
      <c r="P349" s="21"/>
      <c r="S349" s="21"/>
    </row>
    <row r="350" spans="2:20" s="19" customFormat="1" ht="15" customHeight="1" x14ac:dyDescent="0.3">
      <c r="B350" s="38" t="s">
        <v>225</v>
      </c>
      <c r="C350" s="38"/>
      <c r="D350" s="38" t="str">
        <f t="shared" si="52"/>
        <v>FLO_EMIS</v>
      </c>
      <c r="E350" s="66">
        <f t="shared" ref="E350:E371" si="63">E349</f>
        <v>2025</v>
      </c>
      <c r="F350" s="38" t="str">
        <f t="shared" si="62"/>
        <v>TRABGL</v>
      </c>
      <c r="G350" s="38" t="str">
        <f t="shared" ref="G350:G371" si="64">G349</f>
        <v>TFR*01*, TFM*01*</v>
      </c>
      <c r="H350" s="38" t="str">
        <f>P$9</f>
        <v>TRABGL</v>
      </c>
      <c r="I350" s="38" t="str">
        <f t="shared" ref="I350:I371" si="65">I349</f>
        <v>TRANOXN</v>
      </c>
      <c r="J350" s="47">
        <v>0.26492731854828139</v>
      </c>
      <c r="K350" s="2"/>
      <c r="L350" s="38" t="s">
        <v>239</v>
      </c>
      <c r="M350" s="38" t="s">
        <v>293</v>
      </c>
      <c r="N350" s="38" t="s">
        <v>311</v>
      </c>
      <c r="P350" s="21"/>
      <c r="S350" s="22"/>
      <c r="T350" s="23"/>
    </row>
    <row r="351" spans="2:20" s="19" customFormat="1" ht="15" customHeight="1" x14ac:dyDescent="0.3">
      <c r="B351" s="38" t="s">
        <v>225</v>
      </c>
      <c r="C351" s="38"/>
      <c r="D351" s="38" t="str">
        <f t="shared" si="52"/>
        <v>FLO_EMIS</v>
      </c>
      <c r="E351" s="66">
        <f t="shared" si="63"/>
        <v>2025</v>
      </c>
      <c r="F351" s="38" t="str">
        <f t="shared" si="62"/>
        <v>TRABGS</v>
      </c>
      <c r="G351" s="38" t="str">
        <f t="shared" si="64"/>
        <v>TFR*01*, TFM*01*</v>
      </c>
      <c r="H351" s="38" t="str">
        <f>P$10</f>
        <v>TRABGS</v>
      </c>
      <c r="I351" s="38" t="str">
        <f t="shared" si="65"/>
        <v>TRANOXN</v>
      </c>
      <c r="J351" s="47">
        <v>0.26492731854828139</v>
      </c>
      <c r="K351" s="2"/>
      <c r="L351" s="38" t="s">
        <v>239</v>
      </c>
      <c r="M351" s="38" t="s">
        <v>293</v>
      </c>
      <c r="N351" s="38" t="s">
        <v>311</v>
      </c>
      <c r="P351" s="21"/>
      <c r="S351" s="21"/>
    </row>
    <row r="352" spans="2:20" s="19" customFormat="1" ht="15" customHeight="1" x14ac:dyDescent="0.3">
      <c r="B352" s="38" t="s">
        <v>225</v>
      </c>
      <c r="C352" s="38"/>
      <c r="D352" s="38" t="str">
        <f t="shared" si="52"/>
        <v>*</v>
      </c>
      <c r="E352" s="66">
        <f t="shared" si="63"/>
        <v>2025</v>
      </c>
      <c r="F352" s="38" t="str">
        <f t="shared" si="62"/>
        <v>TRABGSL</v>
      </c>
      <c r="G352" s="38" t="str">
        <f t="shared" si="64"/>
        <v>TFR*01*, TFM*01*</v>
      </c>
      <c r="H352" s="38" t="str">
        <f>P$11</f>
        <v>TRABGSL</v>
      </c>
      <c r="I352" s="38" t="str">
        <f t="shared" si="65"/>
        <v>TRANOXN</v>
      </c>
      <c r="J352" s="47">
        <v>0</v>
      </c>
      <c r="K352" s="2"/>
      <c r="L352" s="38" t="s">
        <v>239</v>
      </c>
      <c r="M352" s="38"/>
      <c r="N352" s="38" t="s">
        <v>245</v>
      </c>
      <c r="P352" s="21"/>
      <c r="S352" s="22"/>
      <c r="T352" s="23"/>
    </row>
    <row r="353" spans="2:20" s="19" customFormat="1" ht="15" customHeight="1" x14ac:dyDescent="0.3">
      <c r="B353" s="38" t="s">
        <v>225</v>
      </c>
      <c r="C353" s="38"/>
      <c r="D353" s="38" t="str">
        <f t="shared" si="52"/>
        <v>*</v>
      </c>
      <c r="E353" s="66">
        <f t="shared" si="63"/>
        <v>2025</v>
      </c>
      <c r="F353" s="38" t="str">
        <f t="shared" si="62"/>
        <v>TRABGSLM</v>
      </c>
      <c r="G353" s="38" t="str">
        <f t="shared" si="64"/>
        <v>TFR*01*, TFM*01*</v>
      </c>
      <c r="H353" s="38" t="str">
        <f>P$12</f>
        <v>TRABGSLM</v>
      </c>
      <c r="I353" s="38" t="str">
        <f t="shared" si="65"/>
        <v>TRANOXN</v>
      </c>
      <c r="J353" s="47">
        <v>0</v>
      </c>
      <c r="K353" s="2"/>
      <c r="L353" s="38" t="s">
        <v>239</v>
      </c>
      <c r="M353" s="38"/>
      <c r="N353" s="38" t="s">
        <v>245</v>
      </c>
      <c r="P353" s="21"/>
      <c r="S353" s="21"/>
      <c r="T353" s="25"/>
    </row>
    <row r="354" spans="2:20" s="19" customFormat="1" ht="15" customHeight="1" x14ac:dyDescent="0.3">
      <c r="B354" s="38" t="s">
        <v>225</v>
      </c>
      <c r="C354" s="38"/>
      <c r="D354" s="38" t="str">
        <f t="shared" si="52"/>
        <v>*</v>
      </c>
      <c r="E354" s="66">
        <f>E352</f>
        <v>2025</v>
      </c>
      <c r="F354" s="38" t="str">
        <f t="shared" si="62"/>
        <v>TRABJF</v>
      </c>
      <c r="G354" s="38" t="str">
        <f>G352</f>
        <v>TFR*01*, TFM*01*</v>
      </c>
      <c r="H354" s="38" t="str">
        <f>P$13</f>
        <v>TRABJF</v>
      </c>
      <c r="I354" s="38" t="str">
        <f>I352</f>
        <v>TRANOXN</v>
      </c>
      <c r="J354" s="47">
        <v>0</v>
      </c>
      <c r="K354" s="2"/>
      <c r="L354" s="38" t="s">
        <v>239</v>
      </c>
      <c r="M354" s="38"/>
      <c r="N354" s="38" t="s">
        <v>245</v>
      </c>
      <c r="P354" s="21"/>
    </row>
    <row r="355" spans="2:20" x14ac:dyDescent="0.3">
      <c r="B355" s="38" t="s">
        <v>225</v>
      </c>
      <c r="C355" s="38"/>
      <c r="D355" s="38" t="str">
        <f t="shared" si="52"/>
        <v>*</v>
      </c>
      <c r="E355" s="66">
        <f t="shared" si="63"/>
        <v>2025</v>
      </c>
      <c r="F355" s="38" t="str">
        <f t="shared" si="62"/>
        <v>TRADME</v>
      </c>
      <c r="G355" s="38" t="str">
        <f t="shared" si="64"/>
        <v>TFR*01*, TFM*01*</v>
      </c>
      <c r="H355" s="38" t="str">
        <f>P$14</f>
        <v>TRADME</v>
      </c>
      <c r="I355" s="38" t="str">
        <f t="shared" si="65"/>
        <v>TRANOXN</v>
      </c>
      <c r="J355" s="47">
        <v>0</v>
      </c>
      <c r="K355" s="2"/>
      <c r="L355" s="38" t="s">
        <v>239</v>
      </c>
      <c r="M355" s="38"/>
      <c r="N355" s="38" t="s">
        <v>263</v>
      </c>
      <c r="P355" s="21"/>
    </row>
    <row r="356" spans="2:20" x14ac:dyDescent="0.3">
      <c r="B356" s="38" t="s">
        <v>225</v>
      </c>
      <c r="C356" s="38"/>
      <c r="D356" s="38" t="str">
        <f t="shared" si="52"/>
        <v>FLO_EMIS</v>
      </c>
      <c r="E356" s="66">
        <f t="shared" si="63"/>
        <v>2025</v>
      </c>
      <c r="F356" s="38" t="str">
        <f t="shared" si="62"/>
        <v>TRADST</v>
      </c>
      <c r="G356" s="38" t="str">
        <f t="shared" si="64"/>
        <v>TFR*01*, TFM*01*</v>
      </c>
      <c r="H356" s="38" t="str">
        <f>P$15</f>
        <v>TRADST</v>
      </c>
      <c r="I356" s="38" t="str">
        <f t="shared" si="65"/>
        <v>TRANOXN</v>
      </c>
      <c r="J356" s="47">
        <v>5.8058605044978923E-2</v>
      </c>
      <c r="K356" s="2"/>
      <c r="L356" s="38" t="s">
        <v>239</v>
      </c>
      <c r="M356" s="38" t="s">
        <v>293</v>
      </c>
      <c r="N356" s="38" t="s">
        <v>311</v>
      </c>
    </row>
    <row r="357" spans="2:20" x14ac:dyDescent="0.3">
      <c r="B357" s="38" t="s">
        <v>225</v>
      </c>
      <c r="C357" s="38"/>
      <c r="D357" s="38" t="str">
        <f t="shared" si="52"/>
        <v>*</v>
      </c>
      <c r="E357" s="66">
        <f t="shared" si="63"/>
        <v>2025</v>
      </c>
      <c r="F357" s="38" t="str">
        <f t="shared" si="62"/>
        <v>TRAELC</v>
      </c>
      <c r="G357" s="38" t="str">
        <f t="shared" si="64"/>
        <v>TFR*01*, TFM*01*</v>
      </c>
      <c r="H357" s="38" t="str">
        <f>P$16</f>
        <v>TRAELC</v>
      </c>
      <c r="I357" s="38" t="str">
        <f t="shared" si="65"/>
        <v>TRANOXN</v>
      </c>
      <c r="J357" s="47">
        <v>0</v>
      </c>
      <c r="K357" s="2"/>
      <c r="L357" s="38" t="s">
        <v>239</v>
      </c>
      <c r="M357" s="38"/>
      <c r="N357" s="38" t="s">
        <v>245</v>
      </c>
    </row>
    <row r="358" spans="2:20" x14ac:dyDescent="0.3">
      <c r="B358" s="38" t="s">
        <v>225</v>
      </c>
      <c r="C358" s="38"/>
      <c r="D358" s="38" t="str">
        <f t="shared" si="52"/>
        <v>FLO_EMIS</v>
      </c>
      <c r="E358" s="66">
        <f t="shared" si="63"/>
        <v>2025</v>
      </c>
      <c r="F358" s="38" t="str">
        <f t="shared" si="62"/>
        <v>TRAETH</v>
      </c>
      <c r="G358" s="38" t="str">
        <f t="shared" si="64"/>
        <v>TFR*01*, TFM*01*</v>
      </c>
      <c r="H358" s="38" t="str">
        <f>P$17</f>
        <v>TRAETH</v>
      </c>
      <c r="I358" s="38" t="str">
        <f t="shared" si="65"/>
        <v>TRANOXN</v>
      </c>
      <c r="J358" s="47">
        <v>1.6543171578931697E-2</v>
      </c>
      <c r="K358" s="2"/>
      <c r="L358" s="38" t="s">
        <v>239</v>
      </c>
      <c r="M358" s="38" t="s">
        <v>293</v>
      </c>
      <c r="N358" s="38" t="s">
        <v>311</v>
      </c>
    </row>
    <row r="359" spans="2:20" x14ac:dyDescent="0.3">
      <c r="B359" s="38" t="s">
        <v>225</v>
      </c>
      <c r="C359" s="38"/>
      <c r="D359" s="38" t="str">
        <f t="shared" si="52"/>
        <v>FLO_EMIS</v>
      </c>
      <c r="E359" s="66">
        <f t="shared" si="63"/>
        <v>2025</v>
      </c>
      <c r="F359" s="38" t="str">
        <f t="shared" si="62"/>
        <v>TRAETHM</v>
      </c>
      <c r="G359" s="38" t="str">
        <f t="shared" si="64"/>
        <v>TFR*01*, TFM*01*</v>
      </c>
      <c r="H359" s="38" t="str">
        <f>P$18</f>
        <v>TRAETHM</v>
      </c>
      <c r="I359" s="38" t="str">
        <f t="shared" si="65"/>
        <v>TRANOXN</v>
      </c>
      <c r="J359" s="47">
        <v>1.6543171578931697E-2</v>
      </c>
      <c r="K359" s="2"/>
      <c r="L359" s="38" t="s">
        <v>239</v>
      </c>
      <c r="M359" s="38" t="s">
        <v>293</v>
      </c>
      <c r="N359" s="38" t="s">
        <v>311</v>
      </c>
    </row>
    <row r="360" spans="2:20" x14ac:dyDescent="0.3">
      <c r="B360" s="38" t="s">
        <v>225</v>
      </c>
      <c r="C360" s="38"/>
      <c r="D360" s="38" t="str">
        <f t="shared" si="52"/>
        <v>*</v>
      </c>
      <c r="E360" s="66">
        <f t="shared" si="63"/>
        <v>2025</v>
      </c>
      <c r="F360" s="38" t="str">
        <f t="shared" si="62"/>
        <v>TRAFTD</v>
      </c>
      <c r="G360" s="38" t="str">
        <f t="shared" si="64"/>
        <v>TFR*01*, TFM*01*</v>
      </c>
      <c r="H360" s="38" t="str">
        <f>P$19</f>
        <v>TRAFTD</v>
      </c>
      <c r="I360" s="38" t="str">
        <f t="shared" si="65"/>
        <v>TRANOXN</v>
      </c>
      <c r="J360" s="47">
        <v>0</v>
      </c>
      <c r="K360" s="2"/>
      <c r="L360" s="38" t="s">
        <v>239</v>
      </c>
      <c r="M360" s="38"/>
      <c r="N360" s="38" t="s">
        <v>263</v>
      </c>
    </row>
    <row r="361" spans="2:20" x14ac:dyDescent="0.3">
      <c r="B361" s="38" t="s">
        <v>225</v>
      </c>
      <c r="C361" s="38"/>
      <c r="D361" s="38" t="str">
        <f t="shared" si="52"/>
        <v>*</v>
      </c>
      <c r="E361" s="66">
        <f t="shared" si="63"/>
        <v>2025</v>
      </c>
      <c r="F361" s="38" t="str">
        <f t="shared" si="62"/>
        <v>TRAGSL</v>
      </c>
      <c r="G361" s="38" t="str">
        <f t="shared" si="64"/>
        <v>TFR*01*, TFM*01*</v>
      </c>
      <c r="H361" s="38" t="str">
        <f>P$20</f>
        <v>TRAGSL</v>
      </c>
      <c r="I361" s="38" t="str">
        <f t="shared" si="65"/>
        <v>TRANOXN</v>
      </c>
      <c r="J361" s="47">
        <v>0</v>
      </c>
      <c r="K361" s="2"/>
      <c r="L361" s="38" t="s">
        <v>239</v>
      </c>
      <c r="M361" s="38"/>
      <c r="N361" s="38" t="s">
        <v>245</v>
      </c>
    </row>
    <row r="362" spans="2:20" x14ac:dyDescent="0.3">
      <c r="B362" s="38" t="s">
        <v>225</v>
      </c>
      <c r="C362" s="38"/>
      <c r="D362" s="38" t="str">
        <f t="shared" ref="D362:D428" si="66">IF(J362&gt;0,"FLO_EMIS","*")</f>
        <v>*</v>
      </c>
      <c r="E362" s="66">
        <f t="shared" si="63"/>
        <v>2025</v>
      </c>
      <c r="F362" s="38" t="str">
        <f t="shared" si="62"/>
        <v>TRAH2G</v>
      </c>
      <c r="G362" s="38" t="str">
        <f t="shared" si="64"/>
        <v>TFR*01*, TFM*01*</v>
      </c>
      <c r="H362" s="38" t="str">
        <f>P$21</f>
        <v>TRAH2G</v>
      </c>
      <c r="I362" s="38" t="str">
        <f t="shared" si="65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66"/>
        <v>*</v>
      </c>
      <c r="E363" s="66">
        <f t="shared" si="63"/>
        <v>2025</v>
      </c>
      <c r="F363" s="38" t="str">
        <f t="shared" si="62"/>
        <v>TRAHFO</v>
      </c>
      <c r="G363" s="38" t="str">
        <f t="shared" si="64"/>
        <v>TFR*01*, TFM*01*</v>
      </c>
      <c r="H363" s="38" t="str">
        <f>P$22</f>
        <v>TRAHFO</v>
      </c>
      <c r="I363" s="38" t="str">
        <f t="shared" si="65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66"/>
        <v>*</v>
      </c>
      <c r="E364" s="66">
        <f t="shared" si="63"/>
        <v>2025</v>
      </c>
      <c r="F364" s="38" t="str">
        <f t="shared" si="62"/>
        <v>TRAHUM</v>
      </c>
      <c r="G364" s="38" t="str">
        <f t="shared" si="64"/>
        <v>TFR*01*, TFM*01*</v>
      </c>
      <c r="H364" s="38" t="str">
        <f>P$23</f>
        <v>TRAHUM</v>
      </c>
      <c r="I364" s="38" t="str">
        <f t="shared" si="65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66"/>
        <v>*</v>
      </c>
      <c r="E365" s="66">
        <f t="shared" si="63"/>
        <v>2025</v>
      </c>
      <c r="F365" s="38" t="str">
        <f t="shared" si="62"/>
        <v>TRAKER</v>
      </c>
      <c r="G365" s="38" t="str">
        <f t="shared" si="64"/>
        <v>TFR*01*, TFM*01*</v>
      </c>
      <c r="H365" s="38" t="str">
        <f>P$24</f>
        <v>TRAKER</v>
      </c>
      <c r="I365" s="38" t="str">
        <f t="shared" si="65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66"/>
        <v>*</v>
      </c>
      <c r="E366" s="66">
        <f t="shared" si="63"/>
        <v>2025</v>
      </c>
      <c r="F366" s="38" t="str">
        <f t="shared" si="62"/>
        <v>TRALFO</v>
      </c>
      <c r="G366" s="38" t="str">
        <f t="shared" si="64"/>
        <v>TFR*01*, TFM*01*</v>
      </c>
      <c r="H366" s="38" t="str">
        <f>P$25</f>
        <v>TRALFO</v>
      </c>
      <c r="I366" s="38" t="str">
        <f t="shared" si="65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66"/>
        <v>FLO_EMIS</v>
      </c>
      <c r="E367" s="66">
        <f t="shared" si="63"/>
        <v>2025</v>
      </c>
      <c r="F367" s="38" t="str">
        <f t="shared" si="62"/>
        <v>TRALPG</v>
      </c>
      <c r="G367" s="38" t="str">
        <f t="shared" si="64"/>
        <v>TFR*01*, TFM*01*</v>
      </c>
      <c r="H367" s="38" t="str">
        <f>P$26</f>
        <v>TRALPG</v>
      </c>
      <c r="I367" s="38" t="str">
        <f t="shared" si="65"/>
        <v>TRANOXN</v>
      </c>
      <c r="J367" s="47">
        <v>0.27748594990158598</v>
      </c>
      <c r="K367" s="2"/>
      <c r="L367" s="38" t="s">
        <v>239</v>
      </c>
      <c r="M367" s="38" t="s">
        <v>293</v>
      </c>
      <c r="N367" s="38" t="s">
        <v>311</v>
      </c>
    </row>
    <row r="368" spans="2:20" x14ac:dyDescent="0.3">
      <c r="B368" s="38" t="s">
        <v>225</v>
      </c>
      <c r="C368" s="38"/>
      <c r="D368" s="38" t="str">
        <f t="shared" si="66"/>
        <v>FLO_EMIS</v>
      </c>
      <c r="E368" s="66">
        <f t="shared" si="63"/>
        <v>2025</v>
      </c>
      <c r="F368" s="38" t="str">
        <f t="shared" si="62"/>
        <v>TRAMTH</v>
      </c>
      <c r="G368" s="38" t="str">
        <f t="shared" si="64"/>
        <v>TFR*01*, TFM*01*</v>
      </c>
      <c r="H368" s="38" t="str">
        <f>P$27</f>
        <v>TRAMTH</v>
      </c>
      <c r="I368" s="38" t="str">
        <f t="shared" si="65"/>
        <v>TRANOXN</v>
      </c>
      <c r="J368" s="47">
        <v>5.6618285833841916E-2</v>
      </c>
      <c r="K368" s="2"/>
      <c r="L368" s="38" t="s">
        <v>239</v>
      </c>
      <c r="M368" s="38" t="s">
        <v>293</v>
      </c>
      <c r="N368" s="38" t="s">
        <v>311</v>
      </c>
    </row>
    <row r="369" spans="2:20" s="19" customFormat="1" ht="15" customHeight="1" x14ac:dyDescent="0.3">
      <c r="B369" s="38" t="s">
        <v>225</v>
      </c>
      <c r="C369" s="38"/>
      <c r="D369" s="38" t="str">
        <f t="shared" si="66"/>
        <v>FLO_EMIS</v>
      </c>
      <c r="E369" s="66">
        <f t="shared" si="63"/>
        <v>2025</v>
      </c>
      <c r="F369" s="38" t="str">
        <f t="shared" si="62"/>
        <v>TRAMTHM</v>
      </c>
      <c r="G369" s="38" t="str">
        <f t="shared" si="64"/>
        <v>TFR*01*, TFM*01*</v>
      </c>
      <c r="H369" s="38" t="str">
        <f>P$28</f>
        <v>TRAMTHM</v>
      </c>
      <c r="I369" s="38" t="str">
        <f t="shared" si="65"/>
        <v>TRANOXN</v>
      </c>
      <c r="J369" s="47">
        <v>5.6618285833841916E-2</v>
      </c>
      <c r="K369" s="2"/>
      <c r="L369" s="38" t="s">
        <v>239</v>
      </c>
      <c r="M369" s="38" t="s">
        <v>293</v>
      </c>
      <c r="N369" s="38" t="s">
        <v>311</v>
      </c>
      <c r="P369" s="21"/>
    </row>
    <row r="370" spans="2:20" s="19" customFormat="1" ht="15" customHeight="1" x14ac:dyDescent="0.3">
      <c r="B370" s="38" t="s">
        <v>225</v>
      </c>
      <c r="C370" s="38"/>
      <c r="D370" s="38" t="str">
        <f t="shared" si="66"/>
        <v>FLO_EMIS</v>
      </c>
      <c r="E370" s="66">
        <f t="shared" si="63"/>
        <v>2025</v>
      </c>
      <c r="F370" s="38" t="str">
        <f t="shared" si="62"/>
        <v>TRANGL</v>
      </c>
      <c r="G370" s="38" t="str">
        <f t="shared" si="64"/>
        <v>TFR*01*, TFM*01*</v>
      </c>
      <c r="H370" s="38" t="str">
        <f>P$29</f>
        <v>TRANGL</v>
      </c>
      <c r="I370" s="38" t="str">
        <f t="shared" si="65"/>
        <v>TRANOXN</v>
      </c>
      <c r="J370" s="47">
        <v>0.26492731854828139</v>
      </c>
      <c r="K370"/>
      <c r="L370" s="38" t="s">
        <v>239</v>
      </c>
      <c r="M370" s="38" t="s">
        <v>293</v>
      </c>
      <c r="N370" s="38" t="s">
        <v>311</v>
      </c>
      <c r="P370" s="21"/>
    </row>
    <row r="371" spans="2:20" x14ac:dyDescent="0.3">
      <c r="B371" s="39" t="s">
        <v>225</v>
      </c>
      <c r="C371" s="39"/>
      <c r="D371" s="39" t="str">
        <f t="shared" si="66"/>
        <v>FLO_EMIS</v>
      </c>
      <c r="E371" s="67">
        <f t="shared" si="63"/>
        <v>2025</v>
      </c>
      <c r="F371" s="39" t="str">
        <f t="shared" si="62"/>
        <v>TRANGS</v>
      </c>
      <c r="G371" s="39" t="str">
        <f t="shared" si="64"/>
        <v>TFR*01*, TFM*01*</v>
      </c>
      <c r="H371" s="39" t="str">
        <f>P$30</f>
        <v>TRANGS</v>
      </c>
      <c r="I371" s="39" t="str">
        <f t="shared" si="65"/>
        <v>TRANOXN</v>
      </c>
      <c r="J371" s="48">
        <v>0.26492731854828139</v>
      </c>
      <c r="K371"/>
      <c r="L371" s="39" t="s">
        <v>239</v>
      </c>
      <c r="M371" s="39" t="s">
        <v>293</v>
      </c>
      <c r="N371" s="39" t="s">
        <v>311</v>
      </c>
    </row>
    <row r="372" spans="2:20" x14ac:dyDescent="0.3">
      <c r="B372" s="38" t="s">
        <v>225</v>
      </c>
      <c r="C372" s="38"/>
      <c r="D372" s="38" t="str">
        <f t="shared" si="66"/>
        <v>FLO_EMIS</v>
      </c>
      <c r="E372" s="66">
        <v>2025</v>
      </c>
      <c r="F372" s="38" t="str">
        <f>H372</f>
        <v>TRABDL</v>
      </c>
      <c r="G372" s="38" t="s">
        <v>344</v>
      </c>
      <c r="H372" s="38" t="str">
        <f>P$7</f>
        <v>TRABDL</v>
      </c>
      <c r="I372" s="38" t="s">
        <v>246</v>
      </c>
      <c r="J372" s="47">
        <v>5.2162752080987069E-4</v>
      </c>
      <c r="K372" s="2"/>
      <c r="L372" s="38" t="s">
        <v>239</v>
      </c>
      <c r="M372" s="38" t="s">
        <v>293</v>
      </c>
      <c r="N372" s="38" t="s">
        <v>310</v>
      </c>
      <c r="O372" s="24"/>
    </row>
    <row r="373" spans="2:20" x14ac:dyDescent="0.3">
      <c r="B373" s="38" t="s">
        <v>225</v>
      </c>
      <c r="C373" s="38"/>
      <c r="D373" s="38" t="str">
        <f t="shared" si="66"/>
        <v>FLO_EMIS</v>
      </c>
      <c r="E373" s="66">
        <f>E372</f>
        <v>2025</v>
      </c>
      <c r="F373" s="38" t="str">
        <f t="shared" si="62"/>
        <v>TRABDLM</v>
      </c>
      <c r="G373" s="38" t="str">
        <f>G372</f>
        <v>TFR*01*, TFM*01*</v>
      </c>
      <c r="H373" s="38" t="str">
        <f>P$8</f>
        <v>TRABDLM</v>
      </c>
      <c r="I373" s="38" t="str">
        <f>I372</f>
        <v>TRAPMN</v>
      </c>
      <c r="J373" s="47">
        <v>5.2162752080987069E-4</v>
      </c>
      <c r="K373" s="2"/>
      <c r="L373" s="38" t="s">
        <v>239</v>
      </c>
      <c r="M373" s="38" t="s">
        <v>293</v>
      </c>
      <c r="N373" s="38" t="s">
        <v>310</v>
      </c>
      <c r="O373" s="24"/>
    </row>
    <row r="374" spans="2:20" s="19" customFormat="1" ht="15" customHeight="1" x14ac:dyDescent="0.3">
      <c r="B374" s="38" t="s">
        <v>225</v>
      </c>
      <c r="C374" s="38"/>
      <c r="D374" s="38" t="str">
        <f t="shared" si="66"/>
        <v>FLO_EMIS</v>
      </c>
      <c r="E374" s="66">
        <f t="shared" ref="E374:E395" si="67">E373</f>
        <v>2025</v>
      </c>
      <c r="F374" s="38" t="str">
        <f t="shared" si="62"/>
        <v>TRABGL</v>
      </c>
      <c r="G374" s="38" t="str">
        <f t="shared" ref="G374:G395" si="68">G373</f>
        <v>TFR*01*, TFM*01*</v>
      </c>
      <c r="H374" s="38" t="str">
        <f>P$9</f>
        <v>TRABGL</v>
      </c>
      <c r="I374" s="38" t="str">
        <f t="shared" ref="I374:I395" si="69">I373</f>
        <v>TRAPMN</v>
      </c>
      <c r="J374" s="47">
        <v>8.5217979577218957E-4</v>
      </c>
      <c r="K374" s="2"/>
      <c r="L374" s="38" t="s">
        <v>239</v>
      </c>
      <c r="M374" s="38" t="s">
        <v>293</v>
      </c>
      <c r="N374" s="38" t="s">
        <v>311</v>
      </c>
      <c r="P374" s="21"/>
      <c r="S374" s="21"/>
    </row>
    <row r="375" spans="2:20" s="19" customFormat="1" ht="15" customHeight="1" x14ac:dyDescent="0.3">
      <c r="B375" s="38" t="s">
        <v>225</v>
      </c>
      <c r="C375" s="38"/>
      <c r="D375" s="38" t="str">
        <f t="shared" si="66"/>
        <v>FLO_EMIS</v>
      </c>
      <c r="E375" s="66">
        <f t="shared" si="67"/>
        <v>2025</v>
      </c>
      <c r="F375" s="38" t="str">
        <f t="shared" si="62"/>
        <v>TRABGS</v>
      </c>
      <c r="G375" s="38" t="str">
        <f t="shared" si="68"/>
        <v>TFR*01*, TFM*01*</v>
      </c>
      <c r="H375" s="38" t="str">
        <f>P$10</f>
        <v>TRABGS</v>
      </c>
      <c r="I375" s="38" t="str">
        <f t="shared" si="69"/>
        <v>TRAPMN</v>
      </c>
      <c r="J375" s="47">
        <v>8.5217979577218957E-4</v>
      </c>
      <c r="K375" s="2"/>
      <c r="L375" s="38" t="s">
        <v>239</v>
      </c>
      <c r="M375" s="38" t="s">
        <v>293</v>
      </c>
      <c r="N375" s="38" t="s">
        <v>311</v>
      </c>
      <c r="P375" s="21"/>
      <c r="S375" s="22"/>
      <c r="T375" s="23"/>
    </row>
    <row r="376" spans="2:20" s="19" customFormat="1" ht="15" customHeight="1" x14ac:dyDescent="0.3">
      <c r="B376" s="38" t="s">
        <v>225</v>
      </c>
      <c r="C376" s="38"/>
      <c r="D376" s="38" t="str">
        <f t="shared" si="66"/>
        <v>*</v>
      </c>
      <c r="E376" s="66">
        <f t="shared" si="67"/>
        <v>2025</v>
      </c>
      <c r="F376" s="38" t="str">
        <f t="shared" si="62"/>
        <v>TRABGSL</v>
      </c>
      <c r="G376" s="38" t="str">
        <f t="shared" si="68"/>
        <v>TFR*01*, TFM*01*</v>
      </c>
      <c r="H376" s="38" t="str">
        <f>P$11</f>
        <v>TRABGSL</v>
      </c>
      <c r="I376" s="38" t="str">
        <f t="shared" si="69"/>
        <v>TRAPMN</v>
      </c>
      <c r="J376" s="47">
        <v>0</v>
      </c>
      <c r="K376" s="2"/>
      <c r="L376" s="38" t="s">
        <v>239</v>
      </c>
      <c r="M376" s="38"/>
      <c r="N376" s="38" t="s">
        <v>245</v>
      </c>
      <c r="P376" s="21"/>
      <c r="S376" s="21"/>
    </row>
    <row r="377" spans="2:20" s="19" customFormat="1" ht="15" customHeight="1" x14ac:dyDescent="0.3">
      <c r="B377" s="38" t="s">
        <v>225</v>
      </c>
      <c r="C377" s="38"/>
      <c r="D377" s="38" t="str">
        <f t="shared" si="66"/>
        <v>*</v>
      </c>
      <c r="E377" s="66">
        <f t="shared" si="67"/>
        <v>2025</v>
      </c>
      <c r="F377" s="38" t="str">
        <f t="shared" ref="F377" si="70">H377</f>
        <v>TRABGSLM</v>
      </c>
      <c r="G377" s="38" t="str">
        <f t="shared" si="68"/>
        <v>TFR*01*, TFM*01*</v>
      </c>
      <c r="H377" s="38" t="str">
        <f>P$12</f>
        <v>TRABGSLM</v>
      </c>
      <c r="I377" s="38" t="str">
        <f t="shared" si="69"/>
        <v>TRAPMN</v>
      </c>
      <c r="J377" s="47">
        <v>0</v>
      </c>
      <c r="K377" s="2"/>
      <c r="L377" s="38" t="s">
        <v>239</v>
      </c>
      <c r="M377" s="38"/>
      <c r="N377" s="38" t="s">
        <v>245</v>
      </c>
      <c r="P377" s="21"/>
      <c r="S377" s="21"/>
      <c r="T377" s="25"/>
    </row>
    <row r="378" spans="2:20" s="19" customFormat="1" ht="15" customHeight="1" x14ac:dyDescent="0.3">
      <c r="B378" s="38" t="s">
        <v>225</v>
      </c>
      <c r="C378" s="38"/>
      <c r="D378" s="38" t="str">
        <f t="shared" si="66"/>
        <v>*</v>
      </c>
      <c r="E378" s="66">
        <f>E376</f>
        <v>2025</v>
      </c>
      <c r="F378" s="38" t="str">
        <f t="shared" si="62"/>
        <v>TRABJF</v>
      </c>
      <c r="G378" s="38" t="str">
        <f>G376</f>
        <v>TFR*01*, TFM*01*</v>
      </c>
      <c r="H378" s="38" t="str">
        <f>P$13</f>
        <v>TRABJF</v>
      </c>
      <c r="I378" s="38" t="str">
        <f>I376</f>
        <v>TRAPMN</v>
      </c>
      <c r="J378" s="47">
        <v>0</v>
      </c>
      <c r="K378" s="2"/>
      <c r="L378" s="38" t="s">
        <v>239</v>
      </c>
      <c r="M378" s="38"/>
      <c r="N378" s="38" t="s">
        <v>245</v>
      </c>
      <c r="P378" s="21"/>
      <c r="S378" s="22"/>
      <c r="T378" s="23"/>
    </row>
    <row r="379" spans="2:20" s="19" customFormat="1" ht="15" customHeight="1" x14ac:dyDescent="0.3">
      <c r="B379" s="38" t="s">
        <v>225</v>
      </c>
      <c r="C379" s="38"/>
      <c r="D379" s="38" t="str">
        <f t="shared" si="66"/>
        <v>*</v>
      </c>
      <c r="E379" s="66">
        <f t="shared" si="67"/>
        <v>2025</v>
      </c>
      <c r="F379" s="38" t="str">
        <f t="shared" si="62"/>
        <v>TRADME</v>
      </c>
      <c r="G379" s="38" t="str">
        <f t="shared" si="68"/>
        <v>TFR*01*, TFM*01*</v>
      </c>
      <c r="H379" s="38" t="str">
        <f>P$14</f>
        <v>TRADME</v>
      </c>
      <c r="I379" s="38" t="str">
        <f t="shared" si="69"/>
        <v>TRAPMN</v>
      </c>
      <c r="J379" s="47">
        <v>0</v>
      </c>
      <c r="K379" s="2"/>
      <c r="L379" s="38" t="s">
        <v>239</v>
      </c>
      <c r="M379" s="38"/>
      <c r="N379" s="38" t="s">
        <v>263</v>
      </c>
      <c r="P379" s="21"/>
    </row>
    <row r="380" spans="2:20" x14ac:dyDescent="0.3">
      <c r="B380" s="38" t="s">
        <v>225</v>
      </c>
      <c r="C380" s="38"/>
      <c r="D380" s="38" t="str">
        <f t="shared" si="66"/>
        <v>FLO_EMIS</v>
      </c>
      <c r="E380" s="66">
        <f t="shared" si="67"/>
        <v>2025</v>
      </c>
      <c r="F380" s="38" t="str">
        <f t="shared" si="62"/>
        <v>TRADST</v>
      </c>
      <c r="G380" s="38" t="str">
        <f t="shared" si="68"/>
        <v>TFR*01*, TFM*01*</v>
      </c>
      <c r="H380" s="38" t="str">
        <f>P$15</f>
        <v>TRADST</v>
      </c>
      <c r="I380" s="38" t="str">
        <f t="shared" si="69"/>
        <v>TRAPMN</v>
      </c>
      <c r="J380" s="47">
        <v>5.1108515834466322E-4</v>
      </c>
      <c r="K380" s="2"/>
      <c r="L380" s="38" t="s">
        <v>239</v>
      </c>
      <c r="M380" s="38" t="s">
        <v>293</v>
      </c>
      <c r="N380" s="38" t="s">
        <v>311</v>
      </c>
      <c r="P380" s="21"/>
    </row>
    <row r="381" spans="2:20" x14ac:dyDescent="0.3">
      <c r="B381" s="38" t="s">
        <v>225</v>
      </c>
      <c r="C381" s="38"/>
      <c r="D381" s="38" t="str">
        <f t="shared" si="66"/>
        <v>*</v>
      </c>
      <c r="E381" s="66">
        <f t="shared" si="67"/>
        <v>2025</v>
      </c>
      <c r="F381" s="38" t="str">
        <f t="shared" si="62"/>
        <v>TRAELC</v>
      </c>
      <c r="G381" s="38" t="str">
        <f t="shared" si="68"/>
        <v>TFR*01*, TFM*01*</v>
      </c>
      <c r="H381" s="38" t="str">
        <f>P$16</f>
        <v>TRAELC</v>
      </c>
      <c r="I381" s="38" t="str">
        <f t="shared" si="69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24"/>
    </row>
    <row r="382" spans="2:20" x14ac:dyDescent="0.3">
      <c r="B382" s="38" t="s">
        <v>225</v>
      </c>
      <c r="C382" s="38"/>
      <c r="D382" s="38" t="str">
        <f t="shared" si="66"/>
        <v>FLO_EMIS</v>
      </c>
      <c r="E382" s="66">
        <f t="shared" si="67"/>
        <v>2025</v>
      </c>
      <c r="F382" s="38" t="str">
        <f t="shared" si="62"/>
        <v>TRAETH</v>
      </c>
      <c r="G382" s="38" t="str">
        <f t="shared" si="68"/>
        <v>TFR*01*, TFM*01*</v>
      </c>
      <c r="H382" s="38" t="str">
        <f>P$17</f>
        <v>TRAETH</v>
      </c>
      <c r="I382" s="38" t="str">
        <f t="shared" si="69"/>
        <v>TRAPMN</v>
      </c>
      <c r="J382" s="47">
        <v>2.0226525997229136E-4</v>
      </c>
      <c r="K382" s="2"/>
      <c r="L382" s="38" t="s">
        <v>239</v>
      </c>
      <c r="M382" s="38" t="s">
        <v>293</v>
      </c>
      <c r="N382" s="38" t="s">
        <v>311</v>
      </c>
      <c r="O382" s="24"/>
    </row>
    <row r="383" spans="2:20" x14ac:dyDescent="0.3">
      <c r="B383" s="38" t="s">
        <v>225</v>
      </c>
      <c r="C383" s="38"/>
      <c r="D383" s="38" t="str">
        <f t="shared" si="66"/>
        <v>FLO_EMIS</v>
      </c>
      <c r="E383" s="66">
        <f t="shared" si="67"/>
        <v>2025</v>
      </c>
      <c r="F383" s="38" t="str">
        <f t="shared" si="62"/>
        <v>TRAETHM</v>
      </c>
      <c r="G383" s="38" t="str">
        <f t="shared" si="68"/>
        <v>TFR*01*, TFM*01*</v>
      </c>
      <c r="H383" s="38" t="str">
        <f>P$18</f>
        <v>TRAETHM</v>
      </c>
      <c r="I383" s="38" t="str">
        <f t="shared" si="69"/>
        <v>TRAPMN</v>
      </c>
      <c r="J383" s="47">
        <v>2.0226525997229136E-4</v>
      </c>
      <c r="K383" s="2"/>
      <c r="L383" s="38" t="s">
        <v>239</v>
      </c>
      <c r="M383" s="38" t="s">
        <v>293</v>
      </c>
      <c r="N383" s="38" t="s">
        <v>311</v>
      </c>
      <c r="O383" s="24"/>
    </row>
    <row r="384" spans="2:20" x14ac:dyDescent="0.3">
      <c r="B384" s="38" t="s">
        <v>225</v>
      </c>
      <c r="C384" s="38"/>
      <c r="D384" s="38" t="str">
        <f t="shared" si="66"/>
        <v>*</v>
      </c>
      <c r="E384" s="66">
        <f t="shared" si="67"/>
        <v>2025</v>
      </c>
      <c r="F384" s="38" t="str">
        <f t="shared" si="62"/>
        <v>TRAFTD</v>
      </c>
      <c r="G384" s="38" t="str">
        <f t="shared" si="68"/>
        <v>TFR*01*, TFM*01*</v>
      </c>
      <c r="H384" s="38" t="str">
        <f>P$19</f>
        <v>TRAFTD</v>
      </c>
      <c r="I384" s="38" t="str">
        <f t="shared" si="69"/>
        <v>TRAPMN</v>
      </c>
      <c r="J384" s="47">
        <v>0</v>
      </c>
      <c r="K384" s="2"/>
      <c r="L384" s="38" t="s">
        <v>239</v>
      </c>
      <c r="M384" s="38"/>
      <c r="N384" s="38" t="s">
        <v>263</v>
      </c>
      <c r="O384" s="24"/>
    </row>
    <row r="385" spans="2:20" x14ac:dyDescent="0.3">
      <c r="B385" s="38" t="s">
        <v>225</v>
      </c>
      <c r="C385" s="38"/>
      <c r="D385" s="38" t="str">
        <f t="shared" si="66"/>
        <v>*</v>
      </c>
      <c r="E385" s="66">
        <f t="shared" si="67"/>
        <v>2025</v>
      </c>
      <c r="F385" s="38" t="str">
        <f t="shared" si="62"/>
        <v>TRAGSL</v>
      </c>
      <c r="G385" s="38" t="str">
        <f t="shared" si="68"/>
        <v>TFR*01*, TFM*01*</v>
      </c>
      <c r="H385" s="38" t="str">
        <f>P$20</f>
        <v>TRAGSL</v>
      </c>
      <c r="I385" s="38" t="str">
        <f t="shared" si="69"/>
        <v>TRAPMN</v>
      </c>
      <c r="J385" s="47">
        <v>0</v>
      </c>
      <c r="K385" s="2"/>
      <c r="L385" s="38" t="s">
        <v>239</v>
      </c>
      <c r="M385" s="38"/>
      <c r="N385" s="38" t="s">
        <v>245</v>
      </c>
      <c r="O385" s="24"/>
    </row>
    <row r="386" spans="2:20" x14ac:dyDescent="0.3">
      <c r="B386" s="38" t="s">
        <v>225</v>
      </c>
      <c r="C386" s="38"/>
      <c r="D386" s="38" t="str">
        <f t="shared" si="66"/>
        <v>*</v>
      </c>
      <c r="E386" s="66">
        <f t="shared" si="67"/>
        <v>2025</v>
      </c>
      <c r="F386" s="38" t="str">
        <f t="shared" si="62"/>
        <v>TRAH2G</v>
      </c>
      <c r="G386" s="38" t="str">
        <f t="shared" si="68"/>
        <v>TFR*01*, TFM*01*</v>
      </c>
      <c r="H386" s="38" t="str">
        <f>P$21</f>
        <v>TRAH2G</v>
      </c>
      <c r="I386" s="38" t="str">
        <f t="shared" si="69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24"/>
    </row>
    <row r="387" spans="2:20" x14ac:dyDescent="0.3">
      <c r="B387" s="38" t="s">
        <v>225</v>
      </c>
      <c r="C387" s="38"/>
      <c r="D387" s="38" t="str">
        <f t="shared" si="66"/>
        <v>*</v>
      </c>
      <c r="E387" s="66">
        <f t="shared" si="67"/>
        <v>2025</v>
      </c>
      <c r="F387" s="38" t="str">
        <f t="shared" si="62"/>
        <v>TRAHFO</v>
      </c>
      <c r="G387" s="38" t="str">
        <f t="shared" si="68"/>
        <v>TFR*01*, TFM*01*</v>
      </c>
      <c r="H387" s="38" t="str">
        <f>P$22</f>
        <v>TRAHFO</v>
      </c>
      <c r="I387" s="38" t="str">
        <f t="shared" si="69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24"/>
    </row>
    <row r="388" spans="2:20" x14ac:dyDescent="0.3">
      <c r="B388" s="38" t="s">
        <v>225</v>
      </c>
      <c r="C388" s="38"/>
      <c r="D388" s="38" t="str">
        <f t="shared" si="66"/>
        <v>*</v>
      </c>
      <c r="E388" s="66">
        <f t="shared" si="67"/>
        <v>2025</v>
      </c>
      <c r="F388" s="38" t="str">
        <f t="shared" si="62"/>
        <v>TRAHUM</v>
      </c>
      <c r="G388" s="38" t="str">
        <f t="shared" si="68"/>
        <v>TFR*01*, TFM*01*</v>
      </c>
      <c r="H388" s="38" t="str">
        <f>P$23</f>
        <v>TRAHUM</v>
      </c>
      <c r="I388" s="38" t="str">
        <f t="shared" si="69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24"/>
    </row>
    <row r="389" spans="2:20" x14ac:dyDescent="0.3">
      <c r="B389" s="38" t="s">
        <v>225</v>
      </c>
      <c r="C389" s="38"/>
      <c r="D389" s="38" t="str">
        <f t="shared" si="66"/>
        <v>*</v>
      </c>
      <c r="E389" s="66">
        <f t="shared" si="67"/>
        <v>2025</v>
      </c>
      <c r="F389" s="38" t="str">
        <f t="shared" si="62"/>
        <v>TRAKER</v>
      </c>
      <c r="G389" s="38" t="str">
        <f t="shared" si="68"/>
        <v>TFR*01*, TFM*01*</v>
      </c>
      <c r="H389" s="38" t="str">
        <f>P$24</f>
        <v>TRAKER</v>
      </c>
      <c r="I389" s="38" t="str">
        <f t="shared" si="69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24"/>
    </row>
    <row r="390" spans="2:20" x14ac:dyDescent="0.3">
      <c r="B390" s="38" t="s">
        <v>225</v>
      </c>
      <c r="C390" s="38"/>
      <c r="D390" s="38" t="str">
        <f t="shared" si="66"/>
        <v>*</v>
      </c>
      <c r="E390" s="66">
        <f t="shared" si="67"/>
        <v>2025</v>
      </c>
      <c r="F390" s="38" t="str">
        <f t="shared" si="62"/>
        <v>TRALFO</v>
      </c>
      <c r="G390" s="38" t="str">
        <f t="shared" si="68"/>
        <v>TFR*01*, TFM*01*</v>
      </c>
      <c r="H390" s="38" t="str">
        <f>P$25</f>
        <v>TRALFO</v>
      </c>
      <c r="I390" s="38" t="str">
        <f t="shared" si="69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24"/>
    </row>
    <row r="391" spans="2:20" x14ac:dyDescent="0.3">
      <c r="B391" s="38" t="s">
        <v>225</v>
      </c>
      <c r="C391" s="38"/>
      <c r="D391" s="38" t="str">
        <f t="shared" si="66"/>
        <v>FLO_EMIS</v>
      </c>
      <c r="E391" s="66">
        <f t="shared" si="67"/>
        <v>2025</v>
      </c>
      <c r="F391" s="38" t="str">
        <f t="shared" si="62"/>
        <v>TRALPG</v>
      </c>
      <c r="G391" s="38" t="str">
        <f t="shared" si="68"/>
        <v>TFR*01*, TFM*01*</v>
      </c>
      <c r="H391" s="38" t="str">
        <f>P$26</f>
        <v>TRALPG</v>
      </c>
      <c r="I391" s="38" t="str">
        <f t="shared" si="69"/>
        <v>TRAPMN</v>
      </c>
      <c r="J391" s="47">
        <v>8.925765806733543E-4</v>
      </c>
      <c r="K391" s="2"/>
      <c r="L391" s="38" t="s">
        <v>239</v>
      </c>
      <c r="M391" s="38" t="s">
        <v>293</v>
      </c>
      <c r="N391" s="38" t="s">
        <v>311</v>
      </c>
      <c r="O391" s="24"/>
    </row>
    <row r="392" spans="2:20" x14ac:dyDescent="0.3">
      <c r="B392" s="38" t="s">
        <v>225</v>
      </c>
      <c r="C392" s="38"/>
      <c r="D392" s="38" t="str">
        <f t="shared" si="66"/>
        <v>FLO_EMIS</v>
      </c>
      <c r="E392" s="66">
        <f t="shared" si="67"/>
        <v>2025</v>
      </c>
      <c r="F392" s="38" t="str">
        <f t="shared" si="62"/>
        <v>TRAMTH</v>
      </c>
      <c r="G392" s="38" t="str">
        <f t="shared" si="68"/>
        <v>TFR*01*, TFM*01*</v>
      </c>
      <c r="H392" s="38" t="str">
        <f>P$27</f>
        <v>TRAMTH</v>
      </c>
      <c r="I392" s="38" t="str">
        <f t="shared" si="69"/>
        <v>TRAPMN</v>
      </c>
      <c r="J392" s="47">
        <v>4.9840614596535228E-4</v>
      </c>
      <c r="K392" s="2"/>
      <c r="L392" s="38" t="s">
        <v>239</v>
      </c>
      <c r="M392" s="38" t="s">
        <v>293</v>
      </c>
      <c r="N392" s="38" t="s">
        <v>311</v>
      </c>
      <c r="O392" s="24"/>
    </row>
    <row r="393" spans="2:20" s="19" customFormat="1" ht="15" customHeight="1" x14ac:dyDescent="0.3">
      <c r="B393" s="38" t="s">
        <v>225</v>
      </c>
      <c r="C393" s="38"/>
      <c r="D393" s="38" t="str">
        <f t="shared" si="66"/>
        <v>FLO_EMIS</v>
      </c>
      <c r="E393" s="66">
        <f t="shared" si="67"/>
        <v>2025</v>
      </c>
      <c r="F393" s="38" t="str">
        <f t="shared" si="62"/>
        <v>TRAMTHM</v>
      </c>
      <c r="G393" s="38" t="str">
        <f t="shared" si="68"/>
        <v>TFR*01*, TFM*01*</v>
      </c>
      <c r="H393" s="38" t="str">
        <f>P$28</f>
        <v>TRAMTHM</v>
      </c>
      <c r="I393" s="38" t="str">
        <f t="shared" si="69"/>
        <v>TRAPMN</v>
      </c>
      <c r="J393" s="47">
        <v>4.9840614596535228E-4</v>
      </c>
      <c r="K393" s="2"/>
      <c r="L393" s="38" t="s">
        <v>239</v>
      </c>
      <c r="M393" s="38" t="s">
        <v>293</v>
      </c>
      <c r="N393" s="38" t="s">
        <v>311</v>
      </c>
      <c r="P393" s="21"/>
    </row>
    <row r="394" spans="2:20" s="19" customFormat="1" ht="15" customHeight="1" x14ac:dyDescent="0.3">
      <c r="B394" s="38" t="s">
        <v>225</v>
      </c>
      <c r="C394" s="38"/>
      <c r="D394" s="38" t="str">
        <f t="shared" si="66"/>
        <v>FLO_EMIS</v>
      </c>
      <c r="E394" s="66">
        <f t="shared" si="67"/>
        <v>2025</v>
      </c>
      <c r="F394" s="38" t="str">
        <f t="shared" si="62"/>
        <v>TRANGL</v>
      </c>
      <c r="G394" s="38" t="str">
        <f t="shared" si="68"/>
        <v>TFR*01*, TFM*01*</v>
      </c>
      <c r="H394" s="38" t="str">
        <f>P$29</f>
        <v>TRANGL</v>
      </c>
      <c r="I394" s="38" t="str">
        <f t="shared" si="69"/>
        <v>TRAPMN</v>
      </c>
      <c r="J394" s="47">
        <v>8.5217979577218957E-4</v>
      </c>
      <c r="K394"/>
      <c r="L394" s="38" t="s">
        <v>239</v>
      </c>
      <c r="M394" s="38" t="s">
        <v>293</v>
      </c>
      <c r="N394" s="38" t="s">
        <v>311</v>
      </c>
      <c r="P394" s="21"/>
    </row>
    <row r="395" spans="2:20" x14ac:dyDescent="0.3">
      <c r="B395" s="39" t="s">
        <v>225</v>
      </c>
      <c r="C395" s="39"/>
      <c r="D395" s="39" t="str">
        <f t="shared" si="66"/>
        <v>FLO_EMIS</v>
      </c>
      <c r="E395" s="67">
        <f t="shared" si="67"/>
        <v>2025</v>
      </c>
      <c r="F395" s="39" t="str">
        <f t="shared" si="62"/>
        <v>TRANGS</v>
      </c>
      <c r="G395" s="39" t="str">
        <f t="shared" si="68"/>
        <v>TFR*01*, TFM*01*</v>
      </c>
      <c r="H395" s="39" t="str">
        <f>P$30</f>
        <v>TRANGS</v>
      </c>
      <c r="I395" s="39" t="str">
        <f t="shared" si="69"/>
        <v>TRAPMN</v>
      </c>
      <c r="J395" s="48">
        <v>8.5217979577218957E-4</v>
      </c>
      <c r="K395"/>
      <c r="L395" s="39" t="s">
        <v>239</v>
      </c>
      <c r="M395" s="39" t="s">
        <v>293</v>
      </c>
      <c r="N395" s="39" t="s">
        <v>311</v>
      </c>
      <c r="O395" s="24"/>
    </row>
    <row r="396" spans="2:20" x14ac:dyDescent="0.3">
      <c r="B396" s="38" t="s">
        <v>225</v>
      </c>
      <c r="C396" s="38"/>
      <c r="D396" s="38" t="str">
        <f t="shared" si="66"/>
        <v>FLO_EMIS</v>
      </c>
      <c r="E396" s="66">
        <v>2025</v>
      </c>
      <c r="F396" s="38" t="str">
        <f>H396</f>
        <v>TRABDL</v>
      </c>
      <c r="G396" s="38" t="s">
        <v>344</v>
      </c>
      <c r="H396" s="38" t="str">
        <f>P$7</f>
        <v>TRABDL</v>
      </c>
      <c r="I396" s="38" t="s">
        <v>240</v>
      </c>
      <c r="J396" s="47">
        <v>9.5030486434695546E-5</v>
      </c>
      <c r="K396" s="2"/>
      <c r="L396" s="38" t="s">
        <v>239</v>
      </c>
      <c r="M396" s="38" t="s">
        <v>293</v>
      </c>
      <c r="N396" s="38" t="s">
        <v>310</v>
      </c>
    </row>
    <row r="397" spans="2:20" s="19" customFormat="1" ht="15" customHeight="1" x14ac:dyDescent="0.3">
      <c r="B397" s="38" t="s">
        <v>225</v>
      </c>
      <c r="C397" s="38"/>
      <c r="D397" s="38" t="str">
        <f t="shared" si="66"/>
        <v>FLO_EMIS</v>
      </c>
      <c r="E397" s="66">
        <f>E396</f>
        <v>2025</v>
      </c>
      <c r="F397" s="38" t="str">
        <f t="shared" ref="F397:F419" si="71">H397</f>
        <v>TRABDLM</v>
      </c>
      <c r="G397" s="38" t="str">
        <f>G396</f>
        <v>TFR*01*, TFM*01*</v>
      </c>
      <c r="H397" s="38" t="str">
        <f>P$8</f>
        <v>TRABDLM</v>
      </c>
      <c r="I397" s="38" t="str">
        <f>I396</f>
        <v>TRASO2N</v>
      </c>
      <c r="J397" s="47">
        <v>9.5030486434695546E-5</v>
      </c>
      <c r="K397" s="2"/>
      <c r="L397" s="38" t="s">
        <v>239</v>
      </c>
      <c r="M397" s="38" t="s">
        <v>293</v>
      </c>
      <c r="N397" s="38" t="s">
        <v>310</v>
      </c>
      <c r="P397" s="21"/>
      <c r="S397" s="21"/>
    </row>
    <row r="398" spans="2:20" s="19" customFormat="1" ht="15" customHeight="1" x14ac:dyDescent="0.3">
      <c r="B398" s="38" t="s">
        <v>225</v>
      </c>
      <c r="C398" s="38"/>
      <c r="D398" s="38" t="str">
        <f t="shared" si="66"/>
        <v>FLO_EMIS</v>
      </c>
      <c r="E398" s="66">
        <f t="shared" ref="E398:E419" si="72">E397</f>
        <v>2025</v>
      </c>
      <c r="F398" s="38" t="str">
        <f t="shared" si="71"/>
        <v>TRABGL</v>
      </c>
      <c r="G398" s="38" t="str">
        <f t="shared" ref="G398:G419" si="73">G397</f>
        <v>TFR*01*, TFM*01*</v>
      </c>
      <c r="H398" s="38" t="str">
        <f>P$9</f>
        <v>TRABGL</v>
      </c>
      <c r="I398" s="38" t="str">
        <f t="shared" ref="I398:I419" si="74">I397</f>
        <v>TRASO2N</v>
      </c>
      <c r="J398" s="47">
        <v>0.16347635306298425</v>
      </c>
      <c r="K398" s="2"/>
      <c r="L398" s="38" t="s">
        <v>239</v>
      </c>
      <c r="M398" s="38" t="s">
        <v>293</v>
      </c>
      <c r="N398" s="38" t="s">
        <v>311</v>
      </c>
      <c r="P398" s="21"/>
      <c r="S398" s="22"/>
      <c r="T398" s="23"/>
    </row>
    <row r="399" spans="2:20" s="19" customFormat="1" ht="15" customHeight="1" x14ac:dyDescent="0.3">
      <c r="B399" s="38" t="s">
        <v>225</v>
      </c>
      <c r="C399" s="38"/>
      <c r="D399" s="38" t="str">
        <f t="shared" si="66"/>
        <v>FLO_EMIS</v>
      </c>
      <c r="E399" s="66">
        <f t="shared" si="72"/>
        <v>2025</v>
      </c>
      <c r="F399" s="38" t="str">
        <f t="shared" si="71"/>
        <v>TRABGS</v>
      </c>
      <c r="G399" s="38" t="str">
        <f t="shared" si="73"/>
        <v>TFR*01*, TFM*01*</v>
      </c>
      <c r="H399" s="38" t="str">
        <f>P$10</f>
        <v>TRABGS</v>
      </c>
      <c r="I399" s="38" t="str">
        <f t="shared" si="74"/>
        <v>TRASO2N</v>
      </c>
      <c r="J399" s="47">
        <v>0.16347635306298425</v>
      </c>
      <c r="K399" s="2"/>
      <c r="L399" s="38" t="s">
        <v>239</v>
      </c>
      <c r="M399" s="38" t="s">
        <v>293</v>
      </c>
      <c r="N399" s="38" t="s">
        <v>311</v>
      </c>
      <c r="P399" s="21"/>
      <c r="S399" s="21"/>
    </row>
    <row r="400" spans="2:20" s="19" customFormat="1" ht="15" customHeight="1" x14ac:dyDescent="0.3">
      <c r="B400" s="38" t="s">
        <v>225</v>
      </c>
      <c r="C400" s="38"/>
      <c r="D400" s="38" t="str">
        <f t="shared" si="66"/>
        <v>*</v>
      </c>
      <c r="E400" s="66">
        <f t="shared" si="72"/>
        <v>2025</v>
      </c>
      <c r="F400" s="38" t="str">
        <f t="shared" si="71"/>
        <v>TRABGSL</v>
      </c>
      <c r="G400" s="38" t="str">
        <f t="shared" si="73"/>
        <v>TFR*01*, TFM*01*</v>
      </c>
      <c r="H400" s="38" t="str">
        <f>P$11</f>
        <v>TRABGSL</v>
      </c>
      <c r="I400" s="38" t="str">
        <f t="shared" si="74"/>
        <v>TRASO2N</v>
      </c>
      <c r="J400" s="47">
        <v>0</v>
      </c>
      <c r="K400" s="2"/>
      <c r="L400" s="38" t="s">
        <v>239</v>
      </c>
      <c r="M400" s="38"/>
      <c r="N400" s="38" t="s">
        <v>245</v>
      </c>
      <c r="P400" s="21"/>
      <c r="S400" s="22"/>
      <c r="T400" s="23"/>
    </row>
    <row r="401" spans="2:20" s="19" customFormat="1" ht="15" customHeight="1" x14ac:dyDescent="0.3">
      <c r="B401" s="38" t="s">
        <v>225</v>
      </c>
      <c r="C401" s="38"/>
      <c r="D401" s="38" t="str">
        <f t="shared" ref="D401" si="75">IF(J401&gt;0,"FLO_EMIS","*")</f>
        <v>*</v>
      </c>
      <c r="E401" s="66">
        <f t="shared" si="72"/>
        <v>2025</v>
      </c>
      <c r="F401" s="38" t="str">
        <f t="shared" si="71"/>
        <v>TRABGSLM</v>
      </c>
      <c r="G401" s="38" t="str">
        <f t="shared" si="73"/>
        <v>TFR*01*, TFM*01*</v>
      </c>
      <c r="H401" s="38" t="str">
        <f>P$12</f>
        <v>TRABGSLM</v>
      </c>
      <c r="I401" s="38" t="str">
        <f t="shared" si="74"/>
        <v>TRASO2N</v>
      </c>
      <c r="J401" s="47">
        <v>0</v>
      </c>
      <c r="K401" s="2"/>
      <c r="L401" s="38" t="s">
        <v>239</v>
      </c>
      <c r="M401" s="38"/>
      <c r="N401" s="38" t="s">
        <v>245</v>
      </c>
      <c r="P401" s="21"/>
      <c r="S401" s="21"/>
      <c r="T401" s="25"/>
    </row>
    <row r="402" spans="2:20" s="19" customFormat="1" ht="15" customHeight="1" x14ac:dyDescent="0.3">
      <c r="B402" s="38" t="s">
        <v>225</v>
      </c>
      <c r="C402" s="38"/>
      <c r="D402" s="38" t="str">
        <f t="shared" si="66"/>
        <v>*</v>
      </c>
      <c r="E402" s="66">
        <f>E400</f>
        <v>2025</v>
      </c>
      <c r="F402" s="38" t="str">
        <f t="shared" si="71"/>
        <v>TRABJF</v>
      </c>
      <c r="G402" s="38" t="str">
        <f>G400</f>
        <v>TFR*01*, TFM*01*</v>
      </c>
      <c r="H402" s="38" t="str">
        <f>P$13</f>
        <v>TRABJF</v>
      </c>
      <c r="I402" s="38" t="str">
        <f>I400</f>
        <v>TRASO2N</v>
      </c>
      <c r="J402" s="47">
        <v>0</v>
      </c>
      <c r="K402" s="2"/>
      <c r="L402" s="38" t="s">
        <v>239</v>
      </c>
      <c r="M402" s="38"/>
      <c r="N402" s="38" t="s">
        <v>245</v>
      </c>
      <c r="P402" s="21"/>
    </row>
    <row r="403" spans="2:20" x14ac:dyDescent="0.3">
      <c r="B403" s="38" t="s">
        <v>225</v>
      </c>
      <c r="C403" s="38"/>
      <c r="D403" s="38" t="str">
        <f t="shared" si="66"/>
        <v>*</v>
      </c>
      <c r="E403" s="66">
        <f t="shared" si="72"/>
        <v>2025</v>
      </c>
      <c r="F403" s="38" t="str">
        <f t="shared" si="71"/>
        <v>TRADME</v>
      </c>
      <c r="G403" s="38" t="str">
        <f t="shared" si="73"/>
        <v>TFR*01*, TFM*01*</v>
      </c>
      <c r="H403" s="38" t="str">
        <f>P$14</f>
        <v>TRADME</v>
      </c>
      <c r="I403" s="38" t="str">
        <f t="shared" si="74"/>
        <v>TRASO2N</v>
      </c>
      <c r="J403" s="47">
        <v>0</v>
      </c>
      <c r="K403" s="2"/>
      <c r="L403" s="38" t="s">
        <v>239</v>
      </c>
      <c r="M403" s="38"/>
      <c r="N403" s="38" t="s">
        <v>263</v>
      </c>
      <c r="P403" s="21"/>
    </row>
    <row r="404" spans="2:20" x14ac:dyDescent="0.3">
      <c r="B404" s="38" t="s">
        <v>225</v>
      </c>
      <c r="C404" s="38"/>
      <c r="D404" s="38" t="str">
        <f t="shared" si="66"/>
        <v>FLO_EMIS</v>
      </c>
      <c r="E404" s="66">
        <f t="shared" si="72"/>
        <v>2025</v>
      </c>
      <c r="F404" s="38" t="str">
        <f t="shared" si="71"/>
        <v>TRADST</v>
      </c>
      <c r="G404" s="38" t="str">
        <f t="shared" si="73"/>
        <v>TFR*01*, TFM*01*</v>
      </c>
      <c r="H404" s="38" t="str">
        <f>P$15</f>
        <v>TRADST</v>
      </c>
      <c r="I404" s="38" t="str">
        <f t="shared" si="74"/>
        <v>TRASO2N</v>
      </c>
      <c r="J404" s="47">
        <v>9.3109871065928052E-5</v>
      </c>
      <c r="K404" s="2"/>
      <c r="L404" s="38" t="s">
        <v>239</v>
      </c>
      <c r="M404" s="38" t="s">
        <v>293</v>
      </c>
      <c r="N404" s="38" t="s">
        <v>311</v>
      </c>
    </row>
    <row r="405" spans="2:20" x14ac:dyDescent="0.3">
      <c r="B405" s="38" t="s">
        <v>225</v>
      </c>
      <c r="C405" s="38"/>
      <c r="D405" s="38" t="str">
        <f t="shared" si="66"/>
        <v>*</v>
      </c>
      <c r="E405" s="66">
        <f t="shared" si="72"/>
        <v>2025</v>
      </c>
      <c r="F405" s="38" t="str">
        <f t="shared" si="71"/>
        <v>TRAELC</v>
      </c>
      <c r="G405" s="38" t="str">
        <f t="shared" si="73"/>
        <v>TFR*01*, TFM*01*</v>
      </c>
      <c r="H405" s="38" t="str">
        <f>P$16</f>
        <v>TRAELC</v>
      </c>
      <c r="I405" s="38" t="str">
        <f t="shared" si="74"/>
        <v>TRASO2N</v>
      </c>
      <c r="J405" s="47">
        <v>0</v>
      </c>
      <c r="K405" s="2"/>
      <c r="L405" s="38" t="s">
        <v>239</v>
      </c>
      <c r="M405" s="38"/>
      <c r="N405" s="38" t="s">
        <v>245</v>
      </c>
    </row>
    <row r="406" spans="2:20" x14ac:dyDescent="0.3">
      <c r="B406" s="38" t="s">
        <v>225</v>
      </c>
      <c r="C406" s="38"/>
      <c r="D406" s="38" t="str">
        <f t="shared" si="66"/>
        <v>FLO_EMIS</v>
      </c>
      <c r="E406" s="66">
        <f t="shared" si="72"/>
        <v>2025</v>
      </c>
      <c r="F406" s="38" t="str">
        <f t="shared" si="71"/>
        <v>TRAETH</v>
      </c>
      <c r="G406" s="38" t="str">
        <f t="shared" si="73"/>
        <v>TFR*01*, TFM*01*</v>
      </c>
      <c r="H406" s="38" t="str">
        <f>P$17</f>
        <v>TRAETH</v>
      </c>
      <c r="I406" s="38" t="str">
        <f t="shared" si="74"/>
        <v>TRASO2N</v>
      </c>
      <c r="J406" s="47">
        <v>8.7259718443741339E-3</v>
      </c>
      <c r="K406" s="2"/>
      <c r="L406" s="38" t="s">
        <v>239</v>
      </c>
      <c r="M406" s="38" t="s">
        <v>293</v>
      </c>
      <c r="N406" s="38" t="s">
        <v>311</v>
      </c>
    </row>
    <row r="407" spans="2:20" x14ac:dyDescent="0.3">
      <c r="B407" s="38" t="s">
        <v>225</v>
      </c>
      <c r="C407" s="38"/>
      <c r="D407" s="38" t="str">
        <f t="shared" si="66"/>
        <v>FLO_EMIS</v>
      </c>
      <c r="E407" s="66">
        <f t="shared" si="72"/>
        <v>2025</v>
      </c>
      <c r="F407" s="38" t="str">
        <f t="shared" si="71"/>
        <v>TRAETHM</v>
      </c>
      <c r="G407" s="38" t="str">
        <f t="shared" si="73"/>
        <v>TFR*01*, TFM*01*</v>
      </c>
      <c r="H407" s="38" t="str">
        <f>P$18</f>
        <v>TRAETHM</v>
      </c>
      <c r="I407" s="38" t="str">
        <f t="shared" si="74"/>
        <v>TRASO2N</v>
      </c>
      <c r="J407" s="47">
        <v>8.7259718443741339E-3</v>
      </c>
      <c r="K407" s="2"/>
      <c r="L407" s="38" t="s">
        <v>239</v>
      </c>
      <c r="M407" s="38" t="s">
        <v>293</v>
      </c>
      <c r="N407" s="38" t="s">
        <v>311</v>
      </c>
    </row>
    <row r="408" spans="2:20" x14ac:dyDescent="0.3">
      <c r="B408" s="38" t="s">
        <v>225</v>
      </c>
      <c r="C408" s="38"/>
      <c r="D408" s="38" t="str">
        <f t="shared" si="66"/>
        <v>*</v>
      </c>
      <c r="E408" s="66">
        <f t="shared" si="72"/>
        <v>2025</v>
      </c>
      <c r="F408" s="38" t="str">
        <f t="shared" si="71"/>
        <v>TRAFTD</v>
      </c>
      <c r="G408" s="38" t="str">
        <f t="shared" si="73"/>
        <v>TFR*01*, TFM*01*</v>
      </c>
      <c r="H408" s="38" t="str">
        <f>P$19</f>
        <v>TRAFTD</v>
      </c>
      <c r="I408" s="38" t="str">
        <f t="shared" si="74"/>
        <v>TRASO2N</v>
      </c>
      <c r="J408" s="47">
        <v>0</v>
      </c>
      <c r="K408" s="2"/>
      <c r="L408" s="38" t="s">
        <v>239</v>
      </c>
      <c r="M408" s="38"/>
      <c r="N408" s="38" t="s">
        <v>263</v>
      </c>
    </row>
    <row r="409" spans="2:20" x14ac:dyDescent="0.3">
      <c r="B409" s="38" t="s">
        <v>225</v>
      </c>
      <c r="C409" s="38"/>
      <c r="D409" s="38" t="str">
        <f t="shared" si="66"/>
        <v>*</v>
      </c>
      <c r="E409" s="66">
        <f t="shared" si="72"/>
        <v>2025</v>
      </c>
      <c r="F409" s="38" t="str">
        <f t="shared" si="71"/>
        <v>TRAGSL</v>
      </c>
      <c r="G409" s="38" t="str">
        <f t="shared" si="73"/>
        <v>TFR*01*, TFM*01*</v>
      </c>
      <c r="H409" s="38" t="str">
        <f>P$20</f>
        <v>TRAGSL</v>
      </c>
      <c r="I409" s="38" t="str">
        <f t="shared" si="74"/>
        <v>TRASO2N</v>
      </c>
      <c r="J409" s="47">
        <v>0</v>
      </c>
      <c r="K409" s="2"/>
      <c r="L409" s="38" t="s">
        <v>239</v>
      </c>
      <c r="M409" s="38"/>
      <c r="N409" s="38" t="s">
        <v>245</v>
      </c>
    </row>
    <row r="410" spans="2:20" x14ac:dyDescent="0.3">
      <c r="B410" s="38" t="s">
        <v>225</v>
      </c>
      <c r="C410" s="38"/>
      <c r="D410" s="38" t="str">
        <f t="shared" si="66"/>
        <v>*</v>
      </c>
      <c r="E410" s="66">
        <f t="shared" si="72"/>
        <v>2025</v>
      </c>
      <c r="F410" s="38" t="str">
        <f t="shared" si="71"/>
        <v>TRAH2G</v>
      </c>
      <c r="G410" s="38" t="str">
        <f t="shared" si="73"/>
        <v>TFR*01*, TFM*01*</v>
      </c>
      <c r="H410" s="38" t="str">
        <f>P$21</f>
        <v>TRAH2G</v>
      </c>
      <c r="I410" s="38" t="str">
        <f t="shared" si="74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66"/>
        <v>*</v>
      </c>
      <c r="E411" s="66">
        <f t="shared" si="72"/>
        <v>2025</v>
      </c>
      <c r="F411" s="38" t="str">
        <f t="shared" si="71"/>
        <v>TRAHFO</v>
      </c>
      <c r="G411" s="38" t="str">
        <f t="shared" si="73"/>
        <v>TFR*01*, TFM*01*</v>
      </c>
      <c r="H411" s="38" t="str">
        <f>P$22</f>
        <v>TRAHFO</v>
      </c>
      <c r="I411" s="38" t="str">
        <f t="shared" si="74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66"/>
        <v>*</v>
      </c>
      <c r="E412" s="66">
        <f t="shared" si="72"/>
        <v>2025</v>
      </c>
      <c r="F412" s="38" t="str">
        <f t="shared" si="71"/>
        <v>TRAHUM</v>
      </c>
      <c r="G412" s="38" t="str">
        <f t="shared" si="73"/>
        <v>TFR*01*, TFM*01*</v>
      </c>
      <c r="H412" s="38" t="str">
        <f>P$23</f>
        <v>TRAHUM</v>
      </c>
      <c r="I412" s="38" t="str">
        <f t="shared" si="74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66"/>
        <v>*</v>
      </c>
      <c r="E413" s="66">
        <f t="shared" si="72"/>
        <v>2025</v>
      </c>
      <c r="F413" s="38" t="str">
        <f t="shared" si="71"/>
        <v>TRAKER</v>
      </c>
      <c r="G413" s="38" t="str">
        <f t="shared" si="73"/>
        <v>TFR*01*, TFM*01*</v>
      </c>
      <c r="H413" s="38" t="str">
        <f>P$24</f>
        <v>TRAKER</v>
      </c>
      <c r="I413" s="38" t="str">
        <f t="shared" si="74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66"/>
        <v>*</v>
      </c>
      <c r="E414" s="66">
        <f t="shared" si="72"/>
        <v>2025</v>
      </c>
      <c r="F414" s="38" t="str">
        <f t="shared" si="71"/>
        <v>TRALFO</v>
      </c>
      <c r="G414" s="38" t="str">
        <f t="shared" si="73"/>
        <v>TFR*01*, TFM*01*</v>
      </c>
      <c r="H414" s="38" t="str">
        <f>P$25</f>
        <v>TRALFO</v>
      </c>
      <c r="I414" s="38" t="str">
        <f t="shared" si="74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66"/>
        <v>FLO_EMIS</v>
      </c>
      <c r="E415" s="66">
        <f t="shared" si="72"/>
        <v>2025</v>
      </c>
      <c r="F415" s="38" t="str">
        <f t="shared" si="71"/>
        <v>TRALPG</v>
      </c>
      <c r="G415" s="38" t="str">
        <f t="shared" si="73"/>
        <v>TFR*01*, TFM*01*</v>
      </c>
      <c r="H415" s="38" t="str">
        <f>P$26</f>
        <v>TRALPG</v>
      </c>
      <c r="I415" s="38" t="str">
        <f t="shared" si="74"/>
        <v>TRASO2N</v>
      </c>
      <c r="J415" s="47">
        <v>0.17122579643617311</v>
      </c>
      <c r="K415" s="2"/>
      <c r="L415" s="38" t="s">
        <v>239</v>
      </c>
      <c r="M415" s="38" t="s">
        <v>293</v>
      </c>
      <c r="N415" s="38" t="s">
        <v>311</v>
      </c>
    </row>
    <row r="416" spans="2:20" x14ac:dyDescent="0.3">
      <c r="B416" s="38" t="s">
        <v>225</v>
      </c>
      <c r="C416" s="38"/>
      <c r="D416" s="38" t="str">
        <f t="shared" si="66"/>
        <v>FLO_EMIS</v>
      </c>
      <c r="E416" s="66">
        <f t="shared" si="72"/>
        <v>2025</v>
      </c>
      <c r="F416" s="38" t="str">
        <f t="shared" si="71"/>
        <v>TRAMTH</v>
      </c>
      <c r="G416" s="38" t="str">
        <f t="shared" si="73"/>
        <v>TFR*01*, TFM*01*</v>
      </c>
      <c r="H416" s="38" t="str">
        <f>P$27</f>
        <v>TRAMTH</v>
      </c>
      <c r="I416" s="38" t="str">
        <f t="shared" si="74"/>
        <v>TRASO2N</v>
      </c>
      <c r="J416" s="47">
        <v>9.0799999240057447E-5</v>
      </c>
      <c r="K416" s="2"/>
      <c r="L416" s="38" t="s">
        <v>239</v>
      </c>
      <c r="M416" s="38" t="s">
        <v>293</v>
      </c>
      <c r="N416" s="38" t="s">
        <v>311</v>
      </c>
    </row>
    <row r="417" spans="2:20" s="19" customFormat="1" ht="15" customHeight="1" x14ac:dyDescent="0.3">
      <c r="B417" s="38" t="s">
        <v>225</v>
      </c>
      <c r="C417" s="38"/>
      <c r="D417" s="38" t="str">
        <f t="shared" si="66"/>
        <v>FLO_EMIS</v>
      </c>
      <c r="E417" s="66">
        <f t="shared" si="72"/>
        <v>2025</v>
      </c>
      <c r="F417" s="38" t="str">
        <f t="shared" si="71"/>
        <v>TRAMTHM</v>
      </c>
      <c r="G417" s="38" t="str">
        <f t="shared" si="73"/>
        <v>TFR*01*, TFM*01*</v>
      </c>
      <c r="H417" s="38" t="str">
        <f>P$28</f>
        <v>TRAMTHM</v>
      </c>
      <c r="I417" s="38" t="str">
        <f t="shared" si="74"/>
        <v>TRASO2N</v>
      </c>
      <c r="J417" s="47">
        <v>9.0799999240057447E-5</v>
      </c>
      <c r="K417" s="2"/>
      <c r="L417" s="38" t="s">
        <v>239</v>
      </c>
      <c r="M417" s="38" t="s">
        <v>293</v>
      </c>
      <c r="N417" s="38" t="s">
        <v>311</v>
      </c>
      <c r="P417" s="21"/>
    </row>
    <row r="418" spans="2:20" s="19" customFormat="1" ht="15" customHeight="1" x14ac:dyDescent="0.3">
      <c r="B418" s="38" t="s">
        <v>225</v>
      </c>
      <c r="C418" s="38"/>
      <c r="D418" s="38" t="str">
        <f t="shared" si="66"/>
        <v>FLO_EMIS</v>
      </c>
      <c r="E418" s="66">
        <f t="shared" si="72"/>
        <v>2025</v>
      </c>
      <c r="F418" s="38" t="str">
        <f t="shared" si="71"/>
        <v>TRANGL</v>
      </c>
      <c r="G418" s="38" t="str">
        <f t="shared" si="73"/>
        <v>TFR*01*, TFM*01*</v>
      </c>
      <c r="H418" s="38" t="str">
        <f>P$29</f>
        <v>TRANGL</v>
      </c>
      <c r="I418" s="38" t="str">
        <f t="shared" si="74"/>
        <v>TRASO2N</v>
      </c>
      <c r="J418" s="47">
        <v>0.16347635306298425</v>
      </c>
      <c r="K418"/>
      <c r="L418" s="38" t="s">
        <v>239</v>
      </c>
      <c r="M418" s="38" t="s">
        <v>293</v>
      </c>
      <c r="N418" s="38" t="s">
        <v>311</v>
      </c>
      <c r="P418" s="21"/>
    </row>
    <row r="419" spans="2:20" x14ac:dyDescent="0.3">
      <c r="B419" s="39" t="s">
        <v>225</v>
      </c>
      <c r="C419" s="39"/>
      <c r="D419" s="39" t="str">
        <f t="shared" si="66"/>
        <v>FLO_EMIS</v>
      </c>
      <c r="E419" s="67">
        <f t="shared" si="72"/>
        <v>2025</v>
      </c>
      <c r="F419" s="39" t="str">
        <f t="shared" si="71"/>
        <v>TRANGS</v>
      </c>
      <c r="G419" s="39" t="str">
        <f t="shared" si="73"/>
        <v>TFR*01*, TFM*01*</v>
      </c>
      <c r="H419" s="39" t="str">
        <f>P$30</f>
        <v>TRANGS</v>
      </c>
      <c r="I419" s="39" t="str">
        <f t="shared" si="74"/>
        <v>TRASO2N</v>
      </c>
      <c r="J419" s="48">
        <v>0.16347635306298425</v>
      </c>
      <c r="K419"/>
      <c r="L419" s="39" t="s">
        <v>239</v>
      </c>
      <c r="M419" s="39" t="s">
        <v>293</v>
      </c>
      <c r="N419" s="39" t="s">
        <v>311</v>
      </c>
    </row>
    <row r="420" spans="2:20" x14ac:dyDescent="0.3">
      <c r="B420" s="38" t="s">
        <v>225</v>
      </c>
      <c r="C420" s="38"/>
      <c r="D420" s="38" t="str">
        <f t="shared" si="66"/>
        <v>FLO_EMIS</v>
      </c>
      <c r="E420" s="66">
        <v>2025</v>
      </c>
      <c r="F420" s="38" t="str">
        <f>H420</f>
        <v>TRABDL</v>
      </c>
      <c r="G420" s="38" t="s">
        <v>344</v>
      </c>
      <c r="H420" s="38" t="str">
        <f>P$7</f>
        <v>TRABDL</v>
      </c>
      <c r="I420" s="38" t="s">
        <v>230</v>
      </c>
      <c r="J420" s="47">
        <v>3.9120765110196316E-3</v>
      </c>
      <c r="K420" s="2"/>
      <c r="L420" s="38" t="s">
        <v>239</v>
      </c>
      <c r="M420" s="38" t="s">
        <v>293</v>
      </c>
      <c r="N420" s="38" t="s">
        <v>310</v>
      </c>
    </row>
    <row r="421" spans="2:20" x14ac:dyDescent="0.3">
      <c r="B421" s="38" t="s">
        <v>225</v>
      </c>
      <c r="C421" s="38"/>
      <c r="D421" s="38" t="str">
        <f t="shared" si="66"/>
        <v>FLO_EMIS</v>
      </c>
      <c r="E421" s="66">
        <f>E420</f>
        <v>2025</v>
      </c>
      <c r="F421" s="38" t="str">
        <f t="shared" ref="F421:F443" si="76">H421</f>
        <v>TRABDLM</v>
      </c>
      <c r="G421" s="38" t="str">
        <f>G420</f>
        <v>TFR*01*, TFM*01*</v>
      </c>
      <c r="H421" s="38" t="str">
        <f>P$8</f>
        <v>TRABDLM</v>
      </c>
      <c r="I421" s="38" t="str">
        <f>I420</f>
        <v>TRAVOCN</v>
      </c>
      <c r="J421" s="47">
        <v>3.9120765110196316E-3</v>
      </c>
      <c r="K421" s="2"/>
      <c r="L421" s="38" t="s">
        <v>239</v>
      </c>
      <c r="M421" s="38" t="s">
        <v>293</v>
      </c>
      <c r="N421" s="38" t="s">
        <v>310</v>
      </c>
    </row>
    <row r="422" spans="2:20" s="19" customFormat="1" ht="15" customHeight="1" x14ac:dyDescent="0.3">
      <c r="B422" s="38" t="s">
        <v>225</v>
      </c>
      <c r="C422" s="38"/>
      <c r="D422" s="38" t="str">
        <f t="shared" si="66"/>
        <v>FLO_EMIS</v>
      </c>
      <c r="E422" s="66">
        <f t="shared" ref="E422:E443" si="77">E421</f>
        <v>2025</v>
      </c>
      <c r="F422" s="38" t="str">
        <f t="shared" si="76"/>
        <v>TRABGL</v>
      </c>
      <c r="G422" s="38" t="str">
        <f t="shared" ref="G422:G443" si="78">G421</f>
        <v>TFR*01*, TFM*01*</v>
      </c>
      <c r="H422" s="38" t="str">
        <f>P$9</f>
        <v>TRABGL</v>
      </c>
      <c r="I422" s="38" t="str">
        <f t="shared" ref="I422:I443" si="79">I421</f>
        <v>TRAVOCN</v>
      </c>
      <c r="J422" s="47">
        <v>2.3273975868071377E-4</v>
      </c>
      <c r="K422" s="2"/>
      <c r="L422" s="38" t="s">
        <v>239</v>
      </c>
      <c r="M422" s="38" t="s">
        <v>293</v>
      </c>
      <c r="N422" s="38" t="s">
        <v>311</v>
      </c>
      <c r="P422" s="21"/>
      <c r="S422" s="21"/>
    </row>
    <row r="423" spans="2:20" s="19" customFormat="1" ht="15" customHeight="1" x14ac:dyDescent="0.3">
      <c r="B423" s="38" t="s">
        <v>225</v>
      </c>
      <c r="C423" s="38"/>
      <c r="D423" s="38" t="str">
        <f t="shared" si="66"/>
        <v>FLO_EMIS</v>
      </c>
      <c r="E423" s="66">
        <f t="shared" si="77"/>
        <v>2025</v>
      </c>
      <c r="F423" s="38" t="str">
        <f t="shared" si="76"/>
        <v>TRABGS</v>
      </c>
      <c r="G423" s="38" t="str">
        <f t="shared" si="78"/>
        <v>TFR*01*, TFM*01*</v>
      </c>
      <c r="H423" s="38" t="str">
        <f>P$10</f>
        <v>TRABGS</v>
      </c>
      <c r="I423" s="38" t="str">
        <f t="shared" si="79"/>
        <v>TRAVOCN</v>
      </c>
      <c r="J423" s="47">
        <v>2.3273975868071377E-4</v>
      </c>
      <c r="K423" s="2"/>
      <c r="L423" s="38" t="s">
        <v>239</v>
      </c>
      <c r="M423" s="38" t="s">
        <v>293</v>
      </c>
      <c r="N423" s="38" t="s">
        <v>311</v>
      </c>
      <c r="P423" s="21"/>
      <c r="S423" s="22"/>
      <c r="T423" s="23"/>
    </row>
    <row r="424" spans="2:20" s="19" customFormat="1" ht="15" customHeight="1" x14ac:dyDescent="0.3">
      <c r="B424" s="38" t="s">
        <v>225</v>
      </c>
      <c r="C424" s="38"/>
      <c r="D424" s="38" t="str">
        <f t="shared" si="66"/>
        <v>*</v>
      </c>
      <c r="E424" s="66">
        <f t="shared" si="77"/>
        <v>2025</v>
      </c>
      <c r="F424" s="38" t="str">
        <f t="shared" si="76"/>
        <v>TRABGSL</v>
      </c>
      <c r="G424" s="38" t="str">
        <f t="shared" si="78"/>
        <v>TFR*01*, TFM*01*</v>
      </c>
      <c r="H424" s="38" t="str">
        <f>P$11</f>
        <v>TRABGSL</v>
      </c>
      <c r="I424" s="38" t="str">
        <f t="shared" si="79"/>
        <v>TRAVOCN</v>
      </c>
      <c r="J424" s="47">
        <v>0</v>
      </c>
      <c r="K424" s="2"/>
      <c r="L424" s="38" t="s">
        <v>239</v>
      </c>
      <c r="M424" s="38"/>
      <c r="N424" s="38" t="s">
        <v>245</v>
      </c>
      <c r="P424" s="21"/>
      <c r="S424" s="21"/>
    </row>
    <row r="425" spans="2:20" s="19" customFormat="1" ht="15" customHeight="1" x14ac:dyDescent="0.3">
      <c r="B425" s="38" t="s">
        <v>225</v>
      </c>
      <c r="C425" s="38"/>
      <c r="D425" s="38" t="str">
        <f t="shared" si="66"/>
        <v>*</v>
      </c>
      <c r="E425" s="66">
        <f t="shared" si="77"/>
        <v>2025</v>
      </c>
      <c r="F425" s="38" t="str">
        <f t="shared" si="76"/>
        <v>TRABGSLM</v>
      </c>
      <c r="G425" s="38" t="str">
        <f t="shared" si="78"/>
        <v>TFR*01*, TFM*01*</v>
      </c>
      <c r="H425" s="38" t="str">
        <f>P$12</f>
        <v>TRABGSLM</v>
      </c>
      <c r="I425" s="38" t="str">
        <f t="shared" si="79"/>
        <v>TRAVOCN</v>
      </c>
      <c r="J425" s="47">
        <v>0</v>
      </c>
      <c r="K425" s="2"/>
      <c r="L425" s="38" t="s">
        <v>239</v>
      </c>
      <c r="M425" s="38"/>
      <c r="N425" s="38" t="s">
        <v>245</v>
      </c>
      <c r="P425" s="21"/>
      <c r="S425" s="21"/>
      <c r="T425" s="25"/>
    </row>
    <row r="426" spans="2:20" s="19" customFormat="1" ht="15" customHeight="1" x14ac:dyDescent="0.3">
      <c r="B426" s="38" t="s">
        <v>225</v>
      </c>
      <c r="C426" s="38"/>
      <c r="D426" s="38" t="str">
        <f t="shared" si="66"/>
        <v>*</v>
      </c>
      <c r="E426" s="66">
        <f>E424</f>
        <v>2025</v>
      </c>
      <c r="F426" s="38" t="str">
        <f t="shared" si="76"/>
        <v>TRABJF</v>
      </c>
      <c r="G426" s="38" t="str">
        <f>G424</f>
        <v>TFR*01*, TFM*01*</v>
      </c>
      <c r="H426" s="38" t="str">
        <f>P$13</f>
        <v>TRABJF</v>
      </c>
      <c r="I426" s="38" t="str">
        <f>I424</f>
        <v>TRAVOCN</v>
      </c>
      <c r="J426" s="47">
        <v>0</v>
      </c>
      <c r="K426" s="2"/>
      <c r="L426" s="38" t="s">
        <v>239</v>
      </c>
      <c r="M426" s="38"/>
      <c r="N426" s="38" t="s">
        <v>245</v>
      </c>
      <c r="P426" s="21"/>
      <c r="S426" s="22"/>
      <c r="T426" s="23"/>
    </row>
    <row r="427" spans="2:20" s="19" customFormat="1" ht="15" customHeight="1" x14ac:dyDescent="0.3">
      <c r="B427" s="38" t="s">
        <v>225</v>
      </c>
      <c r="C427" s="38"/>
      <c r="D427" s="38" t="str">
        <f t="shared" si="66"/>
        <v>*</v>
      </c>
      <c r="E427" s="66">
        <f t="shared" si="77"/>
        <v>2025</v>
      </c>
      <c r="F427" s="38" t="str">
        <f t="shared" si="76"/>
        <v>TRADME</v>
      </c>
      <c r="G427" s="38" t="str">
        <f t="shared" si="78"/>
        <v>TFR*01*, TFM*01*</v>
      </c>
      <c r="H427" s="38" t="str">
        <f>P$14</f>
        <v>TRADME</v>
      </c>
      <c r="I427" s="38" t="str">
        <f t="shared" si="79"/>
        <v>TRAVOCN</v>
      </c>
      <c r="J427" s="47">
        <v>0</v>
      </c>
      <c r="K427" s="2"/>
      <c r="L427" s="38" t="s">
        <v>239</v>
      </c>
      <c r="M427" s="38"/>
      <c r="N427" s="38" t="s">
        <v>263</v>
      </c>
      <c r="P427" s="21"/>
    </row>
    <row r="428" spans="2:20" x14ac:dyDescent="0.3">
      <c r="B428" s="38" t="s">
        <v>225</v>
      </c>
      <c r="C428" s="38"/>
      <c r="D428" s="38" t="str">
        <f t="shared" si="66"/>
        <v>FLO_EMIS</v>
      </c>
      <c r="E428" s="66">
        <f t="shared" si="77"/>
        <v>2025</v>
      </c>
      <c r="F428" s="38" t="str">
        <f t="shared" si="76"/>
        <v>TRADST</v>
      </c>
      <c r="G428" s="38" t="str">
        <f t="shared" si="78"/>
        <v>TFR*01*, TFM*01*</v>
      </c>
      <c r="H428" s="38" t="str">
        <f>P$15</f>
        <v>TRADST</v>
      </c>
      <c r="I428" s="38" t="str">
        <f t="shared" si="79"/>
        <v>TRAVOCN</v>
      </c>
      <c r="J428" s="47">
        <v>3.8330114177769284E-3</v>
      </c>
      <c r="K428" s="2"/>
      <c r="L428" s="38" t="s">
        <v>239</v>
      </c>
      <c r="M428" s="38" t="s">
        <v>293</v>
      </c>
      <c r="N428" s="38" t="s">
        <v>311</v>
      </c>
      <c r="P428" s="21"/>
    </row>
    <row r="429" spans="2:20" x14ac:dyDescent="0.3">
      <c r="B429" s="38" t="s">
        <v>225</v>
      </c>
      <c r="C429" s="38"/>
      <c r="D429" s="38" t="str">
        <f t="shared" ref="D429:D443" si="80">IF(J429&gt;0,"FLO_EMIS","*")</f>
        <v>*</v>
      </c>
      <c r="E429" s="66">
        <f t="shared" si="77"/>
        <v>2025</v>
      </c>
      <c r="F429" s="38" t="str">
        <f t="shared" si="76"/>
        <v>TRAELC</v>
      </c>
      <c r="G429" s="38" t="str">
        <f t="shared" si="78"/>
        <v>TFR*01*, TFM*01*</v>
      </c>
      <c r="H429" s="38" t="str">
        <f>P$16</f>
        <v>TRAELC</v>
      </c>
      <c r="I429" s="38" t="str">
        <f t="shared" si="79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80"/>
        <v>FLO_EMIS</v>
      </c>
      <c r="E430" s="66">
        <f t="shared" si="77"/>
        <v>2025</v>
      </c>
      <c r="F430" s="38" t="str">
        <f t="shared" si="76"/>
        <v>TRAETH</v>
      </c>
      <c r="G430" s="38" t="str">
        <f t="shared" si="78"/>
        <v>TFR*01*, TFM*01*</v>
      </c>
      <c r="H430" s="38" t="str">
        <f>P$17</f>
        <v>TRAETH</v>
      </c>
      <c r="I430" s="38" t="str">
        <f t="shared" si="79"/>
        <v>TRAVOCN</v>
      </c>
      <c r="J430" s="47">
        <v>8.596909222997087E-5</v>
      </c>
      <c r="K430" s="2"/>
      <c r="L430" s="38" t="s">
        <v>239</v>
      </c>
      <c r="M430" s="38" t="s">
        <v>293</v>
      </c>
      <c r="N430" s="38" t="s">
        <v>311</v>
      </c>
    </row>
    <row r="431" spans="2:20" x14ac:dyDescent="0.3">
      <c r="B431" s="38" t="s">
        <v>225</v>
      </c>
      <c r="C431" s="38"/>
      <c r="D431" s="38" t="str">
        <f t="shared" si="80"/>
        <v>FLO_EMIS</v>
      </c>
      <c r="E431" s="66">
        <f t="shared" si="77"/>
        <v>2025</v>
      </c>
      <c r="F431" s="38" t="str">
        <f t="shared" si="76"/>
        <v>TRAETHM</v>
      </c>
      <c r="G431" s="38" t="str">
        <f t="shared" si="78"/>
        <v>TFR*01*, TFM*01*</v>
      </c>
      <c r="H431" s="38" t="str">
        <f>P$18</f>
        <v>TRAETHM</v>
      </c>
      <c r="I431" s="38" t="str">
        <f t="shared" si="79"/>
        <v>TRAVOCN</v>
      </c>
      <c r="J431" s="47">
        <v>8.596909222997087E-5</v>
      </c>
      <c r="K431" s="2"/>
      <c r="L431" s="38" t="s">
        <v>239</v>
      </c>
      <c r="M431" s="38" t="s">
        <v>293</v>
      </c>
      <c r="N431" s="38" t="s">
        <v>311</v>
      </c>
    </row>
    <row r="432" spans="2:20" x14ac:dyDescent="0.3">
      <c r="B432" s="38" t="s">
        <v>225</v>
      </c>
      <c r="C432" s="38"/>
      <c r="D432" s="38" t="str">
        <f t="shared" si="80"/>
        <v>*</v>
      </c>
      <c r="E432" s="66">
        <f t="shared" si="77"/>
        <v>2025</v>
      </c>
      <c r="F432" s="38" t="str">
        <f t="shared" si="76"/>
        <v>TRAFTD</v>
      </c>
      <c r="G432" s="38" t="str">
        <f t="shared" si="78"/>
        <v>TFR*01*, TFM*01*</v>
      </c>
      <c r="H432" s="38" t="str">
        <f>P$19</f>
        <v>TRAFTD</v>
      </c>
      <c r="I432" s="38" t="str">
        <f t="shared" si="79"/>
        <v>TRAVOCN</v>
      </c>
      <c r="J432" s="47">
        <v>0</v>
      </c>
      <c r="K432" s="2"/>
      <c r="L432" s="38" t="s">
        <v>239</v>
      </c>
      <c r="M432" s="38"/>
      <c r="N432" s="38" t="s">
        <v>263</v>
      </c>
    </row>
    <row r="433" spans="2:16" x14ac:dyDescent="0.3">
      <c r="B433" s="38" t="s">
        <v>225</v>
      </c>
      <c r="C433" s="38"/>
      <c r="D433" s="38" t="str">
        <f t="shared" si="80"/>
        <v>*</v>
      </c>
      <c r="E433" s="66">
        <f t="shared" si="77"/>
        <v>2025</v>
      </c>
      <c r="F433" s="38" t="str">
        <f t="shared" si="76"/>
        <v>TRAGSL</v>
      </c>
      <c r="G433" s="38" t="str">
        <f t="shared" si="78"/>
        <v>TFR*01*, TFM*01*</v>
      </c>
      <c r="H433" s="38" t="str">
        <f>P$20</f>
        <v>TRAGSL</v>
      </c>
      <c r="I433" s="38" t="str">
        <f t="shared" si="79"/>
        <v>TRAVOCN</v>
      </c>
      <c r="J433" s="47">
        <v>0</v>
      </c>
      <c r="K433" s="2"/>
      <c r="L433" s="38" t="s">
        <v>239</v>
      </c>
      <c r="M433" s="38"/>
      <c r="N433" s="38" t="s">
        <v>245</v>
      </c>
    </row>
    <row r="434" spans="2:16" x14ac:dyDescent="0.3">
      <c r="B434" s="38" t="s">
        <v>225</v>
      </c>
      <c r="C434" s="38"/>
      <c r="D434" s="38" t="str">
        <f t="shared" si="80"/>
        <v>*</v>
      </c>
      <c r="E434" s="66">
        <f t="shared" si="77"/>
        <v>2025</v>
      </c>
      <c r="F434" s="38" t="str">
        <f t="shared" si="76"/>
        <v>TRAH2G</v>
      </c>
      <c r="G434" s="38" t="str">
        <f t="shared" si="78"/>
        <v>TFR*01*, TFM*01*</v>
      </c>
      <c r="H434" s="38" t="str">
        <f>P$21</f>
        <v>TRAH2G</v>
      </c>
      <c r="I434" s="38" t="str">
        <f t="shared" si="79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16" x14ac:dyDescent="0.3">
      <c r="B435" s="38" t="s">
        <v>225</v>
      </c>
      <c r="C435" s="38"/>
      <c r="D435" s="38" t="str">
        <f t="shared" si="80"/>
        <v>*</v>
      </c>
      <c r="E435" s="66">
        <f t="shared" si="77"/>
        <v>2025</v>
      </c>
      <c r="F435" s="38" t="str">
        <f t="shared" si="76"/>
        <v>TRAHFO</v>
      </c>
      <c r="G435" s="38" t="str">
        <f t="shared" si="78"/>
        <v>TFR*01*, TFM*01*</v>
      </c>
      <c r="H435" s="38" t="str">
        <f>P$22</f>
        <v>TRAHFO</v>
      </c>
      <c r="I435" s="38" t="str">
        <f t="shared" si="79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16" x14ac:dyDescent="0.3">
      <c r="B436" s="38" t="s">
        <v>225</v>
      </c>
      <c r="C436" s="38"/>
      <c r="D436" s="38" t="str">
        <f t="shared" si="80"/>
        <v>*</v>
      </c>
      <c r="E436" s="66">
        <f t="shared" si="77"/>
        <v>2025</v>
      </c>
      <c r="F436" s="38" t="str">
        <f t="shared" si="76"/>
        <v>TRAHUM</v>
      </c>
      <c r="G436" s="38" t="str">
        <f t="shared" si="78"/>
        <v>TFR*01*, TFM*01*</v>
      </c>
      <c r="H436" s="38" t="str">
        <f>P$23</f>
        <v>TRAHUM</v>
      </c>
      <c r="I436" s="38" t="str">
        <f t="shared" si="79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16" x14ac:dyDescent="0.3">
      <c r="B437" s="38" t="s">
        <v>225</v>
      </c>
      <c r="C437" s="38"/>
      <c r="D437" s="38" t="str">
        <f t="shared" si="80"/>
        <v>*</v>
      </c>
      <c r="E437" s="66">
        <f t="shared" si="77"/>
        <v>2025</v>
      </c>
      <c r="F437" s="38" t="str">
        <f t="shared" si="76"/>
        <v>TRAKER</v>
      </c>
      <c r="G437" s="38" t="str">
        <f t="shared" si="78"/>
        <v>TFR*01*, TFM*01*</v>
      </c>
      <c r="H437" s="38" t="str">
        <f>P$24</f>
        <v>TRAKER</v>
      </c>
      <c r="I437" s="38" t="str">
        <f t="shared" si="79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16" x14ac:dyDescent="0.3">
      <c r="B438" s="38" t="s">
        <v>225</v>
      </c>
      <c r="C438" s="38"/>
      <c r="D438" s="38" t="str">
        <f t="shared" si="80"/>
        <v>*</v>
      </c>
      <c r="E438" s="66">
        <f t="shared" si="77"/>
        <v>2025</v>
      </c>
      <c r="F438" s="38" t="str">
        <f t="shared" si="76"/>
        <v>TRALFO</v>
      </c>
      <c r="G438" s="38" t="str">
        <f t="shared" si="78"/>
        <v>TFR*01*, TFM*01*</v>
      </c>
      <c r="H438" s="38" t="str">
        <f>P$25</f>
        <v>TRALFO</v>
      </c>
      <c r="I438" s="38" t="str">
        <f t="shared" si="79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16" x14ac:dyDescent="0.3">
      <c r="B439" s="38" t="s">
        <v>225</v>
      </c>
      <c r="C439" s="38"/>
      <c r="D439" s="38" t="str">
        <f t="shared" si="80"/>
        <v>FLO_EMIS</v>
      </c>
      <c r="E439" s="66">
        <f t="shared" si="77"/>
        <v>2025</v>
      </c>
      <c r="F439" s="38" t="str">
        <f t="shared" si="76"/>
        <v>TRALPG</v>
      </c>
      <c r="G439" s="38" t="str">
        <f t="shared" si="78"/>
        <v>TFR*01*, TFM*01*</v>
      </c>
      <c r="H439" s="38" t="str">
        <f>P$26</f>
        <v>TRALPG</v>
      </c>
      <c r="I439" s="38" t="str">
        <f t="shared" si="79"/>
        <v>TRAVOCN</v>
      </c>
      <c r="J439" s="47">
        <v>2.4377256891162794E-4</v>
      </c>
      <c r="K439" s="2"/>
      <c r="L439" s="38" t="s">
        <v>239</v>
      </c>
      <c r="M439" s="38" t="s">
        <v>293</v>
      </c>
      <c r="N439" s="38" t="s">
        <v>311</v>
      </c>
    </row>
    <row r="440" spans="2:16" x14ac:dyDescent="0.3">
      <c r="B440" s="38" t="s">
        <v>225</v>
      </c>
      <c r="C440" s="38"/>
      <c r="D440" s="38" t="str">
        <f t="shared" si="80"/>
        <v>FLO_EMIS</v>
      </c>
      <c r="E440" s="66">
        <f t="shared" si="77"/>
        <v>2025</v>
      </c>
      <c r="F440" s="38" t="str">
        <f t="shared" si="76"/>
        <v>TRAMTH</v>
      </c>
      <c r="G440" s="38" t="str">
        <f t="shared" si="78"/>
        <v>TFR*01*, TFM*01*</v>
      </c>
      <c r="H440" s="38" t="str">
        <f>P$27</f>
        <v>TRAMTH</v>
      </c>
      <c r="I440" s="38" t="str">
        <f t="shared" si="79"/>
        <v>TRAVOCN</v>
      </c>
      <c r="J440" s="47">
        <v>3.7379219822444255E-3</v>
      </c>
      <c r="K440" s="2"/>
      <c r="L440" s="38" t="s">
        <v>239</v>
      </c>
      <c r="M440" s="38" t="s">
        <v>293</v>
      </c>
      <c r="N440" s="38" t="s">
        <v>311</v>
      </c>
    </row>
    <row r="441" spans="2:16" s="19" customFormat="1" ht="15" customHeight="1" x14ac:dyDescent="0.3">
      <c r="B441" s="38" t="s">
        <v>225</v>
      </c>
      <c r="C441" s="38"/>
      <c r="D441" s="38" t="str">
        <f t="shared" si="80"/>
        <v>FLO_EMIS</v>
      </c>
      <c r="E441" s="66">
        <f t="shared" si="77"/>
        <v>2025</v>
      </c>
      <c r="F441" s="38" t="str">
        <f t="shared" si="76"/>
        <v>TRAMTHM</v>
      </c>
      <c r="G441" s="38" t="str">
        <f t="shared" si="78"/>
        <v>TFR*01*, TFM*01*</v>
      </c>
      <c r="H441" s="38" t="str">
        <f>P$28</f>
        <v>TRAMTHM</v>
      </c>
      <c r="I441" s="38" t="str">
        <f t="shared" si="79"/>
        <v>TRAVOCN</v>
      </c>
      <c r="J441" s="47">
        <v>3.7379219822444255E-3</v>
      </c>
      <c r="K441" s="2"/>
      <c r="L441" s="38" t="s">
        <v>239</v>
      </c>
      <c r="M441" s="38" t="s">
        <v>293</v>
      </c>
      <c r="N441" s="38" t="s">
        <v>311</v>
      </c>
      <c r="P441" s="21"/>
    </row>
    <row r="442" spans="2:16" s="19" customFormat="1" ht="15" customHeight="1" x14ac:dyDescent="0.3">
      <c r="B442" s="38" t="s">
        <v>225</v>
      </c>
      <c r="C442" s="38"/>
      <c r="D442" s="38" t="str">
        <f t="shared" si="80"/>
        <v>FLO_EMIS</v>
      </c>
      <c r="E442" s="66">
        <f t="shared" si="77"/>
        <v>2025</v>
      </c>
      <c r="F442" s="38" t="str">
        <f t="shared" si="76"/>
        <v>TRANGL</v>
      </c>
      <c r="G442" s="38" t="str">
        <f t="shared" si="78"/>
        <v>TFR*01*, TFM*01*</v>
      </c>
      <c r="H442" s="38" t="str">
        <f>P$29</f>
        <v>TRANGL</v>
      </c>
      <c r="I442" s="38" t="str">
        <f t="shared" si="79"/>
        <v>TRAVOCN</v>
      </c>
      <c r="J442" s="47">
        <v>2.3273975868071377E-4</v>
      </c>
      <c r="K442"/>
      <c r="L442" s="38" t="s">
        <v>239</v>
      </c>
      <c r="M442" s="38" t="s">
        <v>293</v>
      </c>
      <c r="N442" s="38" t="s">
        <v>311</v>
      </c>
      <c r="P442" s="21"/>
    </row>
    <row r="443" spans="2:16" x14ac:dyDescent="0.3">
      <c r="B443" s="39" t="s">
        <v>225</v>
      </c>
      <c r="C443" s="39"/>
      <c r="D443" s="39" t="str">
        <f t="shared" si="80"/>
        <v>FLO_EMIS</v>
      </c>
      <c r="E443" s="67">
        <f t="shared" si="77"/>
        <v>2025</v>
      </c>
      <c r="F443" s="39" t="str">
        <f t="shared" si="76"/>
        <v>TRANGS</v>
      </c>
      <c r="G443" s="39" t="str">
        <f t="shared" si="78"/>
        <v>TFR*01*, TFM*01*</v>
      </c>
      <c r="H443" s="39" t="str">
        <f>P$30</f>
        <v>TRANGS</v>
      </c>
      <c r="I443" s="39" t="str">
        <f t="shared" si="79"/>
        <v>TRAVOCN</v>
      </c>
      <c r="J443" s="48">
        <v>2.3273975868071377E-4</v>
      </c>
      <c r="K443"/>
      <c r="L443" s="39" t="s">
        <v>239</v>
      </c>
      <c r="M443" s="39" t="s">
        <v>293</v>
      </c>
      <c r="N443" s="39" t="s">
        <v>311</v>
      </c>
    </row>
    <row r="444" spans="2:16" x14ac:dyDescent="0.3">
      <c r="C444" s="21"/>
      <c r="D444" s="21"/>
      <c r="E444" s="73"/>
      <c r="F444" s="29"/>
      <c r="G444" s="21"/>
      <c r="H444" s="21"/>
      <c r="I444" s="21"/>
      <c r="J444" s="30"/>
      <c r="M444" s="19"/>
      <c r="N44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B1:T443"/>
  <sheetViews>
    <sheetView zoomScale="80" zoomScaleNormal="80" workbookViewId="0">
      <selection activeCell="Q49" sqref="Q49"/>
    </sheetView>
  </sheetViews>
  <sheetFormatPr defaultColWidth="13.33203125" defaultRowHeight="14.4" x14ac:dyDescent="0.3"/>
  <cols>
    <col min="1" max="1" width="12.109375" customWidth="1"/>
    <col min="2" max="2" width="17" customWidth="1"/>
    <col min="3" max="3" width="9.88671875" bestFit="1" customWidth="1"/>
    <col min="4" max="4" width="10.6640625" bestFit="1" customWidth="1"/>
    <col min="5" max="5" width="5.88671875" bestFit="1" customWidth="1"/>
    <col min="6" max="6" width="16.44140625" bestFit="1" customWidth="1"/>
    <col min="7" max="7" width="18.44140625" bestFit="1" customWidth="1"/>
    <col min="8" max="8" width="10.33203125" bestFit="1" customWidth="1"/>
    <col min="9" max="9" width="10.109375" bestFit="1" customWidth="1"/>
    <col min="10" max="10" width="15.88671875" bestFit="1" customWidth="1"/>
    <col min="12" max="12" width="7.44140625" customWidth="1"/>
    <col min="14" max="14" width="24.44140625" bestFit="1" customWidth="1"/>
    <col min="17" max="17" width="38.6640625" bestFit="1" customWidth="1"/>
    <col min="20" max="20" width="20.5546875" customWidth="1"/>
  </cols>
  <sheetData>
    <row r="1" spans="2:20" s="2" customFormat="1" x14ac:dyDescent="0.3"/>
    <row r="2" spans="2:20" s="2" customFormat="1" x14ac:dyDescent="0.3"/>
    <row r="3" spans="2:20" s="2" customFormat="1" ht="19.8" x14ac:dyDescent="0.3">
      <c r="B3" s="50" t="s">
        <v>332</v>
      </c>
      <c r="C3" s="50"/>
      <c r="D3" s="50"/>
      <c r="E3" s="50"/>
      <c r="F3" s="50"/>
      <c r="L3" s="41"/>
    </row>
    <row r="4" spans="2:20" s="76" customFormat="1" ht="19.8" x14ac:dyDescent="0.3">
      <c r="B4" s="74"/>
      <c r="C4" s="74"/>
      <c r="D4" s="74"/>
      <c r="E4" s="74"/>
      <c r="F4" s="74"/>
      <c r="L4" s="77"/>
    </row>
    <row r="5" spans="2:20" s="2" customFormat="1" ht="21" customHeight="1" x14ac:dyDescent="0.3">
      <c r="B5" s="40"/>
      <c r="C5"/>
      <c r="D5"/>
      <c r="E5"/>
      <c r="F5"/>
      <c r="G5"/>
      <c r="H5"/>
      <c r="I5"/>
      <c r="J5"/>
      <c r="L5" s="41"/>
    </row>
    <row r="6" spans="2:20" s="2" customFormat="1" ht="15" customHeight="1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TFL -5km'!$E$7</f>
        <v>2018</v>
      </c>
      <c r="F7" s="38" t="str">
        <f>H7</f>
        <v>TRABDL</v>
      </c>
      <c r="G7" s="38" t="s">
        <v>314</v>
      </c>
      <c r="H7" s="38" t="str">
        <f>P$7</f>
        <v>TRABDL</v>
      </c>
      <c r="I7" s="38" t="s">
        <v>226</v>
      </c>
      <c r="J7" s="47">
        <v>7.6358937537942032E-5</v>
      </c>
      <c r="L7" s="38" t="s">
        <v>239</v>
      </c>
      <c r="M7" s="38" t="s">
        <v>293</v>
      </c>
      <c r="N7" s="38" t="s">
        <v>244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'ACTIVITY TFL -5km'!$E$7</f>
        <v>2018</v>
      </c>
      <c r="F8" s="38" t="str">
        <f t="shared" ref="F8:F30" si="1">H8</f>
        <v>TRABDLM</v>
      </c>
      <c r="G8" s="38" t="str">
        <f>G7</f>
        <v>TFR*, TFM*</v>
      </c>
      <c r="H8" s="38" t="str">
        <f>P$8</f>
        <v>TRABDLM</v>
      </c>
      <c r="I8" s="38" t="str">
        <f>I7</f>
        <v>TRACH4N</v>
      </c>
      <c r="J8" s="47">
        <v>7.6358937537942032E-5</v>
      </c>
      <c r="L8" s="38" t="s">
        <v>239</v>
      </c>
      <c r="M8" s="38" t="s">
        <v>293</v>
      </c>
      <c r="N8" s="38" t="s">
        <v>244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>'ACTIVITY TFL -5km'!$E$7</f>
        <v>2018</v>
      </c>
      <c r="F9" s="38" t="str">
        <f t="shared" si="1"/>
        <v>TRABGL</v>
      </c>
      <c r="G9" s="38" t="str">
        <f t="shared" ref="G9:G30" si="2">G8</f>
        <v>TFR*, TFM*</v>
      </c>
      <c r="H9" s="38" t="str">
        <f>P$9</f>
        <v>TRABGL</v>
      </c>
      <c r="I9" s="38" t="str">
        <f t="shared" ref="I9:I30" si="3">I8</f>
        <v>TRACH4N</v>
      </c>
      <c r="J9" s="47">
        <v>1.3036282207262576E-4</v>
      </c>
      <c r="L9" s="38" t="s">
        <v>239</v>
      </c>
      <c r="M9" s="38" t="s">
        <v>293</v>
      </c>
      <c r="N9" s="38" t="s">
        <v>242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>'ACTIVITY TFL -5km'!$E$7</f>
        <v>2018</v>
      </c>
      <c r="F10" s="38" t="str">
        <f t="shared" si="1"/>
        <v>TRABGS</v>
      </c>
      <c r="G10" s="38" t="str">
        <f t="shared" si="2"/>
        <v>TFR*, TFM*</v>
      </c>
      <c r="H10" s="38" t="str">
        <f>P$10</f>
        <v>TRABGS</v>
      </c>
      <c r="I10" s="38" t="str">
        <f t="shared" si="3"/>
        <v>TRACH4N</v>
      </c>
      <c r="J10" s="47">
        <v>1.3036282207262576E-4</v>
      </c>
      <c r="L10" s="38" t="s">
        <v>239</v>
      </c>
      <c r="M10" s="38" t="s">
        <v>293</v>
      </c>
      <c r="N10" s="38" t="s">
        <v>242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*</v>
      </c>
      <c r="E11" s="42">
        <f>'ACTIVITY TFL -5km'!$E$7</f>
        <v>2018</v>
      </c>
      <c r="F11" s="38" t="str">
        <f t="shared" si="1"/>
        <v>TRABGSL</v>
      </c>
      <c r="G11" s="38" t="str">
        <f t="shared" si="2"/>
        <v>TFR*, TFM*</v>
      </c>
      <c r="H11" s="38" t="str">
        <f>P$11</f>
        <v>TRABGSL</v>
      </c>
      <c r="I11" s="38" t="str">
        <f t="shared" si="3"/>
        <v>TRACH4N</v>
      </c>
      <c r="J11" s="47">
        <v>0</v>
      </c>
      <c r="L11" s="38" t="s">
        <v>239</v>
      </c>
      <c r="M11" s="38"/>
      <c r="N11" s="38" t="s">
        <v>245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4">IF(J12&gt;0,"FLO_EMIS","*")</f>
        <v>*</v>
      </c>
      <c r="E12" s="42">
        <f>'ACTIVITY TFL -5km'!$E$7</f>
        <v>2018</v>
      </c>
      <c r="F12" s="38" t="str">
        <f t="shared" ref="F12" si="5">H12</f>
        <v>TRABGSLM</v>
      </c>
      <c r="G12" s="38" t="str">
        <f t="shared" si="2"/>
        <v>TFR*, TFM*</v>
      </c>
      <c r="H12" s="38" t="str">
        <f>P$12</f>
        <v>TRABGSLM</v>
      </c>
      <c r="I12" s="38" t="str">
        <f t="shared" si="3"/>
        <v>TRACH4N</v>
      </c>
      <c r="J12" s="47">
        <v>0</v>
      </c>
      <c r="L12" s="38" t="s">
        <v>239</v>
      </c>
      <c r="M12" s="38"/>
      <c r="N12" s="38" t="s">
        <v>245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'ACTIVITY TFL -5km'!$E$7</f>
        <v>2018</v>
      </c>
      <c r="F13" s="38" t="str">
        <f t="shared" si="1"/>
        <v>TRABJF</v>
      </c>
      <c r="G13" s="38" t="str">
        <f>G11</f>
        <v>TFR*, TFM*</v>
      </c>
      <c r="H13" s="38" t="str">
        <f>P$13</f>
        <v>TRABJF</v>
      </c>
      <c r="I13" s="38" t="str">
        <f>I11</f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>'ACTIVITY TFL -5km'!$E$7</f>
        <v>2018</v>
      </c>
      <c r="F14" s="38" t="str">
        <f t="shared" si="1"/>
        <v>TRADME</v>
      </c>
      <c r="G14" s="38" t="str">
        <f t="shared" si="2"/>
        <v>TFR*, TFM*</v>
      </c>
      <c r="H14" s="38" t="str">
        <f>P$14</f>
        <v>TRADME</v>
      </c>
      <c r="I14" s="38" t="str">
        <f t="shared" si="3"/>
        <v>TRACH4N</v>
      </c>
      <c r="J14" s="47">
        <v>0</v>
      </c>
      <c r="L14" s="38" t="s">
        <v>239</v>
      </c>
      <c r="M14" s="38"/>
      <c r="N14" s="38" t="s">
        <v>263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>'ACTIVITY TFL -5km'!$E$7</f>
        <v>2018</v>
      </c>
      <c r="F15" s="38" t="str">
        <f t="shared" si="1"/>
        <v>TRADST</v>
      </c>
      <c r="G15" s="38" t="str">
        <f t="shared" si="2"/>
        <v>TFR*, TFM*</v>
      </c>
      <c r="H15" s="38" t="str">
        <f>P$15</f>
        <v>TRADST</v>
      </c>
      <c r="I15" s="38" t="str">
        <f t="shared" si="3"/>
        <v>TRACH4N</v>
      </c>
      <c r="J15" s="47">
        <v>7.4815683725555998E-5</v>
      </c>
      <c r="L15" s="38" t="s">
        <v>239</v>
      </c>
      <c r="M15" s="38" t="s">
        <v>293</v>
      </c>
      <c r="N15" s="38" t="s">
        <v>242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>'ACTIVITY TFL -5km'!$E$7</f>
        <v>2018</v>
      </c>
      <c r="F16" s="38" t="str">
        <f t="shared" si="1"/>
        <v>TRAELC</v>
      </c>
      <c r="G16" s="38" t="str">
        <f t="shared" si="2"/>
        <v>TFR*, TFM*</v>
      </c>
      <c r="H16" s="38" t="str">
        <f>P$16</f>
        <v>TRAELC</v>
      </c>
      <c r="I16" s="38" t="str">
        <f t="shared" si="3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>'ACTIVITY TFL -5km'!$E$7</f>
        <v>2018</v>
      </c>
      <c r="F17" s="38" t="str">
        <f t="shared" si="1"/>
        <v>TRAETH</v>
      </c>
      <c r="G17" s="38" t="str">
        <f t="shared" si="2"/>
        <v>TFR*, TFM*</v>
      </c>
      <c r="H17" s="38" t="str">
        <f>P$17</f>
        <v>TRAETH</v>
      </c>
      <c r="I17" s="38" t="str">
        <f t="shared" si="3"/>
        <v>TRACH4N</v>
      </c>
      <c r="J17" s="47">
        <v>5.5538380466646722E-5</v>
      </c>
      <c r="L17" s="38" t="s">
        <v>239</v>
      </c>
      <c r="M17" s="38" t="s">
        <v>293</v>
      </c>
      <c r="N17" s="38" t="s">
        <v>242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>'ACTIVITY TFL -5km'!$E$7</f>
        <v>2018</v>
      </c>
      <c r="F18" s="38" t="str">
        <f t="shared" si="1"/>
        <v>TRAETHM</v>
      </c>
      <c r="G18" s="38" t="str">
        <f t="shared" si="2"/>
        <v>TFR*, TFM*</v>
      </c>
      <c r="H18" s="38" t="str">
        <f>P$18</f>
        <v>TRAETHM</v>
      </c>
      <c r="I18" s="38" t="str">
        <f t="shared" si="3"/>
        <v>TRACH4N</v>
      </c>
      <c r="J18" s="47">
        <v>5.5538380466646722E-5</v>
      </c>
      <c r="L18" s="38" t="s">
        <v>239</v>
      </c>
      <c r="M18" s="38" t="s">
        <v>293</v>
      </c>
      <c r="N18" s="38" t="s">
        <v>242</v>
      </c>
      <c r="P18" s="38" t="s">
        <v>197</v>
      </c>
      <c r="Q18" s="44" t="s">
        <v>198</v>
      </c>
    </row>
    <row r="19" spans="2:20" s="2" customFormat="1" ht="15" customHeight="1" x14ac:dyDescent="0.3">
      <c r="B19" s="38" t="s">
        <v>225</v>
      </c>
      <c r="C19" s="38"/>
      <c r="D19" s="38" t="str">
        <f t="shared" si="0"/>
        <v>*</v>
      </c>
      <c r="E19" s="42">
        <f>'ACTIVITY TFL -5km'!$E$7</f>
        <v>2018</v>
      </c>
      <c r="F19" s="38" t="str">
        <f t="shared" si="1"/>
        <v>TRAFTD</v>
      </c>
      <c r="G19" s="38" t="str">
        <f t="shared" si="2"/>
        <v>TFR*, TFM*</v>
      </c>
      <c r="H19" s="38" t="str">
        <f>P$19</f>
        <v>TRAFTD</v>
      </c>
      <c r="I19" s="38" t="str">
        <f t="shared" si="3"/>
        <v>TRACH4N</v>
      </c>
      <c r="J19" s="47">
        <v>0</v>
      </c>
      <c r="L19" s="38" t="s">
        <v>239</v>
      </c>
      <c r="M19" s="38"/>
      <c r="N19" s="38" t="s">
        <v>263</v>
      </c>
      <c r="P19" s="38" t="s">
        <v>276</v>
      </c>
      <c r="Q19" s="44" t="s">
        <v>277</v>
      </c>
    </row>
    <row r="20" spans="2:20" s="2" customFormat="1" ht="15" customHeight="1" x14ac:dyDescent="0.3">
      <c r="B20" s="38" t="s">
        <v>225</v>
      </c>
      <c r="C20" s="38"/>
      <c r="D20" s="38" t="str">
        <f t="shared" si="0"/>
        <v>*</v>
      </c>
      <c r="E20" s="42">
        <f>'ACTIVITY TFL -5km'!$E$7</f>
        <v>2018</v>
      </c>
      <c r="F20" s="38" t="str">
        <f t="shared" si="1"/>
        <v>TRAGSL</v>
      </c>
      <c r="G20" s="38" t="str">
        <f t="shared" si="2"/>
        <v>TFR*, TFM*</v>
      </c>
      <c r="H20" s="38" t="str">
        <f>P$20</f>
        <v>TRAGSL</v>
      </c>
      <c r="I20" s="38" t="str">
        <f t="shared" si="3"/>
        <v>TRACH4N</v>
      </c>
      <c r="J20" s="47">
        <v>0</v>
      </c>
      <c r="L20" s="38" t="s">
        <v>239</v>
      </c>
      <c r="M20" s="38"/>
      <c r="N20" s="38" t="s">
        <v>245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>'ACTIVITY TFL -5km'!$E$7</f>
        <v>2018</v>
      </c>
      <c r="F21" s="38" t="str">
        <f t="shared" si="1"/>
        <v>TRAH2G</v>
      </c>
      <c r="G21" s="38" t="str">
        <f t="shared" si="2"/>
        <v>TFR*, TFM*</v>
      </c>
      <c r="H21" s="38" t="str">
        <f>P$21</f>
        <v>TRAH2G</v>
      </c>
      <c r="I21" s="38" t="str">
        <f t="shared" si="3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>'ACTIVITY TFL -5km'!$E$7</f>
        <v>2018</v>
      </c>
      <c r="F22" s="38" t="str">
        <f t="shared" si="1"/>
        <v>TRAHFO</v>
      </c>
      <c r="G22" s="38" t="str">
        <f t="shared" si="2"/>
        <v>TFR*, TFM*</v>
      </c>
      <c r="H22" s="38" t="str">
        <f>P$22</f>
        <v>TRAHFO</v>
      </c>
      <c r="I22" s="38" t="str">
        <f t="shared" si="3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>'ACTIVITY TFL -5km'!$E$7</f>
        <v>2018</v>
      </c>
      <c r="F23" s="38" t="str">
        <f t="shared" si="1"/>
        <v>TRAHUM</v>
      </c>
      <c r="G23" s="38" t="str">
        <f t="shared" si="2"/>
        <v>TFR*, TFM*</v>
      </c>
      <c r="H23" s="38" t="str">
        <f>P$23</f>
        <v>TRAHUM</v>
      </c>
      <c r="I23" s="38" t="str">
        <f t="shared" si="3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>'ACTIVITY TFL -5km'!$E$7</f>
        <v>2018</v>
      </c>
      <c r="F24" s="38" t="str">
        <f t="shared" si="1"/>
        <v>TRAKER</v>
      </c>
      <c r="G24" s="38" t="str">
        <f t="shared" si="2"/>
        <v>TFR*, TFM*</v>
      </c>
      <c r="H24" s="38" t="str">
        <f>P$24</f>
        <v>TRAKER</v>
      </c>
      <c r="I24" s="38" t="str">
        <f t="shared" si="3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>'ACTIVITY TFL -5km'!$E$7</f>
        <v>2018</v>
      </c>
      <c r="F25" s="38" t="str">
        <f t="shared" si="1"/>
        <v>TRALFO</v>
      </c>
      <c r="G25" s="38" t="str">
        <f t="shared" si="2"/>
        <v>TFR*, TFM*</v>
      </c>
      <c r="H25" s="38" t="str">
        <f>P$25</f>
        <v>TRALFO</v>
      </c>
      <c r="I25" s="38" t="str">
        <f t="shared" si="3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FLO_EMIS</v>
      </c>
      <c r="E26" s="42">
        <f>'ACTIVITY TFL -5km'!$E$7</f>
        <v>2018</v>
      </c>
      <c r="F26" s="38" t="str">
        <f t="shared" si="1"/>
        <v>TRALPG</v>
      </c>
      <c r="G26" s="38" t="str">
        <f t="shared" si="2"/>
        <v>TFR*, TFM*</v>
      </c>
      <c r="H26" s="38" t="str">
        <f>P$26</f>
        <v>TRALPG</v>
      </c>
      <c r="I26" s="38" t="str">
        <f t="shared" si="3"/>
        <v>TRACH4N</v>
      </c>
      <c r="J26" s="47">
        <v>1.3654254952979311E-4</v>
      </c>
      <c r="L26" s="38" t="s">
        <v>239</v>
      </c>
      <c r="M26" s="38" t="s">
        <v>293</v>
      </c>
      <c r="N26" s="38" t="s">
        <v>242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>'ACTIVITY TFL -5km'!$E$7</f>
        <v>2018</v>
      </c>
      <c r="F27" s="38" t="str">
        <f t="shared" si="1"/>
        <v>TRAMTH</v>
      </c>
      <c r="G27" s="38" t="str">
        <f t="shared" si="2"/>
        <v>TFR*, TFM*</v>
      </c>
      <c r="H27" s="38" t="str">
        <f>P$27</f>
        <v>TRAMTH</v>
      </c>
      <c r="I27" s="38" t="str">
        <f t="shared" si="3"/>
        <v>TRACH4N</v>
      </c>
      <c r="J27" s="47">
        <v>7.2959654965308745E-5</v>
      </c>
      <c r="L27" s="38" t="s">
        <v>239</v>
      </c>
      <c r="M27" s="38" t="s">
        <v>293</v>
      </c>
      <c r="N27" s="38" t="s">
        <v>242</v>
      </c>
      <c r="P27" s="38" t="s">
        <v>315</v>
      </c>
      <c r="Q27" s="44" t="s">
        <v>268</v>
      </c>
    </row>
    <row r="28" spans="2:20" s="2" customFormat="1" ht="15" customHeight="1" x14ac:dyDescent="0.3">
      <c r="B28" s="38" t="s">
        <v>225</v>
      </c>
      <c r="C28" s="38"/>
      <c r="D28" s="38" t="str">
        <f t="shared" si="0"/>
        <v>FLO_EMIS</v>
      </c>
      <c r="E28" s="42">
        <f>'ACTIVITY TFL -5km'!$E$7</f>
        <v>2018</v>
      </c>
      <c r="F28" s="38" t="str">
        <f t="shared" si="1"/>
        <v>TRAMTHM</v>
      </c>
      <c r="G28" s="38" t="str">
        <f t="shared" si="2"/>
        <v>TFR*, TFM*</v>
      </c>
      <c r="H28" s="38" t="str">
        <f>P$28</f>
        <v>TRAMTHM</v>
      </c>
      <c r="I28" s="38" t="str">
        <f t="shared" si="3"/>
        <v>TRACH4N</v>
      </c>
      <c r="J28" s="47">
        <v>7.2959654965308745E-5</v>
      </c>
      <c r="L28" s="38" t="s">
        <v>239</v>
      </c>
      <c r="M28" s="38" t="s">
        <v>293</v>
      </c>
      <c r="N28" s="38" t="s">
        <v>242</v>
      </c>
      <c r="P28" s="38" t="s">
        <v>316</v>
      </c>
      <c r="Q28" s="44" t="s">
        <v>267</v>
      </c>
      <c r="R28"/>
      <c r="S28"/>
      <c r="T28"/>
    </row>
    <row r="29" spans="2:20" x14ac:dyDescent="0.3">
      <c r="B29" s="38" t="s">
        <v>225</v>
      </c>
      <c r="C29" s="38"/>
      <c r="D29" s="38" t="str">
        <f t="shared" si="0"/>
        <v>FLO_EMIS</v>
      </c>
      <c r="E29" s="42">
        <f>'ACTIVITY TFL -5km'!$E$7</f>
        <v>2018</v>
      </c>
      <c r="F29" s="38" t="str">
        <f t="shared" si="1"/>
        <v>TRANGL</v>
      </c>
      <c r="G29" s="38" t="str">
        <f t="shared" si="2"/>
        <v>TFR*, TFM*</v>
      </c>
      <c r="H29" s="38" t="str">
        <f>P$29</f>
        <v>TRANGL</v>
      </c>
      <c r="I29" s="38" t="str">
        <f t="shared" si="3"/>
        <v>TRACH4N</v>
      </c>
      <c r="J29" s="47">
        <v>1.3036282207262576E-4</v>
      </c>
      <c r="L29" s="38" t="s">
        <v>239</v>
      </c>
      <c r="M29" s="38" t="s">
        <v>293</v>
      </c>
      <c r="N29" s="38" t="s">
        <v>242</v>
      </c>
      <c r="P29" s="38" t="s">
        <v>280</v>
      </c>
      <c r="Q29" s="45" t="s">
        <v>281</v>
      </c>
    </row>
    <row r="30" spans="2:20" x14ac:dyDescent="0.3">
      <c r="B30" s="39" t="s">
        <v>225</v>
      </c>
      <c r="C30" s="39"/>
      <c r="D30" s="39" t="str">
        <f t="shared" si="0"/>
        <v>FLO_EMIS</v>
      </c>
      <c r="E30" s="42">
        <f>'ACTIVITY TFL -5km'!$E$7</f>
        <v>2018</v>
      </c>
      <c r="F30" s="39" t="str">
        <f t="shared" si="1"/>
        <v>TRANGS</v>
      </c>
      <c r="G30" s="39" t="str">
        <f t="shared" si="2"/>
        <v>TFR*, TFM*</v>
      </c>
      <c r="H30" s="39" t="str">
        <f>P$30</f>
        <v>TRANGS</v>
      </c>
      <c r="I30" s="39" t="str">
        <f t="shared" si="3"/>
        <v>TRACH4N</v>
      </c>
      <c r="J30" s="48">
        <v>1.3036282207262576E-4</v>
      </c>
      <c r="L30" s="39" t="s">
        <v>239</v>
      </c>
      <c r="M30" s="39" t="s">
        <v>293</v>
      </c>
      <c r="N30" s="39" t="s">
        <v>242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f>'ACTIVITY TFL -5km'!$E$7</f>
        <v>2018</v>
      </c>
      <c r="F31" s="38" t="str">
        <f>H31</f>
        <v>TRABDL</v>
      </c>
      <c r="G31" s="38" t="str">
        <f>G$7</f>
        <v>TFR*, TFM*</v>
      </c>
      <c r="H31" s="38" t="str">
        <f>P$7</f>
        <v>TRABDL</v>
      </c>
      <c r="I31" s="38" t="s">
        <v>227</v>
      </c>
      <c r="J31" s="47">
        <v>0.15913643835636118</v>
      </c>
      <c r="K31" s="2"/>
      <c r="L31" s="38" t="s">
        <v>239</v>
      </c>
      <c r="M31" s="38" t="s">
        <v>293</v>
      </c>
      <c r="N31" s="38" t="s">
        <v>244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'ACTIVITY TFL -5km'!$E$7</f>
        <v>2018</v>
      </c>
      <c r="F32" s="38" t="str">
        <f t="shared" ref="F32:F54" si="6">H32</f>
        <v>TRABDLM</v>
      </c>
      <c r="G32" s="38" t="str">
        <f>G31</f>
        <v>TFR*, TFM*</v>
      </c>
      <c r="H32" s="38" t="str">
        <f>P$8</f>
        <v>TRABDLM</v>
      </c>
      <c r="I32" s="38" t="str">
        <f>I31</f>
        <v>TRACOXN</v>
      </c>
      <c r="J32" s="47">
        <v>0.15913643835636118</v>
      </c>
      <c r="K32" s="2"/>
      <c r="L32" s="38" t="s">
        <v>239</v>
      </c>
      <c r="M32" s="38" t="s">
        <v>293</v>
      </c>
      <c r="N32" s="38" t="s">
        <v>244</v>
      </c>
    </row>
    <row r="33" spans="2:20" s="2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>'ACTIVITY TFL -5km'!$E$7</f>
        <v>2018</v>
      </c>
      <c r="F33" s="38" t="str">
        <f t="shared" si="6"/>
        <v>TRABGL</v>
      </c>
      <c r="G33" s="38" t="str">
        <f t="shared" ref="G33:G54" si="7">G32</f>
        <v>TFR*, TFM*</v>
      </c>
      <c r="H33" s="38" t="str">
        <f>P$9</f>
        <v>TRABGL</v>
      </c>
      <c r="I33" s="38" t="str">
        <f t="shared" ref="I33:I54" si="8">I32</f>
        <v>TRACOXN</v>
      </c>
      <c r="J33" s="47">
        <v>3.3945408839744291E-2</v>
      </c>
      <c r="L33" s="38" t="s">
        <v>239</v>
      </c>
      <c r="M33" s="38" t="s">
        <v>293</v>
      </c>
      <c r="N33" s="38" t="s">
        <v>242</v>
      </c>
      <c r="P33" s="53"/>
      <c r="S33" s="53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>'ACTIVITY TFL -5km'!$E$7</f>
        <v>2018</v>
      </c>
      <c r="F34" s="38" t="str">
        <f t="shared" si="6"/>
        <v>TRABGS</v>
      </c>
      <c r="G34" s="38" t="str">
        <f t="shared" si="7"/>
        <v>TFR*, TFM*</v>
      </c>
      <c r="H34" s="38" t="str">
        <f>P$10</f>
        <v>TRABGS</v>
      </c>
      <c r="I34" s="38" t="str">
        <f t="shared" si="8"/>
        <v>TRACOXN</v>
      </c>
      <c r="J34" s="47">
        <v>3.3945408839744291E-2</v>
      </c>
      <c r="L34" s="38" t="s">
        <v>239</v>
      </c>
      <c r="M34" s="38" t="s">
        <v>293</v>
      </c>
      <c r="N34" s="38" t="s">
        <v>242</v>
      </c>
      <c r="P34" s="53"/>
      <c r="S34" s="1"/>
      <c r="T34" s="54"/>
    </row>
    <row r="35" spans="2:20" s="2" customFormat="1" ht="15" customHeight="1" x14ac:dyDescent="0.3">
      <c r="B35" s="38" t="s">
        <v>225</v>
      </c>
      <c r="C35" s="38"/>
      <c r="D35" s="38" t="str">
        <f t="shared" si="0"/>
        <v>*</v>
      </c>
      <c r="E35" s="42">
        <f>'ACTIVITY TFL -5km'!$E$7</f>
        <v>2018</v>
      </c>
      <c r="F35" s="38" t="str">
        <f t="shared" si="6"/>
        <v>TRABGSL</v>
      </c>
      <c r="G35" s="38" t="str">
        <f t="shared" si="7"/>
        <v>TFR*, TFM*</v>
      </c>
      <c r="H35" s="38" t="str">
        <f>P$11</f>
        <v>TRABGSL</v>
      </c>
      <c r="I35" s="38" t="str">
        <f t="shared" si="8"/>
        <v>TRACOXN</v>
      </c>
      <c r="J35" s="47">
        <v>0</v>
      </c>
      <c r="L35" s="38" t="s">
        <v>239</v>
      </c>
      <c r="M35" s="38"/>
      <c r="N35" s="38" t="s">
        <v>245</v>
      </c>
      <c r="P35" s="53"/>
      <c r="S35" s="53"/>
    </row>
    <row r="36" spans="2:20" s="2" customFormat="1" ht="15" customHeight="1" x14ac:dyDescent="0.3">
      <c r="B36" s="38" t="s">
        <v>225</v>
      </c>
      <c r="C36" s="38"/>
      <c r="D36" s="38" t="str">
        <f t="shared" si="0"/>
        <v>*</v>
      </c>
      <c r="E36" s="42">
        <f>'ACTIVITY TFL -5km'!$E$7</f>
        <v>2018</v>
      </c>
      <c r="F36" s="38" t="str">
        <f t="shared" si="6"/>
        <v>TRABGSLM</v>
      </c>
      <c r="G36" s="38" t="str">
        <f t="shared" si="7"/>
        <v>TFR*, TFM*</v>
      </c>
      <c r="H36" s="38" t="str">
        <f>P$12</f>
        <v>TRABGSLM</v>
      </c>
      <c r="I36" s="38" t="str">
        <f t="shared" si="8"/>
        <v>TRACOXN</v>
      </c>
      <c r="J36" s="47">
        <v>0</v>
      </c>
      <c r="L36" s="38" t="s">
        <v>239</v>
      </c>
      <c r="M36" s="38"/>
      <c r="N36" s="38" t="s">
        <v>245</v>
      </c>
      <c r="P36" s="53"/>
      <c r="S36" s="1"/>
      <c r="T36" s="62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'ACTIVITY TFL -5km'!$E$7</f>
        <v>2018</v>
      </c>
      <c r="F37" s="38" t="str">
        <f t="shared" si="6"/>
        <v>TRABJF</v>
      </c>
      <c r="G37" s="38" t="str">
        <f>G35</f>
        <v>TFR*, TFM*</v>
      </c>
      <c r="H37" s="38" t="str">
        <f>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</row>
    <row r="38" spans="2:20" s="2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>'ACTIVITY TFL -5km'!$E$7</f>
        <v>2018</v>
      </c>
      <c r="F38" s="38" t="str">
        <f t="shared" si="6"/>
        <v>TRADME</v>
      </c>
      <c r="G38" s="38" t="str">
        <f t="shared" si="7"/>
        <v>TFR*, TFM*</v>
      </c>
      <c r="H38" s="38" t="str">
        <f>P$14</f>
        <v>TRADME</v>
      </c>
      <c r="I38" s="38" t="str">
        <f t="shared" si="8"/>
        <v>TRACOXN</v>
      </c>
      <c r="J38" s="47">
        <v>0</v>
      </c>
      <c r="L38" s="38" t="s">
        <v>239</v>
      </c>
      <c r="M38" s="38"/>
      <c r="N38" s="38" t="s">
        <v>263</v>
      </c>
      <c r="P38" s="53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>'ACTIVITY TFL -5km'!$E$7</f>
        <v>2018</v>
      </c>
      <c r="F39" s="38" t="str">
        <f t="shared" si="6"/>
        <v>TRADST</v>
      </c>
      <c r="G39" s="38" t="str">
        <f t="shared" si="7"/>
        <v>TFR*, TFM*</v>
      </c>
      <c r="H39" s="38" t="str">
        <f>P$15</f>
        <v>TRADST</v>
      </c>
      <c r="I39" s="38" t="str">
        <f t="shared" si="8"/>
        <v>TRACOXN</v>
      </c>
      <c r="J39" s="47">
        <v>0.15592020823187894</v>
      </c>
      <c r="K39" s="2"/>
      <c r="L39" s="38" t="s">
        <v>239</v>
      </c>
      <c r="M39" s="38" t="s">
        <v>293</v>
      </c>
      <c r="N39" s="38" t="s">
        <v>242</v>
      </c>
      <c r="P39" s="53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>'ACTIVITY TFL -5km'!$E$7</f>
        <v>2018</v>
      </c>
      <c r="F40" s="38" t="str">
        <f t="shared" si="6"/>
        <v>TRAELC</v>
      </c>
      <c r="G40" s="38" t="str">
        <f t="shared" si="7"/>
        <v>TFR*, TFM*</v>
      </c>
      <c r="H40" s="38" t="str">
        <f>P$16</f>
        <v>TRAELC</v>
      </c>
      <c r="I40" s="38" t="str">
        <f t="shared" si="8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>'ACTIVITY TFL -5km'!$E$7</f>
        <v>2018</v>
      </c>
      <c r="F41" s="38" t="str">
        <f t="shared" si="6"/>
        <v>TRAETH</v>
      </c>
      <c r="G41" s="38" t="str">
        <f t="shared" si="7"/>
        <v>TFR*, TFM*</v>
      </c>
      <c r="H41" s="38" t="str">
        <f>P$17</f>
        <v>TRAETH</v>
      </c>
      <c r="I41" s="38" t="str">
        <f t="shared" si="8"/>
        <v>TRACOXN</v>
      </c>
      <c r="J41" s="47">
        <v>3.0780853121237538E-2</v>
      </c>
      <c r="K41" s="2"/>
      <c r="L41" s="38" t="s">
        <v>239</v>
      </c>
      <c r="M41" s="38" t="s">
        <v>293</v>
      </c>
      <c r="N41" s="38" t="s">
        <v>242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42">
        <f>'ACTIVITY TFL -5km'!$E$7</f>
        <v>2018</v>
      </c>
      <c r="F42" s="38" t="str">
        <f t="shared" si="6"/>
        <v>TRAETHM</v>
      </c>
      <c r="G42" s="38" t="str">
        <f t="shared" si="7"/>
        <v>TFR*, TFM*</v>
      </c>
      <c r="H42" s="38" t="str">
        <f>P$18</f>
        <v>TRAETHM</v>
      </c>
      <c r="I42" s="38" t="str">
        <f t="shared" si="8"/>
        <v>TRACOXN</v>
      </c>
      <c r="J42" s="47">
        <v>3.0780853121237538E-2</v>
      </c>
      <c r="K42" s="2"/>
      <c r="L42" s="38" t="s">
        <v>239</v>
      </c>
      <c r="M42" s="38" t="s">
        <v>293</v>
      </c>
      <c r="N42" s="38" t="s">
        <v>242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>'ACTIVITY TFL -5km'!$E$7</f>
        <v>2018</v>
      </c>
      <c r="F43" s="38" t="str">
        <f t="shared" si="6"/>
        <v>TRAFTD</v>
      </c>
      <c r="G43" s="38" t="str">
        <f t="shared" si="7"/>
        <v>TFR*, TFM*</v>
      </c>
      <c r="H43" s="38" t="str">
        <f>P$19</f>
        <v>TRAFTD</v>
      </c>
      <c r="I43" s="38" t="str">
        <f t="shared" si="8"/>
        <v>TRACOXN</v>
      </c>
      <c r="J43" s="47">
        <v>0</v>
      </c>
      <c r="K43" s="2"/>
      <c r="L43" s="38" t="s">
        <v>239</v>
      </c>
      <c r="M43" s="38"/>
      <c r="N43" s="38" t="s">
        <v>263</v>
      </c>
    </row>
    <row r="44" spans="2:20" x14ac:dyDescent="0.3">
      <c r="B44" s="38" t="s">
        <v>225</v>
      </c>
      <c r="C44" s="38"/>
      <c r="D44" s="38" t="str">
        <f t="shared" si="0"/>
        <v>*</v>
      </c>
      <c r="E44" s="42">
        <f>'ACTIVITY TFL -5km'!$E$7</f>
        <v>2018</v>
      </c>
      <c r="F44" s="38" t="str">
        <f t="shared" si="6"/>
        <v>TRAGSL</v>
      </c>
      <c r="G44" s="38" t="str">
        <f t="shared" si="7"/>
        <v>TFR*, TFM*</v>
      </c>
      <c r="H44" s="38" t="str">
        <f>P$20</f>
        <v>TRAGSL</v>
      </c>
      <c r="I44" s="38" t="str">
        <f t="shared" si="8"/>
        <v>TRACOXN</v>
      </c>
      <c r="J44" s="47">
        <v>0</v>
      </c>
      <c r="K44" s="2"/>
      <c r="L44" s="38" t="s">
        <v>239</v>
      </c>
      <c r="M44" s="38"/>
      <c r="N44" s="38" t="s">
        <v>245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>'ACTIVITY TFL -5km'!$E$7</f>
        <v>2018</v>
      </c>
      <c r="F45" s="38" t="str">
        <f t="shared" si="6"/>
        <v>TRAH2G</v>
      </c>
      <c r="G45" s="38" t="str">
        <f t="shared" si="7"/>
        <v>TFR*, TFM*</v>
      </c>
      <c r="H45" s="38" t="str">
        <f>P$21</f>
        <v>TRAH2G</v>
      </c>
      <c r="I45" s="38" t="str">
        <f t="shared" si="8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>'ACTIVITY TFL -5km'!$E$7</f>
        <v>2018</v>
      </c>
      <c r="F46" s="38" t="str">
        <f t="shared" si="6"/>
        <v>TRAHFO</v>
      </c>
      <c r="G46" s="38" t="str">
        <f t="shared" si="7"/>
        <v>TFR*, TFM*</v>
      </c>
      <c r="H46" s="38" t="str">
        <f>P$22</f>
        <v>TRAHFO</v>
      </c>
      <c r="I46" s="38" t="str">
        <f t="shared" si="8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>'ACTIVITY TFL -5km'!$E$7</f>
        <v>2018</v>
      </c>
      <c r="F47" s="38" t="str">
        <f t="shared" si="6"/>
        <v>TRAHUM</v>
      </c>
      <c r="G47" s="38" t="str">
        <f t="shared" si="7"/>
        <v>TFR*, TFM*</v>
      </c>
      <c r="H47" s="38" t="str">
        <f>P$23</f>
        <v>TRAHUM</v>
      </c>
      <c r="I47" s="38" t="str">
        <f t="shared" si="8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>'ACTIVITY TFL -5km'!$E$7</f>
        <v>2018</v>
      </c>
      <c r="F48" s="38" t="str">
        <f t="shared" si="6"/>
        <v>TRAKER</v>
      </c>
      <c r="G48" s="38" t="str">
        <f t="shared" si="7"/>
        <v>TFR*, TFM*</v>
      </c>
      <c r="H48" s="38" t="str">
        <f>P$24</f>
        <v>TRAKER</v>
      </c>
      <c r="I48" s="38" t="str">
        <f t="shared" si="8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>'ACTIVITY TFL -5km'!$E$7</f>
        <v>2018</v>
      </c>
      <c r="F49" s="38" t="str">
        <f t="shared" si="6"/>
        <v>TRALFO</v>
      </c>
      <c r="G49" s="38" t="str">
        <f t="shared" si="7"/>
        <v>TFR*, TFM*</v>
      </c>
      <c r="H49" s="38" t="str">
        <f>P$25</f>
        <v>TRALFO</v>
      </c>
      <c r="I49" s="38" t="str">
        <f t="shared" si="8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FLO_EMIS</v>
      </c>
      <c r="E50" s="42">
        <f>'ACTIVITY TFL -5km'!$E$7</f>
        <v>2018</v>
      </c>
      <c r="F50" s="38" t="str">
        <f t="shared" si="6"/>
        <v>TRALPG</v>
      </c>
      <c r="G50" s="38" t="str">
        <f t="shared" si="7"/>
        <v>TFR*, TFM*</v>
      </c>
      <c r="H50" s="38" t="str">
        <f>P$26</f>
        <v>TRALPG</v>
      </c>
      <c r="I50" s="38" t="str">
        <f t="shared" si="8"/>
        <v>TRACOXN</v>
      </c>
      <c r="J50" s="47">
        <v>3.5554559145917264E-2</v>
      </c>
      <c r="K50" s="2"/>
      <c r="L50" s="38" t="s">
        <v>239</v>
      </c>
      <c r="M50" s="38" t="s">
        <v>293</v>
      </c>
      <c r="N50" s="38" t="s">
        <v>242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42">
        <f>'ACTIVITY TFL -5km'!$E$7</f>
        <v>2018</v>
      </c>
      <c r="F51" s="38" t="str">
        <f t="shared" si="6"/>
        <v>TRAMTH</v>
      </c>
      <c r="G51" s="38" t="str">
        <f t="shared" si="7"/>
        <v>TFR*, TFM*</v>
      </c>
      <c r="H51" s="38" t="str">
        <f>P$27</f>
        <v>TRAMTH</v>
      </c>
      <c r="I51" s="38" t="str">
        <f t="shared" si="8"/>
        <v>TRACOXN</v>
      </c>
      <c r="J51" s="47">
        <v>0.15205213704183707</v>
      </c>
      <c r="K51" s="2"/>
      <c r="L51" s="38" t="s">
        <v>239</v>
      </c>
      <c r="M51" s="38" t="s">
        <v>293</v>
      </c>
      <c r="N51" s="38" t="s">
        <v>242</v>
      </c>
    </row>
    <row r="52" spans="2:20" s="2" customFormat="1" ht="15" customHeight="1" x14ac:dyDescent="0.3">
      <c r="B52" s="38" t="s">
        <v>225</v>
      </c>
      <c r="C52" s="38"/>
      <c r="D52" s="38" t="str">
        <f t="shared" si="0"/>
        <v>FLO_EMIS</v>
      </c>
      <c r="E52" s="42">
        <f>'ACTIVITY TFL -5km'!$E$7</f>
        <v>2018</v>
      </c>
      <c r="F52" s="38" t="str">
        <f t="shared" si="6"/>
        <v>TRAMTHM</v>
      </c>
      <c r="G52" s="38" t="str">
        <f t="shared" si="7"/>
        <v>TFR*, TFM*</v>
      </c>
      <c r="H52" s="38" t="str">
        <f>P$28</f>
        <v>TRAMTHM</v>
      </c>
      <c r="I52" s="38" t="str">
        <f t="shared" si="8"/>
        <v>TRACOXN</v>
      </c>
      <c r="J52" s="47">
        <v>0.15205213704183707</v>
      </c>
      <c r="L52" s="38" t="s">
        <v>239</v>
      </c>
      <c r="M52" s="38" t="s">
        <v>293</v>
      </c>
      <c r="N52" s="38" t="s">
        <v>242</v>
      </c>
      <c r="P52" s="53"/>
    </row>
    <row r="53" spans="2:20" s="2" customFormat="1" ht="15" customHeight="1" x14ac:dyDescent="0.3">
      <c r="B53" s="38" t="s">
        <v>225</v>
      </c>
      <c r="C53" s="38"/>
      <c r="D53" s="38" t="str">
        <f t="shared" si="0"/>
        <v>FLO_EMIS</v>
      </c>
      <c r="E53" s="42">
        <f>'ACTIVITY TFL -5km'!$E$7</f>
        <v>2018</v>
      </c>
      <c r="F53" s="38" t="str">
        <f t="shared" si="6"/>
        <v>TRANGL</v>
      </c>
      <c r="G53" s="38" t="str">
        <f t="shared" si="7"/>
        <v>TFR*, TFM*</v>
      </c>
      <c r="H53" s="38" t="str">
        <f>P$29</f>
        <v>TRANGL</v>
      </c>
      <c r="I53" s="38" t="str">
        <f t="shared" si="8"/>
        <v>TRACOXN</v>
      </c>
      <c r="J53" s="47">
        <v>3.3945408839744291E-2</v>
      </c>
      <c r="K53"/>
      <c r="L53" s="38" t="s">
        <v>239</v>
      </c>
      <c r="M53" s="38" t="s">
        <v>293</v>
      </c>
      <c r="N53" s="38" t="s">
        <v>242</v>
      </c>
      <c r="P53" s="53"/>
    </row>
    <row r="54" spans="2:20" x14ac:dyDescent="0.3">
      <c r="B54" s="39" t="s">
        <v>225</v>
      </c>
      <c r="C54" s="39"/>
      <c r="D54" s="39" t="str">
        <f t="shared" si="0"/>
        <v>FLO_EMIS</v>
      </c>
      <c r="E54" s="42">
        <f>'ACTIVITY TFL -5km'!$E$7</f>
        <v>2018</v>
      </c>
      <c r="F54" s="39" t="str">
        <f t="shared" si="6"/>
        <v>TRANGS</v>
      </c>
      <c r="G54" s="39" t="str">
        <f t="shared" si="7"/>
        <v>TFR*, TFM*</v>
      </c>
      <c r="H54" s="39" t="str">
        <f>P$30</f>
        <v>TRANGS</v>
      </c>
      <c r="I54" s="39" t="str">
        <f t="shared" si="8"/>
        <v>TRACOXN</v>
      </c>
      <c r="J54" s="48">
        <v>3.3945408839744291E-2</v>
      </c>
      <c r="L54" s="39" t="s">
        <v>239</v>
      </c>
      <c r="M54" s="39" t="s">
        <v>293</v>
      </c>
      <c r="N54" s="39" t="s">
        <v>242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f>'ACTIVITY TFL -5km'!$E$7</f>
        <v>2018</v>
      </c>
      <c r="F55" s="38" t="str">
        <f>H55</f>
        <v>TRABDL</v>
      </c>
      <c r="G55" s="38" t="str">
        <f>G$7</f>
        <v>TFR*, TFM*</v>
      </c>
      <c r="H55" s="38" t="str">
        <f>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244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42">
        <f>'ACTIVITY TFL -5km'!$E$7</f>
        <v>2018</v>
      </c>
      <c r="F56" s="38" t="str">
        <f t="shared" ref="F56:F78" si="9">H56</f>
        <v>TRABDLM</v>
      </c>
      <c r="G56" s="38" t="str">
        <f>G55</f>
        <v>TFR*, TFM*</v>
      </c>
      <c r="H56" s="38" t="str">
        <f>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244</v>
      </c>
    </row>
    <row r="57" spans="2:20" s="2" customFormat="1" ht="15" customHeight="1" x14ac:dyDescent="0.3">
      <c r="B57" s="38" t="s">
        <v>225</v>
      </c>
      <c r="C57" s="38"/>
      <c r="D57" s="38" t="str">
        <f t="shared" si="0"/>
        <v>FLO_EMIS</v>
      </c>
      <c r="E57" s="42">
        <f>'ACTIVITY TFL -5km'!$E$7</f>
        <v>2018</v>
      </c>
      <c r="F57" s="38" t="str">
        <f t="shared" si="9"/>
        <v>TRABGL</v>
      </c>
      <c r="G57" s="38" t="str">
        <f t="shared" ref="G57:G78" si="10">G56</f>
        <v>TFR*, TFM*</v>
      </c>
      <c r="H57" s="38" t="str">
        <f>P$9</f>
        <v>TRABGL</v>
      </c>
      <c r="I57" s="38" t="str">
        <f t="shared" ref="I57:I78" si="11">I56</f>
        <v>TRACXFN</v>
      </c>
      <c r="J57" s="47">
        <v>24.003534087518531</v>
      </c>
      <c r="L57" s="38" t="s">
        <v>239</v>
      </c>
      <c r="M57" s="38" t="s">
        <v>293</v>
      </c>
      <c r="N57" s="38" t="s">
        <v>242</v>
      </c>
      <c r="P57" s="53"/>
      <c r="S57" s="53"/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>'ACTIVITY TFL -5km'!$E$7</f>
        <v>2018</v>
      </c>
      <c r="F58" s="38" t="str">
        <f t="shared" si="9"/>
        <v>TRABGS</v>
      </c>
      <c r="G58" s="38" t="str">
        <f t="shared" si="10"/>
        <v>TFR*, TFM*</v>
      </c>
      <c r="H58" s="38" t="str">
        <f>P$10</f>
        <v>TRABGS</v>
      </c>
      <c r="I58" s="38" t="str">
        <f t="shared" si="11"/>
        <v>TRACXFN</v>
      </c>
      <c r="J58" s="47">
        <v>24.003534087518531</v>
      </c>
      <c r="L58" s="38" t="s">
        <v>239</v>
      </c>
      <c r="M58" s="38" t="s">
        <v>293</v>
      </c>
      <c r="N58" s="38" t="s">
        <v>242</v>
      </c>
      <c r="P58" s="53"/>
      <c r="S58" s="1"/>
      <c r="T58" s="54"/>
    </row>
    <row r="59" spans="2:20" s="2" customFormat="1" ht="15" customHeight="1" x14ac:dyDescent="0.3">
      <c r="B59" s="38" t="s">
        <v>225</v>
      </c>
      <c r="C59" s="38"/>
      <c r="D59" s="38" t="str">
        <f t="shared" si="0"/>
        <v>*</v>
      </c>
      <c r="E59" s="42">
        <f>'ACTIVITY TFL -5km'!$E$7</f>
        <v>2018</v>
      </c>
      <c r="F59" s="38" t="str">
        <f t="shared" si="9"/>
        <v>TRABGSL</v>
      </c>
      <c r="G59" s="38" t="str">
        <f t="shared" si="10"/>
        <v>TFR*, TFM*</v>
      </c>
      <c r="H59" s="38" t="str">
        <f>P$11</f>
        <v>TRABGSL</v>
      </c>
      <c r="I59" s="38" t="str">
        <f t="shared" si="11"/>
        <v>TRACXFN</v>
      </c>
      <c r="J59" s="47">
        <v>0</v>
      </c>
      <c r="L59" s="38" t="s">
        <v>239</v>
      </c>
      <c r="M59" s="38"/>
      <c r="N59" s="38" t="s">
        <v>245</v>
      </c>
      <c r="P59" s="53"/>
      <c r="S59" s="53"/>
    </row>
    <row r="60" spans="2:20" s="2" customFormat="1" ht="15" customHeight="1" x14ac:dyDescent="0.3">
      <c r="B60" s="38" t="s">
        <v>225</v>
      </c>
      <c r="C60" s="38"/>
      <c r="D60" s="38" t="str">
        <f t="shared" ref="D60" si="12">IF(J60&gt;0,"FLO_EMIS","*")</f>
        <v>*</v>
      </c>
      <c r="E60" s="42">
        <f>'ACTIVITY TFL -5km'!$E$7</f>
        <v>2018</v>
      </c>
      <c r="F60" s="38" t="str">
        <f t="shared" si="9"/>
        <v>TRABGSLM</v>
      </c>
      <c r="G60" s="38" t="str">
        <f t="shared" si="10"/>
        <v>TFR*, TFM*</v>
      </c>
      <c r="H60" s="38" t="str">
        <f>P$12</f>
        <v>TRABGSLM</v>
      </c>
      <c r="I60" s="38" t="str">
        <f t="shared" si="11"/>
        <v>TRACXFN</v>
      </c>
      <c r="J60" s="47">
        <v>0</v>
      </c>
      <c r="L60" s="38" t="s">
        <v>239</v>
      </c>
      <c r="M60" s="38"/>
      <c r="N60" s="38" t="s">
        <v>245</v>
      </c>
      <c r="P60" s="53"/>
      <c r="S60" s="1"/>
      <c r="T60" s="62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>'ACTIVITY TFL -5km'!$E$7</f>
        <v>2018</v>
      </c>
      <c r="F61" s="38" t="str">
        <f t="shared" si="9"/>
        <v>TRABJF</v>
      </c>
      <c r="G61" s="38" t="str">
        <f>G59</f>
        <v>TFR*, TFM*</v>
      </c>
      <c r="H61" s="38" t="str">
        <f>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1"/>
      <c r="T61" s="54"/>
    </row>
    <row r="62" spans="2:20" s="2" customFormat="1" ht="15" customHeight="1" x14ac:dyDescent="0.3">
      <c r="B62" s="38" t="s">
        <v>225</v>
      </c>
      <c r="C62" s="38"/>
      <c r="D62" s="38" t="str">
        <f t="shared" si="0"/>
        <v>*</v>
      </c>
      <c r="E62" s="42">
        <f>'ACTIVITY TFL -5km'!$E$7</f>
        <v>2018</v>
      </c>
      <c r="F62" s="38" t="str">
        <f t="shared" si="9"/>
        <v>TRADME</v>
      </c>
      <c r="G62" s="38" t="str">
        <f t="shared" si="10"/>
        <v>TFR*, TFM*</v>
      </c>
      <c r="H62" s="38" t="str">
        <f>P$14</f>
        <v>TRADME</v>
      </c>
      <c r="I62" s="38" t="str">
        <f t="shared" si="11"/>
        <v>TRACXFN</v>
      </c>
      <c r="J62" s="47">
        <v>0</v>
      </c>
      <c r="L62" s="38" t="s">
        <v>239</v>
      </c>
      <c r="M62" s="38"/>
      <c r="N62" s="38" t="s">
        <v>263</v>
      </c>
      <c r="P62" s="53"/>
    </row>
    <row r="63" spans="2:20" x14ac:dyDescent="0.3">
      <c r="B63" s="38" t="s">
        <v>225</v>
      </c>
      <c r="C63" s="38"/>
      <c r="D63" s="38" t="str">
        <f t="shared" si="0"/>
        <v>FLO_EMIS</v>
      </c>
      <c r="E63" s="42">
        <f>'ACTIVITY TFL -5km'!$E$7</f>
        <v>2018</v>
      </c>
      <c r="F63" s="38" t="str">
        <f t="shared" si="9"/>
        <v>TRADST</v>
      </c>
      <c r="G63" s="38" t="str">
        <f t="shared" si="10"/>
        <v>TFR*, TFM*</v>
      </c>
      <c r="H63" s="38" t="str">
        <f>P$15</f>
        <v>TRADST</v>
      </c>
      <c r="I63" s="38" t="str">
        <f t="shared" si="11"/>
        <v>TRACXFN</v>
      </c>
      <c r="J63" s="47">
        <v>23.277467819408489</v>
      </c>
      <c r="K63" s="2"/>
      <c r="L63" s="38" t="s">
        <v>239</v>
      </c>
      <c r="M63" s="38" t="s">
        <v>293</v>
      </c>
      <c r="N63" s="38" t="s">
        <v>242</v>
      </c>
      <c r="P63" s="53"/>
    </row>
    <row r="64" spans="2:20" x14ac:dyDescent="0.3">
      <c r="B64" s="38" t="s">
        <v>225</v>
      </c>
      <c r="C64" s="38"/>
      <c r="D64" s="38" t="str">
        <f t="shared" si="0"/>
        <v>*</v>
      </c>
      <c r="E64" s="42">
        <f>'ACTIVITY TFL -5km'!$E$7</f>
        <v>2018</v>
      </c>
      <c r="F64" s="38" t="str">
        <f t="shared" si="9"/>
        <v>TRAELC</v>
      </c>
      <c r="G64" s="38" t="str">
        <f t="shared" si="10"/>
        <v>TFR*, TFM*</v>
      </c>
      <c r="H64" s="38" t="str">
        <f>P$16</f>
        <v>TRAELC</v>
      </c>
      <c r="I64" s="38" t="str">
        <f t="shared" si="11"/>
        <v>TRACXFN</v>
      </c>
      <c r="J64" s="47">
        <v>0</v>
      </c>
      <c r="K64" s="2"/>
      <c r="L64" s="38" t="s">
        <v>239</v>
      </c>
      <c r="M64" s="38"/>
      <c r="N64" s="38" t="s">
        <v>245</v>
      </c>
    </row>
    <row r="65" spans="2:16" x14ac:dyDescent="0.3">
      <c r="B65" s="38" t="s">
        <v>225</v>
      </c>
      <c r="C65" s="38"/>
      <c r="D65" s="38" t="str">
        <f t="shared" si="0"/>
        <v>FLO_EMIS</v>
      </c>
      <c r="E65" s="42">
        <f>'ACTIVITY TFL -5km'!$E$7</f>
        <v>2018</v>
      </c>
      <c r="F65" s="38" t="str">
        <f t="shared" si="9"/>
        <v>TRAETH</v>
      </c>
      <c r="G65" s="38" t="str">
        <f t="shared" si="10"/>
        <v>TFR*, TFM*</v>
      </c>
      <c r="H65" s="38" t="str">
        <f>P$17</f>
        <v>TRAETH</v>
      </c>
      <c r="I65" s="38" t="str">
        <f t="shared" si="11"/>
        <v>TRACXFN</v>
      </c>
      <c r="J65" s="47">
        <v>15.388270159944161</v>
      </c>
      <c r="K65" s="2"/>
      <c r="L65" s="38" t="s">
        <v>239</v>
      </c>
      <c r="M65" s="38" t="s">
        <v>293</v>
      </c>
      <c r="N65" s="38" t="s">
        <v>242</v>
      </c>
    </row>
    <row r="66" spans="2:16" x14ac:dyDescent="0.3">
      <c r="B66" s="38" t="s">
        <v>225</v>
      </c>
      <c r="C66" s="38"/>
      <c r="D66" s="38" t="str">
        <f t="shared" si="0"/>
        <v>FLO_EMIS</v>
      </c>
      <c r="E66" s="42">
        <f>'ACTIVITY TFL -5km'!$E$7</f>
        <v>2018</v>
      </c>
      <c r="F66" s="38" t="str">
        <f t="shared" si="9"/>
        <v>TRAETHM</v>
      </c>
      <c r="G66" s="38" t="str">
        <f t="shared" si="10"/>
        <v>TFR*, TFM*</v>
      </c>
      <c r="H66" s="38" t="str">
        <f>P$18</f>
        <v>TRAETHM</v>
      </c>
      <c r="I66" s="38" t="str">
        <f t="shared" si="11"/>
        <v>TRACXFN</v>
      </c>
      <c r="J66" s="47">
        <v>15.388270159944161</v>
      </c>
      <c r="K66" s="2"/>
      <c r="L66" s="38" t="s">
        <v>239</v>
      </c>
      <c r="M66" s="38" t="s">
        <v>293</v>
      </c>
      <c r="N66" s="38" t="s">
        <v>242</v>
      </c>
    </row>
    <row r="67" spans="2:16" x14ac:dyDescent="0.3">
      <c r="B67" s="38" t="s">
        <v>225</v>
      </c>
      <c r="C67" s="38"/>
      <c r="D67" s="38" t="str">
        <f t="shared" si="0"/>
        <v>*</v>
      </c>
      <c r="E67" s="42">
        <f>'ACTIVITY TFL -5km'!$E$7</f>
        <v>2018</v>
      </c>
      <c r="F67" s="38" t="str">
        <f t="shared" si="9"/>
        <v>TRAFTD</v>
      </c>
      <c r="G67" s="38" t="str">
        <f t="shared" si="10"/>
        <v>TFR*, TFM*</v>
      </c>
      <c r="H67" s="38" t="str">
        <f>P$19</f>
        <v>TRAFTD</v>
      </c>
      <c r="I67" s="38" t="str">
        <f t="shared" si="11"/>
        <v>TRACXFN</v>
      </c>
      <c r="J67" s="47">
        <v>0</v>
      </c>
      <c r="K67" s="2"/>
      <c r="L67" s="38" t="s">
        <v>239</v>
      </c>
      <c r="M67" s="38"/>
      <c r="N67" s="38" t="s">
        <v>263</v>
      </c>
    </row>
    <row r="68" spans="2:16" x14ac:dyDescent="0.3">
      <c r="B68" s="38" t="s">
        <v>225</v>
      </c>
      <c r="C68" s="38"/>
      <c r="D68" s="38" t="str">
        <f t="shared" si="0"/>
        <v>*</v>
      </c>
      <c r="E68" s="42">
        <f>'ACTIVITY TFL -5km'!$E$7</f>
        <v>2018</v>
      </c>
      <c r="F68" s="38" t="str">
        <f t="shared" si="9"/>
        <v>TRAGSL</v>
      </c>
      <c r="G68" s="38" t="str">
        <f t="shared" si="10"/>
        <v>TFR*, TFM*</v>
      </c>
      <c r="H68" s="38" t="str">
        <f>P$20</f>
        <v>TRAGSL</v>
      </c>
      <c r="I68" s="38" t="str">
        <f t="shared" si="11"/>
        <v>TRACXFN</v>
      </c>
      <c r="J68" s="47">
        <v>0</v>
      </c>
      <c r="K68" s="2"/>
      <c r="L68" s="38" t="s">
        <v>239</v>
      </c>
      <c r="M68" s="38"/>
      <c r="N68" s="38" t="s">
        <v>245</v>
      </c>
    </row>
    <row r="69" spans="2:16" x14ac:dyDescent="0.3">
      <c r="B69" s="38" t="s">
        <v>225</v>
      </c>
      <c r="C69" s="38"/>
      <c r="D69" s="38" t="str">
        <f t="shared" si="0"/>
        <v>*</v>
      </c>
      <c r="E69" s="42">
        <f>'ACTIVITY TFL -5km'!$E$7</f>
        <v>2018</v>
      </c>
      <c r="F69" s="38" t="str">
        <f t="shared" si="9"/>
        <v>TRAH2G</v>
      </c>
      <c r="G69" s="38" t="str">
        <f t="shared" si="10"/>
        <v>TFR*, TFM*</v>
      </c>
      <c r="H69" s="38" t="str">
        <f>P$21</f>
        <v>TRAH2G</v>
      </c>
      <c r="I69" s="38" t="str">
        <f t="shared" si="11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6" x14ac:dyDescent="0.3">
      <c r="B70" s="38" t="s">
        <v>225</v>
      </c>
      <c r="C70" s="38"/>
      <c r="D70" s="38" t="str">
        <f t="shared" si="0"/>
        <v>*</v>
      </c>
      <c r="E70" s="42">
        <f>'ACTIVITY TFL -5km'!$E$7</f>
        <v>2018</v>
      </c>
      <c r="F70" s="38" t="str">
        <f t="shared" si="9"/>
        <v>TRAHFO</v>
      </c>
      <c r="G70" s="38" t="str">
        <f t="shared" si="10"/>
        <v>TFR*, TFM*</v>
      </c>
      <c r="H70" s="38" t="str">
        <f>P$22</f>
        <v>TRAHFO</v>
      </c>
      <c r="I70" s="38" t="str">
        <f t="shared" si="11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6" x14ac:dyDescent="0.3">
      <c r="B71" s="38" t="s">
        <v>225</v>
      </c>
      <c r="C71" s="38"/>
      <c r="D71" s="38" t="str">
        <f t="shared" si="0"/>
        <v>*</v>
      </c>
      <c r="E71" s="42">
        <f>'ACTIVITY TFL -5km'!$E$7</f>
        <v>2018</v>
      </c>
      <c r="F71" s="38" t="str">
        <f t="shared" si="9"/>
        <v>TRAHUM</v>
      </c>
      <c r="G71" s="38" t="str">
        <f t="shared" si="10"/>
        <v>TFR*, TFM*</v>
      </c>
      <c r="H71" s="38" t="str">
        <f>P$23</f>
        <v>TRAHUM</v>
      </c>
      <c r="I71" s="38" t="str">
        <f t="shared" si="11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6" x14ac:dyDescent="0.3">
      <c r="B72" s="38" t="s">
        <v>225</v>
      </c>
      <c r="C72" s="38"/>
      <c r="D72" s="38" t="str">
        <f t="shared" si="0"/>
        <v>*</v>
      </c>
      <c r="E72" s="42">
        <f>'ACTIVITY TFL -5km'!$E$7</f>
        <v>2018</v>
      </c>
      <c r="F72" s="38" t="str">
        <f t="shared" si="9"/>
        <v>TRAKER</v>
      </c>
      <c r="G72" s="38" t="str">
        <f t="shared" si="10"/>
        <v>TFR*, TFM*</v>
      </c>
      <c r="H72" s="38" t="str">
        <f>P$24</f>
        <v>TRAKER</v>
      </c>
      <c r="I72" s="38" t="str">
        <f t="shared" si="11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6" x14ac:dyDescent="0.3">
      <c r="B73" s="38" t="s">
        <v>225</v>
      </c>
      <c r="C73" s="38"/>
      <c r="D73" s="38" t="str">
        <f t="shared" si="0"/>
        <v>*</v>
      </c>
      <c r="E73" s="42">
        <f>'ACTIVITY TFL -5km'!$E$7</f>
        <v>2018</v>
      </c>
      <c r="F73" s="38" t="str">
        <f t="shared" si="9"/>
        <v>TRALFO</v>
      </c>
      <c r="G73" s="38" t="str">
        <f t="shared" si="10"/>
        <v>TFR*, TFM*</v>
      </c>
      <c r="H73" s="38" t="str">
        <f>P$25</f>
        <v>TRALFO</v>
      </c>
      <c r="I73" s="38" t="str">
        <f t="shared" si="11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6" x14ac:dyDescent="0.3">
      <c r="B74" s="38" t="s">
        <v>225</v>
      </c>
      <c r="C74" s="38"/>
      <c r="D74" s="38" t="str">
        <f t="shared" ref="D74:D140" si="13">IF(J74&gt;0,"FLO_EMIS","*")</f>
        <v>FLO_EMIS</v>
      </c>
      <c r="E74" s="42">
        <f>'ACTIVITY TFL -5km'!$E$7</f>
        <v>2018</v>
      </c>
      <c r="F74" s="38" t="str">
        <f t="shared" si="9"/>
        <v>TRALPG</v>
      </c>
      <c r="G74" s="38" t="str">
        <f t="shared" si="10"/>
        <v>TFR*, TFM*</v>
      </c>
      <c r="H74" s="38" t="str">
        <f>P$26</f>
        <v>TRALPG</v>
      </c>
      <c r="I74" s="38" t="str">
        <f t="shared" si="11"/>
        <v>TRACXFN</v>
      </c>
      <c r="J74" s="47">
        <v>25.141399134556657</v>
      </c>
      <c r="K74" s="2"/>
      <c r="L74" s="38" t="s">
        <v>239</v>
      </c>
      <c r="M74" s="38" t="s">
        <v>293</v>
      </c>
      <c r="N74" s="38" t="s">
        <v>242</v>
      </c>
    </row>
    <row r="75" spans="2:16" x14ac:dyDescent="0.3">
      <c r="B75" s="38" t="s">
        <v>225</v>
      </c>
      <c r="C75" s="38"/>
      <c r="D75" s="38" t="str">
        <f t="shared" si="13"/>
        <v>FLO_EMIS</v>
      </c>
      <c r="E75" s="42">
        <f>'ACTIVITY TFL -5km'!$E$7</f>
        <v>2018</v>
      </c>
      <c r="F75" s="38" t="str">
        <f t="shared" si="9"/>
        <v>TRAMTH</v>
      </c>
      <c r="G75" s="38" t="str">
        <f t="shared" si="10"/>
        <v>TFR*, TFM*</v>
      </c>
      <c r="H75" s="38" t="str">
        <f>P$27</f>
        <v>TRAMTH</v>
      </c>
      <c r="I75" s="38" t="str">
        <f t="shared" si="11"/>
        <v>TRACXFN</v>
      </c>
      <c r="J75" s="47">
        <v>22.7</v>
      </c>
      <c r="K75" s="2"/>
      <c r="L75" s="38" t="s">
        <v>239</v>
      </c>
      <c r="M75" s="38" t="s">
        <v>293</v>
      </c>
      <c r="N75" s="38" t="s">
        <v>242</v>
      </c>
    </row>
    <row r="76" spans="2:16" s="2" customFormat="1" ht="15" customHeight="1" x14ac:dyDescent="0.3">
      <c r="B76" s="38" t="s">
        <v>225</v>
      </c>
      <c r="C76" s="38"/>
      <c r="D76" s="38" t="str">
        <f t="shared" si="13"/>
        <v>FLO_EMIS</v>
      </c>
      <c r="E76" s="42">
        <f>'ACTIVITY TFL -5km'!$E$7</f>
        <v>2018</v>
      </c>
      <c r="F76" s="38" t="str">
        <f t="shared" si="9"/>
        <v>TRAMTHM</v>
      </c>
      <c r="G76" s="38" t="str">
        <f t="shared" si="10"/>
        <v>TFR*, TFM*</v>
      </c>
      <c r="H76" s="38" t="str">
        <f>P$28</f>
        <v>TRAMTHM</v>
      </c>
      <c r="I76" s="38" t="str">
        <f t="shared" si="11"/>
        <v>TRACXFN</v>
      </c>
      <c r="J76" s="47">
        <v>22.7</v>
      </c>
      <c r="L76" s="38" t="s">
        <v>239</v>
      </c>
      <c r="M76" s="38" t="s">
        <v>293</v>
      </c>
      <c r="N76" s="38" t="s">
        <v>242</v>
      </c>
      <c r="P76" s="53"/>
    </row>
    <row r="77" spans="2:16" s="2" customFormat="1" ht="15" customHeight="1" x14ac:dyDescent="0.3">
      <c r="B77" s="38" t="s">
        <v>225</v>
      </c>
      <c r="C77" s="38"/>
      <c r="D77" s="38" t="str">
        <f t="shared" si="13"/>
        <v>FLO_EMIS</v>
      </c>
      <c r="E77" s="42">
        <f>'ACTIVITY TFL -5km'!$E$7</f>
        <v>2018</v>
      </c>
      <c r="F77" s="38" t="str">
        <f t="shared" si="9"/>
        <v>TRANGL</v>
      </c>
      <c r="G77" s="38" t="str">
        <f t="shared" si="10"/>
        <v>TFR*, TFM*</v>
      </c>
      <c r="H77" s="38" t="str">
        <f>P$29</f>
        <v>TRANGL</v>
      </c>
      <c r="I77" s="38" t="str">
        <f t="shared" si="11"/>
        <v>TRACXFN</v>
      </c>
      <c r="J77" s="47">
        <v>24.003534087518531</v>
      </c>
      <c r="K77"/>
      <c r="L77" s="38" t="s">
        <v>239</v>
      </c>
      <c r="M77" s="38" t="s">
        <v>293</v>
      </c>
      <c r="N77" s="38" t="s">
        <v>242</v>
      </c>
      <c r="P77" s="53"/>
    </row>
    <row r="78" spans="2:16" x14ac:dyDescent="0.3">
      <c r="B78" s="39" t="s">
        <v>225</v>
      </c>
      <c r="C78" s="39"/>
      <c r="D78" s="39" t="str">
        <f t="shared" si="13"/>
        <v>FLO_EMIS</v>
      </c>
      <c r="E78" s="42">
        <f>'ACTIVITY TFL -5km'!$E$7</f>
        <v>2018</v>
      </c>
      <c r="F78" s="39" t="str">
        <f t="shared" si="9"/>
        <v>TRANGS</v>
      </c>
      <c r="G78" s="39" t="str">
        <f t="shared" si="10"/>
        <v>TFR*, TFM*</v>
      </c>
      <c r="H78" s="39" t="str">
        <f>P$30</f>
        <v>TRANGS</v>
      </c>
      <c r="I78" s="39" t="str">
        <f t="shared" si="11"/>
        <v>TRACXFN</v>
      </c>
      <c r="J78" s="48">
        <v>24.003534087518531</v>
      </c>
      <c r="L78" s="39" t="s">
        <v>239</v>
      </c>
      <c r="M78" s="39" t="s">
        <v>293</v>
      </c>
      <c r="N78" s="39" t="s">
        <v>242</v>
      </c>
    </row>
    <row r="79" spans="2:16" x14ac:dyDescent="0.3">
      <c r="B79" s="38" t="s">
        <v>225</v>
      </c>
      <c r="C79" s="38"/>
      <c r="D79" s="38" t="str">
        <f t="shared" si="13"/>
        <v>FLO_EMIS</v>
      </c>
      <c r="E79" s="42">
        <f>'ACTIVITY TFL -5km'!$E$7</f>
        <v>2018</v>
      </c>
      <c r="F79" s="38" t="str">
        <f>H79</f>
        <v>TRABDL</v>
      </c>
      <c r="G79" s="38" t="str">
        <f>G$7</f>
        <v>TFR*, TFM*</v>
      </c>
      <c r="H79" s="38" t="str">
        <f>P$7</f>
        <v>TRABDL</v>
      </c>
      <c r="I79" s="38" t="s">
        <v>228</v>
      </c>
      <c r="J79" s="47">
        <v>3.3743480584682577E-3</v>
      </c>
      <c r="K79" s="2"/>
      <c r="L79" s="38" t="s">
        <v>239</v>
      </c>
      <c r="M79" s="38" t="s">
        <v>293</v>
      </c>
      <c r="N79" s="38" t="s">
        <v>244</v>
      </c>
    </row>
    <row r="80" spans="2:16" x14ac:dyDescent="0.3">
      <c r="B80" s="38" t="s">
        <v>225</v>
      </c>
      <c r="C80" s="38"/>
      <c r="D80" s="38" t="str">
        <f t="shared" si="13"/>
        <v>FLO_EMIS</v>
      </c>
      <c r="E80" s="42">
        <f>'ACTIVITY TFL -5km'!$E$7</f>
        <v>2018</v>
      </c>
      <c r="F80" s="38" t="str">
        <f t="shared" ref="F80:F102" si="14">H80</f>
        <v>TRABDLM</v>
      </c>
      <c r="G80" s="38" t="str">
        <f>G79</f>
        <v>TFR*, TFM*</v>
      </c>
      <c r="H80" s="38" t="str">
        <f>P$8</f>
        <v>TRABDLM</v>
      </c>
      <c r="I80" s="38" t="str">
        <f>I79</f>
        <v>TRAN2ON</v>
      </c>
      <c r="J80" s="47">
        <v>3.3743480584682577E-3</v>
      </c>
      <c r="K80" s="2"/>
      <c r="L80" s="38" t="s">
        <v>239</v>
      </c>
      <c r="M80" s="38" t="s">
        <v>293</v>
      </c>
      <c r="N80" s="38" t="s">
        <v>244</v>
      </c>
    </row>
    <row r="81" spans="2:20" s="2" customFormat="1" ht="15" customHeight="1" x14ac:dyDescent="0.3">
      <c r="B81" s="38" t="s">
        <v>225</v>
      </c>
      <c r="C81" s="38"/>
      <c r="D81" s="38" t="str">
        <f t="shared" si="13"/>
        <v>FLO_EMIS</v>
      </c>
      <c r="E81" s="42">
        <f>'ACTIVITY TFL -5km'!$E$7</f>
        <v>2018</v>
      </c>
      <c r="F81" s="38" t="str">
        <f t="shared" si="14"/>
        <v>TRABGL</v>
      </c>
      <c r="G81" s="38" t="str">
        <f t="shared" ref="G81:G102" si="15">G80</f>
        <v>TFR*, TFM*</v>
      </c>
      <c r="H81" s="38" t="str">
        <f>P$9</f>
        <v>TRABGL</v>
      </c>
      <c r="I81" s="38" t="str">
        <f t="shared" ref="I81:I102" si="16">I80</f>
        <v>TRAN2ON</v>
      </c>
      <c r="J81" s="47">
        <v>3.8335787961679487E-3</v>
      </c>
      <c r="L81" s="38" t="s">
        <v>239</v>
      </c>
      <c r="M81" s="38" t="s">
        <v>293</v>
      </c>
      <c r="N81" s="38" t="s">
        <v>242</v>
      </c>
      <c r="P81" s="53"/>
      <c r="S81" s="53"/>
    </row>
    <row r="82" spans="2:20" s="2" customFormat="1" ht="15" customHeight="1" x14ac:dyDescent="0.3">
      <c r="B82" s="38" t="s">
        <v>225</v>
      </c>
      <c r="C82" s="38"/>
      <c r="D82" s="38" t="str">
        <f t="shared" si="13"/>
        <v>FLO_EMIS</v>
      </c>
      <c r="E82" s="42">
        <f>'ACTIVITY TFL -5km'!$E$7</f>
        <v>2018</v>
      </c>
      <c r="F82" s="38" t="str">
        <f t="shared" si="14"/>
        <v>TRABGS</v>
      </c>
      <c r="G82" s="38" t="str">
        <f t="shared" si="15"/>
        <v>TFR*, TFM*</v>
      </c>
      <c r="H82" s="38" t="str">
        <f>P$10</f>
        <v>TRABGS</v>
      </c>
      <c r="I82" s="38" t="str">
        <f t="shared" si="16"/>
        <v>TRAN2ON</v>
      </c>
      <c r="J82" s="47">
        <v>3.8335787961679487E-3</v>
      </c>
      <c r="L82" s="38" t="s">
        <v>239</v>
      </c>
      <c r="M82" s="38" t="s">
        <v>293</v>
      </c>
      <c r="N82" s="38" t="s">
        <v>242</v>
      </c>
      <c r="P82" s="53"/>
      <c r="S82" s="1"/>
      <c r="T82" s="54"/>
    </row>
    <row r="83" spans="2:20" s="2" customFormat="1" ht="15" customHeight="1" x14ac:dyDescent="0.3">
      <c r="B83" s="38" t="s">
        <v>225</v>
      </c>
      <c r="C83" s="38"/>
      <c r="D83" s="38" t="str">
        <f t="shared" si="13"/>
        <v>*</v>
      </c>
      <c r="E83" s="42">
        <f>'ACTIVITY TFL -5km'!$E$7</f>
        <v>2018</v>
      </c>
      <c r="F83" s="38" t="str">
        <f t="shared" si="14"/>
        <v>TRABGSL</v>
      </c>
      <c r="G83" s="38" t="str">
        <f t="shared" si="15"/>
        <v>TFR*, TFM*</v>
      </c>
      <c r="H83" s="38" t="str">
        <f>P$11</f>
        <v>TRABGSL</v>
      </c>
      <c r="I83" s="38" t="str">
        <f t="shared" si="16"/>
        <v>TRAN2ON</v>
      </c>
      <c r="J83" s="47">
        <v>0</v>
      </c>
      <c r="L83" s="38" t="s">
        <v>239</v>
      </c>
      <c r="M83" s="38"/>
      <c r="N83" s="38" t="s">
        <v>245</v>
      </c>
      <c r="P83" s="53"/>
      <c r="S83" s="53"/>
    </row>
    <row r="84" spans="2:20" s="2" customFormat="1" ht="15" customHeight="1" x14ac:dyDescent="0.3">
      <c r="B84" s="38" t="s">
        <v>225</v>
      </c>
      <c r="C84" s="38"/>
      <c r="D84" s="38" t="str">
        <f t="shared" si="13"/>
        <v>*</v>
      </c>
      <c r="E84" s="42">
        <f>'ACTIVITY TFL -5km'!$E$7</f>
        <v>2018</v>
      </c>
      <c r="F84" s="38" t="str">
        <f t="shared" si="14"/>
        <v>TRABGSLM</v>
      </c>
      <c r="G84" s="38" t="str">
        <f t="shared" si="15"/>
        <v>TFR*, TFM*</v>
      </c>
      <c r="H84" s="38" t="str">
        <f>P$12</f>
        <v>TRABGSLM</v>
      </c>
      <c r="I84" s="38" t="str">
        <f t="shared" si="16"/>
        <v>TRAN2ON</v>
      </c>
      <c r="J84" s="47">
        <v>0</v>
      </c>
      <c r="L84" s="38" t="s">
        <v>239</v>
      </c>
      <c r="M84" s="38"/>
      <c r="N84" s="38" t="s">
        <v>245</v>
      </c>
      <c r="P84" s="53"/>
      <c r="S84" s="1"/>
      <c r="T84" s="62"/>
    </row>
    <row r="85" spans="2:20" s="2" customFormat="1" ht="15" customHeight="1" x14ac:dyDescent="0.3">
      <c r="B85" s="38" t="s">
        <v>225</v>
      </c>
      <c r="C85" s="38"/>
      <c r="D85" s="38" t="str">
        <f t="shared" si="13"/>
        <v>*</v>
      </c>
      <c r="E85" s="42">
        <f>'ACTIVITY TFL -5km'!$E$7</f>
        <v>2018</v>
      </c>
      <c r="F85" s="38" t="str">
        <f t="shared" si="14"/>
        <v>TRABJF</v>
      </c>
      <c r="G85" s="38" t="str">
        <f>G83</f>
        <v>TFR*, TFM*</v>
      </c>
      <c r="H85" s="38" t="str">
        <f>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</row>
    <row r="86" spans="2:20" s="2" customFormat="1" ht="15" customHeight="1" x14ac:dyDescent="0.3">
      <c r="B86" s="38" t="s">
        <v>225</v>
      </c>
      <c r="C86" s="38"/>
      <c r="D86" s="38" t="str">
        <f t="shared" si="13"/>
        <v>*</v>
      </c>
      <c r="E86" s="42">
        <f>'ACTIVITY TFL -5km'!$E$7</f>
        <v>2018</v>
      </c>
      <c r="F86" s="38" t="str">
        <f t="shared" si="14"/>
        <v>TRADME</v>
      </c>
      <c r="G86" s="38" t="str">
        <f t="shared" si="15"/>
        <v>TFR*, TFM*</v>
      </c>
      <c r="H86" s="38" t="str">
        <f>P$14</f>
        <v>TRADME</v>
      </c>
      <c r="I86" s="38" t="str">
        <f t="shared" si="16"/>
        <v>TRAN2ON</v>
      </c>
      <c r="J86" s="47">
        <v>0</v>
      </c>
      <c r="L86" s="38" t="s">
        <v>239</v>
      </c>
      <c r="M86" s="38"/>
      <c r="N86" s="38" t="s">
        <v>263</v>
      </c>
      <c r="P86" s="53"/>
    </row>
    <row r="87" spans="2:20" x14ac:dyDescent="0.3">
      <c r="B87" s="38" t="s">
        <v>225</v>
      </c>
      <c r="C87" s="38"/>
      <c r="D87" s="38" t="str">
        <f t="shared" si="13"/>
        <v>FLO_EMIS</v>
      </c>
      <c r="E87" s="42">
        <f>'ACTIVITY TFL -5km'!$E$7</f>
        <v>2018</v>
      </c>
      <c r="F87" s="38" t="str">
        <f t="shared" si="14"/>
        <v>TRADST</v>
      </c>
      <c r="G87" s="38" t="str">
        <f t="shared" si="15"/>
        <v>TFR*, TFM*</v>
      </c>
      <c r="H87" s="38" t="str">
        <f>P$15</f>
        <v>TRADST</v>
      </c>
      <c r="I87" s="38" t="str">
        <f t="shared" si="16"/>
        <v>TRAN2ON</v>
      </c>
      <c r="J87" s="47">
        <v>3.3061507305135441E-3</v>
      </c>
      <c r="K87" s="2"/>
      <c r="L87" s="38" t="s">
        <v>239</v>
      </c>
      <c r="M87" s="38" t="s">
        <v>293</v>
      </c>
      <c r="N87" s="38" t="s">
        <v>242</v>
      </c>
      <c r="P87" s="53"/>
    </row>
    <row r="88" spans="2:20" x14ac:dyDescent="0.3">
      <c r="B88" s="38" t="s">
        <v>225</v>
      </c>
      <c r="C88" s="38"/>
      <c r="D88" s="38" t="str">
        <f t="shared" si="13"/>
        <v>*</v>
      </c>
      <c r="E88" s="42">
        <f>'ACTIVITY TFL -5km'!$E$7</f>
        <v>2018</v>
      </c>
      <c r="F88" s="38" t="str">
        <f t="shared" si="14"/>
        <v>TRAELC</v>
      </c>
      <c r="G88" s="38" t="str">
        <f t="shared" si="15"/>
        <v>TFR*, TFM*</v>
      </c>
      <c r="H88" s="38" t="str">
        <f>P$16</f>
        <v>TRAELC</v>
      </c>
      <c r="I88" s="38" t="str">
        <f t="shared" si="16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3"/>
        <v>FLO_EMIS</v>
      </c>
      <c r="E89" s="42">
        <f>'ACTIVITY TFL -5km'!$E$7</f>
        <v>2018</v>
      </c>
      <c r="F89" s="38" t="str">
        <f t="shared" si="14"/>
        <v>TRAETH</v>
      </c>
      <c r="G89" s="38" t="str">
        <f t="shared" si="15"/>
        <v>TFR*, TFM*</v>
      </c>
      <c r="H89" s="38" t="str">
        <f>P$17</f>
        <v>TRAETH</v>
      </c>
      <c r="I89" s="38" t="str">
        <f t="shared" si="16"/>
        <v>TRAN2ON</v>
      </c>
      <c r="J89" s="47">
        <v>2.6325935126029864E-3</v>
      </c>
      <c r="K89" s="2"/>
      <c r="L89" s="38" t="s">
        <v>239</v>
      </c>
      <c r="M89" s="38" t="s">
        <v>293</v>
      </c>
      <c r="N89" s="38" t="s">
        <v>242</v>
      </c>
    </row>
    <row r="90" spans="2:20" x14ac:dyDescent="0.3">
      <c r="B90" s="38" t="s">
        <v>225</v>
      </c>
      <c r="C90" s="38"/>
      <c r="D90" s="38" t="str">
        <f t="shared" si="13"/>
        <v>FLO_EMIS</v>
      </c>
      <c r="E90" s="42">
        <f>'ACTIVITY TFL -5km'!$E$7</f>
        <v>2018</v>
      </c>
      <c r="F90" s="38" t="str">
        <f t="shared" si="14"/>
        <v>TRAETHM</v>
      </c>
      <c r="G90" s="38" t="str">
        <f t="shared" si="15"/>
        <v>TFR*, TFM*</v>
      </c>
      <c r="H90" s="38" t="str">
        <f>P$18</f>
        <v>TRAETHM</v>
      </c>
      <c r="I90" s="38" t="str">
        <f t="shared" si="16"/>
        <v>TRAN2ON</v>
      </c>
      <c r="J90" s="47">
        <v>2.6325935126029864E-3</v>
      </c>
      <c r="K90" s="2"/>
      <c r="L90" s="38" t="s">
        <v>239</v>
      </c>
      <c r="M90" s="38" t="s">
        <v>293</v>
      </c>
      <c r="N90" s="38" t="s">
        <v>242</v>
      </c>
    </row>
    <row r="91" spans="2:20" x14ac:dyDescent="0.3">
      <c r="B91" s="38" t="s">
        <v>225</v>
      </c>
      <c r="C91" s="38"/>
      <c r="D91" s="38" t="str">
        <f t="shared" si="13"/>
        <v>*</v>
      </c>
      <c r="E91" s="42">
        <f>'ACTIVITY TFL -5km'!$E$7</f>
        <v>2018</v>
      </c>
      <c r="F91" s="38" t="str">
        <f t="shared" si="14"/>
        <v>TRAFTD</v>
      </c>
      <c r="G91" s="38" t="str">
        <f t="shared" si="15"/>
        <v>TFR*, TFM*</v>
      </c>
      <c r="H91" s="38" t="str">
        <f>P$19</f>
        <v>TRAFTD</v>
      </c>
      <c r="I91" s="38" t="str">
        <f t="shared" si="16"/>
        <v>TRAN2ON</v>
      </c>
      <c r="J91" s="47">
        <v>0</v>
      </c>
      <c r="K91" s="2"/>
      <c r="L91" s="38" t="s">
        <v>239</v>
      </c>
      <c r="M91" s="38"/>
      <c r="N91" s="38" t="s">
        <v>263</v>
      </c>
    </row>
    <row r="92" spans="2:20" x14ac:dyDescent="0.3">
      <c r="B92" s="38" t="s">
        <v>225</v>
      </c>
      <c r="C92" s="38"/>
      <c r="D92" s="38" t="str">
        <f t="shared" si="13"/>
        <v>*</v>
      </c>
      <c r="E92" s="42">
        <f>'ACTIVITY TFL -5km'!$E$7</f>
        <v>2018</v>
      </c>
      <c r="F92" s="38" t="str">
        <f t="shared" si="14"/>
        <v>TRAGSL</v>
      </c>
      <c r="G92" s="38" t="str">
        <f t="shared" si="15"/>
        <v>TFR*, TFM*</v>
      </c>
      <c r="H92" s="38" t="str">
        <f>P$20</f>
        <v>TRAGSL</v>
      </c>
      <c r="I92" s="38" t="str">
        <f t="shared" si="16"/>
        <v>TRAN2ON</v>
      </c>
      <c r="J92" s="47">
        <v>0</v>
      </c>
      <c r="K92" s="2"/>
      <c r="L92" s="38" t="s">
        <v>239</v>
      </c>
      <c r="M92" s="38"/>
      <c r="N92" s="38" t="s">
        <v>245</v>
      </c>
    </row>
    <row r="93" spans="2:20" x14ac:dyDescent="0.3">
      <c r="B93" s="38" t="s">
        <v>225</v>
      </c>
      <c r="C93" s="38"/>
      <c r="D93" s="38" t="str">
        <f t="shared" si="13"/>
        <v>*</v>
      </c>
      <c r="E93" s="42">
        <f>'ACTIVITY TFL -5km'!$E$7</f>
        <v>2018</v>
      </c>
      <c r="F93" s="38" t="str">
        <f t="shared" si="14"/>
        <v>TRAH2G</v>
      </c>
      <c r="G93" s="38" t="str">
        <f t="shared" si="15"/>
        <v>TFR*, TFM*</v>
      </c>
      <c r="H93" s="38" t="str">
        <f>P$21</f>
        <v>TRAH2G</v>
      </c>
      <c r="I93" s="38" t="str">
        <f t="shared" si="16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3"/>
        <v>*</v>
      </c>
      <c r="E94" s="42">
        <f>'ACTIVITY TFL -5km'!$E$7</f>
        <v>2018</v>
      </c>
      <c r="F94" s="38" t="str">
        <f t="shared" si="14"/>
        <v>TRAHFO</v>
      </c>
      <c r="G94" s="38" t="str">
        <f t="shared" si="15"/>
        <v>TFR*, TFM*</v>
      </c>
      <c r="H94" s="38" t="str">
        <f>P$22</f>
        <v>TRAHFO</v>
      </c>
      <c r="I94" s="38" t="str">
        <f t="shared" si="16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3"/>
        <v>*</v>
      </c>
      <c r="E95" s="42">
        <f>'ACTIVITY TFL -5km'!$E$7</f>
        <v>2018</v>
      </c>
      <c r="F95" s="38" t="str">
        <f t="shared" si="14"/>
        <v>TRAHUM</v>
      </c>
      <c r="G95" s="38" t="str">
        <f t="shared" si="15"/>
        <v>TFR*, TFM*</v>
      </c>
      <c r="H95" s="38" t="str">
        <f>P$23</f>
        <v>TRAHUM</v>
      </c>
      <c r="I95" s="38" t="str">
        <f t="shared" si="16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3"/>
        <v>*</v>
      </c>
      <c r="E96" s="42">
        <f>'ACTIVITY TFL -5km'!$E$7</f>
        <v>2018</v>
      </c>
      <c r="F96" s="38" t="str">
        <f t="shared" si="14"/>
        <v>TRAKER</v>
      </c>
      <c r="G96" s="38" t="str">
        <f t="shared" si="15"/>
        <v>TFR*, TFM*</v>
      </c>
      <c r="H96" s="38" t="str">
        <f>P$24</f>
        <v>TRAKER</v>
      </c>
      <c r="I96" s="38" t="str">
        <f t="shared" si="16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3"/>
        <v>*</v>
      </c>
      <c r="E97" s="42">
        <f>'ACTIVITY TFL -5km'!$E$7</f>
        <v>2018</v>
      </c>
      <c r="F97" s="38" t="str">
        <f t="shared" si="14"/>
        <v>TRALFO</v>
      </c>
      <c r="G97" s="38" t="str">
        <f t="shared" si="15"/>
        <v>TFR*, TFM*</v>
      </c>
      <c r="H97" s="38" t="str">
        <f>P$25</f>
        <v>TRALFO</v>
      </c>
      <c r="I97" s="38" t="str">
        <f t="shared" si="16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3"/>
        <v>FLO_EMIS</v>
      </c>
      <c r="E98" s="42">
        <f>'ACTIVITY TFL -5km'!$E$7</f>
        <v>2018</v>
      </c>
      <c r="F98" s="38" t="str">
        <f t="shared" si="14"/>
        <v>TRALPG</v>
      </c>
      <c r="G98" s="38" t="str">
        <f t="shared" si="15"/>
        <v>TFR*, TFM*</v>
      </c>
      <c r="H98" s="38" t="str">
        <f>P$26</f>
        <v>TRALPG</v>
      </c>
      <c r="I98" s="38" t="str">
        <f t="shared" si="16"/>
        <v>TRAN2ON</v>
      </c>
      <c r="J98" s="47">
        <v>4.0153060077244441E-3</v>
      </c>
      <c r="K98" s="2"/>
      <c r="L98" s="38" t="s">
        <v>239</v>
      </c>
      <c r="M98" s="38" t="s">
        <v>293</v>
      </c>
      <c r="N98" s="38" t="s">
        <v>242</v>
      </c>
    </row>
    <row r="99" spans="2:20" x14ac:dyDescent="0.3">
      <c r="B99" s="38" t="s">
        <v>225</v>
      </c>
      <c r="C99" s="38"/>
      <c r="D99" s="38" t="str">
        <f t="shared" si="13"/>
        <v>FLO_EMIS</v>
      </c>
      <c r="E99" s="42">
        <f>'ACTIVITY TFL -5km'!$E$7</f>
        <v>2018</v>
      </c>
      <c r="F99" s="38" t="str">
        <f t="shared" si="14"/>
        <v>TRAMTH</v>
      </c>
      <c r="G99" s="38" t="str">
        <f t="shared" si="15"/>
        <v>TFR*, TFM*</v>
      </c>
      <c r="H99" s="38" t="str">
        <f>P$27</f>
        <v>TRAMTH</v>
      </c>
      <c r="I99" s="38" t="str">
        <f t="shared" si="16"/>
        <v>TRAN2ON</v>
      </c>
      <c r="J99" s="47">
        <v>3.2241316866984098E-3</v>
      </c>
      <c r="K99" s="2"/>
      <c r="L99" s="38" t="s">
        <v>239</v>
      </c>
      <c r="M99" s="38" t="s">
        <v>293</v>
      </c>
      <c r="N99" s="38" t="s">
        <v>242</v>
      </c>
    </row>
    <row r="100" spans="2:20" s="2" customFormat="1" ht="15" customHeight="1" x14ac:dyDescent="0.3">
      <c r="B100" s="38" t="s">
        <v>225</v>
      </c>
      <c r="C100" s="38"/>
      <c r="D100" s="38" t="str">
        <f t="shared" si="13"/>
        <v>FLO_EMIS</v>
      </c>
      <c r="E100" s="42">
        <f>'ACTIVITY TFL -5km'!$E$7</f>
        <v>2018</v>
      </c>
      <c r="F100" s="38" t="str">
        <f t="shared" si="14"/>
        <v>TRAMTHM</v>
      </c>
      <c r="G100" s="38" t="str">
        <f t="shared" si="15"/>
        <v>TFR*, TFM*</v>
      </c>
      <c r="H100" s="38" t="str">
        <f>P$28</f>
        <v>TRAMTHM</v>
      </c>
      <c r="I100" s="38" t="str">
        <f t="shared" si="16"/>
        <v>TRAN2ON</v>
      </c>
      <c r="J100" s="47">
        <v>3.2241316866984098E-3</v>
      </c>
      <c r="L100" s="38" t="s">
        <v>239</v>
      </c>
      <c r="M100" s="38" t="s">
        <v>293</v>
      </c>
      <c r="N100" s="38" t="s">
        <v>242</v>
      </c>
      <c r="P100" s="53"/>
    </row>
    <row r="101" spans="2:20" s="2" customFormat="1" ht="15" customHeight="1" x14ac:dyDescent="0.3">
      <c r="B101" s="38" t="s">
        <v>225</v>
      </c>
      <c r="C101" s="38"/>
      <c r="D101" s="38" t="str">
        <f t="shared" si="13"/>
        <v>FLO_EMIS</v>
      </c>
      <c r="E101" s="42">
        <f>'ACTIVITY TFL -5km'!$E$7</f>
        <v>2018</v>
      </c>
      <c r="F101" s="38" t="str">
        <f t="shared" si="14"/>
        <v>TRANGL</v>
      </c>
      <c r="G101" s="38" t="str">
        <f t="shared" si="15"/>
        <v>TFR*, TFM*</v>
      </c>
      <c r="H101" s="38" t="str">
        <f>P$29</f>
        <v>TRANGL</v>
      </c>
      <c r="I101" s="38" t="str">
        <f t="shared" si="16"/>
        <v>TRAN2ON</v>
      </c>
      <c r="J101" s="47">
        <v>3.8335787961679487E-3</v>
      </c>
      <c r="K101"/>
      <c r="L101" s="38" t="s">
        <v>239</v>
      </c>
      <c r="M101" s="38" t="s">
        <v>293</v>
      </c>
      <c r="N101" s="38" t="s">
        <v>242</v>
      </c>
      <c r="P101" s="53"/>
    </row>
    <row r="102" spans="2:20" x14ac:dyDescent="0.3">
      <c r="B102" s="39" t="s">
        <v>225</v>
      </c>
      <c r="C102" s="39"/>
      <c r="D102" s="39" t="str">
        <f t="shared" si="13"/>
        <v>FLO_EMIS</v>
      </c>
      <c r="E102" s="42">
        <f>'ACTIVITY TFL -5km'!$E$7</f>
        <v>2018</v>
      </c>
      <c r="F102" s="39" t="str">
        <f t="shared" si="14"/>
        <v>TRANGS</v>
      </c>
      <c r="G102" s="39" t="str">
        <f t="shared" si="15"/>
        <v>TFR*, TFM*</v>
      </c>
      <c r="H102" s="39" t="str">
        <f>P$30</f>
        <v>TRANGS</v>
      </c>
      <c r="I102" s="39" t="str">
        <f t="shared" si="16"/>
        <v>TRAN2ON</v>
      </c>
      <c r="J102" s="48">
        <v>3.8335787961679487E-3</v>
      </c>
      <c r="L102" s="39" t="s">
        <v>239</v>
      </c>
      <c r="M102" s="39" t="s">
        <v>293</v>
      </c>
      <c r="N102" s="39" t="s">
        <v>242</v>
      </c>
    </row>
    <row r="103" spans="2:20" x14ac:dyDescent="0.3">
      <c r="B103" s="38" t="s">
        <v>225</v>
      </c>
      <c r="C103" s="38"/>
      <c r="D103" s="38" t="str">
        <f t="shared" si="13"/>
        <v>FLO_EMIS</v>
      </c>
      <c r="E103" s="42">
        <f>'ACTIVITY TFL -5km'!$E$7</f>
        <v>2018</v>
      </c>
      <c r="F103" s="38" t="str">
        <f>H103</f>
        <v>TRABDL</v>
      </c>
      <c r="G103" s="38" t="str">
        <f>G$7</f>
        <v>TFR*, TFM*</v>
      </c>
      <c r="H103" s="38" t="str">
        <f>P$7</f>
        <v>TRABDL</v>
      </c>
      <c r="I103" s="38" t="s">
        <v>247</v>
      </c>
      <c r="J103" s="47">
        <v>1.8870708706237376E-4</v>
      </c>
      <c r="K103" s="2"/>
      <c r="L103" s="38" t="s">
        <v>239</v>
      </c>
      <c r="M103" s="38" t="s">
        <v>293</v>
      </c>
      <c r="N103" s="38" t="s">
        <v>244</v>
      </c>
    </row>
    <row r="104" spans="2:20" x14ac:dyDescent="0.3">
      <c r="B104" s="38" t="s">
        <v>225</v>
      </c>
      <c r="C104" s="38"/>
      <c r="D104" s="38" t="str">
        <f t="shared" si="13"/>
        <v>FLO_EMIS</v>
      </c>
      <c r="E104" s="42">
        <f>'ACTIVITY TFL -5km'!$E$7</f>
        <v>2018</v>
      </c>
      <c r="F104" s="38" t="str">
        <f t="shared" ref="F104:F126" si="17">H104</f>
        <v>TRABDLM</v>
      </c>
      <c r="G104" s="38" t="str">
        <f>G103</f>
        <v>TFR*, TFM*</v>
      </c>
      <c r="H104" s="38" t="str">
        <f>P$8</f>
        <v>TRABDLM</v>
      </c>
      <c r="I104" s="38" t="str">
        <f>I103</f>
        <v>TRANH3N</v>
      </c>
      <c r="J104" s="47">
        <v>1.8870708706237376E-4</v>
      </c>
      <c r="K104" s="2"/>
      <c r="L104" s="38" t="s">
        <v>239</v>
      </c>
      <c r="M104" s="38" t="s">
        <v>293</v>
      </c>
      <c r="N104" s="38" t="s">
        <v>244</v>
      </c>
    </row>
    <row r="105" spans="2:20" s="2" customFormat="1" ht="15" customHeight="1" x14ac:dyDescent="0.3">
      <c r="B105" s="38" t="s">
        <v>225</v>
      </c>
      <c r="C105" s="38"/>
      <c r="D105" s="38" t="str">
        <f t="shared" si="13"/>
        <v>FLO_EMIS</v>
      </c>
      <c r="E105" s="42">
        <f>'ACTIVITY TFL -5km'!$E$7</f>
        <v>2018</v>
      </c>
      <c r="F105" s="38" t="str">
        <f t="shared" si="17"/>
        <v>TRABGL</v>
      </c>
      <c r="G105" s="38" t="str">
        <f t="shared" ref="G105:G126" si="18">G104</f>
        <v>TFR*, TFM*</v>
      </c>
      <c r="H105" s="38" t="str">
        <f>P$9</f>
        <v>TRABGL</v>
      </c>
      <c r="I105" s="38" t="str">
        <f t="shared" ref="I105:I126" si="19">I104</f>
        <v>TRANH3N</v>
      </c>
      <c r="J105" s="47">
        <v>1.8353758976442767E-4</v>
      </c>
      <c r="L105" s="38" t="s">
        <v>239</v>
      </c>
      <c r="M105" s="38" t="s">
        <v>293</v>
      </c>
      <c r="N105" s="38" t="s">
        <v>242</v>
      </c>
      <c r="P105" s="53"/>
      <c r="S105" s="53"/>
    </row>
    <row r="106" spans="2:20" s="2" customFormat="1" ht="15" customHeight="1" x14ac:dyDescent="0.3">
      <c r="B106" s="38" t="s">
        <v>225</v>
      </c>
      <c r="C106" s="38"/>
      <c r="D106" s="38" t="str">
        <f t="shared" si="13"/>
        <v>FLO_EMIS</v>
      </c>
      <c r="E106" s="42">
        <f>'ACTIVITY TFL -5km'!$E$7</f>
        <v>2018</v>
      </c>
      <c r="F106" s="38" t="str">
        <f t="shared" si="17"/>
        <v>TRABGS</v>
      </c>
      <c r="G106" s="38" t="str">
        <f t="shared" si="18"/>
        <v>TFR*, TFM*</v>
      </c>
      <c r="H106" s="38" t="str">
        <f>P$10</f>
        <v>TRABGS</v>
      </c>
      <c r="I106" s="38" t="str">
        <f t="shared" si="19"/>
        <v>TRANH3N</v>
      </c>
      <c r="J106" s="47">
        <v>1.8353758976442767E-4</v>
      </c>
      <c r="L106" s="38" t="s">
        <v>239</v>
      </c>
      <c r="M106" s="38" t="s">
        <v>293</v>
      </c>
      <c r="N106" s="38" t="s">
        <v>242</v>
      </c>
      <c r="P106" s="53"/>
      <c r="S106" s="1"/>
      <c r="T106" s="54"/>
    </row>
    <row r="107" spans="2:20" s="2" customFormat="1" ht="15" customHeight="1" x14ac:dyDescent="0.3">
      <c r="B107" s="38" t="s">
        <v>225</v>
      </c>
      <c r="C107" s="38"/>
      <c r="D107" s="38" t="str">
        <f t="shared" si="13"/>
        <v>*</v>
      </c>
      <c r="E107" s="42">
        <f>'ACTIVITY TFL -5km'!$E$7</f>
        <v>2018</v>
      </c>
      <c r="F107" s="38" t="str">
        <f t="shared" si="17"/>
        <v>TRABGSL</v>
      </c>
      <c r="G107" s="38" t="str">
        <f t="shared" si="18"/>
        <v>TFR*, TFM*</v>
      </c>
      <c r="H107" s="38" t="str">
        <f>P$11</f>
        <v>TRABGSL</v>
      </c>
      <c r="I107" s="38" t="str">
        <f t="shared" si="19"/>
        <v>TRANH3N</v>
      </c>
      <c r="J107" s="47">
        <v>0</v>
      </c>
      <c r="L107" s="38" t="s">
        <v>239</v>
      </c>
      <c r="M107" s="38"/>
      <c r="N107" s="38" t="s">
        <v>245</v>
      </c>
      <c r="P107" s="53"/>
      <c r="S107" s="53"/>
    </row>
    <row r="108" spans="2:20" s="2" customFormat="1" ht="15" customHeight="1" x14ac:dyDescent="0.3">
      <c r="B108" s="38" t="s">
        <v>225</v>
      </c>
      <c r="C108" s="38"/>
      <c r="D108" s="38" t="str">
        <f t="shared" ref="D108" si="20">IF(J108&gt;0,"FLO_EMIS","*")</f>
        <v>*</v>
      </c>
      <c r="E108" s="42">
        <f>'ACTIVITY TFL -5km'!$E$7</f>
        <v>2018</v>
      </c>
      <c r="F108" s="38" t="str">
        <f t="shared" si="17"/>
        <v>TRABGSLM</v>
      </c>
      <c r="G108" s="38" t="str">
        <f t="shared" si="18"/>
        <v>TFR*, TFM*</v>
      </c>
      <c r="H108" s="38" t="str">
        <f>P$12</f>
        <v>TRABGSLM</v>
      </c>
      <c r="I108" s="38" t="str">
        <f t="shared" si="19"/>
        <v>TRANH3N</v>
      </c>
      <c r="J108" s="47">
        <v>0</v>
      </c>
      <c r="L108" s="38" t="s">
        <v>239</v>
      </c>
      <c r="M108" s="38"/>
      <c r="N108" s="38" t="s">
        <v>245</v>
      </c>
      <c r="P108" s="53"/>
      <c r="S108" s="1"/>
      <c r="T108" s="62"/>
    </row>
    <row r="109" spans="2:20" s="2" customFormat="1" ht="15" customHeight="1" x14ac:dyDescent="0.3">
      <c r="B109" s="38" t="s">
        <v>225</v>
      </c>
      <c r="C109" s="38"/>
      <c r="D109" s="38" t="str">
        <f t="shared" si="13"/>
        <v>*</v>
      </c>
      <c r="E109" s="42">
        <f>'ACTIVITY TFL -5km'!$E$7</f>
        <v>2018</v>
      </c>
      <c r="F109" s="38" t="str">
        <f t="shared" si="17"/>
        <v>TRABJF</v>
      </c>
      <c r="G109" s="38" t="str">
        <f>G107</f>
        <v>TFR*, TFM*</v>
      </c>
      <c r="H109" s="38" t="str">
        <f>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  <c r="S109" s="1"/>
      <c r="T109" s="54"/>
    </row>
    <row r="110" spans="2:20" s="2" customFormat="1" ht="15" customHeight="1" x14ac:dyDescent="0.3">
      <c r="B110" s="38" t="s">
        <v>225</v>
      </c>
      <c r="C110" s="38"/>
      <c r="D110" s="38" t="str">
        <f t="shared" si="13"/>
        <v>*</v>
      </c>
      <c r="E110" s="42">
        <f>'ACTIVITY TFL -5km'!$E$7</f>
        <v>2018</v>
      </c>
      <c r="F110" s="38" t="str">
        <f t="shared" si="17"/>
        <v>TRADME</v>
      </c>
      <c r="G110" s="38" t="str">
        <f t="shared" si="18"/>
        <v>TFR*, TFM*</v>
      </c>
      <c r="H110" s="38" t="str">
        <f>P$14</f>
        <v>TRADME</v>
      </c>
      <c r="I110" s="38" t="str">
        <f t="shared" si="19"/>
        <v>TRANH3N</v>
      </c>
      <c r="J110" s="47">
        <v>0</v>
      </c>
      <c r="L110" s="38" t="s">
        <v>239</v>
      </c>
      <c r="M110" s="38"/>
      <c r="N110" s="38" t="s">
        <v>263</v>
      </c>
      <c r="P110" s="53"/>
    </row>
    <row r="111" spans="2:20" x14ac:dyDescent="0.3">
      <c r="B111" s="38" t="s">
        <v>225</v>
      </c>
      <c r="C111" s="38"/>
      <c r="D111" s="38" t="str">
        <f t="shared" si="13"/>
        <v>FLO_EMIS</v>
      </c>
      <c r="E111" s="42">
        <f>'ACTIVITY TFL -5km'!$E$7</f>
        <v>2018</v>
      </c>
      <c r="F111" s="38" t="str">
        <f t="shared" si="17"/>
        <v>TRADST</v>
      </c>
      <c r="G111" s="38" t="str">
        <f t="shared" si="18"/>
        <v>TFR*, TFM*</v>
      </c>
      <c r="H111" s="38" t="str">
        <f>P$15</f>
        <v>TRADST</v>
      </c>
      <c r="I111" s="38" t="str">
        <f t="shared" si="19"/>
        <v>TRANH3N</v>
      </c>
      <c r="J111" s="47">
        <v>1.8489321875928791E-4</v>
      </c>
      <c r="K111" s="2"/>
      <c r="L111" s="38" t="s">
        <v>239</v>
      </c>
      <c r="M111" s="38" t="s">
        <v>293</v>
      </c>
      <c r="N111" s="38" t="s">
        <v>242</v>
      </c>
      <c r="P111" s="53"/>
    </row>
    <row r="112" spans="2:20" x14ac:dyDescent="0.3">
      <c r="B112" s="38" t="s">
        <v>225</v>
      </c>
      <c r="C112" s="38"/>
      <c r="D112" s="38" t="str">
        <f t="shared" si="13"/>
        <v>*</v>
      </c>
      <c r="E112" s="42">
        <f>'ACTIVITY TFL -5km'!$E$7</f>
        <v>2018</v>
      </c>
      <c r="F112" s="38" t="str">
        <f t="shared" si="17"/>
        <v>TRAELC</v>
      </c>
      <c r="G112" s="38" t="str">
        <f t="shared" si="18"/>
        <v>TFR*, TFM*</v>
      </c>
      <c r="H112" s="38" t="str">
        <f>P$16</f>
        <v>TRAELC</v>
      </c>
      <c r="I112" s="38" t="str">
        <f t="shared" si="19"/>
        <v>TRANH3N</v>
      </c>
      <c r="J112" s="47">
        <v>0</v>
      </c>
      <c r="K112" s="2"/>
      <c r="L112" s="38" t="s">
        <v>239</v>
      </c>
      <c r="M112" s="38"/>
      <c r="N112" s="38" t="s">
        <v>245</v>
      </c>
    </row>
    <row r="113" spans="2:19" x14ac:dyDescent="0.3">
      <c r="B113" s="38" t="s">
        <v>225</v>
      </c>
      <c r="C113" s="38"/>
      <c r="D113" s="38" t="str">
        <f t="shared" si="13"/>
        <v>FLO_EMIS</v>
      </c>
      <c r="E113" s="42">
        <f>'ACTIVITY TFL -5km'!$E$7</f>
        <v>2018</v>
      </c>
      <c r="F113" s="38" t="str">
        <f t="shared" si="17"/>
        <v>TRAETH</v>
      </c>
      <c r="G113" s="38" t="str">
        <f t="shared" si="18"/>
        <v>TFR*, TFM*</v>
      </c>
      <c r="H113" s="38" t="str">
        <f>P$17</f>
        <v>TRAETH</v>
      </c>
      <c r="I113" s="38" t="str">
        <f t="shared" si="19"/>
        <v>TRANH3N</v>
      </c>
      <c r="J113" s="47">
        <v>8.1255894807836856E-5</v>
      </c>
      <c r="K113" s="2"/>
      <c r="L113" s="38" t="s">
        <v>239</v>
      </c>
      <c r="M113" s="38" t="s">
        <v>293</v>
      </c>
      <c r="N113" s="38" t="s">
        <v>242</v>
      </c>
    </row>
    <row r="114" spans="2:19" x14ac:dyDescent="0.3">
      <c r="B114" s="38" t="s">
        <v>225</v>
      </c>
      <c r="C114" s="38"/>
      <c r="D114" s="38" t="str">
        <f t="shared" si="13"/>
        <v>FLO_EMIS</v>
      </c>
      <c r="E114" s="42">
        <f>'ACTIVITY TFL -5km'!$E$7</f>
        <v>2018</v>
      </c>
      <c r="F114" s="38" t="str">
        <f t="shared" si="17"/>
        <v>TRAETHM</v>
      </c>
      <c r="G114" s="38" t="str">
        <f t="shared" si="18"/>
        <v>TFR*, TFM*</v>
      </c>
      <c r="H114" s="38" t="str">
        <f>P$18</f>
        <v>TRAETHM</v>
      </c>
      <c r="I114" s="38" t="str">
        <f t="shared" si="19"/>
        <v>TRANH3N</v>
      </c>
      <c r="J114" s="47">
        <v>8.1255894807836856E-5</v>
      </c>
      <c r="K114" s="2"/>
      <c r="L114" s="38" t="s">
        <v>239</v>
      </c>
      <c r="M114" s="38" t="s">
        <v>293</v>
      </c>
      <c r="N114" s="38" t="s">
        <v>242</v>
      </c>
    </row>
    <row r="115" spans="2:19" x14ac:dyDescent="0.3">
      <c r="B115" s="38" t="s">
        <v>225</v>
      </c>
      <c r="C115" s="38"/>
      <c r="D115" s="38" t="str">
        <f t="shared" si="13"/>
        <v>*</v>
      </c>
      <c r="E115" s="42">
        <f>'ACTIVITY TFL -5km'!$E$7</f>
        <v>2018</v>
      </c>
      <c r="F115" s="38" t="str">
        <f t="shared" si="17"/>
        <v>TRAFTD</v>
      </c>
      <c r="G115" s="38" t="str">
        <f t="shared" si="18"/>
        <v>TFR*, TFM*</v>
      </c>
      <c r="H115" s="38" t="str">
        <f>P$19</f>
        <v>TRAFTD</v>
      </c>
      <c r="I115" s="38" t="str">
        <f t="shared" si="19"/>
        <v>TRANH3N</v>
      </c>
      <c r="J115" s="47">
        <v>0</v>
      </c>
      <c r="K115" s="2"/>
      <c r="L115" s="38" t="s">
        <v>239</v>
      </c>
      <c r="M115" s="38"/>
      <c r="N115" s="38" t="s">
        <v>263</v>
      </c>
    </row>
    <row r="116" spans="2:19" x14ac:dyDescent="0.3">
      <c r="B116" s="38" t="s">
        <v>225</v>
      </c>
      <c r="C116" s="38"/>
      <c r="D116" s="38" t="str">
        <f t="shared" si="13"/>
        <v>*</v>
      </c>
      <c r="E116" s="42">
        <f>'ACTIVITY TFL -5km'!$E$7</f>
        <v>2018</v>
      </c>
      <c r="F116" s="38" t="str">
        <f t="shared" si="17"/>
        <v>TRAGSL</v>
      </c>
      <c r="G116" s="38" t="str">
        <f t="shared" si="18"/>
        <v>TFR*, TFM*</v>
      </c>
      <c r="H116" s="38" t="str">
        <f>P$20</f>
        <v>TRAGSL</v>
      </c>
      <c r="I116" s="38" t="str">
        <f t="shared" si="19"/>
        <v>TRANH3N</v>
      </c>
      <c r="J116" s="47">
        <v>0</v>
      </c>
      <c r="K116" s="2"/>
      <c r="L116" s="38" t="s">
        <v>239</v>
      </c>
      <c r="M116" s="38"/>
      <c r="N116" s="38" t="s">
        <v>245</v>
      </c>
    </row>
    <row r="117" spans="2:19" x14ac:dyDescent="0.3">
      <c r="B117" s="38" t="s">
        <v>225</v>
      </c>
      <c r="C117" s="38"/>
      <c r="D117" s="38" t="str">
        <f t="shared" si="13"/>
        <v>*</v>
      </c>
      <c r="E117" s="42">
        <f>'ACTIVITY TFL -5km'!$E$7</f>
        <v>2018</v>
      </c>
      <c r="F117" s="38" t="str">
        <f t="shared" si="17"/>
        <v>TRAH2G</v>
      </c>
      <c r="G117" s="38" t="str">
        <f t="shared" si="18"/>
        <v>TFR*, TFM*</v>
      </c>
      <c r="H117" s="38" t="str">
        <f>P$21</f>
        <v>TRAH2G</v>
      </c>
      <c r="I117" s="38" t="str">
        <f t="shared" si="19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9" x14ac:dyDescent="0.3">
      <c r="B118" s="38" t="s">
        <v>225</v>
      </c>
      <c r="C118" s="38"/>
      <c r="D118" s="38" t="str">
        <f t="shared" si="13"/>
        <v>*</v>
      </c>
      <c r="E118" s="42">
        <f>'ACTIVITY TFL -5km'!$E$7</f>
        <v>2018</v>
      </c>
      <c r="F118" s="38" t="str">
        <f t="shared" si="17"/>
        <v>TRAHFO</v>
      </c>
      <c r="G118" s="38" t="str">
        <f t="shared" si="18"/>
        <v>TFR*, TFM*</v>
      </c>
      <c r="H118" s="38" t="str">
        <f>P$22</f>
        <v>TRAHFO</v>
      </c>
      <c r="I118" s="38" t="str">
        <f t="shared" si="19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9" x14ac:dyDescent="0.3">
      <c r="B119" s="38" t="s">
        <v>225</v>
      </c>
      <c r="C119" s="38"/>
      <c r="D119" s="38" t="str">
        <f t="shared" si="13"/>
        <v>*</v>
      </c>
      <c r="E119" s="42">
        <f>'ACTIVITY TFL -5km'!$E$7</f>
        <v>2018</v>
      </c>
      <c r="F119" s="38" t="str">
        <f t="shared" si="17"/>
        <v>TRAHUM</v>
      </c>
      <c r="G119" s="38" t="str">
        <f t="shared" si="18"/>
        <v>TFR*, TFM*</v>
      </c>
      <c r="H119" s="38" t="str">
        <f>P$23</f>
        <v>TRAHUM</v>
      </c>
      <c r="I119" s="38" t="str">
        <f t="shared" si="19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9" x14ac:dyDescent="0.3">
      <c r="B120" s="38" t="s">
        <v>225</v>
      </c>
      <c r="C120" s="38"/>
      <c r="D120" s="38" t="str">
        <f t="shared" si="13"/>
        <v>*</v>
      </c>
      <c r="E120" s="42">
        <f>'ACTIVITY TFL -5km'!$E$7</f>
        <v>2018</v>
      </c>
      <c r="F120" s="38" t="str">
        <f t="shared" si="17"/>
        <v>TRAKER</v>
      </c>
      <c r="G120" s="38" t="str">
        <f t="shared" si="18"/>
        <v>TFR*, TFM*</v>
      </c>
      <c r="H120" s="38" t="str">
        <f>P$24</f>
        <v>TRAKER</v>
      </c>
      <c r="I120" s="38" t="str">
        <f t="shared" si="19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9" x14ac:dyDescent="0.3">
      <c r="B121" s="38" t="s">
        <v>225</v>
      </c>
      <c r="C121" s="38"/>
      <c r="D121" s="38" t="str">
        <f t="shared" si="13"/>
        <v>*</v>
      </c>
      <c r="E121" s="42">
        <f>'ACTIVITY TFL -5km'!$E$7</f>
        <v>2018</v>
      </c>
      <c r="F121" s="38" t="str">
        <f t="shared" si="17"/>
        <v>TRALFO</v>
      </c>
      <c r="G121" s="38" t="str">
        <f t="shared" si="18"/>
        <v>TFR*, TFM*</v>
      </c>
      <c r="H121" s="38" t="str">
        <f>P$25</f>
        <v>TRALFO</v>
      </c>
      <c r="I121" s="38" t="str">
        <f t="shared" si="19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9" x14ac:dyDescent="0.3">
      <c r="B122" s="38" t="s">
        <v>225</v>
      </c>
      <c r="C122" s="38"/>
      <c r="D122" s="38" t="str">
        <f t="shared" si="13"/>
        <v>FLO_EMIS</v>
      </c>
      <c r="E122" s="42">
        <f>'ACTIVITY TFL -5km'!$E$7</f>
        <v>2018</v>
      </c>
      <c r="F122" s="38" t="str">
        <f t="shared" si="17"/>
        <v>TRALPG</v>
      </c>
      <c r="G122" s="38" t="str">
        <f t="shared" si="18"/>
        <v>TFR*, TFM*</v>
      </c>
      <c r="H122" s="38" t="str">
        <f>P$26</f>
        <v>TRALPG</v>
      </c>
      <c r="I122" s="38" t="str">
        <f t="shared" si="19"/>
        <v>TRANH3N</v>
      </c>
      <c r="J122" s="47">
        <v>1.9223801727019061E-4</v>
      </c>
      <c r="K122" s="2"/>
      <c r="L122" s="38" t="s">
        <v>239</v>
      </c>
      <c r="M122" s="38" t="s">
        <v>293</v>
      </c>
      <c r="N122" s="38" t="s">
        <v>242</v>
      </c>
    </row>
    <row r="123" spans="2:19" x14ac:dyDescent="0.3">
      <c r="B123" s="38" t="s">
        <v>225</v>
      </c>
      <c r="C123" s="38"/>
      <c r="D123" s="38" t="str">
        <f t="shared" si="13"/>
        <v>FLO_EMIS</v>
      </c>
      <c r="E123" s="42">
        <f>'ACTIVITY TFL -5km'!$E$7</f>
        <v>2018</v>
      </c>
      <c r="F123" s="38" t="str">
        <f t="shared" si="17"/>
        <v>TRAMTH</v>
      </c>
      <c r="G123" s="38" t="str">
        <f t="shared" si="18"/>
        <v>TFR*, TFM*</v>
      </c>
      <c r="H123" s="38" t="str">
        <f>P$27</f>
        <v>TRAMTH</v>
      </c>
      <c r="I123" s="38" t="str">
        <f t="shared" si="19"/>
        <v>TRANH3N</v>
      </c>
      <c r="J123" s="47">
        <v>1.8030638462901712E-4</v>
      </c>
      <c r="K123" s="2"/>
      <c r="L123" s="38" t="s">
        <v>239</v>
      </c>
      <c r="M123" s="38" t="s">
        <v>293</v>
      </c>
      <c r="N123" s="38" t="s">
        <v>242</v>
      </c>
    </row>
    <row r="124" spans="2:19" s="2" customFormat="1" ht="15" customHeight="1" x14ac:dyDescent="0.3">
      <c r="B124" s="38" t="s">
        <v>225</v>
      </c>
      <c r="C124" s="38"/>
      <c r="D124" s="38" t="str">
        <f t="shared" si="13"/>
        <v>FLO_EMIS</v>
      </c>
      <c r="E124" s="42">
        <f>'ACTIVITY TFL -5km'!$E$7</f>
        <v>2018</v>
      </c>
      <c r="F124" s="38" t="str">
        <f t="shared" si="17"/>
        <v>TRAMTHM</v>
      </c>
      <c r="G124" s="38" t="str">
        <f t="shared" si="18"/>
        <v>TFR*, TFM*</v>
      </c>
      <c r="H124" s="38" t="str">
        <f>P$28</f>
        <v>TRAMTHM</v>
      </c>
      <c r="I124" s="38" t="str">
        <f t="shared" si="19"/>
        <v>TRANH3N</v>
      </c>
      <c r="J124" s="47">
        <v>1.8030638462901712E-4</v>
      </c>
      <c r="L124" s="38" t="s">
        <v>239</v>
      </c>
      <c r="M124" s="38" t="s">
        <v>293</v>
      </c>
      <c r="N124" s="38" t="s">
        <v>242</v>
      </c>
      <c r="P124" s="53"/>
    </row>
    <row r="125" spans="2:19" s="2" customFormat="1" ht="15" customHeight="1" x14ac:dyDescent="0.3">
      <c r="B125" s="38" t="s">
        <v>225</v>
      </c>
      <c r="C125" s="38"/>
      <c r="D125" s="38" t="str">
        <f t="shared" si="13"/>
        <v>FLO_EMIS</v>
      </c>
      <c r="E125" s="42">
        <f>'ACTIVITY TFL -5km'!$E$7</f>
        <v>2018</v>
      </c>
      <c r="F125" s="38" t="str">
        <f t="shared" si="17"/>
        <v>TRANGL</v>
      </c>
      <c r="G125" s="38" t="str">
        <f t="shared" si="18"/>
        <v>TFR*, TFM*</v>
      </c>
      <c r="H125" s="38" t="str">
        <f>P$29</f>
        <v>TRANGL</v>
      </c>
      <c r="I125" s="38" t="str">
        <f t="shared" si="19"/>
        <v>TRANH3N</v>
      </c>
      <c r="J125" s="47">
        <v>1.8353758976442767E-4</v>
      </c>
      <c r="K125"/>
      <c r="L125" s="38" t="s">
        <v>239</v>
      </c>
      <c r="M125" s="38" t="s">
        <v>293</v>
      </c>
      <c r="N125" s="38" t="s">
        <v>242</v>
      </c>
      <c r="P125" s="53"/>
    </row>
    <row r="126" spans="2:19" x14ac:dyDescent="0.3">
      <c r="B126" s="39" t="s">
        <v>225</v>
      </c>
      <c r="C126" s="39"/>
      <c r="D126" s="39" t="str">
        <f t="shared" si="13"/>
        <v>FLO_EMIS</v>
      </c>
      <c r="E126" s="42">
        <f>'ACTIVITY TFL -5km'!$E$7</f>
        <v>2018</v>
      </c>
      <c r="F126" s="39" t="str">
        <f t="shared" si="17"/>
        <v>TRANGS</v>
      </c>
      <c r="G126" s="39" t="str">
        <f t="shared" si="18"/>
        <v>TFR*, TFM*</v>
      </c>
      <c r="H126" s="39" t="str">
        <f>P$30</f>
        <v>TRANGS</v>
      </c>
      <c r="I126" s="39" t="str">
        <f t="shared" si="19"/>
        <v>TRANH3N</v>
      </c>
      <c r="J126" s="48">
        <v>1.8353758976442767E-4</v>
      </c>
      <c r="L126" s="39" t="s">
        <v>239</v>
      </c>
      <c r="M126" s="39" t="s">
        <v>293</v>
      </c>
      <c r="N126" s="39" t="s">
        <v>242</v>
      </c>
    </row>
    <row r="127" spans="2:19" x14ac:dyDescent="0.3">
      <c r="B127" s="38" t="s">
        <v>225</v>
      </c>
      <c r="C127" s="38"/>
      <c r="D127" s="38" t="str">
        <f t="shared" si="13"/>
        <v>FLO_EMIS</v>
      </c>
      <c r="E127" s="42">
        <f>'ACTIVITY TFL -5km'!$E$7</f>
        <v>2018</v>
      </c>
      <c r="F127" s="38" t="str">
        <f>H127</f>
        <v>TRABDL</v>
      </c>
      <c r="G127" s="38" t="str">
        <f>G$7</f>
        <v>TFR*, TFM*</v>
      </c>
      <c r="H127" s="38" t="str">
        <f>P$7</f>
        <v>TRABDL</v>
      </c>
      <c r="I127" s="38" t="s">
        <v>231</v>
      </c>
      <c r="J127" s="47">
        <v>0.47812998586202099</v>
      </c>
      <c r="K127" s="2"/>
      <c r="L127" s="38" t="s">
        <v>239</v>
      </c>
      <c r="M127" s="38" t="s">
        <v>293</v>
      </c>
      <c r="N127" s="38" t="s">
        <v>244</v>
      </c>
    </row>
    <row r="128" spans="2:19" s="2" customFormat="1" ht="15" customHeight="1" x14ac:dyDescent="0.3">
      <c r="B128" s="38" t="s">
        <v>225</v>
      </c>
      <c r="C128" s="38"/>
      <c r="D128" s="38" t="str">
        <f t="shared" si="13"/>
        <v>FLO_EMIS</v>
      </c>
      <c r="E128" s="42">
        <f>'ACTIVITY TFL -5km'!$E$7</f>
        <v>2018</v>
      </c>
      <c r="F128" s="38" t="str">
        <f t="shared" ref="F128:F174" si="21">H128</f>
        <v>TRABDLM</v>
      </c>
      <c r="G128" s="38" t="str">
        <f>G127</f>
        <v>TFR*, TFM*</v>
      </c>
      <c r="H128" s="38" t="str">
        <f>P$8</f>
        <v>TRABDLM</v>
      </c>
      <c r="I128" s="38" t="str">
        <f>I127</f>
        <v>TRANOXN</v>
      </c>
      <c r="J128" s="47">
        <v>0.47812998586202099</v>
      </c>
      <c r="L128" s="38" t="s">
        <v>239</v>
      </c>
      <c r="M128" s="38" t="s">
        <v>293</v>
      </c>
      <c r="N128" s="38" t="s">
        <v>244</v>
      </c>
      <c r="P128" s="53"/>
      <c r="S128" s="53"/>
    </row>
    <row r="129" spans="2:20" s="2" customFormat="1" ht="15" customHeight="1" x14ac:dyDescent="0.3">
      <c r="B129" s="38" t="s">
        <v>225</v>
      </c>
      <c r="C129" s="38"/>
      <c r="D129" s="38" t="str">
        <f t="shared" si="13"/>
        <v>FLO_EMIS</v>
      </c>
      <c r="E129" s="42">
        <f>'ACTIVITY TFL -5km'!$E$7</f>
        <v>2018</v>
      </c>
      <c r="F129" s="38" t="str">
        <f t="shared" si="21"/>
        <v>TRABGL</v>
      </c>
      <c r="G129" s="38" t="str">
        <f t="shared" ref="G129:G150" si="22">G128</f>
        <v>TFR*, TFM*</v>
      </c>
      <c r="H129" s="38" t="str">
        <f>P$9</f>
        <v>TRABGL</v>
      </c>
      <c r="I129" s="38" t="str">
        <f t="shared" ref="I129:I150" si="23">I128</f>
        <v>TRANOXN</v>
      </c>
      <c r="J129" s="47">
        <v>0.21140773787953707</v>
      </c>
      <c r="L129" s="38" t="s">
        <v>239</v>
      </c>
      <c r="M129" s="38" t="s">
        <v>293</v>
      </c>
      <c r="N129" s="38" t="s">
        <v>242</v>
      </c>
      <c r="P129" s="53"/>
      <c r="S129" s="1"/>
      <c r="T129" s="54"/>
    </row>
    <row r="130" spans="2:20" s="2" customFormat="1" ht="15" customHeight="1" x14ac:dyDescent="0.3">
      <c r="B130" s="38" t="s">
        <v>225</v>
      </c>
      <c r="C130" s="38"/>
      <c r="D130" s="38" t="str">
        <f t="shared" si="13"/>
        <v>FLO_EMIS</v>
      </c>
      <c r="E130" s="42">
        <f>'ACTIVITY TFL -5km'!$E$7</f>
        <v>2018</v>
      </c>
      <c r="F130" s="38" t="str">
        <f t="shared" si="21"/>
        <v>TRABGS</v>
      </c>
      <c r="G130" s="38" t="str">
        <f t="shared" si="22"/>
        <v>TFR*, TFM*</v>
      </c>
      <c r="H130" s="38" t="str">
        <f>P$10</f>
        <v>TRABGS</v>
      </c>
      <c r="I130" s="38" t="str">
        <f t="shared" si="23"/>
        <v>TRANOXN</v>
      </c>
      <c r="J130" s="47">
        <v>0.21140773787953707</v>
      </c>
      <c r="L130" s="38" t="s">
        <v>239</v>
      </c>
      <c r="M130" s="38" t="s">
        <v>293</v>
      </c>
      <c r="N130" s="38" t="s">
        <v>242</v>
      </c>
      <c r="P130" s="53"/>
      <c r="S130" s="53"/>
    </row>
    <row r="131" spans="2:20" s="2" customFormat="1" ht="15" customHeight="1" x14ac:dyDescent="0.3">
      <c r="B131" s="38" t="s">
        <v>225</v>
      </c>
      <c r="C131" s="38"/>
      <c r="D131" s="38" t="str">
        <f t="shared" si="13"/>
        <v>*</v>
      </c>
      <c r="E131" s="42">
        <f>'ACTIVITY TFL -5km'!$E$7</f>
        <v>2018</v>
      </c>
      <c r="F131" s="38" t="str">
        <f t="shared" si="21"/>
        <v>TRABGSL</v>
      </c>
      <c r="G131" s="38" t="str">
        <f t="shared" si="22"/>
        <v>TFR*, TFM*</v>
      </c>
      <c r="H131" s="38" t="str">
        <f>P$11</f>
        <v>TRABGSL</v>
      </c>
      <c r="I131" s="38" t="str">
        <f t="shared" si="23"/>
        <v>TRANOXN</v>
      </c>
      <c r="J131" s="47">
        <v>0</v>
      </c>
      <c r="L131" s="38" t="s">
        <v>239</v>
      </c>
      <c r="M131" s="38"/>
      <c r="N131" s="38" t="s">
        <v>245</v>
      </c>
      <c r="P131" s="53"/>
      <c r="S131" s="1"/>
      <c r="T131" s="54"/>
    </row>
    <row r="132" spans="2:20" s="2" customFormat="1" ht="15" customHeight="1" x14ac:dyDescent="0.3">
      <c r="B132" s="38" t="s">
        <v>225</v>
      </c>
      <c r="C132" s="38"/>
      <c r="D132" s="38" t="str">
        <f t="shared" si="13"/>
        <v>*</v>
      </c>
      <c r="E132" s="42">
        <f>'ACTIVITY TFL -5km'!$E$7</f>
        <v>2018</v>
      </c>
      <c r="F132" s="38" t="str">
        <f t="shared" si="21"/>
        <v>TRABGSLM</v>
      </c>
      <c r="G132" s="38" t="str">
        <f t="shared" si="22"/>
        <v>TFR*, TFM*</v>
      </c>
      <c r="H132" s="38" t="str">
        <f>P$12</f>
        <v>TRABGSLM</v>
      </c>
      <c r="I132" s="38" t="str">
        <f t="shared" si="23"/>
        <v>TRANOXN</v>
      </c>
      <c r="J132" s="47">
        <v>0</v>
      </c>
      <c r="L132" s="38" t="s">
        <v>239</v>
      </c>
      <c r="M132" s="38"/>
      <c r="N132" s="38" t="s">
        <v>245</v>
      </c>
      <c r="P132" s="53"/>
      <c r="S132" s="1"/>
      <c r="T132" s="62"/>
    </row>
    <row r="133" spans="2:20" s="2" customFormat="1" ht="15" customHeight="1" x14ac:dyDescent="0.3">
      <c r="B133" s="38" t="s">
        <v>225</v>
      </c>
      <c r="C133" s="38"/>
      <c r="D133" s="38" t="str">
        <f t="shared" si="13"/>
        <v>*</v>
      </c>
      <c r="E133" s="42">
        <f>'ACTIVITY TFL -5km'!$E$7</f>
        <v>2018</v>
      </c>
      <c r="F133" s="38" t="str">
        <f t="shared" si="21"/>
        <v>TRABJF</v>
      </c>
      <c r="G133" s="38" t="str">
        <f>G131</f>
        <v>TFR*, TFM*</v>
      </c>
      <c r="H133" s="38" t="str">
        <f>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</row>
    <row r="134" spans="2:20" x14ac:dyDescent="0.3">
      <c r="B134" s="38" t="s">
        <v>225</v>
      </c>
      <c r="C134" s="38"/>
      <c r="D134" s="38" t="str">
        <f t="shared" si="13"/>
        <v>*</v>
      </c>
      <c r="E134" s="42">
        <f>'ACTIVITY TFL -5km'!$E$7</f>
        <v>2018</v>
      </c>
      <c r="F134" s="38" t="str">
        <f t="shared" si="21"/>
        <v>TRADME</v>
      </c>
      <c r="G134" s="38" t="str">
        <f t="shared" si="22"/>
        <v>TFR*, TFM*</v>
      </c>
      <c r="H134" s="38" t="str">
        <f>P$14</f>
        <v>TRADME</v>
      </c>
      <c r="I134" s="38" t="str">
        <f t="shared" si="23"/>
        <v>TRANOXN</v>
      </c>
      <c r="J134" s="47">
        <v>0</v>
      </c>
      <c r="K134" s="2"/>
      <c r="L134" s="38" t="s">
        <v>239</v>
      </c>
      <c r="M134" s="38"/>
      <c r="N134" s="38" t="s">
        <v>263</v>
      </c>
      <c r="P134" s="53"/>
    </row>
    <row r="135" spans="2:20" x14ac:dyDescent="0.3">
      <c r="B135" s="38" t="s">
        <v>225</v>
      </c>
      <c r="C135" s="38"/>
      <c r="D135" s="38" t="str">
        <f t="shared" si="13"/>
        <v>FLO_EMIS</v>
      </c>
      <c r="E135" s="42">
        <f>'ACTIVITY TFL -5km'!$E$7</f>
        <v>2018</v>
      </c>
      <c r="F135" s="38" t="str">
        <f t="shared" si="21"/>
        <v>TRADST</v>
      </c>
      <c r="G135" s="38" t="str">
        <f t="shared" si="22"/>
        <v>TFR*, TFM*</v>
      </c>
      <c r="H135" s="38" t="str">
        <f>P$15</f>
        <v>TRADST</v>
      </c>
      <c r="I135" s="38" t="str">
        <f t="shared" si="23"/>
        <v>TRANOXN</v>
      </c>
      <c r="J135" s="47">
        <v>0.46846673035730685</v>
      </c>
      <c r="K135" s="2"/>
      <c r="L135" s="38" t="s">
        <v>239</v>
      </c>
      <c r="M135" s="38" t="s">
        <v>293</v>
      </c>
      <c r="N135" s="38" t="s">
        <v>242</v>
      </c>
    </row>
    <row r="136" spans="2:20" x14ac:dyDescent="0.3">
      <c r="B136" s="38" t="s">
        <v>225</v>
      </c>
      <c r="C136" s="38"/>
      <c r="D136" s="38" t="str">
        <f t="shared" si="13"/>
        <v>*</v>
      </c>
      <c r="E136" s="42">
        <f>'ACTIVITY TFL -5km'!$E$7</f>
        <v>2018</v>
      </c>
      <c r="F136" s="38" t="str">
        <f t="shared" si="21"/>
        <v>TRAELC</v>
      </c>
      <c r="G136" s="38" t="str">
        <f t="shared" si="22"/>
        <v>TFR*, TFM*</v>
      </c>
      <c r="H136" s="38" t="str">
        <f>P$16</f>
        <v>TRAELC</v>
      </c>
      <c r="I136" s="38" t="str">
        <f t="shared" si="23"/>
        <v>TRANOXN</v>
      </c>
      <c r="J136" s="47">
        <v>0</v>
      </c>
      <c r="K136" s="2"/>
      <c r="L136" s="38" t="s">
        <v>239</v>
      </c>
      <c r="M136" s="38"/>
      <c r="N136" s="38" t="s">
        <v>245</v>
      </c>
    </row>
    <row r="137" spans="2:20" x14ac:dyDescent="0.3">
      <c r="B137" s="38" t="s">
        <v>225</v>
      </c>
      <c r="C137" s="38"/>
      <c r="D137" s="38" t="str">
        <f t="shared" si="13"/>
        <v>FLO_EMIS</v>
      </c>
      <c r="E137" s="42">
        <f>'ACTIVITY TFL -5km'!$E$7</f>
        <v>2018</v>
      </c>
      <c r="F137" s="38" t="str">
        <f t="shared" si="21"/>
        <v>TRAETH</v>
      </c>
      <c r="G137" s="38" t="str">
        <f t="shared" si="22"/>
        <v>TFR*, TFM*</v>
      </c>
      <c r="H137" s="38" t="str">
        <f>P$17</f>
        <v>TRAETH</v>
      </c>
      <c r="I137" s="38" t="str">
        <f t="shared" si="23"/>
        <v>TRANOXN</v>
      </c>
      <c r="J137" s="47">
        <v>0.15981759177639254</v>
      </c>
      <c r="K137" s="2"/>
      <c r="L137" s="38" t="s">
        <v>239</v>
      </c>
      <c r="M137" s="38" t="s">
        <v>293</v>
      </c>
      <c r="N137" s="38" t="s">
        <v>242</v>
      </c>
    </row>
    <row r="138" spans="2:20" x14ac:dyDescent="0.3">
      <c r="B138" s="38" t="s">
        <v>225</v>
      </c>
      <c r="C138" s="38"/>
      <c r="D138" s="38" t="str">
        <f t="shared" si="13"/>
        <v>FLO_EMIS</v>
      </c>
      <c r="E138" s="42">
        <f>'ACTIVITY TFL -5km'!$E$7</f>
        <v>2018</v>
      </c>
      <c r="F138" s="38" t="str">
        <f t="shared" si="21"/>
        <v>TRAETHM</v>
      </c>
      <c r="G138" s="38" t="str">
        <f t="shared" si="22"/>
        <v>TFR*, TFM*</v>
      </c>
      <c r="H138" s="38" t="str">
        <f>P$18</f>
        <v>TRAETHM</v>
      </c>
      <c r="I138" s="38" t="str">
        <f t="shared" si="23"/>
        <v>TRANOXN</v>
      </c>
      <c r="J138" s="47">
        <v>0.15981759177639254</v>
      </c>
      <c r="K138" s="2"/>
      <c r="L138" s="38" t="s">
        <v>239</v>
      </c>
      <c r="M138" s="38" t="s">
        <v>293</v>
      </c>
      <c r="N138" s="38" t="s">
        <v>242</v>
      </c>
    </row>
    <row r="139" spans="2:20" x14ac:dyDescent="0.3">
      <c r="B139" s="38" t="s">
        <v>225</v>
      </c>
      <c r="C139" s="38"/>
      <c r="D139" s="38" t="str">
        <f t="shared" si="13"/>
        <v>*</v>
      </c>
      <c r="E139" s="42">
        <f>'ACTIVITY TFL -5km'!$E$7</f>
        <v>2018</v>
      </c>
      <c r="F139" s="38" t="str">
        <f t="shared" si="21"/>
        <v>TRAFTD</v>
      </c>
      <c r="G139" s="38" t="str">
        <f t="shared" si="22"/>
        <v>TFR*, TFM*</v>
      </c>
      <c r="H139" s="38" t="str">
        <f>P$19</f>
        <v>TRAFTD</v>
      </c>
      <c r="I139" s="38" t="str">
        <f t="shared" si="23"/>
        <v>TRANOXN</v>
      </c>
      <c r="J139" s="47">
        <v>0</v>
      </c>
      <c r="K139" s="2"/>
      <c r="L139" s="38" t="s">
        <v>239</v>
      </c>
      <c r="M139" s="38"/>
      <c r="N139" s="38" t="s">
        <v>263</v>
      </c>
    </row>
    <row r="140" spans="2:20" x14ac:dyDescent="0.3">
      <c r="B140" s="38" t="s">
        <v>225</v>
      </c>
      <c r="C140" s="38"/>
      <c r="D140" s="38" t="str">
        <f t="shared" si="13"/>
        <v>*</v>
      </c>
      <c r="E140" s="42">
        <f>'ACTIVITY TFL -5km'!$E$7</f>
        <v>2018</v>
      </c>
      <c r="F140" s="38" t="str">
        <f t="shared" si="21"/>
        <v>TRAGSL</v>
      </c>
      <c r="G140" s="38" t="str">
        <f t="shared" si="22"/>
        <v>TFR*, TFM*</v>
      </c>
      <c r="H140" s="38" t="str">
        <f>P$20</f>
        <v>TRAGSL</v>
      </c>
      <c r="I140" s="38" t="str">
        <f t="shared" si="23"/>
        <v>TRANOXN</v>
      </c>
      <c r="J140" s="47">
        <v>0</v>
      </c>
      <c r="K140" s="2"/>
      <c r="L140" s="38" t="s">
        <v>239</v>
      </c>
      <c r="M140" s="38"/>
      <c r="N140" s="38" t="s">
        <v>245</v>
      </c>
    </row>
    <row r="141" spans="2:20" x14ac:dyDescent="0.3">
      <c r="B141" s="38" t="s">
        <v>225</v>
      </c>
      <c r="C141" s="38"/>
      <c r="D141" s="38" t="str">
        <f t="shared" ref="D141:D207" si="24">IF(J141&gt;0,"FLO_EMIS","*")</f>
        <v>*</v>
      </c>
      <c r="E141" s="42">
        <f>'ACTIVITY TFL -5km'!$E$7</f>
        <v>2018</v>
      </c>
      <c r="F141" s="38" t="str">
        <f t="shared" si="21"/>
        <v>TRAH2G</v>
      </c>
      <c r="G141" s="38" t="str">
        <f t="shared" si="22"/>
        <v>TFR*, TFM*</v>
      </c>
      <c r="H141" s="38" t="str">
        <f>P$21</f>
        <v>TRAH2G</v>
      </c>
      <c r="I141" s="38" t="str">
        <f t="shared" si="23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4"/>
        <v>*</v>
      </c>
      <c r="E142" s="42">
        <f>'ACTIVITY TFL -5km'!$E$7</f>
        <v>2018</v>
      </c>
      <c r="F142" s="38" t="str">
        <f t="shared" si="21"/>
        <v>TRAHFO</v>
      </c>
      <c r="G142" s="38" t="str">
        <f t="shared" si="22"/>
        <v>TFR*, TFM*</v>
      </c>
      <c r="H142" s="38" t="str">
        <f>P$22</f>
        <v>TRAHFO</v>
      </c>
      <c r="I142" s="38" t="str">
        <f t="shared" si="23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4"/>
        <v>*</v>
      </c>
      <c r="E143" s="42">
        <f>'ACTIVITY TFL -5km'!$E$7</f>
        <v>2018</v>
      </c>
      <c r="F143" s="38" t="str">
        <f t="shared" si="21"/>
        <v>TRAHUM</v>
      </c>
      <c r="G143" s="38" t="str">
        <f t="shared" si="22"/>
        <v>TFR*, TFM*</v>
      </c>
      <c r="H143" s="38" t="str">
        <f>P$23</f>
        <v>TRAHUM</v>
      </c>
      <c r="I143" s="38" t="str">
        <f t="shared" si="23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4"/>
        <v>*</v>
      </c>
      <c r="E144" s="42">
        <f>'ACTIVITY TFL -5km'!$E$7</f>
        <v>2018</v>
      </c>
      <c r="F144" s="38" t="str">
        <f t="shared" si="21"/>
        <v>TRAKER</v>
      </c>
      <c r="G144" s="38" t="str">
        <f t="shared" si="22"/>
        <v>TFR*, TFM*</v>
      </c>
      <c r="H144" s="38" t="str">
        <f>P$24</f>
        <v>TRAKER</v>
      </c>
      <c r="I144" s="38" t="str">
        <f t="shared" si="23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4"/>
        <v>*</v>
      </c>
      <c r="E145" s="42">
        <f>'ACTIVITY TFL -5km'!$E$7</f>
        <v>2018</v>
      </c>
      <c r="F145" s="38" t="str">
        <f t="shared" si="21"/>
        <v>TRALFO</v>
      </c>
      <c r="G145" s="38" t="str">
        <f t="shared" si="22"/>
        <v>TFR*, TFM*</v>
      </c>
      <c r="H145" s="38" t="str">
        <f>P$25</f>
        <v>TRALFO</v>
      </c>
      <c r="I145" s="38" t="str">
        <f t="shared" si="23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4"/>
        <v>FLO_EMIS</v>
      </c>
      <c r="E146" s="42">
        <f>'ACTIVITY TFL -5km'!$E$7</f>
        <v>2018</v>
      </c>
      <c r="F146" s="38" t="str">
        <f t="shared" si="21"/>
        <v>TRALPG</v>
      </c>
      <c r="G146" s="38" t="str">
        <f t="shared" si="22"/>
        <v>TFR*, TFM*</v>
      </c>
      <c r="H146" s="38" t="str">
        <f>P$26</f>
        <v>TRALPG</v>
      </c>
      <c r="I146" s="38" t="str">
        <f t="shared" si="23"/>
        <v>TRANOXN</v>
      </c>
      <c r="J146" s="47">
        <v>0.22142932364809303</v>
      </c>
      <c r="K146" s="2"/>
      <c r="L146" s="38" t="s">
        <v>239</v>
      </c>
      <c r="M146" s="38" t="s">
        <v>293</v>
      </c>
      <c r="N146" s="38" t="s">
        <v>242</v>
      </c>
    </row>
    <row r="147" spans="2:20" x14ac:dyDescent="0.3">
      <c r="B147" s="38" t="s">
        <v>225</v>
      </c>
      <c r="C147" s="38"/>
      <c r="D147" s="38" t="str">
        <f t="shared" si="24"/>
        <v>FLO_EMIS</v>
      </c>
      <c r="E147" s="42">
        <f>'ACTIVITY TFL -5km'!$E$7</f>
        <v>2018</v>
      </c>
      <c r="F147" s="38" t="str">
        <f t="shared" si="21"/>
        <v>TRAMTH</v>
      </c>
      <c r="G147" s="38" t="str">
        <f t="shared" si="22"/>
        <v>TFR*, TFM*</v>
      </c>
      <c r="H147" s="38" t="str">
        <f>P$27</f>
        <v>TRAMTH</v>
      </c>
      <c r="I147" s="38" t="str">
        <f t="shared" si="23"/>
        <v>TRANOXN</v>
      </c>
      <c r="J147" s="47">
        <v>0.45684499970586118</v>
      </c>
      <c r="K147" s="2"/>
      <c r="L147" s="38" t="s">
        <v>239</v>
      </c>
      <c r="M147" s="38" t="s">
        <v>293</v>
      </c>
      <c r="N147" s="38" t="s">
        <v>242</v>
      </c>
    </row>
    <row r="148" spans="2:20" s="2" customFormat="1" ht="15" customHeight="1" x14ac:dyDescent="0.3">
      <c r="B148" s="38" t="s">
        <v>225</v>
      </c>
      <c r="C148" s="38"/>
      <c r="D148" s="38" t="str">
        <f t="shared" si="24"/>
        <v>FLO_EMIS</v>
      </c>
      <c r="E148" s="42">
        <f>'ACTIVITY TFL -5km'!$E$7</f>
        <v>2018</v>
      </c>
      <c r="F148" s="38" t="str">
        <f t="shared" si="21"/>
        <v>TRAMTHM</v>
      </c>
      <c r="G148" s="38" t="str">
        <f t="shared" si="22"/>
        <v>TFR*, TFM*</v>
      </c>
      <c r="H148" s="38" t="str">
        <f>P$28</f>
        <v>TRAMTHM</v>
      </c>
      <c r="I148" s="38" t="str">
        <f t="shared" si="23"/>
        <v>TRANOXN</v>
      </c>
      <c r="J148" s="47">
        <v>0.45684499970586118</v>
      </c>
      <c r="L148" s="38" t="s">
        <v>239</v>
      </c>
      <c r="M148" s="38" t="s">
        <v>293</v>
      </c>
      <c r="N148" s="38" t="s">
        <v>242</v>
      </c>
      <c r="P148" s="53"/>
    </row>
    <row r="149" spans="2:20" s="2" customFormat="1" ht="15" customHeight="1" x14ac:dyDescent="0.3">
      <c r="B149" s="38" t="s">
        <v>225</v>
      </c>
      <c r="C149" s="38"/>
      <c r="D149" s="38" t="str">
        <f t="shared" si="24"/>
        <v>FLO_EMIS</v>
      </c>
      <c r="E149" s="42">
        <f>'ACTIVITY TFL -5km'!$E$7</f>
        <v>2018</v>
      </c>
      <c r="F149" s="38" t="str">
        <f t="shared" si="21"/>
        <v>TRANGL</v>
      </c>
      <c r="G149" s="38" t="str">
        <f t="shared" si="22"/>
        <v>TFR*, TFM*</v>
      </c>
      <c r="H149" s="38" t="str">
        <f>P$29</f>
        <v>TRANGL</v>
      </c>
      <c r="I149" s="38" t="str">
        <f t="shared" si="23"/>
        <v>TRANOXN</v>
      </c>
      <c r="J149" s="47">
        <v>0.21140773787953707</v>
      </c>
      <c r="K149"/>
      <c r="L149" s="38" t="s">
        <v>239</v>
      </c>
      <c r="M149" s="38" t="s">
        <v>293</v>
      </c>
      <c r="N149" s="38" t="s">
        <v>242</v>
      </c>
      <c r="P149" s="53"/>
    </row>
    <row r="150" spans="2:20" x14ac:dyDescent="0.3">
      <c r="B150" s="39" t="s">
        <v>225</v>
      </c>
      <c r="C150" s="39"/>
      <c r="D150" s="39" t="str">
        <f t="shared" si="24"/>
        <v>FLO_EMIS</v>
      </c>
      <c r="E150" s="42">
        <f>'ACTIVITY TFL -5km'!$E$7</f>
        <v>2018</v>
      </c>
      <c r="F150" s="39" t="str">
        <f t="shared" si="21"/>
        <v>TRANGS</v>
      </c>
      <c r="G150" s="39" t="str">
        <f t="shared" si="22"/>
        <v>TFR*, TFM*</v>
      </c>
      <c r="H150" s="39" t="str">
        <f>P$30</f>
        <v>TRANGS</v>
      </c>
      <c r="I150" s="39" t="str">
        <f t="shared" si="23"/>
        <v>TRANOXN</v>
      </c>
      <c r="J150" s="48">
        <v>0.21140773787953707</v>
      </c>
      <c r="L150" s="39" t="s">
        <v>239</v>
      </c>
      <c r="M150" s="39" t="s">
        <v>293</v>
      </c>
      <c r="N150" s="39" t="s">
        <v>242</v>
      </c>
    </row>
    <row r="151" spans="2:20" x14ac:dyDescent="0.3">
      <c r="B151" s="38" t="s">
        <v>225</v>
      </c>
      <c r="C151" s="38"/>
      <c r="D151" s="38" t="str">
        <f t="shared" si="24"/>
        <v>FLO_EMIS</v>
      </c>
      <c r="E151" s="42">
        <f>'ACTIVITY TFL -5km'!$E$7</f>
        <v>2018</v>
      </c>
      <c r="F151" s="38" t="str">
        <f>H151</f>
        <v>TRABDL</v>
      </c>
      <c r="G151" s="38" t="str">
        <f>G$7</f>
        <v>TFR*, TFM*</v>
      </c>
      <c r="H151" s="38" t="str">
        <f>P$7</f>
        <v>TRABDL</v>
      </c>
      <c r="I151" s="38" t="s">
        <v>246</v>
      </c>
      <c r="J151" s="47">
        <v>4.6526549052549881E-3</v>
      </c>
      <c r="K151" s="2"/>
      <c r="L151" s="38" t="s">
        <v>239</v>
      </c>
      <c r="M151" s="38" t="s">
        <v>293</v>
      </c>
      <c r="N151" s="38" t="s">
        <v>244</v>
      </c>
      <c r="O151" s="56"/>
    </row>
    <row r="152" spans="2:20" x14ac:dyDescent="0.3">
      <c r="B152" s="38" t="s">
        <v>225</v>
      </c>
      <c r="C152" s="38"/>
      <c r="D152" s="38" t="str">
        <f t="shared" si="24"/>
        <v>FLO_EMIS</v>
      </c>
      <c r="E152" s="42">
        <f>'ACTIVITY TFL -5km'!$E$7</f>
        <v>2018</v>
      </c>
      <c r="F152" s="38" t="str">
        <f t="shared" si="21"/>
        <v>TRABDLM</v>
      </c>
      <c r="G152" s="38" t="str">
        <f>G151</f>
        <v>TFR*, TFM*</v>
      </c>
      <c r="H152" s="38" t="str">
        <f>P$8</f>
        <v>TRABDLM</v>
      </c>
      <c r="I152" s="38" t="str">
        <f>I151</f>
        <v>TRAPMN</v>
      </c>
      <c r="J152" s="47">
        <v>4.6526549052549881E-3</v>
      </c>
      <c r="K152" s="2"/>
      <c r="L152" s="38" t="s">
        <v>239</v>
      </c>
      <c r="M152" s="38" t="s">
        <v>293</v>
      </c>
      <c r="N152" s="38" t="s">
        <v>244</v>
      </c>
      <c r="O152" s="56"/>
    </row>
    <row r="153" spans="2:20" s="2" customFormat="1" ht="15" customHeight="1" x14ac:dyDescent="0.3">
      <c r="B153" s="38" t="s">
        <v>225</v>
      </c>
      <c r="C153" s="38"/>
      <c r="D153" s="38" t="str">
        <f t="shared" si="24"/>
        <v>FLO_EMIS</v>
      </c>
      <c r="E153" s="42">
        <f>'ACTIVITY TFL -5km'!$E$7</f>
        <v>2018</v>
      </c>
      <c r="F153" s="38" t="str">
        <f t="shared" si="21"/>
        <v>TRABGL</v>
      </c>
      <c r="G153" s="38" t="str">
        <f t="shared" ref="G153:G174" si="25">G152</f>
        <v>TFR*, TFM*</v>
      </c>
      <c r="H153" s="38" t="str">
        <f>P$9</f>
        <v>TRABGL</v>
      </c>
      <c r="I153" s="38" t="str">
        <f t="shared" ref="I153:I174" si="26">I152</f>
        <v>TRAPMN</v>
      </c>
      <c r="J153" s="47">
        <v>7.3889981451159099E-4</v>
      </c>
      <c r="L153" s="38" t="s">
        <v>239</v>
      </c>
      <c r="M153" s="38" t="s">
        <v>293</v>
      </c>
      <c r="N153" s="38" t="s">
        <v>242</v>
      </c>
      <c r="P153" s="53"/>
      <c r="S153" s="53"/>
    </row>
    <row r="154" spans="2:20" s="2" customFormat="1" ht="15" customHeight="1" x14ac:dyDescent="0.3">
      <c r="B154" s="38" t="s">
        <v>225</v>
      </c>
      <c r="C154" s="38"/>
      <c r="D154" s="38" t="str">
        <f t="shared" si="24"/>
        <v>FLO_EMIS</v>
      </c>
      <c r="E154" s="42">
        <f>'ACTIVITY TFL -5km'!$E$7</f>
        <v>2018</v>
      </c>
      <c r="F154" s="38" t="str">
        <f t="shared" si="21"/>
        <v>TRABGS</v>
      </c>
      <c r="G154" s="38" t="str">
        <f t="shared" si="25"/>
        <v>TFR*, TFM*</v>
      </c>
      <c r="H154" s="38" t="str">
        <f>P$10</f>
        <v>TRABGS</v>
      </c>
      <c r="I154" s="38" t="str">
        <f t="shared" si="26"/>
        <v>TRAPMN</v>
      </c>
      <c r="J154" s="47">
        <v>7.3889981451159099E-4</v>
      </c>
      <c r="L154" s="38" t="s">
        <v>239</v>
      </c>
      <c r="M154" s="38" t="s">
        <v>293</v>
      </c>
      <c r="N154" s="38" t="s">
        <v>242</v>
      </c>
      <c r="P154" s="53"/>
      <c r="S154" s="1"/>
      <c r="T154" s="54"/>
    </row>
    <row r="155" spans="2:20" s="2" customFormat="1" ht="15" customHeight="1" x14ac:dyDescent="0.3">
      <c r="B155" s="38" t="s">
        <v>225</v>
      </c>
      <c r="C155" s="38"/>
      <c r="D155" s="38" t="str">
        <f t="shared" si="24"/>
        <v>*</v>
      </c>
      <c r="E155" s="42">
        <f>'ACTIVITY TFL -5km'!$E$7</f>
        <v>2018</v>
      </c>
      <c r="F155" s="38" t="str">
        <f t="shared" si="21"/>
        <v>TRABGSL</v>
      </c>
      <c r="G155" s="38" t="str">
        <f t="shared" si="25"/>
        <v>TFR*, TFM*</v>
      </c>
      <c r="H155" s="38" t="str">
        <f>P$11</f>
        <v>TRABGSL</v>
      </c>
      <c r="I155" s="38" t="str">
        <f t="shared" si="26"/>
        <v>TRAPMN</v>
      </c>
      <c r="J155" s="47">
        <v>0</v>
      </c>
      <c r="L155" s="38" t="s">
        <v>239</v>
      </c>
      <c r="M155" s="38"/>
      <c r="N155" s="38" t="s">
        <v>245</v>
      </c>
      <c r="P155" s="53"/>
      <c r="S155" s="53"/>
    </row>
    <row r="156" spans="2:20" s="2" customFormat="1" ht="15" customHeight="1" x14ac:dyDescent="0.3">
      <c r="B156" s="38" t="s">
        <v>225</v>
      </c>
      <c r="C156" s="38"/>
      <c r="D156" s="38" t="str">
        <f t="shared" si="24"/>
        <v>*</v>
      </c>
      <c r="E156" s="42">
        <f>'ACTIVITY TFL -5km'!$E$7</f>
        <v>2018</v>
      </c>
      <c r="F156" s="38" t="str">
        <f t="shared" ref="F156" si="27">H156</f>
        <v>TRABGSLM</v>
      </c>
      <c r="G156" s="38" t="str">
        <f t="shared" si="25"/>
        <v>TFR*, TFM*</v>
      </c>
      <c r="H156" s="38" t="str">
        <f>P$12</f>
        <v>TRABGSLM</v>
      </c>
      <c r="I156" s="38" t="str">
        <f t="shared" si="26"/>
        <v>TRAPMN</v>
      </c>
      <c r="J156" s="47">
        <v>0</v>
      </c>
      <c r="L156" s="38" t="s">
        <v>239</v>
      </c>
      <c r="M156" s="38"/>
      <c r="N156" s="38" t="s">
        <v>245</v>
      </c>
      <c r="P156" s="53"/>
      <c r="S156" s="1"/>
      <c r="T156" s="62"/>
    </row>
    <row r="157" spans="2:20" s="2" customFormat="1" ht="15" customHeight="1" x14ac:dyDescent="0.3">
      <c r="B157" s="38" t="s">
        <v>225</v>
      </c>
      <c r="C157" s="38"/>
      <c r="D157" s="38" t="str">
        <f t="shared" si="24"/>
        <v>*</v>
      </c>
      <c r="E157" s="42">
        <f>'ACTIVITY TFL -5km'!$E$7</f>
        <v>2018</v>
      </c>
      <c r="F157" s="38" t="str">
        <f t="shared" si="21"/>
        <v>TRABJF</v>
      </c>
      <c r="G157" s="38" t="str">
        <f>G155</f>
        <v>TFR*, TFM*</v>
      </c>
      <c r="H157" s="38" t="str">
        <f>P$13</f>
        <v>TRABJF</v>
      </c>
      <c r="I157" s="38" t="str">
        <f>I155</f>
        <v>TRAPMN</v>
      </c>
      <c r="J157" s="47">
        <v>0</v>
      </c>
      <c r="L157" s="38" t="s">
        <v>239</v>
      </c>
      <c r="M157" s="38"/>
      <c r="N157" s="38" t="s">
        <v>245</v>
      </c>
      <c r="P157" s="53"/>
      <c r="S157" s="1"/>
      <c r="T157" s="54"/>
    </row>
    <row r="158" spans="2:20" s="2" customFormat="1" ht="15" customHeight="1" x14ac:dyDescent="0.3">
      <c r="B158" s="38" t="s">
        <v>225</v>
      </c>
      <c r="C158" s="38"/>
      <c r="D158" s="38" t="str">
        <f t="shared" si="24"/>
        <v>*</v>
      </c>
      <c r="E158" s="42">
        <f>'ACTIVITY TFL -5km'!$E$7</f>
        <v>2018</v>
      </c>
      <c r="F158" s="38" t="str">
        <f t="shared" si="21"/>
        <v>TRADME</v>
      </c>
      <c r="G158" s="38" t="str">
        <f t="shared" si="25"/>
        <v>TFR*, TFM*</v>
      </c>
      <c r="H158" s="38" t="str">
        <f>P$14</f>
        <v>TRADME</v>
      </c>
      <c r="I158" s="38" t="str">
        <f t="shared" si="26"/>
        <v>TRAPMN</v>
      </c>
      <c r="J158" s="47">
        <v>0</v>
      </c>
      <c r="L158" s="38" t="s">
        <v>239</v>
      </c>
      <c r="M158" s="38"/>
      <c r="N158" s="38" t="s">
        <v>263</v>
      </c>
      <c r="P158" s="53"/>
    </row>
    <row r="159" spans="2:20" x14ac:dyDescent="0.3">
      <c r="B159" s="38" t="s">
        <v>225</v>
      </c>
      <c r="C159" s="38"/>
      <c r="D159" s="38" t="str">
        <f t="shared" si="24"/>
        <v>FLO_EMIS</v>
      </c>
      <c r="E159" s="42">
        <f>'ACTIVITY TFL -5km'!$E$7</f>
        <v>2018</v>
      </c>
      <c r="F159" s="38" t="str">
        <f t="shared" si="21"/>
        <v>TRADST</v>
      </c>
      <c r="G159" s="38" t="str">
        <f t="shared" si="25"/>
        <v>TFR*, TFM*</v>
      </c>
      <c r="H159" s="38" t="str">
        <f>P$15</f>
        <v>TRADST</v>
      </c>
      <c r="I159" s="38" t="str">
        <f t="shared" si="26"/>
        <v>TRAPMN</v>
      </c>
      <c r="J159" s="47">
        <v>4.5586223315738318E-3</v>
      </c>
      <c r="K159" s="2"/>
      <c r="L159" s="38" t="s">
        <v>239</v>
      </c>
      <c r="M159" s="38" t="s">
        <v>293</v>
      </c>
      <c r="N159" s="38" t="s">
        <v>242</v>
      </c>
      <c r="P159" s="53"/>
    </row>
    <row r="160" spans="2:20" x14ac:dyDescent="0.3">
      <c r="B160" s="38" t="s">
        <v>225</v>
      </c>
      <c r="C160" s="38"/>
      <c r="D160" s="38" t="str">
        <f t="shared" si="24"/>
        <v>*</v>
      </c>
      <c r="E160" s="42">
        <f>'ACTIVITY TFL -5km'!$E$7</f>
        <v>2018</v>
      </c>
      <c r="F160" s="38" t="str">
        <f t="shared" si="21"/>
        <v>TRAELC</v>
      </c>
      <c r="G160" s="38" t="str">
        <f t="shared" si="25"/>
        <v>TFR*, TFM*</v>
      </c>
      <c r="H160" s="38" t="str">
        <f>P$16</f>
        <v>TRAELC</v>
      </c>
      <c r="I160" s="38" t="str">
        <f t="shared" si="26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56"/>
    </row>
    <row r="161" spans="2:19" x14ac:dyDescent="0.3">
      <c r="B161" s="38" t="s">
        <v>225</v>
      </c>
      <c r="C161" s="38"/>
      <c r="D161" s="38" t="str">
        <f t="shared" si="24"/>
        <v>FLO_EMIS</v>
      </c>
      <c r="E161" s="42">
        <f>'ACTIVITY TFL -5km'!$E$7</f>
        <v>2018</v>
      </c>
      <c r="F161" s="38" t="str">
        <f t="shared" si="21"/>
        <v>TRAETH</v>
      </c>
      <c r="G161" s="38" t="str">
        <f t="shared" si="25"/>
        <v>TFR*, TFM*</v>
      </c>
      <c r="H161" s="38" t="str">
        <f>P$17</f>
        <v>TRAETH</v>
      </c>
      <c r="I161" s="38" t="str">
        <f t="shared" si="26"/>
        <v>TRAPMN</v>
      </c>
      <c r="J161" s="47">
        <v>1.5375077865867968E-3</v>
      </c>
      <c r="K161" s="2"/>
      <c r="L161" s="38" t="s">
        <v>239</v>
      </c>
      <c r="M161" s="38" t="s">
        <v>293</v>
      </c>
      <c r="N161" s="38" t="s">
        <v>242</v>
      </c>
      <c r="O161" s="56"/>
    </row>
    <row r="162" spans="2:19" x14ac:dyDescent="0.3">
      <c r="B162" s="38" t="s">
        <v>225</v>
      </c>
      <c r="C162" s="38"/>
      <c r="D162" s="38" t="str">
        <f t="shared" si="24"/>
        <v>FLO_EMIS</v>
      </c>
      <c r="E162" s="42">
        <f>'ACTIVITY TFL -5km'!$E$7</f>
        <v>2018</v>
      </c>
      <c r="F162" s="38" t="str">
        <f t="shared" si="21"/>
        <v>TRAETHM</v>
      </c>
      <c r="G162" s="38" t="str">
        <f t="shared" si="25"/>
        <v>TFR*, TFM*</v>
      </c>
      <c r="H162" s="38" t="str">
        <f>P$18</f>
        <v>TRAETHM</v>
      </c>
      <c r="I162" s="38" t="str">
        <f t="shared" si="26"/>
        <v>TRAPMN</v>
      </c>
      <c r="J162" s="47">
        <v>1.5375077865867968E-3</v>
      </c>
      <c r="K162" s="2"/>
      <c r="L162" s="38" t="s">
        <v>239</v>
      </c>
      <c r="M162" s="38" t="s">
        <v>293</v>
      </c>
      <c r="N162" s="38" t="s">
        <v>242</v>
      </c>
      <c r="O162" s="56"/>
    </row>
    <row r="163" spans="2:19" x14ac:dyDescent="0.3">
      <c r="B163" s="38" t="s">
        <v>225</v>
      </c>
      <c r="C163" s="38"/>
      <c r="D163" s="38" t="str">
        <f t="shared" si="24"/>
        <v>*</v>
      </c>
      <c r="E163" s="42">
        <f>'ACTIVITY TFL -5km'!$E$7</f>
        <v>2018</v>
      </c>
      <c r="F163" s="38" t="str">
        <f t="shared" si="21"/>
        <v>TRAFTD</v>
      </c>
      <c r="G163" s="38" t="str">
        <f t="shared" si="25"/>
        <v>TFR*, TFM*</v>
      </c>
      <c r="H163" s="38" t="str">
        <f>P$19</f>
        <v>TRAFTD</v>
      </c>
      <c r="I163" s="38" t="str">
        <f t="shared" si="26"/>
        <v>TRAPMN</v>
      </c>
      <c r="J163" s="47">
        <v>0</v>
      </c>
      <c r="K163" s="2"/>
      <c r="L163" s="38" t="s">
        <v>239</v>
      </c>
      <c r="M163" s="38"/>
      <c r="N163" s="38" t="s">
        <v>263</v>
      </c>
      <c r="O163" s="56"/>
    </row>
    <row r="164" spans="2:19" x14ac:dyDescent="0.3">
      <c r="B164" s="38" t="s">
        <v>225</v>
      </c>
      <c r="C164" s="38"/>
      <c r="D164" s="38" t="str">
        <f t="shared" si="24"/>
        <v>*</v>
      </c>
      <c r="E164" s="42">
        <f>'ACTIVITY TFL -5km'!$E$7</f>
        <v>2018</v>
      </c>
      <c r="F164" s="38" t="str">
        <f t="shared" si="21"/>
        <v>TRAGSL</v>
      </c>
      <c r="G164" s="38" t="str">
        <f t="shared" si="25"/>
        <v>TFR*, TFM*</v>
      </c>
      <c r="H164" s="38" t="str">
        <f>P$20</f>
        <v>TRAGSL</v>
      </c>
      <c r="I164" s="38" t="str">
        <f t="shared" si="26"/>
        <v>TRAPMN</v>
      </c>
      <c r="J164" s="47">
        <v>0</v>
      </c>
      <c r="K164" s="2"/>
      <c r="L164" s="38" t="s">
        <v>239</v>
      </c>
      <c r="M164" s="38"/>
      <c r="N164" s="38" t="s">
        <v>245</v>
      </c>
      <c r="O164" s="56"/>
    </row>
    <row r="165" spans="2:19" x14ac:dyDescent="0.3">
      <c r="B165" s="38" t="s">
        <v>225</v>
      </c>
      <c r="C165" s="38"/>
      <c r="D165" s="38" t="str">
        <f t="shared" si="24"/>
        <v>*</v>
      </c>
      <c r="E165" s="42">
        <f>'ACTIVITY TFL -5km'!$E$7</f>
        <v>2018</v>
      </c>
      <c r="F165" s="38" t="str">
        <f t="shared" si="21"/>
        <v>TRAH2G</v>
      </c>
      <c r="G165" s="38" t="str">
        <f t="shared" si="25"/>
        <v>TFR*, TFM*</v>
      </c>
      <c r="H165" s="38" t="str">
        <f>P$21</f>
        <v>TRAH2G</v>
      </c>
      <c r="I165" s="38" t="str">
        <f t="shared" si="26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56"/>
    </row>
    <row r="166" spans="2:19" x14ac:dyDescent="0.3">
      <c r="B166" s="38" t="s">
        <v>225</v>
      </c>
      <c r="C166" s="38"/>
      <c r="D166" s="38" t="str">
        <f t="shared" si="24"/>
        <v>*</v>
      </c>
      <c r="E166" s="42">
        <f>'ACTIVITY TFL -5km'!$E$7</f>
        <v>2018</v>
      </c>
      <c r="F166" s="38" t="str">
        <f t="shared" si="21"/>
        <v>TRAHFO</v>
      </c>
      <c r="G166" s="38" t="str">
        <f t="shared" si="25"/>
        <v>TFR*, TFM*</v>
      </c>
      <c r="H166" s="38" t="str">
        <f>P$22</f>
        <v>TRAHFO</v>
      </c>
      <c r="I166" s="38" t="str">
        <f t="shared" si="26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56"/>
    </row>
    <row r="167" spans="2:19" x14ac:dyDescent="0.3">
      <c r="B167" s="38" t="s">
        <v>225</v>
      </c>
      <c r="C167" s="38"/>
      <c r="D167" s="38" t="str">
        <f t="shared" si="24"/>
        <v>*</v>
      </c>
      <c r="E167" s="42">
        <f>'ACTIVITY TFL -5km'!$E$7</f>
        <v>2018</v>
      </c>
      <c r="F167" s="38" t="str">
        <f t="shared" si="21"/>
        <v>TRAHUM</v>
      </c>
      <c r="G167" s="38" t="str">
        <f t="shared" si="25"/>
        <v>TFR*, TFM*</v>
      </c>
      <c r="H167" s="38" t="str">
        <f>P$23</f>
        <v>TRAHUM</v>
      </c>
      <c r="I167" s="38" t="str">
        <f t="shared" si="26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56"/>
    </row>
    <row r="168" spans="2:19" x14ac:dyDescent="0.3">
      <c r="B168" s="38" t="s">
        <v>225</v>
      </c>
      <c r="C168" s="38"/>
      <c r="D168" s="38" t="str">
        <f t="shared" si="24"/>
        <v>*</v>
      </c>
      <c r="E168" s="42">
        <f>'ACTIVITY TFL -5km'!$E$7</f>
        <v>2018</v>
      </c>
      <c r="F168" s="38" t="str">
        <f t="shared" si="21"/>
        <v>TRAKER</v>
      </c>
      <c r="G168" s="38" t="str">
        <f t="shared" si="25"/>
        <v>TFR*, TFM*</v>
      </c>
      <c r="H168" s="38" t="str">
        <f>P$24</f>
        <v>TRAKER</v>
      </c>
      <c r="I168" s="38" t="str">
        <f t="shared" si="26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56"/>
    </row>
    <row r="169" spans="2:19" x14ac:dyDescent="0.3">
      <c r="B169" s="38" t="s">
        <v>225</v>
      </c>
      <c r="C169" s="38"/>
      <c r="D169" s="38" t="str">
        <f t="shared" si="24"/>
        <v>*</v>
      </c>
      <c r="E169" s="42">
        <f>'ACTIVITY TFL -5km'!$E$7</f>
        <v>2018</v>
      </c>
      <c r="F169" s="38" t="str">
        <f t="shared" si="21"/>
        <v>TRALFO</v>
      </c>
      <c r="G169" s="38" t="str">
        <f t="shared" si="25"/>
        <v>TFR*, TFM*</v>
      </c>
      <c r="H169" s="38" t="str">
        <f>P$25</f>
        <v>TRALFO</v>
      </c>
      <c r="I169" s="38" t="str">
        <f t="shared" si="26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56"/>
    </row>
    <row r="170" spans="2:19" x14ac:dyDescent="0.3">
      <c r="B170" s="38" t="s">
        <v>225</v>
      </c>
      <c r="C170" s="38"/>
      <c r="D170" s="38" t="str">
        <f t="shared" si="24"/>
        <v>FLO_EMIS</v>
      </c>
      <c r="E170" s="42">
        <f>'ACTIVITY TFL -5km'!$E$7</f>
        <v>2018</v>
      </c>
      <c r="F170" s="38" t="str">
        <f t="shared" si="21"/>
        <v>TRALPG</v>
      </c>
      <c r="G170" s="38" t="str">
        <f t="shared" si="25"/>
        <v>TFR*, TFM*</v>
      </c>
      <c r="H170" s="38" t="str">
        <f>P$26</f>
        <v>TRALPG</v>
      </c>
      <c r="I170" s="38" t="str">
        <f t="shared" si="26"/>
        <v>TRAPMN</v>
      </c>
      <c r="J170" s="47">
        <v>7.7392666802117004E-4</v>
      </c>
      <c r="K170" s="2"/>
      <c r="L170" s="38" t="s">
        <v>239</v>
      </c>
      <c r="M170" s="38" t="s">
        <v>293</v>
      </c>
      <c r="N170" s="38" t="s">
        <v>242</v>
      </c>
      <c r="O170" s="56"/>
    </row>
    <row r="171" spans="2:19" x14ac:dyDescent="0.3">
      <c r="B171" s="38" t="s">
        <v>225</v>
      </c>
      <c r="C171" s="38"/>
      <c r="D171" s="38" t="str">
        <f t="shared" si="24"/>
        <v>FLO_EMIS</v>
      </c>
      <c r="E171" s="42">
        <f>'ACTIVITY TFL -5km'!$E$7</f>
        <v>2018</v>
      </c>
      <c r="F171" s="38" t="str">
        <f t="shared" si="21"/>
        <v>TRAMTH</v>
      </c>
      <c r="G171" s="38" t="str">
        <f t="shared" si="25"/>
        <v>TFR*, TFM*</v>
      </c>
      <c r="H171" s="38" t="str">
        <f>P$27</f>
        <v>TRAMTH</v>
      </c>
      <c r="I171" s="38" t="str">
        <f t="shared" si="26"/>
        <v>TRAPMN</v>
      </c>
      <c r="J171" s="47">
        <v>4.4455319508784766E-3</v>
      </c>
      <c r="K171" s="2"/>
      <c r="L171" s="38" t="s">
        <v>239</v>
      </c>
      <c r="M171" s="38" t="s">
        <v>293</v>
      </c>
      <c r="N171" s="38" t="s">
        <v>242</v>
      </c>
      <c r="O171" s="56"/>
    </row>
    <row r="172" spans="2:19" s="2" customFormat="1" ht="15" customHeight="1" x14ac:dyDescent="0.3">
      <c r="B172" s="38" t="s">
        <v>225</v>
      </c>
      <c r="C172" s="38"/>
      <c r="D172" s="38" t="str">
        <f t="shared" si="24"/>
        <v>FLO_EMIS</v>
      </c>
      <c r="E172" s="42">
        <f>'ACTIVITY TFL -5km'!$E$7</f>
        <v>2018</v>
      </c>
      <c r="F172" s="38" t="str">
        <f t="shared" si="21"/>
        <v>TRAMTHM</v>
      </c>
      <c r="G172" s="38" t="str">
        <f t="shared" si="25"/>
        <v>TFR*, TFM*</v>
      </c>
      <c r="H172" s="38" t="str">
        <f>P$28</f>
        <v>TRAMTHM</v>
      </c>
      <c r="I172" s="38" t="str">
        <f t="shared" si="26"/>
        <v>TRAPMN</v>
      </c>
      <c r="J172" s="47">
        <v>4.4455319508784766E-3</v>
      </c>
      <c r="L172" s="38" t="s">
        <v>239</v>
      </c>
      <c r="M172" s="38" t="s">
        <v>293</v>
      </c>
      <c r="N172" s="38" t="s">
        <v>242</v>
      </c>
      <c r="P172" s="53"/>
    </row>
    <row r="173" spans="2:19" s="2" customFormat="1" ht="15" customHeight="1" x14ac:dyDescent="0.3">
      <c r="B173" s="38" t="s">
        <v>225</v>
      </c>
      <c r="C173" s="38"/>
      <c r="D173" s="38" t="str">
        <f t="shared" si="24"/>
        <v>FLO_EMIS</v>
      </c>
      <c r="E173" s="42">
        <f>'ACTIVITY TFL -5km'!$E$7</f>
        <v>2018</v>
      </c>
      <c r="F173" s="38" t="str">
        <f t="shared" si="21"/>
        <v>TRANGL</v>
      </c>
      <c r="G173" s="38" t="str">
        <f t="shared" si="25"/>
        <v>TFR*, TFM*</v>
      </c>
      <c r="H173" s="38" t="str">
        <f>P$29</f>
        <v>TRANGL</v>
      </c>
      <c r="I173" s="38" t="str">
        <f t="shared" si="26"/>
        <v>TRAPMN</v>
      </c>
      <c r="J173" s="47">
        <v>7.3889981451159099E-4</v>
      </c>
      <c r="K173"/>
      <c r="L173" s="38" t="s">
        <v>239</v>
      </c>
      <c r="M173" s="38" t="s">
        <v>293</v>
      </c>
      <c r="N173" s="38" t="s">
        <v>242</v>
      </c>
      <c r="P173" s="53"/>
    </row>
    <row r="174" spans="2:19" x14ac:dyDescent="0.3">
      <c r="B174" s="39" t="s">
        <v>225</v>
      </c>
      <c r="C174" s="39"/>
      <c r="D174" s="39" t="str">
        <f t="shared" si="24"/>
        <v>FLO_EMIS</v>
      </c>
      <c r="E174" s="42">
        <f>'ACTIVITY TFL -5km'!$E$7</f>
        <v>2018</v>
      </c>
      <c r="F174" s="39" t="str">
        <f t="shared" si="21"/>
        <v>TRANGS</v>
      </c>
      <c r="G174" s="39" t="str">
        <f t="shared" si="25"/>
        <v>TFR*, TFM*</v>
      </c>
      <c r="H174" s="39" t="str">
        <f>P$30</f>
        <v>TRANGS</v>
      </c>
      <c r="I174" s="39" t="str">
        <f t="shared" si="26"/>
        <v>TRAPMN</v>
      </c>
      <c r="J174" s="48">
        <v>7.3889981451159099E-4</v>
      </c>
      <c r="L174" s="39" t="s">
        <v>239</v>
      </c>
      <c r="M174" s="39" t="s">
        <v>293</v>
      </c>
      <c r="N174" s="39" t="s">
        <v>242</v>
      </c>
      <c r="O174" s="56"/>
    </row>
    <row r="175" spans="2:19" x14ac:dyDescent="0.3">
      <c r="B175" s="38" t="s">
        <v>225</v>
      </c>
      <c r="C175" s="38"/>
      <c r="D175" s="38" t="str">
        <f t="shared" si="24"/>
        <v>FLO_EMIS</v>
      </c>
      <c r="E175" s="42">
        <f>'ACTIVITY TFL -5km'!$E$7</f>
        <v>2018</v>
      </c>
      <c r="F175" s="38" t="str">
        <f>H175</f>
        <v>TRABDL</v>
      </c>
      <c r="G175" s="38" t="str">
        <f>G$7</f>
        <v>TFR*, TFM*</v>
      </c>
      <c r="H175" s="38" t="str">
        <f>P$7</f>
        <v>TRABDL</v>
      </c>
      <c r="I175" s="38" t="s">
        <v>240</v>
      </c>
      <c r="J175" s="47">
        <v>9.5030486516844203E-5</v>
      </c>
      <c r="K175" s="2"/>
      <c r="L175" s="38" t="s">
        <v>239</v>
      </c>
      <c r="M175" s="38" t="s">
        <v>293</v>
      </c>
      <c r="N175" s="38" t="s">
        <v>244</v>
      </c>
    </row>
    <row r="176" spans="2:19" s="2" customFormat="1" ht="15" customHeight="1" x14ac:dyDescent="0.3">
      <c r="B176" s="38" t="s">
        <v>225</v>
      </c>
      <c r="C176" s="38"/>
      <c r="D176" s="38" t="str">
        <f t="shared" si="24"/>
        <v>FLO_EMIS</v>
      </c>
      <c r="E176" s="42">
        <f>'ACTIVITY TFL -5km'!$E$7</f>
        <v>2018</v>
      </c>
      <c r="F176" s="38" t="str">
        <f t="shared" ref="F176:F198" si="28">H176</f>
        <v>TRABDLM</v>
      </c>
      <c r="G176" s="38" t="str">
        <f>G175</f>
        <v>TFR*, TFM*</v>
      </c>
      <c r="H176" s="38" t="str">
        <f>P$8</f>
        <v>TRABDLM</v>
      </c>
      <c r="I176" s="38" t="str">
        <f>I175</f>
        <v>TRASO2N</v>
      </c>
      <c r="J176" s="47">
        <v>9.5030486516844203E-5</v>
      </c>
      <c r="L176" s="38" t="s">
        <v>239</v>
      </c>
      <c r="M176" s="38" t="s">
        <v>293</v>
      </c>
      <c r="N176" s="38" t="s">
        <v>244</v>
      </c>
      <c r="P176" s="53"/>
      <c r="S176" s="53"/>
    </row>
    <row r="177" spans="2:20" s="2" customFormat="1" ht="15" customHeight="1" x14ac:dyDescent="0.3">
      <c r="B177" s="38" t="s">
        <v>225</v>
      </c>
      <c r="C177" s="38"/>
      <c r="D177" s="38" t="str">
        <f t="shared" si="24"/>
        <v>FLO_EMIS</v>
      </c>
      <c r="E177" s="42">
        <f>'ACTIVITY TFL -5km'!$E$7</f>
        <v>2018</v>
      </c>
      <c r="F177" s="38" t="str">
        <f t="shared" si="28"/>
        <v>TRABGL</v>
      </c>
      <c r="G177" s="38" t="str">
        <f t="shared" ref="G177:G198" si="29">G176</f>
        <v>TFR*, TFM*</v>
      </c>
      <c r="H177" s="38" t="str">
        <f>P$9</f>
        <v>TRABGL</v>
      </c>
      <c r="I177" s="38" t="str">
        <f t="shared" ref="I177:I198" si="30">I176</f>
        <v>TRASO2N</v>
      </c>
      <c r="J177" s="47">
        <v>0.21140773787953707</v>
      </c>
      <c r="L177" s="38" t="s">
        <v>239</v>
      </c>
      <c r="M177" s="38" t="s">
        <v>293</v>
      </c>
      <c r="N177" s="38" t="s">
        <v>242</v>
      </c>
      <c r="P177" s="53"/>
      <c r="S177" s="1"/>
      <c r="T177" s="54"/>
    </row>
    <row r="178" spans="2:20" s="2" customFormat="1" ht="15" customHeight="1" x14ac:dyDescent="0.3">
      <c r="B178" s="38" t="s">
        <v>225</v>
      </c>
      <c r="C178" s="38"/>
      <c r="D178" s="38" t="str">
        <f t="shared" si="24"/>
        <v>FLO_EMIS</v>
      </c>
      <c r="E178" s="42">
        <f>'ACTIVITY TFL -5km'!$E$7</f>
        <v>2018</v>
      </c>
      <c r="F178" s="38" t="str">
        <f t="shared" si="28"/>
        <v>TRABGS</v>
      </c>
      <c r="G178" s="38" t="str">
        <f t="shared" si="29"/>
        <v>TFR*, TFM*</v>
      </c>
      <c r="H178" s="38" t="str">
        <f>P$10</f>
        <v>TRABGS</v>
      </c>
      <c r="I178" s="38" t="str">
        <f t="shared" si="30"/>
        <v>TRASO2N</v>
      </c>
      <c r="J178" s="47">
        <v>0.21140773787953707</v>
      </c>
      <c r="L178" s="38" t="s">
        <v>239</v>
      </c>
      <c r="M178" s="38" t="s">
        <v>293</v>
      </c>
      <c r="N178" s="38" t="s">
        <v>242</v>
      </c>
      <c r="P178" s="53"/>
      <c r="S178" s="53"/>
    </row>
    <row r="179" spans="2:20" s="2" customFormat="1" ht="15" customHeight="1" x14ac:dyDescent="0.3">
      <c r="B179" s="38" t="s">
        <v>225</v>
      </c>
      <c r="C179" s="38"/>
      <c r="D179" s="38" t="str">
        <f t="shared" si="24"/>
        <v>*</v>
      </c>
      <c r="E179" s="42">
        <f>'ACTIVITY TFL -5km'!$E$7</f>
        <v>2018</v>
      </c>
      <c r="F179" s="38" t="str">
        <f t="shared" si="28"/>
        <v>TRABGSL</v>
      </c>
      <c r="G179" s="38" t="str">
        <f t="shared" si="29"/>
        <v>TFR*, TFM*</v>
      </c>
      <c r="H179" s="38" t="str">
        <f>P$11</f>
        <v>TRABGSL</v>
      </c>
      <c r="I179" s="38" t="str">
        <f t="shared" si="30"/>
        <v>TRASO2N</v>
      </c>
      <c r="J179" s="47">
        <v>0</v>
      </c>
      <c r="L179" s="38" t="s">
        <v>239</v>
      </c>
      <c r="M179" s="38"/>
      <c r="N179" s="38" t="s">
        <v>245</v>
      </c>
      <c r="P179" s="53"/>
      <c r="S179" s="1"/>
      <c r="T179" s="54"/>
    </row>
    <row r="180" spans="2:20" s="2" customFormat="1" ht="15" customHeight="1" x14ac:dyDescent="0.3">
      <c r="B180" s="38" t="s">
        <v>225</v>
      </c>
      <c r="C180" s="38"/>
      <c r="D180" s="38" t="str">
        <f t="shared" ref="D180" si="31">IF(J180&gt;0,"FLO_EMIS","*")</f>
        <v>*</v>
      </c>
      <c r="E180" s="42">
        <f>'ACTIVITY TFL -5km'!$E$7</f>
        <v>2018</v>
      </c>
      <c r="F180" s="38" t="str">
        <f t="shared" si="28"/>
        <v>TRABGSLM</v>
      </c>
      <c r="G180" s="38" t="str">
        <f t="shared" si="29"/>
        <v>TFR*, TFM*</v>
      </c>
      <c r="H180" s="38" t="str">
        <f>P$12</f>
        <v>TRABGSLM</v>
      </c>
      <c r="I180" s="38" t="str">
        <f t="shared" si="30"/>
        <v>TRASO2N</v>
      </c>
      <c r="J180" s="47">
        <v>0</v>
      </c>
      <c r="L180" s="38" t="s">
        <v>239</v>
      </c>
      <c r="M180" s="38"/>
      <c r="N180" s="38" t="s">
        <v>245</v>
      </c>
      <c r="P180" s="53"/>
      <c r="S180" s="1"/>
      <c r="T180" s="62"/>
    </row>
    <row r="181" spans="2:20" s="2" customFormat="1" ht="15" customHeight="1" x14ac:dyDescent="0.3">
      <c r="B181" s="38" t="s">
        <v>225</v>
      </c>
      <c r="C181" s="38"/>
      <c r="D181" s="38" t="str">
        <f t="shared" si="24"/>
        <v>*</v>
      </c>
      <c r="E181" s="42">
        <f>'ACTIVITY TFL -5km'!$E$7</f>
        <v>2018</v>
      </c>
      <c r="F181" s="38" t="str">
        <f t="shared" si="28"/>
        <v>TRABJF</v>
      </c>
      <c r="G181" s="38" t="str">
        <f>G179</f>
        <v>TFR*, TFM*</v>
      </c>
      <c r="H181" s="38" t="str">
        <f>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</row>
    <row r="182" spans="2:20" x14ac:dyDescent="0.3">
      <c r="B182" s="38" t="s">
        <v>225</v>
      </c>
      <c r="C182" s="38"/>
      <c r="D182" s="38" t="str">
        <f t="shared" si="24"/>
        <v>*</v>
      </c>
      <c r="E182" s="42">
        <f>'ACTIVITY TFL -5km'!$E$7</f>
        <v>2018</v>
      </c>
      <c r="F182" s="38" t="str">
        <f t="shared" si="28"/>
        <v>TRADME</v>
      </c>
      <c r="G182" s="38" t="str">
        <f t="shared" si="29"/>
        <v>TFR*, TFM*</v>
      </c>
      <c r="H182" s="38" t="str">
        <f>P$14</f>
        <v>TRADME</v>
      </c>
      <c r="I182" s="38" t="str">
        <f t="shared" si="30"/>
        <v>TRASO2N</v>
      </c>
      <c r="J182" s="47">
        <v>0</v>
      </c>
      <c r="K182" s="2"/>
      <c r="L182" s="38" t="s">
        <v>239</v>
      </c>
      <c r="M182" s="38"/>
      <c r="N182" s="38" t="s">
        <v>263</v>
      </c>
      <c r="P182" s="53"/>
    </row>
    <row r="183" spans="2:20" x14ac:dyDescent="0.3">
      <c r="B183" s="38" t="s">
        <v>225</v>
      </c>
      <c r="C183" s="38"/>
      <c r="D183" s="38" t="str">
        <f t="shared" si="24"/>
        <v>FLO_EMIS</v>
      </c>
      <c r="E183" s="42">
        <f>'ACTIVITY TFL -5km'!$E$7</f>
        <v>2018</v>
      </c>
      <c r="F183" s="38" t="str">
        <f t="shared" si="28"/>
        <v>TRADST</v>
      </c>
      <c r="G183" s="38" t="str">
        <f t="shared" si="29"/>
        <v>TFR*, TFM*</v>
      </c>
      <c r="H183" s="38" t="str">
        <f>P$15</f>
        <v>TRADST</v>
      </c>
      <c r="I183" s="38" t="str">
        <f t="shared" si="30"/>
        <v>TRASO2N</v>
      </c>
      <c r="J183" s="47">
        <v>9.3109870995744962E-5</v>
      </c>
      <c r="K183" s="2"/>
      <c r="L183" s="38" t="s">
        <v>239</v>
      </c>
      <c r="M183" s="38" t="s">
        <v>293</v>
      </c>
      <c r="N183" s="38" t="s">
        <v>242</v>
      </c>
    </row>
    <row r="184" spans="2:20" x14ac:dyDescent="0.3">
      <c r="B184" s="38" t="s">
        <v>225</v>
      </c>
      <c r="C184" s="38"/>
      <c r="D184" s="38" t="str">
        <f t="shared" si="24"/>
        <v>*</v>
      </c>
      <c r="E184" s="42">
        <f>'ACTIVITY TFL -5km'!$E$7</f>
        <v>2018</v>
      </c>
      <c r="F184" s="38" t="str">
        <f t="shared" si="28"/>
        <v>TRAELC</v>
      </c>
      <c r="G184" s="38" t="str">
        <f t="shared" si="29"/>
        <v>TFR*, TFM*</v>
      </c>
      <c r="H184" s="38" t="str">
        <f>P$16</f>
        <v>TRAELC</v>
      </c>
      <c r="I184" s="38" t="str">
        <f t="shared" si="30"/>
        <v>TRASO2N</v>
      </c>
      <c r="J184" s="47">
        <v>0</v>
      </c>
      <c r="K184" s="2"/>
      <c r="L184" s="38" t="s">
        <v>239</v>
      </c>
      <c r="M184" s="38"/>
      <c r="N184" s="38" t="s">
        <v>245</v>
      </c>
    </row>
    <row r="185" spans="2:20" x14ac:dyDescent="0.3">
      <c r="B185" s="38" t="s">
        <v>225</v>
      </c>
      <c r="C185" s="38"/>
      <c r="D185" s="38" t="str">
        <f t="shared" si="24"/>
        <v>FLO_EMIS</v>
      </c>
      <c r="E185" s="42">
        <f>'ACTIVITY TFL -5km'!$E$7</f>
        <v>2018</v>
      </c>
      <c r="F185" s="38" t="str">
        <f t="shared" si="28"/>
        <v>TRAETH</v>
      </c>
      <c r="G185" s="38" t="str">
        <f t="shared" si="29"/>
        <v>TFR*, TFM*</v>
      </c>
      <c r="H185" s="38" t="str">
        <f>P$17</f>
        <v>TRAETH</v>
      </c>
      <c r="I185" s="38" t="str">
        <f t="shared" si="30"/>
        <v>TRASO2N</v>
      </c>
      <c r="J185" s="47">
        <v>0.15981759177639254</v>
      </c>
      <c r="K185" s="2"/>
      <c r="L185" s="38" t="s">
        <v>239</v>
      </c>
      <c r="M185" s="38" t="s">
        <v>293</v>
      </c>
      <c r="N185" s="38" t="s">
        <v>242</v>
      </c>
    </row>
    <row r="186" spans="2:20" x14ac:dyDescent="0.3">
      <c r="B186" s="38" t="s">
        <v>225</v>
      </c>
      <c r="C186" s="38"/>
      <c r="D186" s="38" t="str">
        <f t="shared" si="24"/>
        <v>FLO_EMIS</v>
      </c>
      <c r="E186" s="42">
        <f>'ACTIVITY TFL -5km'!$E$7</f>
        <v>2018</v>
      </c>
      <c r="F186" s="38" t="str">
        <f t="shared" si="28"/>
        <v>TRAETHM</v>
      </c>
      <c r="G186" s="38" t="str">
        <f t="shared" si="29"/>
        <v>TFR*, TFM*</v>
      </c>
      <c r="H186" s="38" t="str">
        <f>P$18</f>
        <v>TRAETHM</v>
      </c>
      <c r="I186" s="38" t="str">
        <f t="shared" si="30"/>
        <v>TRASO2N</v>
      </c>
      <c r="J186" s="47">
        <v>0.15981759177639254</v>
      </c>
      <c r="K186" s="2"/>
      <c r="L186" s="38" t="s">
        <v>239</v>
      </c>
      <c r="M186" s="38" t="s">
        <v>293</v>
      </c>
      <c r="N186" s="38" t="s">
        <v>242</v>
      </c>
    </row>
    <row r="187" spans="2:20" x14ac:dyDescent="0.3">
      <c r="B187" s="38" t="s">
        <v>225</v>
      </c>
      <c r="C187" s="38"/>
      <c r="D187" s="38" t="str">
        <f t="shared" si="24"/>
        <v>*</v>
      </c>
      <c r="E187" s="42">
        <f>'ACTIVITY TFL -5km'!$E$7</f>
        <v>2018</v>
      </c>
      <c r="F187" s="38" t="str">
        <f t="shared" si="28"/>
        <v>TRAFTD</v>
      </c>
      <c r="G187" s="38" t="str">
        <f t="shared" si="29"/>
        <v>TFR*, TFM*</v>
      </c>
      <c r="H187" s="38" t="str">
        <f>P$19</f>
        <v>TRAFTD</v>
      </c>
      <c r="I187" s="38" t="str">
        <f t="shared" si="30"/>
        <v>TRASO2N</v>
      </c>
      <c r="J187" s="47">
        <v>0</v>
      </c>
      <c r="K187" s="2"/>
      <c r="L187" s="38" t="s">
        <v>239</v>
      </c>
      <c r="M187" s="38"/>
      <c r="N187" s="38" t="s">
        <v>263</v>
      </c>
    </row>
    <row r="188" spans="2:20" x14ac:dyDescent="0.3">
      <c r="B188" s="38" t="s">
        <v>225</v>
      </c>
      <c r="C188" s="38"/>
      <c r="D188" s="38" t="str">
        <f t="shared" si="24"/>
        <v>*</v>
      </c>
      <c r="E188" s="42">
        <f>'ACTIVITY TFL -5km'!$E$7</f>
        <v>2018</v>
      </c>
      <c r="F188" s="38" t="str">
        <f t="shared" si="28"/>
        <v>TRAGSL</v>
      </c>
      <c r="G188" s="38" t="str">
        <f t="shared" si="29"/>
        <v>TFR*, TFM*</v>
      </c>
      <c r="H188" s="38" t="str">
        <f>P$20</f>
        <v>TRAGSL</v>
      </c>
      <c r="I188" s="38" t="str">
        <f t="shared" si="30"/>
        <v>TRASO2N</v>
      </c>
      <c r="J188" s="47">
        <v>0</v>
      </c>
      <c r="K188" s="2"/>
      <c r="L188" s="38" t="s">
        <v>239</v>
      </c>
      <c r="M188" s="38"/>
      <c r="N188" s="38" t="s">
        <v>245</v>
      </c>
    </row>
    <row r="189" spans="2:20" x14ac:dyDescent="0.3">
      <c r="B189" s="38" t="s">
        <v>225</v>
      </c>
      <c r="C189" s="38"/>
      <c r="D189" s="38" t="str">
        <f t="shared" si="24"/>
        <v>*</v>
      </c>
      <c r="E189" s="42">
        <f>'ACTIVITY TFL -5km'!$E$7</f>
        <v>2018</v>
      </c>
      <c r="F189" s="38" t="str">
        <f t="shared" si="28"/>
        <v>TRAH2G</v>
      </c>
      <c r="G189" s="38" t="str">
        <f t="shared" si="29"/>
        <v>TFR*, TFM*</v>
      </c>
      <c r="H189" s="38" t="str">
        <f>P$21</f>
        <v>TRAH2G</v>
      </c>
      <c r="I189" s="38" t="str">
        <f t="shared" si="30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4"/>
        <v>*</v>
      </c>
      <c r="E190" s="42">
        <f>'ACTIVITY TFL -5km'!$E$7</f>
        <v>2018</v>
      </c>
      <c r="F190" s="38" t="str">
        <f t="shared" si="28"/>
        <v>TRAHFO</v>
      </c>
      <c r="G190" s="38" t="str">
        <f t="shared" si="29"/>
        <v>TFR*, TFM*</v>
      </c>
      <c r="H190" s="38" t="str">
        <f>P$22</f>
        <v>TRAHFO</v>
      </c>
      <c r="I190" s="38" t="str">
        <f t="shared" si="30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4"/>
        <v>*</v>
      </c>
      <c r="E191" s="42">
        <f>'ACTIVITY TFL -5km'!$E$7</f>
        <v>2018</v>
      </c>
      <c r="F191" s="38" t="str">
        <f t="shared" si="28"/>
        <v>TRAHUM</v>
      </c>
      <c r="G191" s="38" t="str">
        <f t="shared" si="29"/>
        <v>TFR*, TFM*</v>
      </c>
      <c r="H191" s="38" t="str">
        <f>P$23</f>
        <v>TRAHUM</v>
      </c>
      <c r="I191" s="38" t="str">
        <f t="shared" si="30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4"/>
        <v>*</v>
      </c>
      <c r="E192" s="42">
        <f>'ACTIVITY TFL -5km'!$E$7</f>
        <v>2018</v>
      </c>
      <c r="F192" s="38" t="str">
        <f t="shared" si="28"/>
        <v>TRAKER</v>
      </c>
      <c r="G192" s="38" t="str">
        <f t="shared" si="29"/>
        <v>TFR*, TFM*</v>
      </c>
      <c r="H192" s="38" t="str">
        <f>P$24</f>
        <v>TRAKER</v>
      </c>
      <c r="I192" s="38" t="str">
        <f t="shared" si="30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4"/>
        <v>*</v>
      </c>
      <c r="E193" s="42">
        <f>'ACTIVITY TFL -5km'!$E$7</f>
        <v>2018</v>
      </c>
      <c r="F193" s="38" t="str">
        <f t="shared" si="28"/>
        <v>TRALFO</v>
      </c>
      <c r="G193" s="38" t="str">
        <f t="shared" si="29"/>
        <v>TFR*, TFM*</v>
      </c>
      <c r="H193" s="38" t="str">
        <f>P$25</f>
        <v>TRALFO</v>
      </c>
      <c r="I193" s="38" t="str">
        <f t="shared" si="30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4"/>
        <v>FLO_EMIS</v>
      </c>
      <c r="E194" s="42">
        <f>'ACTIVITY TFL -5km'!$E$7</f>
        <v>2018</v>
      </c>
      <c r="F194" s="38" t="str">
        <f t="shared" si="28"/>
        <v>TRALPG</v>
      </c>
      <c r="G194" s="38" t="str">
        <f t="shared" si="29"/>
        <v>TFR*, TFM*</v>
      </c>
      <c r="H194" s="38" t="str">
        <f>P$26</f>
        <v>TRALPG</v>
      </c>
      <c r="I194" s="38" t="str">
        <f t="shared" si="30"/>
        <v>TRASO2N</v>
      </c>
      <c r="J194" s="47">
        <v>0.22142932364809303</v>
      </c>
      <c r="K194" s="2"/>
      <c r="L194" s="38" t="s">
        <v>239</v>
      </c>
      <c r="M194" s="38" t="s">
        <v>293</v>
      </c>
      <c r="N194" s="38" t="s">
        <v>242</v>
      </c>
    </row>
    <row r="195" spans="2:20" x14ac:dyDescent="0.3">
      <c r="B195" s="38" t="s">
        <v>225</v>
      </c>
      <c r="C195" s="38"/>
      <c r="D195" s="38" t="str">
        <f t="shared" si="24"/>
        <v>FLO_EMIS</v>
      </c>
      <c r="E195" s="42">
        <f>'ACTIVITY TFL -5km'!$E$7</f>
        <v>2018</v>
      </c>
      <c r="F195" s="38" t="str">
        <f t="shared" si="28"/>
        <v>TRAMTH</v>
      </c>
      <c r="G195" s="38" t="str">
        <f t="shared" si="29"/>
        <v>TFR*, TFM*</v>
      </c>
      <c r="H195" s="38" t="str">
        <f>P$27</f>
        <v>TRAMTH</v>
      </c>
      <c r="I195" s="38" t="str">
        <f t="shared" si="30"/>
        <v>TRASO2N</v>
      </c>
      <c r="J195" s="47">
        <v>9.0799999725104115E-5</v>
      </c>
      <c r="K195" s="2"/>
      <c r="L195" s="38" t="s">
        <v>239</v>
      </c>
      <c r="M195" s="38" t="s">
        <v>293</v>
      </c>
      <c r="N195" s="38" t="s">
        <v>242</v>
      </c>
    </row>
    <row r="196" spans="2:20" s="2" customFormat="1" ht="15" customHeight="1" x14ac:dyDescent="0.3">
      <c r="B196" s="38" t="s">
        <v>225</v>
      </c>
      <c r="C196" s="38"/>
      <c r="D196" s="38" t="str">
        <f t="shared" si="24"/>
        <v>FLO_EMIS</v>
      </c>
      <c r="E196" s="42">
        <f>'ACTIVITY TFL -5km'!$E$7</f>
        <v>2018</v>
      </c>
      <c r="F196" s="38" t="str">
        <f t="shared" si="28"/>
        <v>TRAMTHM</v>
      </c>
      <c r="G196" s="38" t="str">
        <f t="shared" si="29"/>
        <v>TFR*, TFM*</v>
      </c>
      <c r="H196" s="38" t="str">
        <f>P$28</f>
        <v>TRAMTHM</v>
      </c>
      <c r="I196" s="38" t="str">
        <f t="shared" si="30"/>
        <v>TRASO2N</v>
      </c>
      <c r="J196" s="47">
        <v>9.0799999725104115E-5</v>
      </c>
      <c r="L196" s="38" t="s">
        <v>239</v>
      </c>
      <c r="M196" s="38" t="s">
        <v>293</v>
      </c>
      <c r="N196" s="38" t="s">
        <v>242</v>
      </c>
      <c r="P196" s="53"/>
    </row>
    <row r="197" spans="2:20" s="2" customFormat="1" ht="15" customHeight="1" x14ac:dyDescent="0.3">
      <c r="B197" s="38" t="s">
        <v>225</v>
      </c>
      <c r="C197" s="38"/>
      <c r="D197" s="38" t="str">
        <f t="shared" si="24"/>
        <v>FLO_EMIS</v>
      </c>
      <c r="E197" s="42">
        <f>'ACTIVITY TFL -5km'!$E$7</f>
        <v>2018</v>
      </c>
      <c r="F197" s="38" t="str">
        <f t="shared" si="28"/>
        <v>TRANGL</v>
      </c>
      <c r="G197" s="38" t="str">
        <f t="shared" si="29"/>
        <v>TFR*, TFM*</v>
      </c>
      <c r="H197" s="38" t="str">
        <f>P$29</f>
        <v>TRANGL</v>
      </c>
      <c r="I197" s="38" t="str">
        <f t="shared" si="30"/>
        <v>TRASO2N</v>
      </c>
      <c r="J197" s="47">
        <v>0.21140773787953707</v>
      </c>
      <c r="K197"/>
      <c r="L197" s="38" t="s">
        <v>239</v>
      </c>
      <c r="M197" s="38" t="s">
        <v>293</v>
      </c>
      <c r="N197" s="38" t="s">
        <v>242</v>
      </c>
      <c r="P197" s="53"/>
    </row>
    <row r="198" spans="2:20" x14ac:dyDescent="0.3">
      <c r="B198" s="39" t="s">
        <v>225</v>
      </c>
      <c r="C198" s="39"/>
      <c r="D198" s="39" t="str">
        <f t="shared" si="24"/>
        <v>FLO_EMIS</v>
      </c>
      <c r="E198" s="42">
        <f>'ACTIVITY TFL -5km'!$E$7</f>
        <v>2018</v>
      </c>
      <c r="F198" s="39" t="str">
        <f t="shared" si="28"/>
        <v>TRANGS</v>
      </c>
      <c r="G198" s="39" t="str">
        <f t="shared" si="29"/>
        <v>TFR*, TFM*</v>
      </c>
      <c r="H198" s="39" t="str">
        <f>P$30</f>
        <v>TRANGS</v>
      </c>
      <c r="I198" s="39" t="str">
        <f t="shared" si="30"/>
        <v>TRASO2N</v>
      </c>
      <c r="J198" s="48">
        <v>0.21140773787953707</v>
      </c>
      <c r="L198" s="39" t="s">
        <v>239</v>
      </c>
      <c r="M198" s="39" t="s">
        <v>293</v>
      </c>
      <c r="N198" s="39" t="s">
        <v>242</v>
      </c>
    </row>
    <row r="199" spans="2:20" x14ac:dyDescent="0.3">
      <c r="B199" s="38" t="s">
        <v>225</v>
      </c>
      <c r="C199" s="38"/>
      <c r="D199" s="38" t="str">
        <f t="shared" si="24"/>
        <v>FLO_EMIS</v>
      </c>
      <c r="E199" s="42">
        <f>'ACTIVITY TFL -5km'!$E$7</f>
        <v>2018</v>
      </c>
      <c r="F199" s="38" t="str">
        <f>H199</f>
        <v>TRABDL</v>
      </c>
      <c r="G199" s="38" t="str">
        <f>G$7</f>
        <v>TFR*, TFM*</v>
      </c>
      <c r="H199" s="38" t="str">
        <f>P$7</f>
        <v>TRABDL</v>
      </c>
      <c r="I199" s="38" t="s">
        <v>230</v>
      </c>
      <c r="J199" s="47">
        <v>3.1052634804685239E-3</v>
      </c>
      <c r="K199" s="2"/>
      <c r="L199" s="38" t="s">
        <v>239</v>
      </c>
      <c r="M199" s="38" t="s">
        <v>293</v>
      </c>
      <c r="N199" s="38" t="s">
        <v>244</v>
      </c>
    </row>
    <row r="200" spans="2:20" x14ac:dyDescent="0.3">
      <c r="B200" s="38" t="s">
        <v>225</v>
      </c>
      <c r="C200" s="38"/>
      <c r="D200" s="38" t="str">
        <f t="shared" si="24"/>
        <v>FLO_EMIS</v>
      </c>
      <c r="E200" s="42">
        <f>'ACTIVITY TFL -5km'!$E$7</f>
        <v>2018</v>
      </c>
      <c r="F200" s="38" t="str">
        <f t="shared" ref="F200:F222" si="32">H200</f>
        <v>TRABDLM</v>
      </c>
      <c r="G200" s="38" t="str">
        <f>G199</f>
        <v>TFR*, TFM*</v>
      </c>
      <c r="H200" s="38" t="str">
        <f>P$8</f>
        <v>TRABDLM</v>
      </c>
      <c r="I200" s="38" t="str">
        <f>I199</f>
        <v>TRAVOCN</v>
      </c>
      <c r="J200" s="47">
        <v>3.1052634804685239E-3</v>
      </c>
      <c r="K200" s="2"/>
      <c r="L200" s="38" t="s">
        <v>239</v>
      </c>
      <c r="M200" s="38" t="s">
        <v>293</v>
      </c>
      <c r="N200" s="38" t="s">
        <v>244</v>
      </c>
    </row>
    <row r="201" spans="2:20" s="2" customFormat="1" ht="15" customHeight="1" x14ac:dyDescent="0.3">
      <c r="B201" s="38" t="s">
        <v>225</v>
      </c>
      <c r="C201" s="38"/>
      <c r="D201" s="38" t="str">
        <f t="shared" si="24"/>
        <v>FLO_EMIS</v>
      </c>
      <c r="E201" s="42">
        <f>'ACTIVITY TFL -5km'!$E$7</f>
        <v>2018</v>
      </c>
      <c r="F201" s="38" t="str">
        <f t="shared" si="32"/>
        <v>TRABGL</v>
      </c>
      <c r="G201" s="38" t="str">
        <f t="shared" ref="G201:G222" si="33">G200</f>
        <v>TFR*, TFM*</v>
      </c>
      <c r="H201" s="38" t="str">
        <f>P$9</f>
        <v>TRABGL</v>
      </c>
      <c r="I201" s="38" t="str">
        <f t="shared" ref="I201:I222" si="34">I200</f>
        <v>TRAVOCN</v>
      </c>
      <c r="J201" s="47">
        <v>2.4284998896856162E-4</v>
      </c>
      <c r="L201" s="38" t="s">
        <v>239</v>
      </c>
      <c r="M201" s="38" t="s">
        <v>293</v>
      </c>
      <c r="N201" s="38" t="s">
        <v>242</v>
      </c>
      <c r="P201" s="53"/>
      <c r="S201" s="53"/>
    </row>
    <row r="202" spans="2:20" s="2" customFormat="1" ht="15" customHeight="1" x14ac:dyDescent="0.3">
      <c r="B202" s="38" t="s">
        <v>225</v>
      </c>
      <c r="C202" s="38"/>
      <c r="D202" s="38" t="str">
        <f t="shared" si="24"/>
        <v>FLO_EMIS</v>
      </c>
      <c r="E202" s="42">
        <f>'ACTIVITY TFL -5km'!$E$7</f>
        <v>2018</v>
      </c>
      <c r="F202" s="38" t="str">
        <f t="shared" si="32"/>
        <v>TRABGS</v>
      </c>
      <c r="G202" s="38" t="str">
        <f t="shared" si="33"/>
        <v>TFR*, TFM*</v>
      </c>
      <c r="H202" s="38" t="str">
        <f>P$10</f>
        <v>TRABGS</v>
      </c>
      <c r="I202" s="38" t="str">
        <f t="shared" si="34"/>
        <v>TRAVOCN</v>
      </c>
      <c r="J202" s="47">
        <v>2.4284998896856162E-4</v>
      </c>
      <c r="L202" s="38" t="s">
        <v>239</v>
      </c>
      <c r="M202" s="38" t="s">
        <v>293</v>
      </c>
      <c r="N202" s="38" t="s">
        <v>242</v>
      </c>
      <c r="P202" s="53"/>
      <c r="S202" s="1"/>
      <c r="T202" s="54"/>
    </row>
    <row r="203" spans="2:20" s="2" customFormat="1" ht="15" customHeight="1" x14ac:dyDescent="0.3">
      <c r="B203" s="38" t="s">
        <v>225</v>
      </c>
      <c r="C203" s="38"/>
      <c r="D203" s="38" t="str">
        <f t="shared" si="24"/>
        <v>*</v>
      </c>
      <c r="E203" s="42">
        <f>'ACTIVITY TFL -5km'!$E$7</f>
        <v>2018</v>
      </c>
      <c r="F203" s="38" t="str">
        <f t="shared" si="32"/>
        <v>TRABGSL</v>
      </c>
      <c r="G203" s="38" t="str">
        <f t="shared" si="33"/>
        <v>TFR*, TFM*</v>
      </c>
      <c r="H203" s="38" t="str">
        <f>P$11</f>
        <v>TRABGSL</v>
      </c>
      <c r="I203" s="38" t="str">
        <f t="shared" si="34"/>
        <v>TRAVOCN</v>
      </c>
      <c r="J203" s="47">
        <v>0</v>
      </c>
      <c r="L203" s="38" t="s">
        <v>239</v>
      </c>
      <c r="M203" s="38"/>
      <c r="N203" s="38" t="s">
        <v>245</v>
      </c>
      <c r="P203" s="53"/>
      <c r="S203" s="53"/>
    </row>
    <row r="204" spans="2:20" s="2" customFormat="1" ht="15" customHeight="1" x14ac:dyDescent="0.3">
      <c r="B204" s="38" t="s">
        <v>225</v>
      </c>
      <c r="C204" s="38"/>
      <c r="D204" s="38" t="str">
        <f t="shared" si="24"/>
        <v>*</v>
      </c>
      <c r="E204" s="42">
        <f>'ACTIVITY TFL -5km'!$E$7</f>
        <v>2018</v>
      </c>
      <c r="F204" s="38" t="str">
        <f t="shared" si="32"/>
        <v>TRABGSLM</v>
      </c>
      <c r="G204" s="38" t="str">
        <f t="shared" si="33"/>
        <v>TFR*, TFM*</v>
      </c>
      <c r="H204" s="38" t="str">
        <f>P$12</f>
        <v>TRABGSLM</v>
      </c>
      <c r="I204" s="38" t="str">
        <f t="shared" si="34"/>
        <v>TRAVOCN</v>
      </c>
      <c r="J204" s="47">
        <v>0</v>
      </c>
      <c r="L204" s="38" t="s">
        <v>239</v>
      </c>
      <c r="M204" s="38"/>
      <c r="N204" s="38" t="s">
        <v>245</v>
      </c>
      <c r="P204" s="53"/>
      <c r="S204" s="1"/>
      <c r="T204" s="62"/>
    </row>
    <row r="205" spans="2:20" s="2" customFormat="1" ht="15" customHeight="1" x14ac:dyDescent="0.3">
      <c r="B205" s="38" t="s">
        <v>225</v>
      </c>
      <c r="C205" s="38"/>
      <c r="D205" s="38" t="str">
        <f t="shared" si="24"/>
        <v>*</v>
      </c>
      <c r="E205" s="42">
        <f>'ACTIVITY TFL -5km'!$E$7</f>
        <v>2018</v>
      </c>
      <c r="F205" s="38" t="str">
        <f t="shared" si="32"/>
        <v>TRABJF</v>
      </c>
      <c r="G205" s="38" t="str">
        <f>G203</f>
        <v>TFR*, TFM*</v>
      </c>
      <c r="H205" s="38" t="str">
        <f>P$13</f>
        <v>TRABJF</v>
      </c>
      <c r="I205" s="38" t="str">
        <f>I203</f>
        <v>TRAVOCN</v>
      </c>
      <c r="J205" s="47">
        <v>0</v>
      </c>
      <c r="L205" s="38" t="s">
        <v>239</v>
      </c>
      <c r="M205" s="38"/>
      <c r="N205" s="38" t="s">
        <v>245</v>
      </c>
      <c r="P205" s="53"/>
      <c r="S205" s="1"/>
      <c r="T205" s="54"/>
    </row>
    <row r="206" spans="2:20" s="2" customFormat="1" ht="15" customHeight="1" x14ac:dyDescent="0.3">
      <c r="B206" s="38" t="s">
        <v>225</v>
      </c>
      <c r="C206" s="38"/>
      <c r="D206" s="38" t="str">
        <f t="shared" si="24"/>
        <v>*</v>
      </c>
      <c r="E206" s="42">
        <f>'ACTIVITY TFL -5km'!$E$7</f>
        <v>2018</v>
      </c>
      <c r="F206" s="38" t="str">
        <f t="shared" si="32"/>
        <v>TRADME</v>
      </c>
      <c r="G206" s="38" t="str">
        <f>G205</f>
        <v>TFR*, TFM*</v>
      </c>
      <c r="H206" s="38" t="str">
        <f>P$14</f>
        <v>TRADME</v>
      </c>
      <c r="I206" s="38" t="str">
        <f>I205</f>
        <v>TRAVOCN</v>
      </c>
      <c r="J206" s="47">
        <v>0</v>
      </c>
      <c r="L206" s="38" t="s">
        <v>239</v>
      </c>
      <c r="M206" s="38"/>
      <c r="N206" s="38" t="s">
        <v>263</v>
      </c>
      <c r="P206" s="53"/>
    </row>
    <row r="207" spans="2:20" x14ac:dyDescent="0.3">
      <c r="B207" s="38" t="s">
        <v>225</v>
      </c>
      <c r="C207" s="38"/>
      <c r="D207" s="38" t="str">
        <f t="shared" si="24"/>
        <v>FLO_EMIS</v>
      </c>
      <c r="E207" s="42">
        <f>'ACTIVITY TFL -5km'!$E$7</f>
        <v>2018</v>
      </c>
      <c r="F207" s="38" t="str">
        <f t="shared" si="32"/>
        <v>TRADST</v>
      </c>
      <c r="G207" s="38" t="str">
        <f t="shared" si="33"/>
        <v>TFR*, TFM*</v>
      </c>
      <c r="H207" s="38" t="str">
        <f>P$15</f>
        <v>TRADST</v>
      </c>
      <c r="I207" s="38" t="str">
        <f t="shared" si="34"/>
        <v>TRAVOCN</v>
      </c>
      <c r="J207" s="47">
        <v>3.0425044916819791E-3</v>
      </c>
      <c r="K207" s="2"/>
      <c r="L207" s="38" t="s">
        <v>239</v>
      </c>
      <c r="M207" s="38" t="s">
        <v>293</v>
      </c>
      <c r="N207" s="38" t="s">
        <v>242</v>
      </c>
      <c r="P207" s="53"/>
    </row>
    <row r="208" spans="2:20" x14ac:dyDescent="0.3">
      <c r="B208" s="38" t="s">
        <v>225</v>
      </c>
      <c r="C208" s="38"/>
      <c r="D208" s="38" t="str">
        <f t="shared" ref="D208:D222" si="35">IF(J208&gt;0,"FLO_EMIS","*")</f>
        <v>*</v>
      </c>
      <c r="E208" s="42">
        <f>'ACTIVITY TFL -5km'!$E$7</f>
        <v>2018</v>
      </c>
      <c r="F208" s="38" t="str">
        <f t="shared" si="32"/>
        <v>TRAELC</v>
      </c>
      <c r="G208" s="38" t="str">
        <f t="shared" si="33"/>
        <v>TFR*, TFM*</v>
      </c>
      <c r="H208" s="38" t="str">
        <f>P$16</f>
        <v>TRAELC</v>
      </c>
      <c r="I208" s="38" t="str">
        <f t="shared" si="34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16" x14ac:dyDescent="0.3">
      <c r="B209" s="38" t="s">
        <v>225</v>
      </c>
      <c r="C209" s="38"/>
      <c r="D209" s="38" t="str">
        <f t="shared" si="35"/>
        <v>FLO_EMIS</v>
      </c>
      <c r="E209" s="42">
        <f>'ACTIVITY TFL -5km'!$E$7</f>
        <v>2018</v>
      </c>
      <c r="F209" s="38" t="str">
        <f t="shared" si="32"/>
        <v>TRAETH</v>
      </c>
      <c r="G209" s="38" t="str">
        <f t="shared" si="33"/>
        <v>TFR*, TFM*</v>
      </c>
      <c r="H209" s="38" t="str">
        <f>P$17</f>
        <v>TRAETH</v>
      </c>
      <c r="I209" s="38" t="str">
        <f t="shared" si="34"/>
        <v>TRAVOCN</v>
      </c>
      <c r="J209" s="47">
        <v>8.3247933339168875E-5</v>
      </c>
      <c r="K209" s="2"/>
      <c r="L209" s="38" t="s">
        <v>239</v>
      </c>
      <c r="M209" s="38" t="s">
        <v>293</v>
      </c>
      <c r="N209" s="38" t="s">
        <v>242</v>
      </c>
    </row>
    <row r="210" spans="2:16" x14ac:dyDescent="0.3">
      <c r="B210" s="38" t="s">
        <v>225</v>
      </c>
      <c r="C210" s="38"/>
      <c r="D210" s="38" t="str">
        <f t="shared" si="35"/>
        <v>FLO_EMIS</v>
      </c>
      <c r="E210" s="42">
        <f>'ACTIVITY TFL -5km'!$E$7</f>
        <v>2018</v>
      </c>
      <c r="F210" s="38" t="str">
        <f t="shared" si="32"/>
        <v>TRAETHM</v>
      </c>
      <c r="G210" s="38" t="str">
        <f t="shared" si="33"/>
        <v>TFR*, TFM*</v>
      </c>
      <c r="H210" s="38" t="str">
        <f>P$18</f>
        <v>TRAETHM</v>
      </c>
      <c r="I210" s="38" t="str">
        <f t="shared" si="34"/>
        <v>TRAVOCN</v>
      </c>
      <c r="J210" s="47">
        <v>8.3247933339168875E-5</v>
      </c>
      <c r="K210" s="2"/>
      <c r="L210" s="38" t="s">
        <v>239</v>
      </c>
      <c r="M210" s="38" t="s">
        <v>293</v>
      </c>
      <c r="N210" s="38" t="s">
        <v>242</v>
      </c>
    </row>
    <row r="211" spans="2:16" x14ac:dyDescent="0.3">
      <c r="B211" s="38" t="s">
        <v>225</v>
      </c>
      <c r="C211" s="38"/>
      <c r="D211" s="38" t="str">
        <f t="shared" si="35"/>
        <v>*</v>
      </c>
      <c r="E211" s="42">
        <f>'ACTIVITY TFL -5km'!$E$7</f>
        <v>2018</v>
      </c>
      <c r="F211" s="38" t="str">
        <f t="shared" si="32"/>
        <v>TRAFTD</v>
      </c>
      <c r="G211" s="38" t="str">
        <f t="shared" si="33"/>
        <v>TFR*, TFM*</v>
      </c>
      <c r="H211" s="38" t="str">
        <f>P$19</f>
        <v>TRAFTD</v>
      </c>
      <c r="I211" s="38" t="str">
        <f t="shared" si="34"/>
        <v>TRAVOCN</v>
      </c>
      <c r="J211" s="47">
        <v>0</v>
      </c>
      <c r="K211" s="2"/>
      <c r="L211" s="38" t="s">
        <v>239</v>
      </c>
      <c r="M211" s="38"/>
      <c r="N211" s="38" t="s">
        <v>263</v>
      </c>
    </row>
    <row r="212" spans="2:16" x14ac:dyDescent="0.3">
      <c r="B212" s="38" t="s">
        <v>225</v>
      </c>
      <c r="C212" s="38"/>
      <c r="D212" s="38" t="str">
        <f t="shared" si="35"/>
        <v>*</v>
      </c>
      <c r="E212" s="42">
        <f>'ACTIVITY TFL -5km'!$E$7</f>
        <v>2018</v>
      </c>
      <c r="F212" s="38" t="str">
        <f t="shared" si="32"/>
        <v>TRAGSL</v>
      </c>
      <c r="G212" s="38" t="str">
        <f t="shared" si="33"/>
        <v>TFR*, TFM*</v>
      </c>
      <c r="H212" s="38" t="str">
        <f>P$20</f>
        <v>TRAGSL</v>
      </c>
      <c r="I212" s="38" t="str">
        <f t="shared" si="34"/>
        <v>TRAVOCN</v>
      </c>
      <c r="J212" s="47">
        <v>0</v>
      </c>
      <c r="K212" s="2"/>
      <c r="L212" s="38" t="s">
        <v>239</v>
      </c>
      <c r="M212" s="38"/>
      <c r="N212" s="38" t="s">
        <v>245</v>
      </c>
    </row>
    <row r="213" spans="2:16" x14ac:dyDescent="0.3">
      <c r="B213" s="38" t="s">
        <v>225</v>
      </c>
      <c r="C213" s="38"/>
      <c r="D213" s="38" t="str">
        <f t="shared" si="35"/>
        <v>*</v>
      </c>
      <c r="E213" s="42">
        <f>'ACTIVITY TFL -5km'!$E$7</f>
        <v>2018</v>
      </c>
      <c r="F213" s="38" t="str">
        <f t="shared" si="32"/>
        <v>TRAH2G</v>
      </c>
      <c r="G213" s="38" t="str">
        <f t="shared" si="33"/>
        <v>TFR*, TFM*</v>
      </c>
      <c r="H213" s="38" t="str">
        <f>P$21</f>
        <v>TRAH2G</v>
      </c>
      <c r="I213" s="38" t="str">
        <f t="shared" si="34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6" x14ac:dyDescent="0.3">
      <c r="B214" s="38" t="s">
        <v>225</v>
      </c>
      <c r="C214" s="38"/>
      <c r="D214" s="38" t="str">
        <f t="shared" si="35"/>
        <v>*</v>
      </c>
      <c r="E214" s="42">
        <f>'ACTIVITY TFL -5km'!$E$7</f>
        <v>2018</v>
      </c>
      <c r="F214" s="38" t="str">
        <f t="shared" si="32"/>
        <v>TRAHFO</v>
      </c>
      <c r="G214" s="38" t="str">
        <f t="shared" si="33"/>
        <v>TFR*, TFM*</v>
      </c>
      <c r="H214" s="38" t="str">
        <f>P$22</f>
        <v>TRAHFO</v>
      </c>
      <c r="I214" s="38" t="str">
        <f t="shared" si="34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6" x14ac:dyDescent="0.3">
      <c r="B215" s="38" t="s">
        <v>225</v>
      </c>
      <c r="C215" s="38"/>
      <c r="D215" s="38" t="str">
        <f t="shared" si="35"/>
        <v>*</v>
      </c>
      <c r="E215" s="42">
        <f>'ACTIVITY TFL -5km'!$E$7</f>
        <v>2018</v>
      </c>
      <c r="F215" s="38" t="str">
        <f t="shared" si="32"/>
        <v>TRAHUM</v>
      </c>
      <c r="G215" s="38" t="str">
        <f t="shared" si="33"/>
        <v>TFR*, TFM*</v>
      </c>
      <c r="H215" s="38" t="str">
        <f>P$23</f>
        <v>TRAHUM</v>
      </c>
      <c r="I215" s="38" t="str">
        <f t="shared" si="34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6" x14ac:dyDescent="0.3">
      <c r="B216" s="38" t="s">
        <v>225</v>
      </c>
      <c r="C216" s="38"/>
      <c r="D216" s="38" t="str">
        <f t="shared" si="35"/>
        <v>*</v>
      </c>
      <c r="E216" s="42">
        <f>'ACTIVITY TFL -5km'!$E$7</f>
        <v>2018</v>
      </c>
      <c r="F216" s="38" t="str">
        <f t="shared" si="32"/>
        <v>TRAKER</v>
      </c>
      <c r="G216" s="38" t="str">
        <f t="shared" si="33"/>
        <v>TFR*, TFM*</v>
      </c>
      <c r="H216" s="38" t="str">
        <f>P$24</f>
        <v>TRAKER</v>
      </c>
      <c r="I216" s="38" t="str">
        <f t="shared" si="34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6" x14ac:dyDescent="0.3">
      <c r="B217" s="38" t="s">
        <v>225</v>
      </c>
      <c r="C217" s="38"/>
      <c r="D217" s="38" t="str">
        <f t="shared" si="35"/>
        <v>*</v>
      </c>
      <c r="E217" s="42">
        <f>'ACTIVITY TFL -5km'!$E$7</f>
        <v>2018</v>
      </c>
      <c r="F217" s="38" t="str">
        <f t="shared" si="32"/>
        <v>TRALFO</v>
      </c>
      <c r="G217" s="38" t="str">
        <f t="shared" si="33"/>
        <v>TFR*, TFM*</v>
      </c>
      <c r="H217" s="38" t="str">
        <f>P$25</f>
        <v>TRALFO</v>
      </c>
      <c r="I217" s="38" t="str">
        <f t="shared" si="34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6" x14ac:dyDescent="0.3">
      <c r="B218" s="38" t="s">
        <v>225</v>
      </c>
      <c r="C218" s="38"/>
      <c r="D218" s="38" t="str">
        <f t="shared" si="35"/>
        <v>FLO_EMIS</v>
      </c>
      <c r="E218" s="42">
        <f>'ACTIVITY TFL -5km'!$E$7</f>
        <v>2018</v>
      </c>
      <c r="F218" s="38" t="str">
        <f t="shared" si="32"/>
        <v>TRALPG</v>
      </c>
      <c r="G218" s="38" t="str">
        <f t="shared" si="33"/>
        <v>TFR*, TFM*</v>
      </c>
      <c r="H218" s="38" t="str">
        <f>P$26</f>
        <v>TRALPG</v>
      </c>
      <c r="I218" s="38" t="str">
        <f t="shared" si="34"/>
        <v>TRAVOCN</v>
      </c>
      <c r="J218" s="47">
        <v>2.543620651950623E-4</v>
      </c>
      <c r="K218" s="2"/>
      <c r="L218" s="38" t="s">
        <v>239</v>
      </c>
      <c r="M218" s="38" t="s">
        <v>293</v>
      </c>
      <c r="N218" s="38" t="s">
        <v>242</v>
      </c>
    </row>
    <row r="219" spans="2:16" x14ac:dyDescent="0.3">
      <c r="B219" s="38" t="s">
        <v>225</v>
      </c>
      <c r="C219" s="38"/>
      <c r="D219" s="38" t="str">
        <f t="shared" si="35"/>
        <v>FLO_EMIS</v>
      </c>
      <c r="E219" s="42">
        <f>'ACTIVITY TFL -5km'!$E$7</f>
        <v>2018</v>
      </c>
      <c r="F219" s="38" t="str">
        <f t="shared" si="32"/>
        <v>TRAMTH</v>
      </c>
      <c r="G219" s="38" t="str">
        <f t="shared" si="33"/>
        <v>TFR*, TFM*</v>
      </c>
      <c r="H219" s="38" t="str">
        <f>P$27</f>
        <v>TRAMTH</v>
      </c>
      <c r="I219" s="38" t="str">
        <f t="shared" si="34"/>
        <v>TRAVOCN</v>
      </c>
      <c r="J219" s="47">
        <v>2.9670259882647299E-3</v>
      </c>
      <c r="K219" s="2"/>
      <c r="L219" s="38" t="s">
        <v>239</v>
      </c>
      <c r="M219" s="38" t="s">
        <v>293</v>
      </c>
      <c r="N219" s="38" t="s">
        <v>242</v>
      </c>
    </row>
    <row r="220" spans="2:16" s="2" customFormat="1" ht="15" customHeight="1" x14ac:dyDescent="0.3">
      <c r="B220" s="38" t="s">
        <v>225</v>
      </c>
      <c r="C220" s="38"/>
      <c r="D220" s="38" t="str">
        <f t="shared" si="35"/>
        <v>FLO_EMIS</v>
      </c>
      <c r="E220" s="42">
        <f>'ACTIVITY TFL -5km'!$E$7</f>
        <v>2018</v>
      </c>
      <c r="F220" s="38" t="str">
        <f t="shared" si="32"/>
        <v>TRAMTHM</v>
      </c>
      <c r="G220" s="38" t="str">
        <f t="shared" si="33"/>
        <v>TFR*, TFM*</v>
      </c>
      <c r="H220" s="38" t="str">
        <f>P$28</f>
        <v>TRAMTHM</v>
      </c>
      <c r="I220" s="38" t="str">
        <f t="shared" si="34"/>
        <v>TRAVOCN</v>
      </c>
      <c r="J220" s="47">
        <v>2.9670259882647299E-3</v>
      </c>
      <c r="L220" s="38" t="s">
        <v>239</v>
      </c>
      <c r="M220" s="38" t="s">
        <v>293</v>
      </c>
      <c r="N220" s="38" t="s">
        <v>242</v>
      </c>
      <c r="P220" s="53"/>
    </row>
    <row r="221" spans="2:16" s="2" customFormat="1" ht="15" customHeight="1" x14ac:dyDescent="0.3">
      <c r="B221" s="38" t="s">
        <v>225</v>
      </c>
      <c r="C221" s="38"/>
      <c r="D221" s="38" t="str">
        <f t="shared" si="35"/>
        <v>FLO_EMIS</v>
      </c>
      <c r="E221" s="42">
        <f>'ACTIVITY TFL -5km'!$E$7</f>
        <v>2018</v>
      </c>
      <c r="F221" s="38" t="str">
        <f t="shared" si="32"/>
        <v>TRANGL</v>
      </c>
      <c r="G221" s="38" t="str">
        <f t="shared" si="33"/>
        <v>TFR*, TFM*</v>
      </c>
      <c r="H221" s="38" t="str">
        <f>P$29</f>
        <v>TRANGL</v>
      </c>
      <c r="I221" s="38" t="str">
        <f t="shared" si="34"/>
        <v>TRAVOCN</v>
      </c>
      <c r="J221" s="47">
        <v>2.4284998896856162E-4</v>
      </c>
      <c r="K221"/>
      <c r="L221" s="38" t="s">
        <v>239</v>
      </c>
      <c r="M221" s="38" t="s">
        <v>293</v>
      </c>
      <c r="N221" s="38" t="s">
        <v>242</v>
      </c>
      <c r="P221" s="53"/>
    </row>
    <row r="222" spans="2:16" x14ac:dyDescent="0.3">
      <c r="B222" s="39" t="s">
        <v>225</v>
      </c>
      <c r="C222" s="39"/>
      <c r="D222" s="39" t="str">
        <f t="shared" si="35"/>
        <v>FLO_EMIS</v>
      </c>
      <c r="E222" s="42">
        <f>'ACTIVITY TFL -5km'!$E$7</f>
        <v>2018</v>
      </c>
      <c r="F222" s="39" t="str">
        <f t="shared" si="32"/>
        <v>TRANGS</v>
      </c>
      <c r="G222" s="39" t="str">
        <f t="shared" si="33"/>
        <v>TFR*, TFM*</v>
      </c>
      <c r="H222" s="39" t="str">
        <f>P$30</f>
        <v>TRANGS</v>
      </c>
      <c r="I222" s="39" t="str">
        <f t="shared" si="34"/>
        <v>TRAVOCN</v>
      </c>
      <c r="J222" s="48">
        <v>2.4284998896856162E-4</v>
      </c>
      <c r="L222" s="39" t="s">
        <v>239</v>
      </c>
      <c r="M222" s="39" t="s">
        <v>293</v>
      </c>
      <c r="N222" s="39" t="s">
        <v>242</v>
      </c>
    </row>
    <row r="224" spans="2:16" s="2" customFormat="1" x14ac:dyDescent="0.3"/>
    <row r="225" spans="2:20" s="2" customFormat="1" ht="19.8" x14ac:dyDescent="0.3">
      <c r="B225" s="50" t="s">
        <v>331</v>
      </c>
      <c r="C225" s="50"/>
      <c r="D225" s="50"/>
      <c r="E225" s="50"/>
      <c r="F225" s="50"/>
      <c r="L225" s="41"/>
    </row>
    <row r="226" spans="2:20" s="2" customFormat="1" ht="21" customHeight="1" x14ac:dyDescent="0.3">
      <c r="B226" s="40"/>
      <c r="C226"/>
      <c r="D226"/>
      <c r="E226"/>
      <c r="F226"/>
      <c r="G226"/>
      <c r="H226"/>
      <c r="I226"/>
      <c r="J226"/>
      <c r="L226" s="41"/>
    </row>
    <row r="227" spans="2:20" s="2" customFormat="1" ht="15" customHeight="1" x14ac:dyDescent="0.3">
      <c r="B227" s="35" t="s">
        <v>216</v>
      </c>
      <c r="C227" s="35" t="s">
        <v>217</v>
      </c>
      <c r="D227" s="35" t="s">
        <v>218</v>
      </c>
      <c r="E227" s="3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S227" s="35" t="s">
        <v>303</v>
      </c>
      <c r="T227" s="35" t="s">
        <v>302</v>
      </c>
    </row>
    <row r="228" spans="2:20" s="2" customFormat="1" ht="15" customHeight="1" x14ac:dyDescent="0.3">
      <c r="B228" s="38" t="s">
        <v>225</v>
      </c>
      <c r="C228" s="38"/>
      <c r="D228" s="38" t="str">
        <f t="shared" ref="D228:D294" si="36">IF(J228&gt;0,"FLO_EMIS","*")</f>
        <v>FLO_EMIS</v>
      </c>
      <c r="E228" s="42">
        <v>2025</v>
      </c>
      <c r="F228" s="38" t="str">
        <f>H228</f>
        <v>TRABDL</v>
      </c>
      <c r="G228" s="38" t="s">
        <v>344</v>
      </c>
      <c r="H228" s="38" t="str">
        <f>P$7</f>
        <v>TRABDL</v>
      </c>
      <c r="I228" s="38" t="s">
        <v>226</v>
      </c>
      <c r="J228" s="47">
        <v>8.6437759653496912E-5</v>
      </c>
      <c r="L228" s="38" t="s">
        <v>239</v>
      </c>
      <c r="M228" s="38" t="s">
        <v>293</v>
      </c>
      <c r="N228" s="38" t="s">
        <v>310</v>
      </c>
      <c r="P228" s="38" t="s">
        <v>185</v>
      </c>
      <c r="Q228" s="44" t="s">
        <v>186</v>
      </c>
      <c r="S228" s="38" t="s">
        <v>226</v>
      </c>
      <c r="T228" s="44" t="s">
        <v>250</v>
      </c>
    </row>
    <row r="229" spans="2:20" s="2" customFormat="1" ht="15" customHeight="1" x14ac:dyDescent="0.3">
      <c r="B229" s="38" t="s">
        <v>225</v>
      </c>
      <c r="C229" s="38"/>
      <c r="D229" s="38" t="str">
        <f t="shared" si="36"/>
        <v>FLO_EMIS</v>
      </c>
      <c r="E229" s="42">
        <f>E228</f>
        <v>2025</v>
      </c>
      <c r="F229" s="38" t="str">
        <f t="shared" ref="F229:F251" si="37">H229</f>
        <v>TRABDLM</v>
      </c>
      <c r="G229" s="38" t="str">
        <f>G228</f>
        <v>TFR*01*, TFM*01*</v>
      </c>
      <c r="H229" s="38" t="str">
        <f>P$8</f>
        <v>TRABDLM</v>
      </c>
      <c r="I229" s="38" t="str">
        <f>I228</f>
        <v>TRACH4N</v>
      </c>
      <c r="J229" s="47">
        <v>8.6437759653496912E-5</v>
      </c>
      <c r="L229" s="38" t="s">
        <v>239</v>
      </c>
      <c r="M229" s="38" t="s">
        <v>293</v>
      </c>
      <c r="N229" s="38" t="s">
        <v>310</v>
      </c>
      <c r="P229" s="38" t="s">
        <v>187</v>
      </c>
      <c r="Q229" s="44" t="s">
        <v>188</v>
      </c>
      <c r="S229" s="38" t="s">
        <v>227</v>
      </c>
      <c r="T229" s="44" t="s">
        <v>251</v>
      </c>
    </row>
    <row r="230" spans="2:20" s="2" customFormat="1" ht="15" customHeight="1" x14ac:dyDescent="0.3">
      <c r="B230" s="38" t="s">
        <v>225</v>
      </c>
      <c r="C230" s="38"/>
      <c r="D230" s="38" t="str">
        <f t="shared" si="36"/>
        <v>FLO_EMIS</v>
      </c>
      <c r="E230" s="42">
        <f t="shared" ref="E230:E251" si="38">E229</f>
        <v>2025</v>
      </c>
      <c r="F230" s="38" t="str">
        <f t="shared" si="37"/>
        <v>TRABGL</v>
      </c>
      <c r="G230" s="38" t="str">
        <f t="shared" ref="G230:G251" si="39">G229</f>
        <v>TFR*01*, TFM*01*</v>
      </c>
      <c r="H230" s="38" t="str">
        <f>P$9</f>
        <v>TRABGL</v>
      </c>
      <c r="I230" s="38" t="str">
        <f t="shared" ref="I230:I251" si="40">I229</f>
        <v>TRACH4N</v>
      </c>
      <c r="J230" s="47">
        <v>2.3727250891195577E-5</v>
      </c>
      <c r="L230" s="38" t="s">
        <v>239</v>
      </c>
      <c r="M230" s="38" t="s">
        <v>293</v>
      </c>
      <c r="N230" s="38" t="s">
        <v>311</v>
      </c>
      <c r="P230" s="38" t="s">
        <v>278</v>
      </c>
      <c r="Q230" s="44" t="s">
        <v>279</v>
      </c>
      <c r="S230" s="38" t="s">
        <v>249</v>
      </c>
      <c r="T230" s="44" t="s">
        <v>252</v>
      </c>
    </row>
    <row r="231" spans="2:20" s="2" customFormat="1" ht="15" customHeight="1" x14ac:dyDescent="0.3">
      <c r="B231" s="38" t="s">
        <v>225</v>
      </c>
      <c r="C231" s="38"/>
      <c r="D231" s="38" t="str">
        <f t="shared" si="36"/>
        <v>FLO_EMIS</v>
      </c>
      <c r="E231" s="42">
        <f t="shared" si="38"/>
        <v>2025</v>
      </c>
      <c r="F231" s="38" t="str">
        <f t="shared" si="37"/>
        <v>TRABGS</v>
      </c>
      <c r="G231" s="38" t="str">
        <f t="shared" si="39"/>
        <v>TFR*01*, TFM*01*</v>
      </c>
      <c r="H231" s="38" t="str">
        <f>P$10</f>
        <v>TRABGS</v>
      </c>
      <c r="I231" s="38" t="str">
        <f t="shared" si="40"/>
        <v>TRACH4N</v>
      </c>
      <c r="J231" s="47">
        <v>2.3727250891195577E-5</v>
      </c>
      <c r="L231" s="38" t="s">
        <v>239</v>
      </c>
      <c r="M231" s="38" t="s">
        <v>293</v>
      </c>
      <c r="N231" s="38" t="s">
        <v>311</v>
      </c>
      <c r="P231" s="38" t="s">
        <v>189</v>
      </c>
      <c r="Q231" s="44" t="s">
        <v>190</v>
      </c>
      <c r="S231" s="38" t="s">
        <v>228</v>
      </c>
      <c r="T231" s="44" t="s">
        <v>253</v>
      </c>
    </row>
    <row r="232" spans="2:20" s="2" customFormat="1" ht="15" customHeight="1" x14ac:dyDescent="0.3">
      <c r="B232" s="38" t="s">
        <v>225</v>
      </c>
      <c r="C232" s="38"/>
      <c r="D232" s="38" t="str">
        <f t="shared" si="36"/>
        <v>*</v>
      </c>
      <c r="E232" s="42">
        <f t="shared" si="38"/>
        <v>2025</v>
      </c>
      <c r="F232" s="38" t="str">
        <f t="shared" si="37"/>
        <v>TRABGSL</v>
      </c>
      <c r="G232" s="38" t="str">
        <f t="shared" si="39"/>
        <v>TFR*01*, TFM*01*</v>
      </c>
      <c r="H232" s="38" t="str">
        <f>P$11</f>
        <v>TRABGSL</v>
      </c>
      <c r="I232" s="38" t="str">
        <f t="shared" si="40"/>
        <v>TRACH4N</v>
      </c>
      <c r="J232" s="47">
        <v>0</v>
      </c>
      <c r="L232" s="38" t="s">
        <v>239</v>
      </c>
      <c r="M232" s="38"/>
      <c r="N232" s="38" t="s">
        <v>245</v>
      </c>
      <c r="P232" s="38" t="s">
        <v>282</v>
      </c>
      <c r="Q232" s="44" t="s">
        <v>283</v>
      </c>
      <c r="S232" s="38" t="s">
        <v>247</v>
      </c>
      <c r="T232" s="44" t="s">
        <v>254</v>
      </c>
    </row>
    <row r="233" spans="2:20" s="2" customFormat="1" ht="15" customHeight="1" x14ac:dyDescent="0.3">
      <c r="B233" s="38" t="s">
        <v>225</v>
      </c>
      <c r="C233" s="38"/>
      <c r="D233" s="38" t="str">
        <f t="shared" ref="D233" si="41">IF(J233&gt;0,"FLO_EMIS","*")</f>
        <v>*</v>
      </c>
      <c r="E233" s="42">
        <f t="shared" si="38"/>
        <v>2025</v>
      </c>
      <c r="F233" s="38" t="str">
        <f t="shared" ref="F233" si="42">H233</f>
        <v>TRABGSLM</v>
      </c>
      <c r="G233" s="38" t="str">
        <f t="shared" si="39"/>
        <v>TFR*01*, TFM*01*</v>
      </c>
      <c r="H233" s="38" t="str">
        <f>P$12</f>
        <v>TRABGSLM</v>
      </c>
      <c r="I233" s="38" t="str">
        <f t="shared" si="40"/>
        <v>TRACH4N</v>
      </c>
      <c r="J233" s="47">
        <v>0</v>
      </c>
      <c r="L233" s="38" t="s">
        <v>239</v>
      </c>
      <c r="M233" s="38"/>
      <c r="N233" s="38" t="s">
        <v>245</v>
      </c>
      <c r="P233" s="38" t="s">
        <v>317</v>
      </c>
      <c r="Q233" s="44" t="s">
        <v>318</v>
      </c>
      <c r="S233" s="38"/>
      <c r="T233" s="44"/>
    </row>
    <row r="234" spans="2:20" s="2" customFormat="1" ht="15" customHeight="1" x14ac:dyDescent="0.3">
      <c r="B234" s="38" t="s">
        <v>225</v>
      </c>
      <c r="C234" s="38"/>
      <c r="D234" s="38" t="str">
        <f t="shared" si="36"/>
        <v>*</v>
      </c>
      <c r="E234" s="42">
        <f>E232</f>
        <v>2025</v>
      </c>
      <c r="F234" s="38" t="str">
        <f t="shared" si="37"/>
        <v>TRABJF</v>
      </c>
      <c r="G234" s="38" t="str">
        <f>G232</f>
        <v>TFR*01*, TFM*01*</v>
      </c>
      <c r="H234" s="38" t="str">
        <f>P$13</f>
        <v>TRABJF</v>
      </c>
      <c r="I234" s="38" t="str">
        <f>I232</f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231</v>
      </c>
      <c r="T234" s="44" t="s">
        <v>255</v>
      </c>
    </row>
    <row r="235" spans="2:20" s="2" customFormat="1" ht="15" customHeight="1" x14ac:dyDescent="0.3">
      <c r="B235" s="38" t="s">
        <v>225</v>
      </c>
      <c r="C235" s="38"/>
      <c r="D235" s="38" t="str">
        <f t="shared" si="36"/>
        <v>*</v>
      </c>
      <c r="E235" s="42">
        <f t="shared" si="38"/>
        <v>2025</v>
      </c>
      <c r="F235" s="38" t="str">
        <f t="shared" si="37"/>
        <v>TRADME</v>
      </c>
      <c r="G235" s="38" t="str">
        <f t="shared" si="39"/>
        <v>TFR*01*, TFM*01*</v>
      </c>
      <c r="H235" s="38" t="str">
        <f>P$14</f>
        <v>TRADME</v>
      </c>
      <c r="I235" s="38" t="str">
        <f t="shared" si="40"/>
        <v>TRACH4N</v>
      </c>
      <c r="J235" s="47">
        <v>0</v>
      </c>
      <c r="L235" s="38" t="s">
        <v>239</v>
      </c>
      <c r="M235" s="38"/>
      <c r="N235" s="38" t="s">
        <v>263</v>
      </c>
      <c r="P235" s="38" t="s">
        <v>286</v>
      </c>
      <c r="Q235" s="44" t="s">
        <v>287</v>
      </c>
      <c r="S235" s="38" t="s">
        <v>246</v>
      </c>
      <c r="T235" s="44" t="s">
        <v>257</v>
      </c>
    </row>
    <row r="236" spans="2:20" s="2" customFormat="1" ht="15" customHeight="1" x14ac:dyDescent="0.3">
      <c r="B236" s="38" t="s">
        <v>225</v>
      </c>
      <c r="C236" s="38"/>
      <c r="D236" s="38" t="str">
        <f t="shared" si="36"/>
        <v>FLO_EMIS</v>
      </c>
      <c r="E236" s="42">
        <f t="shared" si="38"/>
        <v>2025</v>
      </c>
      <c r="F236" s="38" t="str">
        <f t="shared" si="37"/>
        <v>TRADST</v>
      </c>
      <c r="G236" s="38" t="str">
        <f t="shared" si="39"/>
        <v>TFR*01*, TFM*01*</v>
      </c>
      <c r="H236" s="38" t="str">
        <f>P$15</f>
        <v>TRADST</v>
      </c>
      <c r="I236" s="38" t="str">
        <f t="shared" si="40"/>
        <v>TRACH4N</v>
      </c>
      <c r="J236" s="47">
        <v>8.4690807745106726E-5</v>
      </c>
      <c r="L236" s="38" t="s">
        <v>239</v>
      </c>
      <c r="M236" s="38" t="s">
        <v>293</v>
      </c>
      <c r="N236" s="38" t="s">
        <v>311</v>
      </c>
      <c r="P236" s="38" t="s">
        <v>191</v>
      </c>
      <c r="Q236" s="44" t="s">
        <v>192</v>
      </c>
      <c r="S236" s="38" t="s">
        <v>233</v>
      </c>
      <c r="T236" s="44" t="s">
        <v>258</v>
      </c>
    </row>
    <row r="237" spans="2:20" s="2" customFormat="1" ht="15" customHeight="1" x14ac:dyDescent="0.3">
      <c r="B237" s="38" t="s">
        <v>225</v>
      </c>
      <c r="C237" s="38"/>
      <c r="D237" s="38" t="str">
        <f t="shared" si="36"/>
        <v>*</v>
      </c>
      <c r="E237" s="42">
        <f t="shared" si="38"/>
        <v>2025</v>
      </c>
      <c r="F237" s="38" t="str">
        <f t="shared" si="37"/>
        <v>TRAELC</v>
      </c>
      <c r="G237" s="38" t="str">
        <f t="shared" si="39"/>
        <v>TFR*01*, TFM*01*</v>
      </c>
      <c r="H237" s="38" t="str">
        <f>P$16</f>
        <v>TRAELC</v>
      </c>
      <c r="I237" s="38" t="str">
        <f t="shared" si="40"/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232</v>
      </c>
      <c r="T237" s="44" t="s">
        <v>256</v>
      </c>
    </row>
    <row r="238" spans="2:20" s="2" customFormat="1" ht="15" customHeight="1" x14ac:dyDescent="0.3">
      <c r="B238" s="38" t="s">
        <v>225</v>
      </c>
      <c r="C238" s="38"/>
      <c r="D238" s="38" t="str">
        <f t="shared" si="36"/>
        <v>FLO_EMIS</v>
      </c>
      <c r="E238" s="42">
        <f t="shared" si="38"/>
        <v>2025</v>
      </c>
      <c r="F238" s="38" t="str">
        <f t="shared" si="37"/>
        <v>TRAETH</v>
      </c>
      <c r="G238" s="38" t="str">
        <f t="shared" si="39"/>
        <v>TFR*01*, TFM*01*</v>
      </c>
      <c r="H238" s="38" t="str">
        <f>P$17</f>
        <v>TRAETH</v>
      </c>
      <c r="I238" s="38" t="str">
        <f t="shared" si="40"/>
        <v>TRACH4N</v>
      </c>
      <c r="J238" s="47">
        <v>4.9130668740245809E-5</v>
      </c>
      <c r="L238" s="38" t="s">
        <v>239</v>
      </c>
      <c r="M238" s="38" t="s">
        <v>293</v>
      </c>
      <c r="N238" s="38" t="s">
        <v>311</v>
      </c>
      <c r="P238" s="38" t="s">
        <v>195</v>
      </c>
      <c r="Q238" s="44" t="s">
        <v>196</v>
      </c>
      <c r="S238" s="38" t="s">
        <v>240</v>
      </c>
      <c r="T238" s="44" t="s">
        <v>259</v>
      </c>
    </row>
    <row r="239" spans="2:20" s="2" customFormat="1" ht="15" customHeight="1" x14ac:dyDescent="0.3">
      <c r="B239" s="38" t="s">
        <v>225</v>
      </c>
      <c r="C239" s="38"/>
      <c r="D239" s="38" t="str">
        <f t="shared" si="36"/>
        <v>FLO_EMIS</v>
      </c>
      <c r="E239" s="42">
        <f t="shared" si="38"/>
        <v>2025</v>
      </c>
      <c r="F239" s="38" t="str">
        <f t="shared" si="37"/>
        <v>TRAETHM</v>
      </c>
      <c r="G239" s="38" t="str">
        <f t="shared" si="39"/>
        <v>TFR*01*, TFM*01*</v>
      </c>
      <c r="H239" s="38" t="str">
        <f>P$18</f>
        <v>TRAETHM</v>
      </c>
      <c r="I239" s="38" t="str">
        <f t="shared" si="40"/>
        <v>TRACH4N</v>
      </c>
      <c r="J239" s="47">
        <v>4.9130668740245809E-5</v>
      </c>
      <c r="L239" s="38" t="s">
        <v>239</v>
      </c>
      <c r="M239" s="38" t="s">
        <v>293</v>
      </c>
      <c r="N239" s="38" t="s">
        <v>311</v>
      </c>
      <c r="P239" s="38" t="s">
        <v>197</v>
      </c>
      <c r="Q239" s="44" t="s">
        <v>198</v>
      </c>
      <c r="S239" s="2" t="s">
        <v>230</v>
      </c>
      <c r="T239" s="2" t="s">
        <v>300</v>
      </c>
    </row>
    <row r="240" spans="2:20" s="2" customFormat="1" ht="15" customHeight="1" x14ac:dyDescent="0.3">
      <c r="B240" s="38" t="s">
        <v>225</v>
      </c>
      <c r="C240" s="38"/>
      <c r="D240" s="38" t="str">
        <f t="shared" si="36"/>
        <v>*</v>
      </c>
      <c r="E240" s="42">
        <f t="shared" si="38"/>
        <v>2025</v>
      </c>
      <c r="F240" s="38" t="str">
        <f t="shared" si="37"/>
        <v>TRAFTD</v>
      </c>
      <c r="G240" s="38" t="str">
        <f t="shared" si="39"/>
        <v>TFR*01*, TFM*01*</v>
      </c>
      <c r="H240" s="38" t="str">
        <f>P$19</f>
        <v>TRAFTD</v>
      </c>
      <c r="I240" s="38" t="str">
        <f t="shared" si="40"/>
        <v>TRACH4N</v>
      </c>
      <c r="J240" s="47">
        <v>0</v>
      </c>
      <c r="L240" s="38" t="s">
        <v>239</v>
      </c>
      <c r="M240" s="38"/>
      <c r="N240" s="38" t="s">
        <v>263</v>
      </c>
      <c r="P240" s="38" t="s">
        <v>276</v>
      </c>
      <c r="Q240" s="44" t="s">
        <v>277</v>
      </c>
    </row>
    <row r="241" spans="2:20" s="2" customFormat="1" ht="15" customHeight="1" x14ac:dyDescent="0.3">
      <c r="B241" s="38" t="s">
        <v>225</v>
      </c>
      <c r="C241" s="38"/>
      <c r="D241" s="38" t="str">
        <f t="shared" si="36"/>
        <v>*</v>
      </c>
      <c r="E241" s="42">
        <f t="shared" si="38"/>
        <v>2025</v>
      </c>
      <c r="F241" s="38" t="str">
        <f t="shared" si="37"/>
        <v>TRAGSL</v>
      </c>
      <c r="G241" s="38" t="str">
        <f t="shared" si="39"/>
        <v>TFR*01*, TFM*01*</v>
      </c>
      <c r="H241" s="38" t="str">
        <f>P$20</f>
        <v>TRAGSL</v>
      </c>
      <c r="I241" s="38" t="str">
        <f t="shared" si="40"/>
        <v>TRACH4N</v>
      </c>
      <c r="J241" s="47">
        <v>0</v>
      </c>
      <c r="L241" s="38" t="s">
        <v>239</v>
      </c>
      <c r="M241" s="38"/>
      <c r="N241" s="38" t="s">
        <v>245</v>
      </c>
      <c r="P241" s="38" t="s">
        <v>199</v>
      </c>
      <c r="Q241" s="44" t="s">
        <v>200</v>
      </c>
    </row>
    <row r="242" spans="2:20" s="2" customFormat="1" ht="15" customHeight="1" x14ac:dyDescent="0.3">
      <c r="B242" s="38" t="s">
        <v>225</v>
      </c>
      <c r="C242" s="38"/>
      <c r="D242" s="38" t="str">
        <f t="shared" si="36"/>
        <v>*</v>
      </c>
      <c r="E242" s="42">
        <f t="shared" si="38"/>
        <v>2025</v>
      </c>
      <c r="F242" s="38" t="str">
        <f t="shared" si="37"/>
        <v>TRAH2G</v>
      </c>
      <c r="G242" s="38" t="str">
        <f t="shared" si="39"/>
        <v>TFR*01*, TFM*01*</v>
      </c>
      <c r="H242" s="38" t="str">
        <f>P$21</f>
        <v>TRAH2G</v>
      </c>
      <c r="I242" s="38" t="str">
        <f t="shared" si="40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</row>
    <row r="243" spans="2:20" s="2" customFormat="1" ht="15" customHeight="1" x14ac:dyDescent="0.3">
      <c r="B243" s="38" t="s">
        <v>225</v>
      </c>
      <c r="C243" s="38"/>
      <c r="D243" s="38" t="str">
        <f t="shared" si="36"/>
        <v>*</v>
      </c>
      <c r="E243" s="42">
        <f t="shared" si="38"/>
        <v>2025</v>
      </c>
      <c r="F243" s="38" t="str">
        <f t="shared" si="37"/>
        <v>TRAHFO</v>
      </c>
      <c r="G243" s="38" t="str">
        <f t="shared" si="39"/>
        <v>TFR*01*, TFM*01*</v>
      </c>
      <c r="H243" s="38" t="str">
        <f>P$22</f>
        <v>TRAHFO</v>
      </c>
      <c r="I243" s="38" t="str">
        <f t="shared" si="40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</row>
    <row r="244" spans="2:20" s="2" customFormat="1" ht="15" customHeight="1" x14ac:dyDescent="0.3">
      <c r="B244" s="38" t="s">
        <v>225</v>
      </c>
      <c r="C244" s="38"/>
      <c r="D244" s="38" t="str">
        <f t="shared" si="36"/>
        <v>*</v>
      </c>
      <c r="E244" s="42">
        <f t="shared" si="38"/>
        <v>2025</v>
      </c>
      <c r="F244" s="38" t="str">
        <f t="shared" si="37"/>
        <v>TRAHUM</v>
      </c>
      <c r="G244" s="38" t="str">
        <f t="shared" si="39"/>
        <v>TFR*01*, TFM*01*</v>
      </c>
      <c r="H244" s="38" t="str">
        <f>P$23</f>
        <v>TRAHUM</v>
      </c>
      <c r="I244" s="38" t="str">
        <f t="shared" si="40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</row>
    <row r="245" spans="2:20" s="2" customFormat="1" ht="15" customHeight="1" x14ac:dyDescent="0.3">
      <c r="B245" s="38" t="s">
        <v>225</v>
      </c>
      <c r="C245" s="38"/>
      <c r="D245" s="38" t="str">
        <f t="shared" si="36"/>
        <v>*</v>
      </c>
      <c r="E245" s="42">
        <f t="shared" si="38"/>
        <v>2025</v>
      </c>
      <c r="F245" s="38" t="str">
        <f t="shared" si="37"/>
        <v>TRAKER</v>
      </c>
      <c r="G245" s="38" t="str">
        <f t="shared" si="39"/>
        <v>TFR*01*, TFM*01*</v>
      </c>
      <c r="H245" s="38" t="str">
        <f>P$24</f>
        <v>TRAKER</v>
      </c>
      <c r="I245" s="38" t="str">
        <f t="shared" si="40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</row>
    <row r="246" spans="2:20" s="2" customFormat="1" ht="15" customHeight="1" x14ac:dyDescent="0.3">
      <c r="B246" s="38" t="s">
        <v>225</v>
      </c>
      <c r="C246" s="38"/>
      <c r="D246" s="38" t="str">
        <f t="shared" si="36"/>
        <v>*</v>
      </c>
      <c r="E246" s="42">
        <f t="shared" si="38"/>
        <v>2025</v>
      </c>
      <c r="F246" s="38" t="str">
        <f t="shared" si="37"/>
        <v>TRALFO</v>
      </c>
      <c r="G246" s="38" t="str">
        <f t="shared" si="39"/>
        <v>TFR*01*, TFM*01*</v>
      </c>
      <c r="H246" s="38" t="str">
        <f>P$25</f>
        <v>TRALFO</v>
      </c>
      <c r="I246" s="38" t="str">
        <f t="shared" si="40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</row>
    <row r="247" spans="2:20" s="2" customFormat="1" ht="15" customHeight="1" x14ac:dyDescent="0.3">
      <c r="B247" s="38" t="s">
        <v>225</v>
      </c>
      <c r="C247" s="38"/>
      <c r="D247" s="38" t="str">
        <f t="shared" si="36"/>
        <v>FLO_EMIS</v>
      </c>
      <c r="E247" s="42">
        <f t="shared" si="38"/>
        <v>2025</v>
      </c>
      <c r="F247" s="38" t="str">
        <f t="shared" si="37"/>
        <v>TRALPG</v>
      </c>
      <c r="G247" s="38" t="str">
        <f t="shared" si="39"/>
        <v>TFR*01*, TFM*01*</v>
      </c>
      <c r="H247" s="38" t="str">
        <f>P$26</f>
        <v>TRALPG</v>
      </c>
      <c r="I247" s="38" t="str">
        <f t="shared" si="40"/>
        <v>TRACH4N</v>
      </c>
      <c r="J247" s="47">
        <v>2.4852018992132616E-5</v>
      </c>
      <c r="L247" s="38" t="s">
        <v>239</v>
      </c>
      <c r="M247" s="38" t="s">
        <v>293</v>
      </c>
      <c r="N247" s="38" t="s">
        <v>311</v>
      </c>
      <c r="P247" s="38" t="s">
        <v>211</v>
      </c>
      <c r="Q247" s="44" t="s">
        <v>212</v>
      </c>
    </row>
    <row r="248" spans="2:20" s="2" customFormat="1" ht="15" customHeight="1" x14ac:dyDescent="0.3">
      <c r="B248" s="38" t="s">
        <v>225</v>
      </c>
      <c r="C248" s="38"/>
      <c r="D248" s="38" t="str">
        <f t="shared" si="36"/>
        <v>FLO_EMIS</v>
      </c>
      <c r="E248" s="42">
        <f t="shared" si="38"/>
        <v>2025</v>
      </c>
      <c r="F248" s="38" t="str">
        <f t="shared" si="37"/>
        <v>TRAMTH</v>
      </c>
      <c r="G248" s="38" t="str">
        <f t="shared" si="39"/>
        <v>TFR*01*, TFM*01*</v>
      </c>
      <c r="H248" s="38" t="str">
        <f>P$27</f>
        <v>TRAMTH</v>
      </c>
      <c r="I248" s="38" t="str">
        <f t="shared" si="40"/>
        <v>TRACH4N</v>
      </c>
      <c r="J248" s="47">
        <v>8.2589796236003365E-5</v>
      </c>
      <c r="L248" s="38" t="s">
        <v>239</v>
      </c>
      <c r="M248" s="38" t="s">
        <v>293</v>
      </c>
      <c r="N248" s="38" t="s">
        <v>311</v>
      </c>
      <c r="P248" s="38" t="s">
        <v>315</v>
      </c>
      <c r="Q248" s="44" t="s">
        <v>268</v>
      </c>
    </row>
    <row r="249" spans="2:20" s="2" customFormat="1" ht="15" customHeight="1" x14ac:dyDescent="0.3">
      <c r="B249" s="38" t="s">
        <v>225</v>
      </c>
      <c r="C249" s="38"/>
      <c r="D249" s="38" t="str">
        <f t="shared" si="36"/>
        <v>FLO_EMIS</v>
      </c>
      <c r="E249" s="42">
        <f t="shared" si="38"/>
        <v>2025</v>
      </c>
      <c r="F249" s="38" t="str">
        <f t="shared" si="37"/>
        <v>TRAMTHM</v>
      </c>
      <c r="G249" s="38" t="str">
        <f t="shared" si="39"/>
        <v>TFR*01*, TFM*01*</v>
      </c>
      <c r="H249" s="38" t="str">
        <f>P$28</f>
        <v>TRAMTHM</v>
      </c>
      <c r="I249" s="38" t="str">
        <f t="shared" si="40"/>
        <v>TRACH4N</v>
      </c>
      <c r="J249" s="47">
        <v>8.2589796236003365E-5</v>
      </c>
      <c r="L249" s="38" t="s">
        <v>239</v>
      </c>
      <c r="M249" s="38" t="s">
        <v>293</v>
      </c>
      <c r="N249" s="38" t="s">
        <v>311</v>
      </c>
      <c r="P249" s="38" t="s">
        <v>316</v>
      </c>
      <c r="Q249" s="44" t="s">
        <v>267</v>
      </c>
      <c r="R249"/>
      <c r="S249"/>
      <c r="T249"/>
    </row>
    <row r="250" spans="2:20" x14ac:dyDescent="0.3">
      <c r="B250" s="38" t="s">
        <v>225</v>
      </c>
      <c r="C250" s="38"/>
      <c r="D250" s="38" t="str">
        <f t="shared" si="36"/>
        <v>FLO_EMIS</v>
      </c>
      <c r="E250" s="42">
        <f t="shared" si="38"/>
        <v>2025</v>
      </c>
      <c r="F250" s="38" t="str">
        <f t="shared" si="37"/>
        <v>TRANGL</v>
      </c>
      <c r="G250" s="38" t="str">
        <f t="shared" si="39"/>
        <v>TFR*01*, TFM*01*</v>
      </c>
      <c r="H250" s="38" t="str">
        <f>P$29</f>
        <v>TRANGL</v>
      </c>
      <c r="I250" s="38" t="str">
        <f t="shared" si="40"/>
        <v>TRACH4N</v>
      </c>
      <c r="J250" s="47">
        <v>2.3727250891195577E-5</v>
      </c>
      <c r="L250" s="38" t="s">
        <v>239</v>
      </c>
      <c r="M250" s="38" t="s">
        <v>293</v>
      </c>
      <c r="N250" s="38" t="s">
        <v>311</v>
      </c>
      <c r="P250" s="38" t="s">
        <v>280</v>
      </c>
      <c r="Q250" s="45" t="s">
        <v>281</v>
      </c>
    </row>
    <row r="251" spans="2:20" x14ac:dyDescent="0.3">
      <c r="B251" s="39" t="s">
        <v>225</v>
      </c>
      <c r="C251" s="39"/>
      <c r="D251" s="39" t="str">
        <f t="shared" si="36"/>
        <v>FLO_EMIS</v>
      </c>
      <c r="E251" s="43">
        <f t="shared" si="38"/>
        <v>2025</v>
      </c>
      <c r="F251" s="39" t="str">
        <f t="shared" si="37"/>
        <v>TRANGS</v>
      </c>
      <c r="G251" s="39" t="str">
        <f t="shared" si="39"/>
        <v>TFR*01*, TFM*01*</v>
      </c>
      <c r="H251" s="39" t="str">
        <f>P$30</f>
        <v>TRANGS</v>
      </c>
      <c r="I251" s="39" t="str">
        <f t="shared" si="40"/>
        <v>TRACH4N</v>
      </c>
      <c r="J251" s="48">
        <v>2.3727250891195577E-5</v>
      </c>
      <c r="L251" s="39" t="s">
        <v>239</v>
      </c>
      <c r="M251" s="39" t="s">
        <v>293</v>
      </c>
      <c r="N251" s="39" t="s">
        <v>311</v>
      </c>
      <c r="P251" s="39" t="s">
        <v>213</v>
      </c>
      <c r="Q251" s="46" t="s">
        <v>214</v>
      </c>
    </row>
    <row r="252" spans="2:20" x14ac:dyDescent="0.3">
      <c r="B252" s="38" t="s">
        <v>225</v>
      </c>
      <c r="C252" s="38"/>
      <c r="D252" s="38" t="str">
        <f t="shared" si="36"/>
        <v>FLO_EMIS</v>
      </c>
      <c r="E252" s="42">
        <v>2025</v>
      </c>
      <c r="F252" s="38" t="str">
        <f>H252</f>
        <v>TRABDL</v>
      </c>
      <c r="G252" s="38" t="s">
        <v>344</v>
      </c>
      <c r="H252" s="38" t="str">
        <f>P$7</f>
        <v>TRABDL</v>
      </c>
      <c r="I252" s="38" t="s">
        <v>227</v>
      </c>
      <c r="J252" s="47">
        <v>1.5012937137530966E-2</v>
      </c>
      <c r="K252" s="2"/>
      <c r="L252" s="38" t="s">
        <v>239</v>
      </c>
      <c r="M252" s="38" t="s">
        <v>293</v>
      </c>
      <c r="N252" s="38" t="s">
        <v>310</v>
      </c>
    </row>
    <row r="253" spans="2:20" x14ac:dyDescent="0.3">
      <c r="B253" s="38" t="s">
        <v>225</v>
      </c>
      <c r="C253" s="38"/>
      <c r="D253" s="38" t="str">
        <f t="shared" si="36"/>
        <v>FLO_EMIS</v>
      </c>
      <c r="E253" s="42">
        <f>E252</f>
        <v>2025</v>
      </c>
      <c r="F253" s="38" t="str">
        <f t="shared" ref="F253:F275" si="43">H253</f>
        <v>TRABDLM</v>
      </c>
      <c r="G253" s="38" t="str">
        <f>G252</f>
        <v>TFR*01*, TFM*01*</v>
      </c>
      <c r="H253" s="38" t="str">
        <f>P$8</f>
        <v>TRABDLM</v>
      </c>
      <c r="I253" s="38" t="str">
        <f>I252</f>
        <v>TRACOXN</v>
      </c>
      <c r="J253" s="47">
        <v>1.5012937137530966E-2</v>
      </c>
      <c r="K253" s="2"/>
      <c r="L253" s="38" t="s">
        <v>239</v>
      </c>
      <c r="M253" s="38" t="s">
        <v>293</v>
      </c>
      <c r="N253" s="38" t="s">
        <v>310</v>
      </c>
    </row>
    <row r="254" spans="2:20" s="2" customFormat="1" ht="15" customHeight="1" x14ac:dyDescent="0.3">
      <c r="B254" s="38" t="s">
        <v>225</v>
      </c>
      <c r="C254" s="38"/>
      <c r="D254" s="38" t="str">
        <f t="shared" si="36"/>
        <v>FLO_EMIS</v>
      </c>
      <c r="E254" s="42">
        <f t="shared" ref="E254:E275" si="44">E253</f>
        <v>2025</v>
      </c>
      <c r="F254" s="38" t="str">
        <f t="shared" si="43"/>
        <v>TRABGL</v>
      </c>
      <c r="G254" s="38" t="str">
        <f t="shared" ref="G254:G275" si="45">G253</f>
        <v>TFR*01*, TFM*01*</v>
      </c>
      <c r="H254" s="38" t="str">
        <f>P$9</f>
        <v>TRABGL</v>
      </c>
      <c r="I254" s="38" t="str">
        <f t="shared" ref="I254:I275" si="46">I253</f>
        <v>TRACOXN</v>
      </c>
      <c r="J254" s="47">
        <v>3.4276967422226357E-2</v>
      </c>
      <c r="L254" s="38" t="s">
        <v>239</v>
      </c>
      <c r="M254" s="38" t="s">
        <v>293</v>
      </c>
      <c r="N254" s="38" t="s">
        <v>311</v>
      </c>
      <c r="P254" s="53"/>
      <c r="S254" s="53"/>
    </row>
    <row r="255" spans="2:20" s="2" customFormat="1" ht="15" customHeight="1" x14ac:dyDescent="0.3">
      <c r="B255" s="38" t="s">
        <v>225</v>
      </c>
      <c r="C255" s="38"/>
      <c r="D255" s="38" t="str">
        <f t="shared" si="36"/>
        <v>FLO_EMIS</v>
      </c>
      <c r="E255" s="42">
        <f t="shared" si="44"/>
        <v>2025</v>
      </c>
      <c r="F255" s="38" t="str">
        <f t="shared" si="43"/>
        <v>TRABGS</v>
      </c>
      <c r="G255" s="38" t="str">
        <f t="shared" si="45"/>
        <v>TFR*01*, TFM*01*</v>
      </c>
      <c r="H255" s="38" t="str">
        <f>P$10</f>
        <v>TRABGS</v>
      </c>
      <c r="I255" s="38" t="str">
        <f t="shared" si="46"/>
        <v>TRACOXN</v>
      </c>
      <c r="J255" s="47">
        <v>3.4276967422226357E-2</v>
      </c>
      <c r="L255" s="38" t="s">
        <v>239</v>
      </c>
      <c r="M255" s="38" t="s">
        <v>293</v>
      </c>
      <c r="N255" s="38" t="s">
        <v>311</v>
      </c>
      <c r="P255" s="53"/>
      <c r="S255" s="1"/>
      <c r="T255" s="54"/>
    </row>
    <row r="256" spans="2:20" s="2" customFormat="1" ht="15" customHeight="1" x14ac:dyDescent="0.3">
      <c r="B256" s="38" t="s">
        <v>225</v>
      </c>
      <c r="C256" s="38"/>
      <c r="D256" s="38" t="str">
        <f t="shared" si="36"/>
        <v>*</v>
      </c>
      <c r="E256" s="42">
        <f t="shared" si="44"/>
        <v>2025</v>
      </c>
      <c r="F256" s="38" t="str">
        <f t="shared" si="43"/>
        <v>TRABGSL</v>
      </c>
      <c r="G256" s="38" t="str">
        <f t="shared" si="45"/>
        <v>TFR*01*, TFM*01*</v>
      </c>
      <c r="H256" s="38" t="str">
        <f>P$11</f>
        <v>TRABGSL</v>
      </c>
      <c r="I256" s="38" t="str">
        <f t="shared" si="46"/>
        <v>TRACOXN</v>
      </c>
      <c r="J256" s="47">
        <v>0</v>
      </c>
      <c r="L256" s="38" t="s">
        <v>239</v>
      </c>
      <c r="M256" s="38"/>
      <c r="N256" s="38" t="s">
        <v>245</v>
      </c>
      <c r="P256" s="53"/>
      <c r="S256" s="53"/>
    </row>
    <row r="257" spans="2:20" s="2" customFormat="1" ht="15" customHeight="1" x14ac:dyDescent="0.3">
      <c r="B257" s="38" t="s">
        <v>225</v>
      </c>
      <c r="C257" s="38"/>
      <c r="D257" s="38" t="str">
        <f t="shared" si="36"/>
        <v>*</v>
      </c>
      <c r="E257" s="42">
        <f t="shared" si="44"/>
        <v>2025</v>
      </c>
      <c r="F257" s="38" t="str">
        <f t="shared" si="43"/>
        <v>TRABGSLM</v>
      </c>
      <c r="G257" s="38" t="str">
        <f t="shared" si="45"/>
        <v>TFR*01*, TFM*01*</v>
      </c>
      <c r="H257" s="38" t="str">
        <f>P$12</f>
        <v>TRABGSLM</v>
      </c>
      <c r="I257" s="38" t="str">
        <f t="shared" si="46"/>
        <v>TRACOXN</v>
      </c>
      <c r="J257" s="47">
        <v>0</v>
      </c>
      <c r="L257" s="38" t="s">
        <v>239</v>
      </c>
      <c r="M257" s="38"/>
      <c r="N257" s="38" t="s">
        <v>245</v>
      </c>
      <c r="P257" s="53"/>
      <c r="S257" s="1"/>
      <c r="T257" s="62"/>
    </row>
    <row r="258" spans="2:20" s="2" customFormat="1" ht="15" customHeight="1" x14ac:dyDescent="0.3">
      <c r="B258" s="38" t="s">
        <v>225</v>
      </c>
      <c r="C258" s="38"/>
      <c r="D258" s="38" t="str">
        <f t="shared" si="36"/>
        <v>*</v>
      </c>
      <c r="E258" s="42">
        <f>E256</f>
        <v>2025</v>
      </c>
      <c r="F258" s="38" t="str">
        <f t="shared" si="43"/>
        <v>TRABJF</v>
      </c>
      <c r="G258" s="38" t="str">
        <f>G256</f>
        <v>TFR*01*, TFM*01*</v>
      </c>
      <c r="H258" s="38" t="str">
        <f>P$13</f>
        <v>TRABJF</v>
      </c>
      <c r="I258" s="38" t="str">
        <f>I256</f>
        <v>TRACOXN</v>
      </c>
      <c r="J258" s="47">
        <v>0</v>
      </c>
      <c r="L258" s="38" t="s">
        <v>239</v>
      </c>
      <c r="M258" s="38"/>
      <c r="N258" s="38" t="s">
        <v>245</v>
      </c>
      <c r="P258" s="53"/>
      <c r="S258" s="1"/>
      <c r="T258" s="54"/>
    </row>
    <row r="259" spans="2:20" s="2" customFormat="1" ht="15" customHeight="1" x14ac:dyDescent="0.3">
      <c r="B259" s="38" t="s">
        <v>225</v>
      </c>
      <c r="C259" s="38"/>
      <c r="D259" s="38" t="str">
        <f t="shared" si="36"/>
        <v>*</v>
      </c>
      <c r="E259" s="42">
        <f t="shared" si="44"/>
        <v>2025</v>
      </c>
      <c r="F259" s="38" t="str">
        <f t="shared" si="43"/>
        <v>TRADME</v>
      </c>
      <c r="G259" s="38" t="str">
        <f t="shared" si="45"/>
        <v>TFR*01*, TFM*01*</v>
      </c>
      <c r="H259" s="38" t="str">
        <f>P$14</f>
        <v>TRADME</v>
      </c>
      <c r="I259" s="38" t="str">
        <f t="shared" si="46"/>
        <v>TRACOXN</v>
      </c>
      <c r="J259" s="47">
        <v>0</v>
      </c>
      <c r="L259" s="38" t="s">
        <v>239</v>
      </c>
      <c r="M259" s="38"/>
      <c r="N259" s="38" t="s">
        <v>263</v>
      </c>
      <c r="P259" s="53"/>
    </row>
    <row r="260" spans="2:20" x14ac:dyDescent="0.3">
      <c r="B260" s="38" t="s">
        <v>225</v>
      </c>
      <c r="C260" s="38"/>
      <c r="D260" s="38" t="str">
        <f t="shared" si="36"/>
        <v>FLO_EMIS</v>
      </c>
      <c r="E260" s="42">
        <f t="shared" si="44"/>
        <v>2025</v>
      </c>
      <c r="F260" s="38" t="str">
        <f t="shared" si="43"/>
        <v>TRADST</v>
      </c>
      <c r="G260" s="38" t="str">
        <f t="shared" si="45"/>
        <v>TFR*01*, TFM*01*</v>
      </c>
      <c r="H260" s="38" t="str">
        <f>P$15</f>
        <v>TRADST</v>
      </c>
      <c r="I260" s="38" t="str">
        <f t="shared" si="46"/>
        <v>TRACOXN</v>
      </c>
      <c r="J260" s="47">
        <v>1.4709517899363674E-2</v>
      </c>
      <c r="K260" s="2"/>
      <c r="L260" s="38" t="s">
        <v>239</v>
      </c>
      <c r="M260" s="38" t="s">
        <v>293</v>
      </c>
      <c r="N260" s="38" t="s">
        <v>311</v>
      </c>
      <c r="P260" s="53"/>
    </row>
    <row r="261" spans="2:20" x14ac:dyDescent="0.3">
      <c r="B261" s="38" t="s">
        <v>225</v>
      </c>
      <c r="C261" s="38"/>
      <c r="D261" s="38" t="str">
        <f t="shared" si="36"/>
        <v>*</v>
      </c>
      <c r="E261" s="42">
        <f t="shared" si="44"/>
        <v>2025</v>
      </c>
      <c r="F261" s="38" t="str">
        <f t="shared" si="43"/>
        <v>TRAELC</v>
      </c>
      <c r="G261" s="38" t="str">
        <f t="shared" si="45"/>
        <v>TFR*01*, TFM*01*</v>
      </c>
      <c r="H261" s="38" t="str">
        <f>P$16</f>
        <v>TRAELC</v>
      </c>
      <c r="I261" s="38" t="str">
        <f t="shared" si="46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36"/>
        <v>FLO_EMIS</v>
      </c>
      <c r="E262" s="42">
        <f t="shared" si="44"/>
        <v>2025</v>
      </c>
      <c r="F262" s="38" t="str">
        <f t="shared" si="43"/>
        <v>TRAETH</v>
      </c>
      <c r="G262" s="38" t="str">
        <f t="shared" si="45"/>
        <v>TFR*01*, TFM*01*</v>
      </c>
      <c r="H262" s="38" t="str">
        <f>P$17</f>
        <v>TRAETH</v>
      </c>
      <c r="I262" s="38" t="str">
        <f t="shared" si="46"/>
        <v>TRACOXN</v>
      </c>
      <c r="J262" s="47">
        <v>7.689007693481382E-3</v>
      </c>
      <c r="K262" s="2"/>
      <c r="L262" s="38" t="s">
        <v>239</v>
      </c>
      <c r="M262" s="38" t="s">
        <v>293</v>
      </c>
      <c r="N262" s="38" t="s">
        <v>311</v>
      </c>
    </row>
    <row r="263" spans="2:20" x14ac:dyDescent="0.3">
      <c r="B263" s="38" t="s">
        <v>225</v>
      </c>
      <c r="C263" s="38"/>
      <c r="D263" s="38" t="str">
        <f t="shared" si="36"/>
        <v>FLO_EMIS</v>
      </c>
      <c r="E263" s="42">
        <f t="shared" si="44"/>
        <v>2025</v>
      </c>
      <c r="F263" s="38" t="str">
        <f t="shared" si="43"/>
        <v>TRAETHM</v>
      </c>
      <c r="G263" s="38" t="str">
        <f t="shared" si="45"/>
        <v>TFR*01*, TFM*01*</v>
      </c>
      <c r="H263" s="38" t="str">
        <f>P$18</f>
        <v>TRAETHM</v>
      </c>
      <c r="I263" s="38" t="str">
        <f t="shared" si="46"/>
        <v>TRACOXN</v>
      </c>
      <c r="J263" s="47">
        <v>7.689007693481382E-3</v>
      </c>
      <c r="K263" s="2"/>
      <c r="L263" s="38" t="s">
        <v>239</v>
      </c>
      <c r="M263" s="38" t="s">
        <v>293</v>
      </c>
      <c r="N263" s="38" t="s">
        <v>311</v>
      </c>
    </row>
    <row r="264" spans="2:20" x14ac:dyDescent="0.3">
      <c r="B264" s="38" t="s">
        <v>225</v>
      </c>
      <c r="C264" s="38"/>
      <c r="D264" s="38" t="str">
        <f t="shared" si="36"/>
        <v>*</v>
      </c>
      <c r="E264" s="42">
        <f t="shared" si="44"/>
        <v>2025</v>
      </c>
      <c r="F264" s="38" t="str">
        <f t="shared" si="43"/>
        <v>TRAFTD</v>
      </c>
      <c r="G264" s="38" t="str">
        <f t="shared" si="45"/>
        <v>TFR*01*, TFM*01*</v>
      </c>
      <c r="H264" s="38" t="str">
        <f>P$19</f>
        <v>TRAFTD</v>
      </c>
      <c r="I264" s="38" t="str">
        <f t="shared" si="46"/>
        <v>TRACOXN</v>
      </c>
      <c r="J264" s="47">
        <v>0</v>
      </c>
      <c r="K264" s="2"/>
      <c r="L264" s="38" t="s">
        <v>239</v>
      </c>
      <c r="M264" s="38"/>
      <c r="N264" s="38" t="s">
        <v>263</v>
      </c>
    </row>
    <row r="265" spans="2:20" x14ac:dyDescent="0.3">
      <c r="B265" s="38" t="s">
        <v>225</v>
      </c>
      <c r="C265" s="38"/>
      <c r="D265" s="38" t="str">
        <f t="shared" si="36"/>
        <v>*</v>
      </c>
      <c r="E265" s="42">
        <f t="shared" si="44"/>
        <v>2025</v>
      </c>
      <c r="F265" s="38" t="str">
        <f t="shared" si="43"/>
        <v>TRAGSL</v>
      </c>
      <c r="G265" s="38" t="str">
        <f t="shared" si="45"/>
        <v>TFR*01*, TFM*01*</v>
      </c>
      <c r="H265" s="38" t="str">
        <f>P$20</f>
        <v>TRAGSL</v>
      </c>
      <c r="I265" s="38" t="str">
        <f t="shared" si="46"/>
        <v>TRACOXN</v>
      </c>
      <c r="J265" s="47">
        <v>0</v>
      </c>
      <c r="K265" s="2"/>
      <c r="L265" s="38" t="s">
        <v>239</v>
      </c>
      <c r="M265" s="38"/>
      <c r="N265" s="38" t="s">
        <v>245</v>
      </c>
    </row>
    <row r="266" spans="2:20" x14ac:dyDescent="0.3">
      <c r="B266" s="38" t="s">
        <v>225</v>
      </c>
      <c r="C266" s="38"/>
      <c r="D266" s="38" t="str">
        <f t="shared" si="36"/>
        <v>*</v>
      </c>
      <c r="E266" s="42">
        <f t="shared" si="44"/>
        <v>2025</v>
      </c>
      <c r="F266" s="38" t="str">
        <f t="shared" si="43"/>
        <v>TRAH2G</v>
      </c>
      <c r="G266" s="38" t="str">
        <f t="shared" si="45"/>
        <v>TFR*01*, TFM*01*</v>
      </c>
      <c r="H266" s="38" t="str">
        <f>P$21</f>
        <v>TRAH2G</v>
      </c>
      <c r="I266" s="38" t="str">
        <f t="shared" si="46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36"/>
        <v>*</v>
      </c>
      <c r="E267" s="42">
        <f t="shared" si="44"/>
        <v>2025</v>
      </c>
      <c r="F267" s="38" t="str">
        <f t="shared" si="43"/>
        <v>TRAHFO</v>
      </c>
      <c r="G267" s="38" t="str">
        <f t="shared" si="45"/>
        <v>TFR*01*, TFM*01*</v>
      </c>
      <c r="H267" s="38" t="str">
        <f>P$22</f>
        <v>TRAHFO</v>
      </c>
      <c r="I267" s="38" t="str">
        <f t="shared" si="46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36"/>
        <v>*</v>
      </c>
      <c r="E268" s="42">
        <f t="shared" si="44"/>
        <v>2025</v>
      </c>
      <c r="F268" s="38" t="str">
        <f t="shared" si="43"/>
        <v>TRAHUM</v>
      </c>
      <c r="G268" s="38" t="str">
        <f t="shared" si="45"/>
        <v>TFR*01*, TFM*01*</v>
      </c>
      <c r="H268" s="38" t="str">
        <f>P$23</f>
        <v>TRAHUM</v>
      </c>
      <c r="I268" s="38" t="str">
        <f t="shared" si="46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36"/>
        <v>*</v>
      </c>
      <c r="E269" s="42">
        <f t="shared" si="44"/>
        <v>2025</v>
      </c>
      <c r="F269" s="38" t="str">
        <f t="shared" si="43"/>
        <v>TRAKER</v>
      </c>
      <c r="G269" s="38" t="str">
        <f t="shared" si="45"/>
        <v>TFR*01*, TFM*01*</v>
      </c>
      <c r="H269" s="38" t="str">
        <f>P$24</f>
        <v>TRAKER</v>
      </c>
      <c r="I269" s="38" t="str">
        <f t="shared" si="46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36"/>
        <v>*</v>
      </c>
      <c r="E270" s="42">
        <f t="shared" si="44"/>
        <v>2025</v>
      </c>
      <c r="F270" s="38" t="str">
        <f t="shared" si="43"/>
        <v>TRALFO</v>
      </c>
      <c r="G270" s="38" t="str">
        <f t="shared" si="45"/>
        <v>TFR*01*, TFM*01*</v>
      </c>
      <c r="H270" s="38" t="str">
        <f>P$25</f>
        <v>TRALFO</v>
      </c>
      <c r="I270" s="38" t="str">
        <f t="shared" si="46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36"/>
        <v>FLO_EMIS</v>
      </c>
      <c r="E271" s="42">
        <f t="shared" si="44"/>
        <v>2025</v>
      </c>
      <c r="F271" s="38" t="str">
        <f t="shared" si="43"/>
        <v>TRALPG</v>
      </c>
      <c r="G271" s="38" t="str">
        <f t="shared" si="45"/>
        <v>TFR*01*, TFM*01*</v>
      </c>
      <c r="H271" s="38" t="str">
        <f>P$26</f>
        <v>TRALPG</v>
      </c>
      <c r="I271" s="38" t="str">
        <f t="shared" si="46"/>
        <v>TRACOXN</v>
      </c>
      <c r="J271" s="47">
        <v>3.5901834952399611E-2</v>
      </c>
      <c r="K271" s="2"/>
      <c r="L271" s="38" t="s">
        <v>239</v>
      </c>
      <c r="M271" s="38" t="s">
        <v>293</v>
      </c>
      <c r="N271" s="38" t="s">
        <v>311</v>
      </c>
    </row>
    <row r="272" spans="2:20" x14ac:dyDescent="0.3">
      <c r="B272" s="38" t="s">
        <v>225</v>
      </c>
      <c r="C272" s="38"/>
      <c r="D272" s="38" t="str">
        <f t="shared" si="36"/>
        <v>FLO_EMIS</v>
      </c>
      <c r="E272" s="42">
        <f t="shared" si="44"/>
        <v>2025</v>
      </c>
      <c r="F272" s="38" t="str">
        <f t="shared" si="43"/>
        <v>TRAMTH</v>
      </c>
      <c r="G272" s="38" t="str">
        <f t="shared" si="45"/>
        <v>TFR*01*, TFM*01*</v>
      </c>
      <c r="H272" s="38" t="str">
        <f>P$27</f>
        <v>TRAMTH</v>
      </c>
      <c r="I272" s="38" t="str">
        <f t="shared" si="46"/>
        <v>TRACOXN</v>
      </c>
      <c r="J272" s="47">
        <v>1.4344603840532882E-2</v>
      </c>
      <c r="K272" s="2"/>
      <c r="L272" s="38" t="s">
        <v>239</v>
      </c>
      <c r="M272" s="38" t="s">
        <v>293</v>
      </c>
      <c r="N272" s="38" t="s">
        <v>311</v>
      </c>
    </row>
    <row r="273" spans="2:20" s="2" customFormat="1" ht="15" customHeight="1" x14ac:dyDescent="0.3">
      <c r="B273" s="38" t="s">
        <v>225</v>
      </c>
      <c r="C273" s="38"/>
      <c r="D273" s="38" t="str">
        <f t="shared" si="36"/>
        <v>FLO_EMIS</v>
      </c>
      <c r="E273" s="42">
        <f t="shared" si="44"/>
        <v>2025</v>
      </c>
      <c r="F273" s="38" t="str">
        <f t="shared" si="43"/>
        <v>TRAMTHM</v>
      </c>
      <c r="G273" s="38" t="str">
        <f t="shared" si="45"/>
        <v>TFR*01*, TFM*01*</v>
      </c>
      <c r="H273" s="38" t="str">
        <f>P$28</f>
        <v>TRAMTHM</v>
      </c>
      <c r="I273" s="38" t="str">
        <f t="shared" si="46"/>
        <v>TRACOXN</v>
      </c>
      <c r="J273" s="47">
        <v>1.4344603840532882E-2</v>
      </c>
      <c r="L273" s="38" t="s">
        <v>239</v>
      </c>
      <c r="M273" s="38" t="s">
        <v>293</v>
      </c>
      <c r="N273" s="38" t="s">
        <v>311</v>
      </c>
      <c r="P273" s="53"/>
    </row>
    <row r="274" spans="2:20" s="2" customFormat="1" ht="15" customHeight="1" x14ac:dyDescent="0.3">
      <c r="B274" s="38" t="s">
        <v>225</v>
      </c>
      <c r="C274" s="38"/>
      <c r="D274" s="38" t="str">
        <f t="shared" si="36"/>
        <v>FLO_EMIS</v>
      </c>
      <c r="E274" s="42">
        <f t="shared" si="44"/>
        <v>2025</v>
      </c>
      <c r="F274" s="38" t="str">
        <f t="shared" si="43"/>
        <v>TRANGL</v>
      </c>
      <c r="G274" s="38" t="str">
        <f t="shared" si="45"/>
        <v>TFR*01*, TFM*01*</v>
      </c>
      <c r="H274" s="38" t="str">
        <f>P$29</f>
        <v>TRANGL</v>
      </c>
      <c r="I274" s="38" t="str">
        <f t="shared" si="46"/>
        <v>TRACOXN</v>
      </c>
      <c r="J274" s="47">
        <v>3.4276967422226357E-2</v>
      </c>
      <c r="K274"/>
      <c r="L274" s="38" t="s">
        <v>239</v>
      </c>
      <c r="M274" s="38" t="s">
        <v>293</v>
      </c>
      <c r="N274" s="38" t="s">
        <v>311</v>
      </c>
      <c r="P274" s="53"/>
    </row>
    <row r="275" spans="2:20" x14ac:dyDescent="0.3">
      <c r="B275" s="39" t="s">
        <v>225</v>
      </c>
      <c r="C275" s="39"/>
      <c r="D275" s="39" t="str">
        <f t="shared" si="36"/>
        <v>FLO_EMIS</v>
      </c>
      <c r="E275" s="43">
        <f t="shared" si="44"/>
        <v>2025</v>
      </c>
      <c r="F275" s="39" t="str">
        <f t="shared" si="43"/>
        <v>TRANGS</v>
      </c>
      <c r="G275" s="39" t="str">
        <f t="shared" si="45"/>
        <v>TFR*01*, TFM*01*</v>
      </c>
      <c r="H275" s="39" t="str">
        <f>P$30</f>
        <v>TRANGS</v>
      </c>
      <c r="I275" s="39" t="str">
        <f t="shared" si="46"/>
        <v>TRACOXN</v>
      </c>
      <c r="J275" s="48">
        <v>3.4276967422226357E-2</v>
      </c>
      <c r="L275" s="39" t="s">
        <v>239</v>
      </c>
      <c r="M275" s="39" t="s">
        <v>293</v>
      </c>
      <c r="N275" s="39" t="s">
        <v>311</v>
      </c>
    </row>
    <row r="276" spans="2:20" x14ac:dyDescent="0.3">
      <c r="B276" s="38" t="s">
        <v>225</v>
      </c>
      <c r="C276" s="38"/>
      <c r="D276" s="38" t="str">
        <f t="shared" si="36"/>
        <v>FLO_EMIS</v>
      </c>
      <c r="E276" s="42">
        <v>2025</v>
      </c>
      <c r="F276" s="38" t="str">
        <f>H276</f>
        <v>TRABDL</v>
      </c>
      <c r="G276" s="38" t="s">
        <v>344</v>
      </c>
      <c r="H276" s="38" t="str">
        <f>P$7</f>
        <v>TRABDL</v>
      </c>
      <c r="I276" s="38" t="s">
        <v>249</v>
      </c>
      <c r="J276" s="47">
        <v>23.757621614667226</v>
      </c>
      <c r="K276" s="2"/>
      <c r="L276" s="38" t="s">
        <v>239</v>
      </c>
      <c r="M276" s="38" t="s">
        <v>293</v>
      </c>
      <c r="N276" s="38" t="s">
        <v>310</v>
      </c>
    </row>
    <row r="277" spans="2:20" x14ac:dyDescent="0.3">
      <c r="B277" s="38" t="s">
        <v>225</v>
      </c>
      <c r="C277" s="38"/>
      <c r="D277" s="38" t="str">
        <f t="shared" si="36"/>
        <v>FLO_EMIS</v>
      </c>
      <c r="E277" s="42">
        <f>E276</f>
        <v>2025</v>
      </c>
      <c r="F277" s="38" t="str">
        <f t="shared" ref="F277:F299" si="47">H277</f>
        <v>TRABDLM</v>
      </c>
      <c r="G277" s="38" t="str">
        <f>G276</f>
        <v>TFR*01*, TFM*01*</v>
      </c>
      <c r="H277" s="38" t="str">
        <f>P$8</f>
        <v>TRABDLM</v>
      </c>
      <c r="I277" s="38" t="str">
        <f>I276</f>
        <v>TRACXFN</v>
      </c>
      <c r="J277" s="47">
        <v>23.757621614667226</v>
      </c>
      <c r="K277" s="2"/>
      <c r="L277" s="38" t="s">
        <v>239</v>
      </c>
      <c r="M277" s="38" t="s">
        <v>293</v>
      </c>
      <c r="N277" s="38" t="s">
        <v>310</v>
      </c>
    </row>
    <row r="278" spans="2:20" s="2" customFormat="1" ht="15" customHeight="1" x14ac:dyDescent="0.3">
      <c r="B278" s="38" t="s">
        <v>225</v>
      </c>
      <c r="C278" s="38"/>
      <c r="D278" s="38" t="str">
        <f t="shared" si="36"/>
        <v>FLO_EMIS</v>
      </c>
      <c r="E278" s="42">
        <f t="shared" ref="E278:E299" si="48">E277</f>
        <v>2025</v>
      </c>
      <c r="F278" s="38" t="str">
        <f t="shared" si="47"/>
        <v>TRABGL</v>
      </c>
      <c r="G278" s="38" t="str">
        <f t="shared" ref="G278:G299" si="49">G277</f>
        <v>TFR*01*, TFM*01*</v>
      </c>
      <c r="H278" s="38" t="str">
        <f>P$9</f>
        <v>TRABGL</v>
      </c>
      <c r="I278" s="38" t="str">
        <f t="shared" ref="I278:I299" si="50">I277</f>
        <v>TRACXFN</v>
      </c>
      <c r="J278" s="47">
        <v>24.0035339605468</v>
      </c>
      <c r="L278" s="38" t="s">
        <v>239</v>
      </c>
      <c r="M278" s="38" t="s">
        <v>293</v>
      </c>
      <c r="N278" s="38" t="s">
        <v>311</v>
      </c>
      <c r="P278" s="53"/>
      <c r="S278" s="53"/>
    </row>
    <row r="279" spans="2:20" s="2" customFormat="1" ht="15" customHeight="1" x14ac:dyDescent="0.3">
      <c r="B279" s="38" t="s">
        <v>225</v>
      </c>
      <c r="C279" s="38"/>
      <c r="D279" s="38" t="str">
        <f t="shared" si="36"/>
        <v>FLO_EMIS</v>
      </c>
      <c r="E279" s="42">
        <f t="shared" si="48"/>
        <v>2025</v>
      </c>
      <c r="F279" s="38" t="str">
        <f t="shared" si="47"/>
        <v>TRABGS</v>
      </c>
      <c r="G279" s="38" t="str">
        <f t="shared" si="49"/>
        <v>TFR*01*, TFM*01*</v>
      </c>
      <c r="H279" s="38" t="str">
        <f>P$10</f>
        <v>TRABGS</v>
      </c>
      <c r="I279" s="38" t="str">
        <f t="shared" si="50"/>
        <v>TRACXFN</v>
      </c>
      <c r="J279" s="47">
        <v>24.0035339605468</v>
      </c>
      <c r="L279" s="38" t="s">
        <v>239</v>
      </c>
      <c r="M279" s="38" t="s">
        <v>293</v>
      </c>
      <c r="N279" s="38" t="s">
        <v>311</v>
      </c>
      <c r="P279" s="53"/>
      <c r="S279" s="1"/>
      <c r="T279" s="54"/>
    </row>
    <row r="280" spans="2:20" s="2" customFormat="1" ht="15" customHeight="1" x14ac:dyDescent="0.3">
      <c r="B280" s="38" t="s">
        <v>225</v>
      </c>
      <c r="C280" s="38"/>
      <c r="D280" s="38" t="str">
        <f t="shared" si="36"/>
        <v>*</v>
      </c>
      <c r="E280" s="42">
        <f t="shared" si="48"/>
        <v>2025</v>
      </c>
      <c r="F280" s="38" t="str">
        <f t="shared" si="47"/>
        <v>TRABGSL</v>
      </c>
      <c r="G280" s="38" t="str">
        <f t="shared" si="49"/>
        <v>TFR*01*, TFM*01*</v>
      </c>
      <c r="H280" s="38" t="str">
        <f>P$11</f>
        <v>TRABGSL</v>
      </c>
      <c r="I280" s="38" t="str">
        <f t="shared" si="50"/>
        <v>TRACXFN</v>
      </c>
      <c r="J280" s="47">
        <v>0</v>
      </c>
      <c r="L280" s="38" t="s">
        <v>239</v>
      </c>
      <c r="M280" s="38"/>
      <c r="N280" s="38" t="s">
        <v>245</v>
      </c>
      <c r="P280" s="53"/>
      <c r="S280" s="53"/>
    </row>
    <row r="281" spans="2:20" s="2" customFormat="1" ht="15" customHeight="1" x14ac:dyDescent="0.3">
      <c r="B281" s="38" t="s">
        <v>225</v>
      </c>
      <c r="C281" s="38"/>
      <c r="D281" s="38" t="str">
        <f t="shared" ref="D281" si="51">IF(J281&gt;0,"FLO_EMIS","*")</f>
        <v>*</v>
      </c>
      <c r="E281" s="42">
        <f t="shared" si="48"/>
        <v>2025</v>
      </c>
      <c r="F281" s="38" t="str">
        <f t="shared" si="47"/>
        <v>TRABGSLM</v>
      </c>
      <c r="G281" s="38" t="str">
        <f t="shared" si="49"/>
        <v>TFR*01*, TFM*01*</v>
      </c>
      <c r="H281" s="38" t="str">
        <f>P$12</f>
        <v>TRABGSLM</v>
      </c>
      <c r="I281" s="38" t="str">
        <f t="shared" si="50"/>
        <v>TRACXFN</v>
      </c>
      <c r="J281" s="47">
        <v>0</v>
      </c>
      <c r="L281" s="38" t="s">
        <v>239</v>
      </c>
      <c r="M281" s="38"/>
      <c r="N281" s="38" t="s">
        <v>245</v>
      </c>
      <c r="P281" s="53"/>
      <c r="S281" s="1"/>
      <c r="T281" s="62"/>
    </row>
    <row r="282" spans="2:20" s="2" customFormat="1" ht="15" customHeight="1" x14ac:dyDescent="0.3">
      <c r="B282" s="38" t="s">
        <v>225</v>
      </c>
      <c r="C282" s="38"/>
      <c r="D282" s="38" t="str">
        <f t="shared" si="36"/>
        <v>*</v>
      </c>
      <c r="E282" s="42">
        <f>E280</f>
        <v>2025</v>
      </c>
      <c r="F282" s="38" t="str">
        <f t="shared" si="47"/>
        <v>TRABJF</v>
      </c>
      <c r="G282" s="38" t="str">
        <f>G280</f>
        <v>TFR*01*, TFM*01*</v>
      </c>
      <c r="H282" s="38" t="str">
        <f>P$13</f>
        <v>TRABJF</v>
      </c>
      <c r="I282" s="38" t="str">
        <f>I280</f>
        <v>TRACXFN</v>
      </c>
      <c r="J282" s="47">
        <v>0</v>
      </c>
      <c r="L282" s="38" t="s">
        <v>239</v>
      </c>
      <c r="M282" s="38"/>
      <c r="N282" s="38" t="s">
        <v>245</v>
      </c>
      <c r="P282" s="53"/>
      <c r="S282" s="1"/>
      <c r="T282" s="54"/>
    </row>
    <row r="283" spans="2:20" s="2" customFormat="1" ht="15" customHeight="1" x14ac:dyDescent="0.3">
      <c r="B283" s="38" t="s">
        <v>225</v>
      </c>
      <c r="C283" s="38"/>
      <c r="D283" s="38" t="str">
        <f t="shared" si="36"/>
        <v>*</v>
      </c>
      <c r="E283" s="42">
        <f t="shared" si="48"/>
        <v>2025</v>
      </c>
      <c r="F283" s="38" t="str">
        <f t="shared" si="47"/>
        <v>TRADME</v>
      </c>
      <c r="G283" s="38" t="str">
        <f t="shared" si="49"/>
        <v>TFR*01*, TFM*01*</v>
      </c>
      <c r="H283" s="38" t="str">
        <f>P$14</f>
        <v>TRADME</v>
      </c>
      <c r="I283" s="38" t="str">
        <f t="shared" si="50"/>
        <v>TRACXFN</v>
      </c>
      <c r="J283" s="47">
        <v>0</v>
      </c>
      <c r="L283" s="38" t="s">
        <v>239</v>
      </c>
      <c r="M283" s="38"/>
      <c r="N283" s="38" t="s">
        <v>263</v>
      </c>
      <c r="P283" s="53"/>
    </row>
    <row r="284" spans="2:20" x14ac:dyDescent="0.3">
      <c r="B284" s="38" t="s">
        <v>225</v>
      </c>
      <c r="C284" s="38"/>
      <c r="D284" s="38" t="str">
        <f t="shared" si="36"/>
        <v>FLO_EMIS</v>
      </c>
      <c r="E284" s="42">
        <f t="shared" si="48"/>
        <v>2025</v>
      </c>
      <c r="F284" s="38" t="str">
        <f t="shared" si="47"/>
        <v>TRADST</v>
      </c>
      <c r="G284" s="38" t="str">
        <f t="shared" si="49"/>
        <v>TFR*01*, TFM*01*</v>
      </c>
      <c r="H284" s="38" t="str">
        <f>P$15</f>
        <v>TRADST</v>
      </c>
      <c r="I284" s="38" t="str">
        <f t="shared" si="50"/>
        <v>TRACXFN</v>
      </c>
      <c r="J284" s="47">
        <v>23.277467772354221</v>
      </c>
      <c r="K284" s="2"/>
      <c r="L284" s="38" t="s">
        <v>239</v>
      </c>
      <c r="M284" s="38" t="s">
        <v>293</v>
      </c>
      <c r="N284" s="38" t="s">
        <v>311</v>
      </c>
      <c r="P284" s="53"/>
    </row>
    <row r="285" spans="2:20" x14ac:dyDescent="0.3">
      <c r="B285" s="38" t="s">
        <v>225</v>
      </c>
      <c r="C285" s="38"/>
      <c r="D285" s="38" t="str">
        <f t="shared" si="36"/>
        <v>*</v>
      </c>
      <c r="E285" s="42">
        <f t="shared" si="48"/>
        <v>2025</v>
      </c>
      <c r="F285" s="38" t="str">
        <f t="shared" si="47"/>
        <v>TRAELC</v>
      </c>
      <c r="G285" s="38" t="str">
        <f t="shared" si="49"/>
        <v>TFR*01*, TFM*01*</v>
      </c>
      <c r="H285" s="38" t="str">
        <f>P$16</f>
        <v>TRAELC</v>
      </c>
      <c r="I285" s="38" t="str">
        <f t="shared" si="50"/>
        <v>TRACXFN</v>
      </c>
      <c r="J285" s="47">
        <v>0</v>
      </c>
      <c r="K285" s="2"/>
      <c r="L285" s="38" t="s">
        <v>239</v>
      </c>
      <c r="M285" s="38"/>
      <c r="N285" s="38" t="s">
        <v>245</v>
      </c>
    </row>
    <row r="286" spans="2:20" x14ac:dyDescent="0.3">
      <c r="B286" s="38" t="s">
        <v>225</v>
      </c>
      <c r="C286" s="38"/>
      <c r="D286" s="38" t="str">
        <f t="shared" si="36"/>
        <v>FLO_EMIS</v>
      </c>
      <c r="E286" s="42">
        <f t="shared" si="48"/>
        <v>2025</v>
      </c>
      <c r="F286" s="38" t="str">
        <f t="shared" si="47"/>
        <v>TRAETH</v>
      </c>
      <c r="G286" s="38" t="str">
        <f t="shared" si="49"/>
        <v>TFR*01*, TFM*01*</v>
      </c>
      <c r="H286" s="38" t="str">
        <f>P$17</f>
        <v>TRAETH</v>
      </c>
      <c r="I286" s="38" t="str">
        <f t="shared" si="50"/>
        <v>TRACXFN</v>
      </c>
      <c r="J286" s="47">
        <v>15.388270245302618</v>
      </c>
      <c r="K286" s="2"/>
      <c r="L286" s="38" t="s">
        <v>239</v>
      </c>
      <c r="M286" s="38" t="s">
        <v>293</v>
      </c>
      <c r="N286" s="38" t="s">
        <v>311</v>
      </c>
    </row>
    <row r="287" spans="2:20" x14ac:dyDescent="0.3">
      <c r="B287" s="38" t="s">
        <v>225</v>
      </c>
      <c r="C287" s="38"/>
      <c r="D287" s="38" t="str">
        <f t="shared" si="36"/>
        <v>FLO_EMIS</v>
      </c>
      <c r="E287" s="42">
        <f t="shared" si="48"/>
        <v>2025</v>
      </c>
      <c r="F287" s="38" t="str">
        <f t="shared" si="47"/>
        <v>TRAETHM</v>
      </c>
      <c r="G287" s="38" t="str">
        <f t="shared" si="49"/>
        <v>TFR*01*, TFM*01*</v>
      </c>
      <c r="H287" s="38" t="str">
        <f>P$18</f>
        <v>TRAETHM</v>
      </c>
      <c r="I287" s="38" t="str">
        <f t="shared" si="50"/>
        <v>TRACXFN</v>
      </c>
      <c r="J287" s="47">
        <v>15.388270245302618</v>
      </c>
      <c r="K287" s="2"/>
      <c r="L287" s="38" t="s">
        <v>239</v>
      </c>
      <c r="M287" s="38" t="s">
        <v>293</v>
      </c>
      <c r="N287" s="38" t="s">
        <v>311</v>
      </c>
    </row>
    <row r="288" spans="2:20" x14ac:dyDescent="0.3">
      <c r="B288" s="38" t="s">
        <v>225</v>
      </c>
      <c r="C288" s="38"/>
      <c r="D288" s="38" t="str">
        <f t="shared" si="36"/>
        <v>*</v>
      </c>
      <c r="E288" s="42">
        <f t="shared" si="48"/>
        <v>2025</v>
      </c>
      <c r="F288" s="38" t="str">
        <f t="shared" si="47"/>
        <v>TRAFTD</v>
      </c>
      <c r="G288" s="38" t="str">
        <f t="shared" si="49"/>
        <v>TFR*01*, TFM*01*</v>
      </c>
      <c r="H288" s="38" t="str">
        <f>P$19</f>
        <v>TRAFTD</v>
      </c>
      <c r="I288" s="38" t="str">
        <f t="shared" si="50"/>
        <v>TRACXFN</v>
      </c>
      <c r="J288" s="47">
        <v>0</v>
      </c>
      <c r="K288" s="2"/>
      <c r="L288" s="38" t="s">
        <v>239</v>
      </c>
      <c r="M288" s="38"/>
      <c r="N288" s="38" t="s">
        <v>263</v>
      </c>
    </row>
    <row r="289" spans="2:20" x14ac:dyDescent="0.3">
      <c r="B289" s="38" t="s">
        <v>225</v>
      </c>
      <c r="C289" s="38"/>
      <c r="D289" s="38" t="str">
        <f t="shared" si="36"/>
        <v>*</v>
      </c>
      <c r="E289" s="42">
        <f t="shared" si="48"/>
        <v>2025</v>
      </c>
      <c r="F289" s="38" t="str">
        <f t="shared" si="47"/>
        <v>TRAGSL</v>
      </c>
      <c r="G289" s="38" t="str">
        <f t="shared" si="49"/>
        <v>TFR*01*, TFM*01*</v>
      </c>
      <c r="H289" s="38" t="str">
        <f>P$20</f>
        <v>TRAGSL</v>
      </c>
      <c r="I289" s="38" t="str">
        <f t="shared" si="50"/>
        <v>TRACXFN</v>
      </c>
      <c r="J289" s="47">
        <v>0</v>
      </c>
      <c r="K289" s="2"/>
      <c r="L289" s="38" t="s">
        <v>239</v>
      </c>
      <c r="M289" s="38"/>
      <c r="N289" s="38" t="s">
        <v>245</v>
      </c>
    </row>
    <row r="290" spans="2:20" x14ac:dyDescent="0.3">
      <c r="B290" s="38" t="s">
        <v>225</v>
      </c>
      <c r="C290" s="38"/>
      <c r="D290" s="38" t="str">
        <f t="shared" si="36"/>
        <v>*</v>
      </c>
      <c r="E290" s="42">
        <f t="shared" si="48"/>
        <v>2025</v>
      </c>
      <c r="F290" s="38" t="str">
        <f t="shared" si="47"/>
        <v>TRAH2G</v>
      </c>
      <c r="G290" s="38" t="str">
        <f t="shared" si="49"/>
        <v>TFR*01*, TFM*01*</v>
      </c>
      <c r="H290" s="38" t="str">
        <f>P$21</f>
        <v>TRAH2G</v>
      </c>
      <c r="I290" s="38" t="str">
        <f t="shared" si="50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36"/>
        <v>*</v>
      </c>
      <c r="E291" s="42">
        <f t="shared" si="48"/>
        <v>2025</v>
      </c>
      <c r="F291" s="38" t="str">
        <f t="shared" si="47"/>
        <v>TRAHFO</v>
      </c>
      <c r="G291" s="38" t="str">
        <f t="shared" si="49"/>
        <v>TFR*01*, TFM*01*</v>
      </c>
      <c r="H291" s="38" t="str">
        <f>P$22</f>
        <v>TRAHFO</v>
      </c>
      <c r="I291" s="38" t="str">
        <f t="shared" si="50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36"/>
        <v>*</v>
      </c>
      <c r="E292" s="42">
        <f t="shared" si="48"/>
        <v>2025</v>
      </c>
      <c r="F292" s="38" t="str">
        <f t="shared" si="47"/>
        <v>TRAHUM</v>
      </c>
      <c r="G292" s="38" t="str">
        <f t="shared" si="49"/>
        <v>TFR*01*, TFM*01*</v>
      </c>
      <c r="H292" s="38" t="str">
        <f>P$23</f>
        <v>TRAHUM</v>
      </c>
      <c r="I292" s="38" t="str">
        <f t="shared" si="50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36"/>
        <v>*</v>
      </c>
      <c r="E293" s="42">
        <f t="shared" si="48"/>
        <v>2025</v>
      </c>
      <c r="F293" s="38" t="str">
        <f t="shared" si="47"/>
        <v>TRAKER</v>
      </c>
      <c r="G293" s="38" t="str">
        <f t="shared" si="49"/>
        <v>TFR*01*, TFM*01*</v>
      </c>
      <c r="H293" s="38" t="str">
        <f>P$24</f>
        <v>TRAKER</v>
      </c>
      <c r="I293" s="38" t="str">
        <f t="shared" si="50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36"/>
        <v>*</v>
      </c>
      <c r="E294" s="42">
        <f t="shared" si="48"/>
        <v>2025</v>
      </c>
      <c r="F294" s="38" t="str">
        <f t="shared" si="47"/>
        <v>TRALFO</v>
      </c>
      <c r="G294" s="38" t="str">
        <f t="shared" si="49"/>
        <v>TFR*01*, TFM*01*</v>
      </c>
      <c r="H294" s="38" t="str">
        <f>P$25</f>
        <v>TRALFO</v>
      </c>
      <c r="I294" s="38" t="str">
        <f t="shared" si="50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ref="D295:D361" si="52">IF(J295&gt;0,"FLO_EMIS","*")</f>
        <v>FLO_EMIS</v>
      </c>
      <c r="E295" s="42">
        <f t="shared" si="48"/>
        <v>2025</v>
      </c>
      <c r="F295" s="38" t="str">
        <f t="shared" si="47"/>
        <v>TRALPG</v>
      </c>
      <c r="G295" s="38" t="str">
        <f t="shared" si="49"/>
        <v>TFR*01*, TFM*01*</v>
      </c>
      <c r="H295" s="38" t="str">
        <f>P$26</f>
        <v>TRALPG</v>
      </c>
      <c r="I295" s="38" t="str">
        <f t="shared" si="50"/>
        <v>TRACXFN</v>
      </c>
      <c r="J295" s="47">
        <v>25.141399001565947</v>
      </c>
      <c r="K295" s="2"/>
      <c r="L295" s="38" t="s">
        <v>239</v>
      </c>
      <c r="M295" s="38" t="s">
        <v>293</v>
      </c>
      <c r="N295" s="38" t="s">
        <v>311</v>
      </c>
    </row>
    <row r="296" spans="2:20" x14ac:dyDescent="0.3">
      <c r="B296" s="38" t="s">
        <v>225</v>
      </c>
      <c r="C296" s="38"/>
      <c r="D296" s="38" t="str">
        <f t="shared" si="52"/>
        <v>FLO_EMIS</v>
      </c>
      <c r="E296" s="42">
        <f t="shared" si="48"/>
        <v>2025</v>
      </c>
      <c r="F296" s="38" t="str">
        <f t="shared" si="47"/>
        <v>TRAMTH</v>
      </c>
      <c r="G296" s="38" t="str">
        <f t="shared" si="49"/>
        <v>TFR*01*, TFM*01*</v>
      </c>
      <c r="H296" s="38" t="str">
        <f>P$27</f>
        <v>TRAMTH</v>
      </c>
      <c r="I296" s="38" t="str">
        <f t="shared" si="50"/>
        <v>TRACXFN</v>
      </c>
      <c r="J296" s="47">
        <v>22.699999815740895</v>
      </c>
      <c r="K296" s="2"/>
      <c r="L296" s="38" t="s">
        <v>239</v>
      </c>
      <c r="M296" s="38" t="s">
        <v>293</v>
      </c>
      <c r="N296" s="38" t="s">
        <v>311</v>
      </c>
    </row>
    <row r="297" spans="2:20" s="2" customFormat="1" ht="15" customHeight="1" x14ac:dyDescent="0.3">
      <c r="B297" s="38" t="s">
        <v>225</v>
      </c>
      <c r="C297" s="38"/>
      <c r="D297" s="38" t="str">
        <f t="shared" si="52"/>
        <v>FLO_EMIS</v>
      </c>
      <c r="E297" s="42">
        <f t="shared" si="48"/>
        <v>2025</v>
      </c>
      <c r="F297" s="38" t="str">
        <f t="shared" si="47"/>
        <v>TRAMTHM</v>
      </c>
      <c r="G297" s="38" t="str">
        <f t="shared" si="49"/>
        <v>TFR*01*, TFM*01*</v>
      </c>
      <c r="H297" s="38" t="str">
        <f>P$28</f>
        <v>TRAMTHM</v>
      </c>
      <c r="I297" s="38" t="str">
        <f t="shared" si="50"/>
        <v>TRACXFN</v>
      </c>
      <c r="J297" s="47">
        <v>22.699999815740895</v>
      </c>
      <c r="L297" s="38" t="s">
        <v>239</v>
      </c>
      <c r="M297" s="38" t="s">
        <v>293</v>
      </c>
      <c r="N297" s="38" t="s">
        <v>311</v>
      </c>
      <c r="P297" s="53"/>
    </row>
    <row r="298" spans="2:20" s="2" customFormat="1" ht="15" customHeight="1" x14ac:dyDescent="0.3">
      <c r="B298" s="38" t="s">
        <v>225</v>
      </c>
      <c r="C298" s="38"/>
      <c r="D298" s="38" t="str">
        <f t="shared" si="52"/>
        <v>FLO_EMIS</v>
      </c>
      <c r="E298" s="42">
        <f t="shared" si="48"/>
        <v>2025</v>
      </c>
      <c r="F298" s="38" t="str">
        <f t="shared" si="47"/>
        <v>TRANGL</v>
      </c>
      <c r="G298" s="38" t="str">
        <f t="shared" si="49"/>
        <v>TFR*01*, TFM*01*</v>
      </c>
      <c r="H298" s="38" t="str">
        <f>P$29</f>
        <v>TRANGL</v>
      </c>
      <c r="I298" s="38" t="str">
        <f t="shared" si="50"/>
        <v>TRACXFN</v>
      </c>
      <c r="J298" s="47">
        <v>24.0035339605468</v>
      </c>
      <c r="K298"/>
      <c r="L298" s="38" t="s">
        <v>239</v>
      </c>
      <c r="M298" s="38" t="s">
        <v>293</v>
      </c>
      <c r="N298" s="38" t="s">
        <v>311</v>
      </c>
      <c r="P298" s="53"/>
    </row>
    <row r="299" spans="2:20" x14ac:dyDescent="0.3">
      <c r="B299" s="39" t="s">
        <v>225</v>
      </c>
      <c r="C299" s="39"/>
      <c r="D299" s="39" t="str">
        <f t="shared" si="52"/>
        <v>FLO_EMIS</v>
      </c>
      <c r="E299" s="43">
        <f t="shared" si="48"/>
        <v>2025</v>
      </c>
      <c r="F299" s="39" t="str">
        <f t="shared" si="47"/>
        <v>TRANGS</v>
      </c>
      <c r="G299" s="39" t="str">
        <f t="shared" si="49"/>
        <v>TFR*01*, TFM*01*</v>
      </c>
      <c r="H299" s="39" t="str">
        <f>P$30</f>
        <v>TRANGS</v>
      </c>
      <c r="I299" s="39" t="str">
        <f t="shared" si="50"/>
        <v>TRACXFN</v>
      </c>
      <c r="J299" s="48">
        <v>24.0035339605468</v>
      </c>
      <c r="L299" s="39" t="s">
        <v>239</v>
      </c>
      <c r="M299" s="39" t="s">
        <v>293</v>
      </c>
      <c r="N299" s="39" t="s">
        <v>311</v>
      </c>
    </row>
    <row r="300" spans="2:20" x14ac:dyDescent="0.3">
      <c r="B300" s="38" t="s">
        <v>225</v>
      </c>
      <c r="C300" s="38"/>
      <c r="D300" s="38" t="str">
        <f t="shared" si="52"/>
        <v>FLO_EMIS</v>
      </c>
      <c r="E300" s="42">
        <v>2025</v>
      </c>
      <c r="F300" s="38" t="str">
        <f>H300</f>
        <v>TRABDL</v>
      </c>
      <c r="G300" s="38" t="s">
        <v>344</v>
      </c>
      <c r="H300" s="38" t="str">
        <f>P$7</f>
        <v>TRABDL</v>
      </c>
      <c r="I300" s="38" t="s">
        <v>228</v>
      </c>
      <c r="J300" s="47">
        <v>3.5445061859687189E-3</v>
      </c>
      <c r="K300" s="2"/>
      <c r="L300" s="38" t="s">
        <v>239</v>
      </c>
      <c r="M300" s="38" t="s">
        <v>293</v>
      </c>
      <c r="N300" s="38" t="s">
        <v>310</v>
      </c>
    </row>
    <row r="301" spans="2:20" x14ac:dyDescent="0.3">
      <c r="B301" s="38" t="s">
        <v>225</v>
      </c>
      <c r="C301" s="38"/>
      <c r="D301" s="38" t="str">
        <f t="shared" si="52"/>
        <v>FLO_EMIS</v>
      </c>
      <c r="E301" s="42">
        <f>E300</f>
        <v>2025</v>
      </c>
      <c r="F301" s="38" t="str">
        <f t="shared" ref="F301:F323" si="53">H301</f>
        <v>TRABDLM</v>
      </c>
      <c r="G301" s="38" t="str">
        <f>G300</f>
        <v>TFR*01*, TFM*01*</v>
      </c>
      <c r="H301" s="38" t="str">
        <f>P$8</f>
        <v>TRABDLM</v>
      </c>
      <c r="I301" s="38" t="str">
        <f>I300</f>
        <v>TRAN2ON</v>
      </c>
      <c r="J301" s="47">
        <v>3.5445061859687189E-3</v>
      </c>
      <c r="K301" s="2"/>
      <c r="L301" s="38" t="s">
        <v>239</v>
      </c>
      <c r="M301" s="38" t="s">
        <v>293</v>
      </c>
      <c r="N301" s="38" t="s">
        <v>310</v>
      </c>
    </row>
    <row r="302" spans="2:20" s="2" customFormat="1" ht="15" customHeight="1" x14ac:dyDescent="0.3">
      <c r="B302" s="38" t="s">
        <v>225</v>
      </c>
      <c r="C302" s="38"/>
      <c r="D302" s="38" t="str">
        <f t="shared" si="52"/>
        <v>FLO_EMIS</v>
      </c>
      <c r="E302" s="42">
        <f t="shared" ref="E302:E323" si="54">E301</f>
        <v>2025</v>
      </c>
      <c r="F302" s="38" t="str">
        <f t="shared" si="53"/>
        <v>TRABGL</v>
      </c>
      <c r="G302" s="38" t="str">
        <f t="shared" ref="G302:G323" si="55">G301</f>
        <v>TFR*01*, TFM*01*</v>
      </c>
      <c r="H302" s="38" t="str">
        <f>P$9</f>
        <v>TRABGL</v>
      </c>
      <c r="I302" s="38" t="str">
        <f t="shared" ref="I302:I323" si="56">I301</f>
        <v>TRAN2ON</v>
      </c>
      <c r="J302" s="47">
        <v>4.427825157930363E-3</v>
      </c>
      <c r="L302" s="38" t="s">
        <v>239</v>
      </c>
      <c r="M302" s="38" t="s">
        <v>293</v>
      </c>
      <c r="N302" s="38" t="s">
        <v>311</v>
      </c>
      <c r="P302" s="53"/>
      <c r="S302" s="53"/>
    </row>
    <row r="303" spans="2:20" s="2" customFormat="1" ht="15" customHeight="1" x14ac:dyDescent="0.3">
      <c r="B303" s="38" t="s">
        <v>225</v>
      </c>
      <c r="C303" s="38"/>
      <c r="D303" s="38" t="str">
        <f t="shared" si="52"/>
        <v>FLO_EMIS</v>
      </c>
      <c r="E303" s="42">
        <f t="shared" si="54"/>
        <v>2025</v>
      </c>
      <c r="F303" s="38" t="str">
        <f t="shared" si="53"/>
        <v>TRABGS</v>
      </c>
      <c r="G303" s="38" t="str">
        <f t="shared" si="55"/>
        <v>TFR*01*, TFM*01*</v>
      </c>
      <c r="H303" s="38" t="str">
        <f>P$10</f>
        <v>TRABGS</v>
      </c>
      <c r="I303" s="38" t="str">
        <f t="shared" si="56"/>
        <v>TRAN2ON</v>
      </c>
      <c r="J303" s="47">
        <v>4.427825157930363E-3</v>
      </c>
      <c r="L303" s="38" t="s">
        <v>239</v>
      </c>
      <c r="M303" s="38" t="s">
        <v>293</v>
      </c>
      <c r="N303" s="38" t="s">
        <v>311</v>
      </c>
      <c r="P303" s="53"/>
      <c r="S303" s="1"/>
      <c r="T303" s="54"/>
    </row>
    <row r="304" spans="2:20" s="2" customFormat="1" ht="15" customHeight="1" x14ac:dyDescent="0.3">
      <c r="B304" s="38" t="s">
        <v>225</v>
      </c>
      <c r="C304" s="38"/>
      <c r="D304" s="38" t="str">
        <f t="shared" si="52"/>
        <v>*</v>
      </c>
      <c r="E304" s="42">
        <f t="shared" si="54"/>
        <v>2025</v>
      </c>
      <c r="F304" s="38" t="str">
        <f t="shared" si="53"/>
        <v>TRABGSL</v>
      </c>
      <c r="G304" s="38" t="str">
        <f t="shared" si="55"/>
        <v>TFR*01*, TFM*01*</v>
      </c>
      <c r="H304" s="38" t="str">
        <f>P$11</f>
        <v>TRABGSL</v>
      </c>
      <c r="I304" s="38" t="str">
        <f t="shared" si="56"/>
        <v>TRAN2ON</v>
      </c>
      <c r="J304" s="47">
        <v>0</v>
      </c>
      <c r="L304" s="38" t="s">
        <v>239</v>
      </c>
      <c r="M304" s="38"/>
      <c r="N304" s="38" t="s">
        <v>245</v>
      </c>
      <c r="P304" s="53"/>
      <c r="S304" s="53"/>
    </row>
    <row r="305" spans="2:20" s="2" customFormat="1" ht="15" customHeight="1" x14ac:dyDescent="0.3">
      <c r="B305" s="38" t="s">
        <v>225</v>
      </c>
      <c r="C305" s="38"/>
      <c r="D305" s="38" t="str">
        <f t="shared" si="52"/>
        <v>*</v>
      </c>
      <c r="E305" s="42">
        <f t="shared" si="54"/>
        <v>2025</v>
      </c>
      <c r="F305" s="38" t="str">
        <f t="shared" si="53"/>
        <v>TRABGSLM</v>
      </c>
      <c r="G305" s="38" t="str">
        <f t="shared" si="55"/>
        <v>TFR*01*, TFM*01*</v>
      </c>
      <c r="H305" s="38" t="str">
        <f>P$12</f>
        <v>TRABGSLM</v>
      </c>
      <c r="I305" s="38" t="str">
        <f t="shared" si="56"/>
        <v>TRAN2ON</v>
      </c>
      <c r="J305" s="47">
        <v>0</v>
      </c>
      <c r="L305" s="38" t="s">
        <v>239</v>
      </c>
      <c r="M305" s="38"/>
      <c r="N305" s="38" t="s">
        <v>245</v>
      </c>
      <c r="P305" s="53"/>
      <c r="S305" s="1"/>
      <c r="T305" s="62"/>
    </row>
    <row r="306" spans="2:20" s="2" customFormat="1" ht="15" customHeight="1" x14ac:dyDescent="0.3">
      <c r="B306" s="38" t="s">
        <v>225</v>
      </c>
      <c r="C306" s="38"/>
      <c r="D306" s="38" t="str">
        <f t="shared" si="52"/>
        <v>*</v>
      </c>
      <c r="E306" s="42">
        <f>E304</f>
        <v>2025</v>
      </c>
      <c r="F306" s="38" t="str">
        <f t="shared" si="53"/>
        <v>TRABJF</v>
      </c>
      <c r="G306" s="38" t="str">
        <f>G304</f>
        <v>TFR*01*, TFM*01*</v>
      </c>
      <c r="H306" s="38" t="str">
        <f>P$13</f>
        <v>TRABJF</v>
      </c>
      <c r="I306" s="38" t="str">
        <f>I304</f>
        <v>TRAN2ON</v>
      </c>
      <c r="J306" s="47">
        <v>0</v>
      </c>
      <c r="L306" s="38" t="s">
        <v>239</v>
      </c>
      <c r="M306" s="38"/>
      <c r="N306" s="38" t="s">
        <v>245</v>
      </c>
      <c r="P306" s="53"/>
      <c r="S306" s="1"/>
      <c r="T306" s="54"/>
    </row>
    <row r="307" spans="2:20" s="2" customFormat="1" ht="15" customHeight="1" x14ac:dyDescent="0.3">
      <c r="B307" s="38" t="s">
        <v>225</v>
      </c>
      <c r="C307" s="38"/>
      <c r="D307" s="38" t="str">
        <f t="shared" si="52"/>
        <v>*</v>
      </c>
      <c r="E307" s="42">
        <f t="shared" si="54"/>
        <v>2025</v>
      </c>
      <c r="F307" s="38" t="str">
        <f t="shared" si="53"/>
        <v>TRADME</v>
      </c>
      <c r="G307" s="38" t="str">
        <f t="shared" si="55"/>
        <v>TFR*01*, TFM*01*</v>
      </c>
      <c r="H307" s="38" t="str">
        <f>P$14</f>
        <v>TRADME</v>
      </c>
      <c r="I307" s="38" t="str">
        <f t="shared" si="56"/>
        <v>TRAN2ON</v>
      </c>
      <c r="J307" s="47">
        <v>0</v>
      </c>
      <c r="L307" s="38" t="s">
        <v>239</v>
      </c>
      <c r="M307" s="38"/>
      <c r="N307" s="38" t="s">
        <v>263</v>
      </c>
      <c r="P307" s="53"/>
    </row>
    <row r="308" spans="2:20" x14ac:dyDescent="0.3">
      <c r="B308" s="38" t="s">
        <v>225</v>
      </c>
      <c r="C308" s="38"/>
      <c r="D308" s="38" t="str">
        <f t="shared" si="52"/>
        <v>FLO_EMIS</v>
      </c>
      <c r="E308" s="42">
        <f t="shared" si="54"/>
        <v>2025</v>
      </c>
      <c r="F308" s="38" t="str">
        <f t="shared" si="53"/>
        <v>TRADST</v>
      </c>
      <c r="G308" s="38" t="str">
        <f t="shared" si="55"/>
        <v>TFR*01*, TFM*01*</v>
      </c>
      <c r="H308" s="38" t="str">
        <f>P$15</f>
        <v>TRADST</v>
      </c>
      <c r="I308" s="38" t="str">
        <f t="shared" si="56"/>
        <v>TRAN2ON</v>
      </c>
      <c r="J308" s="47">
        <v>3.4728698794436416E-3</v>
      </c>
      <c r="K308" s="2"/>
      <c r="L308" s="38" t="s">
        <v>239</v>
      </c>
      <c r="M308" s="38" t="s">
        <v>293</v>
      </c>
      <c r="N308" s="38" t="s">
        <v>311</v>
      </c>
      <c r="P308" s="53"/>
    </row>
    <row r="309" spans="2:20" x14ac:dyDescent="0.3">
      <c r="B309" s="38" t="s">
        <v>225</v>
      </c>
      <c r="C309" s="38"/>
      <c r="D309" s="38" t="str">
        <f t="shared" si="52"/>
        <v>*</v>
      </c>
      <c r="E309" s="42">
        <f t="shared" si="54"/>
        <v>2025</v>
      </c>
      <c r="F309" s="38" t="str">
        <f t="shared" si="53"/>
        <v>TRAELC</v>
      </c>
      <c r="G309" s="38" t="str">
        <f t="shared" si="55"/>
        <v>TFR*01*, TFM*01*</v>
      </c>
      <c r="H309" s="38" t="str">
        <f>P$16</f>
        <v>TRAELC</v>
      </c>
      <c r="I309" s="38" t="str">
        <f t="shared" si="56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52"/>
        <v>FLO_EMIS</v>
      </c>
      <c r="E310" s="42">
        <f t="shared" si="54"/>
        <v>2025</v>
      </c>
      <c r="F310" s="38" t="str">
        <f t="shared" si="53"/>
        <v>TRAETH</v>
      </c>
      <c r="G310" s="38" t="str">
        <f t="shared" si="55"/>
        <v>TFR*01*, TFM*01*</v>
      </c>
      <c r="H310" s="38" t="str">
        <f>P$17</f>
        <v>TRAETH</v>
      </c>
      <c r="I310" s="38" t="str">
        <f t="shared" si="56"/>
        <v>TRAN2ON</v>
      </c>
      <c r="J310" s="47">
        <v>2.9662950367378266E-3</v>
      </c>
      <c r="K310" s="2"/>
      <c r="L310" s="38" t="s">
        <v>239</v>
      </c>
      <c r="M310" s="38" t="s">
        <v>293</v>
      </c>
      <c r="N310" s="38" t="s">
        <v>311</v>
      </c>
    </row>
    <row r="311" spans="2:20" x14ac:dyDescent="0.3">
      <c r="B311" s="38" t="s">
        <v>225</v>
      </c>
      <c r="C311" s="38"/>
      <c r="D311" s="38" t="str">
        <f t="shared" si="52"/>
        <v>FLO_EMIS</v>
      </c>
      <c r="E311" s="42">
        <f t="shared" si="54"/>
        <v>2025</v>
      </c>
      <c r="F311" s="38" t="str">
        <f t="shared" si="53"/>
        <v>TRAETHM</v>
      </c>
      <c r="G311" s="38" t="str">
        <f t="shared" si="55"/>
        <v>TFR*01*, TFM*01*</v>
      </c>
      <c r="H311" s="38" t="str">
        <f>P$18</f>
        <v>TRAETHM</v>
      </c>
      <c r="I311" s="38" t="str">
        <f t="shared" si="56"/>
        <v>TRAN2ON</v>
      </c>
      <c r="J311" s="47">
        <v>2.9662950367378266E-3</v>
      </c>
      <c r="K311" s="2"/>
      <c r="L311" s="38" t="s">
        <v>239</v>
      </c>
      <c r="M311" s="38" t="s">
        <v>293</v>
      </c>
      <c r="N311" s="38" t="s">
        <v>311</v>
      </c>
    </row>
    <row r="312" spans="2:20" x14ac:dyDescent="0.3">
      <c r="B312" s="38" t="s">
        <v>225</v>
      </c>
      <c r="C312" s="38"/>
      <c r="D312" s="38" t="str">
        <f t="shared" si="52"/>
        <v>*</v>
      </c>
      <c r="E312" s="42">
        <f t="shared" si="54"/>
        <v>2025</v>
      </c>
      <c r="F312" s="38" t="str">
        <f t="shared" si="53"/>
        <v>TRAFTD</v>
      </c>
      <c r="G312" s="38" t="str">
        <f t="shared" si="55"/>
        <v>TFR*01*, TFM*01*</v>
      </c>
      <c r="H312" s="38" t="str">
        <f>P$19</f>
        <v>TRAFTD</v>
      </c>
      <c r="I312" s="38" t="str">
        <f t="shared" si="56"/>
        <v>TRAN2ON</v>
      </c>
      <c r="J312" s="47">
        <v>0</v>
      </c>
      <c r="K312" s="2"/>
      <c r="L312" s="38" t="s">
        <v>239</v>
      </c>
      <c r="M312" s="38"/>
      <c r="N312" s="38" t="s">
        <v>263</v>
      </c>
    </row>
    <row r="313" spans="2:20" x14ac:dyDescent="0.3">
      <c r="B313" s="38" t="s">
        <v>225</v>
      </c>
      <c r="C313" s="38"/>
      <c r="D313" s="38" t="str">
        <f t="shared" si="52"/>
        <v>*</v>
      </c>
      <c r="E313" s="42">
        <f t="shared" si="54"/>
        <v>2025</v>
      </c>
      <c r="F313" s="38" t="str">
        <f t="shared" si="53"/>
        <v>TRAGSL</v>
      </c>
      <c r="G313" s="38" t="str">
        <f t="shared" si="55"/>
        <v>TFR*01*, TFM*01*</v>
      </c>
      <c r="H313" s="38" t="str">
        <f>P$20</f>
        <v>TRAGSL</v>
      </c>
      <c r="I313" s="38" t="str">
        <f t="shared" si="56"/>
        <v>TRAN2ON</v>
      </c>
      <c r="J313" s="47">
        <v>0</v>
      </c>
      <c r="K313" s="2"/>
      <c r="L313" s="38" t="s">
        <v>239</v>
      </c>
      <c r="M313" s="38"/>
      <c r="N313" s="38" t="s">
        <v>245</v>
      </c>
    </row>
    <row r="314" spans="2:20" x14ac:dyDescent="0.3">
      <c r="B314" s="38" t="s">
        <v>225</v>
      </c>
      <c r="C314" s="38"/>
      <c r="D314" s="38" t="str">
        <f t="shared" si="52"/>
        <v>*</v>
      </c>
      <c r="E314" s="42">
        <f t="shared" si="54"/>
        <v>2025</v>
      </c>
      <c r="F314" s="38" t="str">
        <f t="shared" si="53"/>
        <v>TRAH2G</v>
      </c>
      <c r="G314" s="38" t="str">
        <f t="shared" si="55"/>
        <v>TFR*01*, TFM*01*</v>
      </c>
      <c r="H314" s="38" t="str">
        <f>P$21</f>
        <v>TRAH2G</v>
      </c>
      <c r="I314" s="38" t="str">
        <f t="shared" si="56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52"/>
        <v>*</v>
      </c>
      <c r="E315" s="42">
        <f t="shared" si="54"/>
        <v>2025</v>
      </c>
      <c r="F315" s="38" t="str">
        <f t="shared" si="53"/>
        <v>TRAHFO</v>
      </c>
      <c r="G315" s="38" t="str">
        <f t="shared" si="55"/>
        <v>TFR*01*, TFM*01*</v>
      </c>
      <c r="H315" s="38" t="str">
        <f>P$22</f>
        <v>TRAHFO</v>
      </c>
      <c r="I315" s="38" t="str">
        <f t="shared" si="56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52"/>
        <v>*</v>
      </c>
      <c r="E316" s="42">
        <f t="shared" si="54"/>
        <v>2025</v>
      </c>
      <c r="F316" s="38" t="str">
        <f t="shared" si="53"/>
        <v>TRAHUM</v>
      </c>
      <c r="G316" s="38" t="str">
        <f t="shared" si="55"/>
        <v>TFR*01*, TFM*01*</v>
      </c>
      <c r="H316" s="38" t="str">
        <f>P$23</f>
        <v>TRAHUM</v>
      </c>
      <c r="I316" s="38" t="str">
        <f t="shared" si="56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52"/>
        <v>*</v>
      </c>
      <c r="E317" s="42">
        <f t="shared" si="54"/>
        <v>2025</v>
      </c>
      <c r="F317" s="38" t="str">
        <f t="shared" si="53"/>
        <v>TRAKER</v>
      </c>
      <c r="G317" s="38" t="str">
        <f t="shared" si="55"/>
        <v>TFR*01*, TFM*01*</v>
      </c>
      <c r="H317" s="38" t="str">
        <f>P$24</f>
        <v>TRAKER</v>
      </c>
      <c r="I317" s="38" t="str">
        <f t="shared" si="56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52"/>
        <v>*</v>
      </c>
      <c r="E318" s="42">
        <f t="shared" si="54"/>
        <v>2025</v>
      </c>
      <c r="F318" s="38" t="str">
        <f t="shared" si="53"/>
        <v>TRALFO</v>
      </c>
      <c r="G318" s="38" t="str">
        <f t="shared" si="55"/>
        <v>TFR*01*, TFM*01*</v>
      </c>
      <c r="H318" s="38" t="str">
        <f>P$25</f>
        <v>TRALFO</v>
      </c>
      <c r="I318" s="38" t="str">
        <f t="shared" si="56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52"/>
        <v>FLO_EMIS</v>
      </c>
      <c r="E319" s="42">
        <f t="shared" si="54"/>
        <v>2025</v>
      </c>
      <c r="F319" s="38" t="str">
        <f t="shared" si="53"/>
        <v>TRALPG</v>
      </c>
      <c r="G319" s="38" t="str">
        <f t="shared" si="55"/>
        <v>TFR*01*, TFM*01*</v>
      </c>
      <c r="H319" s="38" t="str">
        <f>P$26</f>
        <v>TRALPG</v>
      </c>
      <c r="I319" s="38" t="str">
        <f t="shared" si="56"/>
        <v>TRAN2ON</v>
      </c>
      <c r="J319" s="47">
        <v>4.637722061579432E-3</v>
      </c>
      <c r="K319" s="2"/>
      <c r="L319" s="38" t="s">
        <v>239</v>
      </c>
      <c r="M319" s="38" t="s">
        <v>293</v>
      </c>
      <c r="N319" s="38" t="s">
        <v>311</v>
      </c>
    </row>
    <row r="320" spans="2:20" x14ac:dyDescent="0.3">
      <c r="B320" s="38" t="s">
        <v>225</v>
      </c>
      <c r="C320" s="38"/>
      <c r="D320" s="38" t="str">
        <f t="shared" si="52"/>
        <v>FLO_EMIS</v>
      </c>
      <c r="E320" s="42">
        <f t="shared" si="54"/>
        <v>2025</v>
      </c>
      <c r="F320" s="38" t="str">
        <f t="shared" si="53"/>
        <v>TRAMTH</v>
      </c>
      <c r="G320" s="38" t="str">
        <f t="shared" si="55"/>
        <v>TFR*01*, TFM*01*</v>
      </c>
      <c r="H320" s="38" t="str">
        <f>P$27</f>
        <v>TRAMTH</v>
      </c>
      <c r="I320" s="38" t="str">
        <f t="shared" si="56"/>
        <v>TRAN2ON</v>
      </c>
      <c r="J320" s="47">
        <v>3.3867148434887375E-3</v>
      </c>
      <c r="K320" s="2"/>
      <c r="L320" s="38" t="s">
        <v>239</v>
      </c>
      <c r="M320" s="38" t="s">
        <v>293</v>
      </c>
      <c r="N320" s="38" t="s">
        <v>311</v>
      </c>
    </row>
    <row r="321" spans="2:20" s="2" customFormat="1" ht="15" customHeight="1" x14ac:dyDescent="0.3">
      <c r="B321" s="38" t="s">
        <v>225</v>
      </c>
      <c r="C321" s="38"/>
      <c r="D321" s="38" t="str">
        <f t="shared" si="52"/>
        <v>FLO_EMIS</v>
      </c>
      <c r="E321" s="42">
        <f t="shared" si="54"/>
        <v>2025</v>
      </c>
      <c r="F321" s="38" t="str">
        <f t="shared" si="53"/>
        <v>TRAMTHM</v>
      </c>
      <c r="G321" s="38" t="str">
        <f t="shared" si="55"/>
        <v>TFR*01*, TFM*01*</v>
      </c>
      <c r="H321" s="38" t="str">
        <f>P$28</f>
        <v>TRAMTHM</v>
      </c>
      <c r="I321" s="38" t="str">
        <f t="shared" si="56"/>
        <v>TRAN2ON</v>
      </c>
      <c r="J321" s="47">
        <v>3.3867148434887375E-3</v>
      </c>
      <c r="L321" s="38" t="s">
        <v>239</v>
      </c>
      <c r="M321" s="38" t="s">
        <v>293</v>
      </c>
      <c r="N321" s="38" t="s">
        <v>311</v>
      </c>
      <c r="P321" s="53"/>
    </row>
    <row r="322" spans="2:20" s="2" customFormat="1" ht="15" customHeight="1" x14ac:dyDescent="0.3">
      <c r="B322" s="38" t="s">
        <v>225</v>
      </c>
      <c r="C322" s="38"/>
      <c r="D322" s="38" t="str">
        <f t="shared" si="52"/>
        <v>FLO_EMIS</v>
      </c>
      <c r="E322" s="42">
        <f t="shared" si="54"/>
        <v>2025</v>
      </c>
      <c r="F322" s="38" t="str">
        <f t="shared" si="53"/>
        <v>TRANGL</v>
      </c>
      <c r="G322" s="38" t="str">
        <f t="shared" si="55"/>
        <v>TFR*01*, TFM*01*</v>
      </c>
      <c r="H322" s="38" t="str">
        <f>P$29</f>
        <v>TRANGL</v>
      </c>
      <c r="I322" s="38" t="str">
        <f t="shared" si="56"/>
        <v>TRAN2ON</v>
      </c>
      <c r="J322" s="47">
        <v>4.427825157930363E-3</v>
      </c>
      <c r="K322"/>
      <c r="L322" s="38" t="s">
        <v>239</v>
      </c>
      <c r="M322" s="38" t="s">
        <v>293</v>
      </c>
      <c r="N322" s="38" t="s">
        <v>311</v>
      </c>
      <c r="P322" s="53"/>
    </row>
    <row r="323" spans="2:20" x14ac:dyDescent="0.3">
      <c r="B323" s="39" t="s">
        <v>225</v>
      </c>
      <c r="C323" s="39"/>
      <c r="D323" s="39" t="str">
        <f t="shared" si="52"/>
        <v>FLO_EMIS</v>
      </c>
      <c r="E323" s="43">
        <f t="shared" si="54"/>
        <v>2025</v>
      </c>
      <c r="F323" s="39" t="str">
        <f t="shared" si="53"/>
        <v>TRANGS</v>
      </c>
      <c r="G323" s="39" t="str">
        <f t="shared" si="55"/>
        <v>TFR*01*, TFM*01*</v>
      </c>
      <c r="H323" s="39" t="str">
        <f>P$30</f>
        <v>TRANGS</v>
      </c>
      <c r="I323" s="39" t="str">
        <f t="shared" si="56"/>
        <v>TRAN2ON</v>
      </c>
      <c r="J323" s="48">
        <v>4.427825157930363E-3</v>
      </c>
      <c r="L323" s="39" t="s">
        <v>239</v>
      </c>
      <c r="M323" s="39" t="s">
        <v>293</v>
      </c>
      <c r="N323" s="39" t="s">
        <v>311</v>
      </c>
    </row>
    <row r="324" spans="2:20" x14ac:dyDescent="0.3">
      <c r="B324" s="38" t="s">
        <v>225</v>
      </c>
      <c r="C324" s="38"/>
      <c r="D324" s="38" t="str">
        <f t="shared" si="52"/>
        <v>FLO_EMIS</v>
      </c>
      <c r="E324" s="42">
        <v>2025</v>
      </c>
      <c r="F324" s="38" t="str">
        <f>H324</f>
        <v>TRABDL</v>
      </c>
      <c r="G324" s="38" t="s">
        <v>344</v>
      </c>
      <c r="H324" s="38" t="str">
        <f>P$7</f>
        <v>TRABDL</v>
      </c>
      <c r="I324" s="38" t="s">
        <v>247</v>
      </c>
      <c r="J324" s="47">
        <v>1.8860623236999991E-4</v>
      </c>
      <c r="K324" s="2"/>
      <c r="L324" s="38" t="s">
        <v>239</v>
      </c>
      <c r="M324" s="38" t="s">
        <v>293</v>
      </c>
      <c r="N324" s="38" t="s">
        <v>310</v>
      </c>
    </row>
    <row r="325" spans="2:20" x14ac:dyDescent="0.3">
      <c r="B325" s="38" t="s">
        <v>225</v>
      </c>
      <c r="C325" s="38"/>
      <c r="D325" s="38" t="str">
        <f t="shared" si="52"/>
        <v>FLO_EMIS</v>
      </c>
      <c r="E325" s="42">
        <f>E324</f>
        <v>2025</v>
      </c>
      <c r="F325" s="38" t="str">
        <f t="shared" ref="F325:F347" si="57">H325</f>
        <v>TRABDLM</v>
      </c>
      <c r="G325" s="38" t="str">
        <f>G324</f>
        <v>TFR*01*, TFM*01*</v>
      </c>
      <c r="H325" s="38" t="str">
        <f>P$8</f>
        <v>TRABDLM</v>
      </c>
      <c r="I325" s="38" t="str">
        <f>I324</f>
        <v>TRANH3N</v>
      </c>
      <c r="J325" s="47">
        <v>1.8860623236999991E-4</v>
      </c>
      <c r="K325" s="2"/>
      <c r="L325" s="38" t="s">
        <v>239</v>
      </c>
      <c r="M325" s="38" t="s">
        <v>293</v>
      </c>
      <c r="N325" s="38" t="s">
        <v>310</v>
      </c>
    </row>
    <row r="326" spans="2:20" s="2" customFormat="1" ht="15" customHeight="1" x14ac:dyDescent="0.3">
      <c r="B326" s="38" t="s">
        <v>225</v>
      </c>
      <c r="C326" s="38"/>
      <c r="D326" s="38" t="str">
        <f t="shared" si="52"/>
        <v>FLO_EMIS</v>
      </c>
      <c r="E326" s="42">
        <f t="shared" ref="E326:E347" si="58">E325</f>
        <v>2025</v>
      </c>
      <c r="F326" s="38" t="str">
        <f t="shared" si="57"/>
        <v>TRABGL</v>
      </c>
      <c r="G326" s="38" t="str">
        <f t="shared" ref="G326:G347" si="59">G325</f>
        <v>TFR*01*, TFM*01*</v>
      </c>
      <c r="H326" s="38" t="str">
        <f>P$9</f>
        <v>TRABGL</v>
      </c>
      <c r="I326" s="38" t="str">
        <f t="shared" ref="I326:I347" si="60">I325</f>
        <v>TRANH3N</v>
      </c>
      <c r="J326" s="47">
        <v>1.8215944802983417E-4</v>
      </c>
      <c r="L326" s="38" t="s">
        <v>239</v>
      </c>
      <c r="M326" s="38" t="s">
        <v>293</v>
      </c>
      <c r="N326" s="38" t="s">
        <v>311</v>
      </c>
      <c r="P326" s="53"/>
      <c r="S326" s="53"/>
    </row>
    <row r="327" spans="2:20" s="2" customFormat="1" ht="15" customHeight="1" x14ac:dyDescent="0.3">
      <c r="B327" s="38" t="s">
        <v>225</v>
      </c>
      <c r="C327" s="38"/>
      <c r="D327" s="38" t="str">
        <f t="shared" si="52"/>
        <v>FLO_EMIS</v>
      </c>
      <c r="E327" s="42">
        <f t="shared" si="58"/>
        <v>2025</v>
      </c>
      <c r="F327" s="38" t="str">
        <f t="shared" si="57"/>
        <v>TRABGS</v>
      </c>
      <c r="G327" s="38" t="str">
        <f t="shared" si="59"/>
        <v>TFR*01*, TFM*01*</v>
      </c>
      <c r="H327" s="38" t="str">
        <f>P$10</f>
        <v>TRABGS</v>
      </c>
      <c r="I327" s="38" t="str">
        <f t="shared" si="60"/>
        <v>TRANH3N</v>
      </c>
      <c r="J327" s="47">
        <v>1.8215944802983417E-4</v>
      </c>
      <c r="L327" s="38" t="s">
        <v>239</v>
      </c>
      <c r="M327" s="38" t="s">
        <v>293</v>
      </c>
      <c r="N327" s="38" t="s">
        <v>311</v>
      </c>
      <c r="P327" s="53"/>
      <c r="S327" s="1"/>
      <c r="T327" s="54"/>
    </row>
    <row r="328" spans="2:20" s="2" customFormat="1" ht="15" customHeight="1" x14ac:dyDescent="0.3">
      <c r="B328" s="38" t="s">
        <v>225</v>
      </c>
      <c r="C328" s="38"/>
      <c r="D328" s="38" t="str">
        <f t="shared" si="52"/>
        <v>*</v>
      </c>
      <c r="E328" s="42">
        <f t="shared" si="58"/>
        <v>2025</v>
      </c>
      <c r="F328" s="38" t="str">
        <f t="shared" si="57"/>
        <v>TRABGSL</v>
      </c>
      <c r="G328" s="38" t="str">
        <f t="shared" si="59"/>
        <v>TFR*01*, TFM*01*</v>
      </c>
      <c r="H328" s="38" t="str">
        <f>P$11</f>
        <v>TRABGSL</v>
      </c>
      <c r="I328" s="38" t="str">
        <f t="shared" si="60"/>
        <v>TRANH3N</v>
      </c>
      <c r="J328" s="47">
        <v>0</v>
      </c>
      <c r="L328" s="38" t="s">
        <v>239</v>
      </c>
      <c r="M328" s="38"/>
      <c r="N328" s="38" t="s">
        <v>245</v>
      </c>
      <c r="P328" s="53"/>
      <c r="S328" s="53"/>
    </row>
    <row r="329" spans="2:20" s="2" customFormat="1" ht="15" customHeight="1" x14ac:dyDescent="0.3">
      <c r="B329" s="38" t="s">
        <v>225</v>
      </c>
      <c r="C329" s="38"/>
      <c r="D329" s="38" t="str">
        <f t="shared" ref="D329" si="61">IF(J329&gt;0,"FLO_EMIS","*")</f>
        <v>*</v>
      </c>
      <c r="E329" s="42">
        <f t="shared" si="58"/>
        <v>2025</v>
      </c>
      <c r="F329" s="38" t="str">
        <f t="shared" si="57"/>
        <v>TRABGSLM</v>
      </c>
      <c r="G329" s="38" t="str">
        <f t="shared" si="59"/>
        <v>TFR*01*, TFM*01*</v>
      </c>
      <c r="H329" s="38" t="str">
        <f>P$12</f>
        <v>TRABGSLM</v>
      </c>
      <c r="I329" s="38" t="str">
        <f t="shared" si="60"/>
        <v>TRANH3N</v>
      </c>
      <c r="J329" s="47">
        <v>0</v>
      </c>
      <c r="L329" s="38" t="s">
        <v>239</v>
      </c>
      <c r="M329" s="38"/>
      <c r="N329" s="38" t="s">
        <v>245</v>
      </c>
      <c r="P329" s="53"/>
      <c r="S329" s="1"/>
      <c r="T329" s="62"/>
    </row>
    <row r="330" spans="2:20" s="2" customFormat="1" ht="15" customHeight="1" x14ac:dyDescent="0.3">
      <c r="B330" s="38" t="s">
        <v>225</v>
      </c>
      <c r="C330" s="38"/>
      <c r="D330" s="38" t="str">
        <f t="shared" si="52"/>
        <v>*</v>
      </c>
      <c r="E330" s="42">
        <f>E328</f>
        <v>2025</v>
      </c>
      <c r="F330" s="38" t="str">
        <f t="shared" si="57"/>
        <v>TRABJF</v>
      </c>
      <c r="G330" s="38" t="str">
        <f>G328</f>
        <v>TFR*01*, TFM*01*</v>
      </c>
      <c r="H330" s="38" t="str">
        <f>P$13</f>
        <v>TRABJF</v>
      </c>
      <c r="I330" s="38" t="str">
        <f>I328</f>
        <v>TRANH3N</v>
      </c>
      <c r="J330" s="47">
        <v>0</v>
      </c>
      <c r="L330" s="38" t="s">
        <v>239</v>
      </c>
      <c r="M330" s="38"/>
      <c r="N330" s="38" t="s">
        <v>245</v>
      </c>
      <c r="P330" s="53"/>
      <c r="S330" s="1"/>
      <c r="T330" s="54"/>
    </row>
    <row r="331" spans="2:20" s="2" customFormat="1" ht="15" customHeight="1" x14ac:dyDescent="0.3">
      <c r="B331" s="38" t="s">
        <v>225</v>
      </c>
      <c r="C331" s="38"/>
      <c r="D331" s="38" t="str">
        <f t="shared" si="52"/>
        <v>*</v>
      </c>
      <c r="E331" s="42">
        <f t="shared" si="58"/>
        <v>2025</v>
      </c>
      <c r="F331" s="38" t="str">
        <f t="shared" si="57"/>
        <v>TRADME</v>
      </c>
      <c r="G331" s="38" t="str">
        <f t="shared" si="59"/>
        <v>TFR*01*, TFM*01*</v>
      </c>
      <c r="H331" s="38" t="str">
        <f>P$14</f>
        <v>TRADME</v>
      </c>
      <c r="I331" s="38" t="str">
        <f t="shared" si="60"/>
        <v>TRANH3N</v>
      </c>
      <c r="J331" s="47">
        <v>0</v>
      </c>
      <c r="L331" s="38" t="s">
        <v>239</v>
      </c>
      <c r="M331" s="38"/>
      <c r="N331" s="38" t="s">
        <v>263</v>
      </c>
      <c r="P331" s="53"/>
    </row>
    <row r="332" spans="2:20" x14ac:dyDescent="0.3">
      <c r="B332" s="38" t="s">
        <v>225</v>
      </c>
      <c r="C332" s="38"/>
      <c r="D332" s="38" t="str">
        <f t="shared" si="52"/>
        <v>FLO_EMIS</v>
      </c>
      <c r="E332" s="42">
        <f t="shared" si="58"/>
        <v>2025</v>
      </c>
      <c r="F332" s="38" t="str">
        <f t="shared" si="57"/>
        <v>TRADST</v>
      </c>
      <c r="G332" s="38" t="str">
        <f t="shared" si="59"/>
        <v>TFR*01*, TFM*01*</v>
      </c>
      <c r="H332" s="38" t="str">
        <f>P$15</f>
        <v>TRADST</v>
      </c>
      <c r="I332" s="38" t="str">
        <f t="shared" si="60"/>
        <v>TRANH3N</v>
      </c>
      <c r="J332" s="47">
        <v>1.8479440269169884E-4</v>
      </c>
      <c r="K332" s="2"/>
      <c r="L332" s="38" t="s">
        <v>239</v>
      </c>
      <c r="M332" s="38" t="s">
        <v>293</v>
      </c>
      <c r="N332" s="38" t="s">
        <v>311</v>
      </c>
      <c r="P332" s="53"/>
    </row>
    <row r="333" spans="2:20" x14ac:dyDescent="0.3">
      <c r="B333" s="38" t="s">
        <v>225</v>
      </c>
      <c r="C333" s="38"/>
      <c r="D333" s="38" t="str">
        <f t="shared" si="52"/>
        <v>*</v>
      </c>
      <c r="E333" s="42">
        <f t="shared" si="58"/>
        <v>2025</v>
      </c>
      <c r="F333" s="38" t="str">
        <f t="shared" si="57"/>
        <v>TRAELC</v>
      </c>
      <c r="G333" s="38" t="str">
        <f t="shared" si="59"/>
        <v>TFR*01*, TFM*01*</v>
      </c>
      <c r="H333" s="38" t="str">
        <f>P$16</f>
        <v>TRAELC</v>
      </c>
      <c r="I333" s="38" t="str">
        <f t="shared" si="60"/>
        <v>TRANH3N</v>
      </c>
      <c r="J333" s="47">
        <v>0</v>
      </c>
      <c r="K333" s="2"/>
      <c r="L333" s="38" t="s">
        <v>239</v>
      </c>
      <c r="M333" s="38"/>
      <c r="N333" s="38" t="s">
        <v>245</v>
      </c>
    </row>
    <row r="334" spans="2:20" x14ac:dyDescent="0.3">
      <c r="B334" s="38" t="s">
        <v>225</v>
      </c>
      <c r="C334" s="38"/>
      <c r="D334" s="38" t="str">
        <f t="shared" si="52"/>
        <v>FLO_EMIS</v>
      </c>
      <c r="E334" s="42">
        <f t="shared" si="58"/>
        <v>2025</v>
      </c>
      <c r="F334" s="38" t="str">
        <f t="shared" si="57"/>
        <v>TRAETH</v>
      </c>
      <c r="G334" s="38" t="str">
        <f t="shared" si="59"/>
        <v>TFR*01*, TFM*01*</v>
      </c>
      <c r="H334" s="38" t="str">
        <f>P$17</f>
        <v>TRAETH</v>
      </c>
      <c r="I334" s="38" t="str">
        <f t="shared" si="60"/>
        <v>TRANH3N</v>
      </c>
      <c r="J334" s="47">
        <v>8.6939471784194423E-5</v>
      </c>
      <c r="K334" s="2"/>
      <c r="L334" s="38" t="s">
        <v>239</v>
      </c>
      <c r="M334" s="38" t="s">
        <v>293</v>
      </c>
      <c r="N334" s="38" t="s">
        <v>311</v>
      </c>
    </row>
    <row r="335" spans="2:20" x14ac:dyDescent="0.3">
      <c r="B335" s="38" t="s">
        <v>225</v>
      </c>
      <c r="C335" s="38"/>
      <c r="D335" s="38" t="str">
        <f t="shared" si="52"/>
        <v>FLO_EMIS</v>
      </c>
      <c r="E335" s="42">
        <f t="shared" si="58"/>
        <v>2025</v>
      </c>
      <c r="F335" s="38" t="str">
        <f t="shared" si="57"/>
        <v>TRAETHM</v>
      </c>
      <c r="G335" s="38" t="str">
        <f t="shared" si="59"/>
        <v>TFR*01*, TFM*01*</v>
      </c>
      <c r="H335" s="38" t="str">
        <f>P$18</f>
        <v>TRAETHM</v>
      </c>
      <c r="I335" s="38" t="str">
        <f t="shared" si="60"/>
        <v>TRANH3N</v>
      </c>
      <c r="J335" s="47">
        <v>8.6939471784194423E-5</v>
      </c>
      <c r="K335" s="2"/>
      <c r="L335" s="38" t="s">
        <v>239</v>
      </c>
      <c r="M335" s="38" t="s">
        <v>293</v>
      </c>
      <c r="N335" s="38" t="s">
        <v>311</v>
      </c>
    </row>
    <row r="336" spans="2:20" x14ac:dyDescent="0.3">
      <c r="B336" s="38" t="s">
        <v>225</v>
      </c>
      <c r="C336" s="38"/>
      <c r="D336" s="38" t="str">
        <f t="shared" si="52"/>
        <v>*</v>
      </c>
      <c r="E336" s="42">
        <f t="shared" si="58"/>
        <v>2025</v>
      </c>
      <c r="F336" s="38" t="str">
        <f t="shared" si="57"/>
        <v>TRAFTD</v>
      </c>
      <c r="G336" s="38" t="str">
        <f t="shared" si="59"/>
        <v>TFR*01*, TFM*01*</v>
      </c>
      <c r="H336" s="38" t="str">
        <f>P$19</f>
        <v>TRAFTD</v>
      </c>
      <c r="I336" s="38" t="str">
        <f t="shared" si="60"/>
        <v>TRANH3N</v>
      </c>
      <c r="J336" s="47">
        <v>0</v>
      </c>
      <c r="K336" s="2"/>
      <c r="L336" s="38" t="s">
        <v>239</v>
      </c>
      <c r="M336" s="38"/>
      <c r="N336" s="38" t="s">
        <v>263</v>
      </c>
    </row>
    <row r="337" spans="2:20" x14ac:dyDescent="0.3">
      <c r="B337" s="38" t="s">
        <v>225</v>
      </c>
      <c r="C337" s="38"/>
      <c r="D337" s="38" t="str">
        <f t="shared" si="52"/>
        <v>*</v>
      </c>
      <c r="E337" s="42">
        <f t="shared" si="58"/>
        <v>2025</v>
      </c>
      <c r="F337" s="38" t="str">
        <f t="shared" si="57"/>
        <v>TRAGSL</v>
      </c>
      <c r="G337" s="38" t="str">
        <f t="shared" si="59"/>
        <v>TFR*01*, TFM*01*</v>
      </c>
      <c r="H337" s="38" t="str">
        <f>P$20</f>
        <v>TRAGSL</v>
      </c>
      <c r="I337" s="38" t="str">
        <f t="shared" si="60"/>
        <v>TRANH3N</v>
      </c>
      <c r="J337" s="47">
        <v>0</v>
      </c>
      <c r="K337" s="2"/>
      <c r="L337" s="38" t="s">
        <v>239</v>
      </c>
      <c r="M337" s="38"/>
      <c r="N337" s="38" t="s">
        <v>245</v>
      </c>
    </row>
    <row r="338" spans="2:20" x14ac:dyDescent="0.3">
      <c r="B338" s="38" t="s">
        <v>225</v>
      </c>
      <c r="C338" s="38"/>
      <c r="D338" s="38" t="str">
        <f t="shared" si="52"/>
        <v>*</v>
      </c>
      <c r="E338" s="42">
        <f t="shared" si="58"/>
        <v>2025</v>
      </c>
      <c r="F338" s="38" t="str">
        <f t="shared" si="57"/>
        <v>TRAH2G</v>
      </c>
      <c r="G338" s="38" t="str">
        <f t="shared" si="59"/>
        <v>TFR*01*, TFM*01*</v>
      </c>
      <c r="H338" s="38" t="str">
        <f>P$21</f>
        <v>TRAH2G</v>
      </c>
      <c r="I338" s="38" t="str">
        <f t="shared" si="60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52"/>
        <v>*</v>
      </c>
      <c r="E339" s="42">
        <f t="shared" si="58"/>
        <v>2025</v>
      </c>
      <c r="F339" s="38" t="str">
        <f t="shared" si="57"/>
        <v>TRAHFO</v>
      </c>
      <c r="G339" s="38" t="str">
        <f t="shared" si="59"/>
        <v>TFR*01*, TFM*01*</v>
      </c>
      <c r="H339" s="38" t="str">
        <f>P$22</f>
        <v>TRAHFO</v>
      </c>
      <c r="I339" s="38" t="str">
        <f t="shared" si="60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52"/>
        <v>*</v>
      </c>
      <c r="E340" s="42">
        <f t="shared" si="58"/>
        <v>2025</v>
      </c>
      <c r="F340" s="38" t="str">
        <f t="shared" si="57"/>
        <v>TRAHUM</v>
      </c>
      <c r="G340" s="38" t="str">
        <f t="shared" si="59"/>
        <v>TFR*01*, TFM*01*</v>
      </c>
      <c r="H340" s="38" t="str">
        <f>P$23</f>
        <v>TRAHUM</v>
      </c>
      <c r="I340" s="38" t="str">
        <f t="shared" si="60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52"/>
        <v>*</v>
      </c>
      <c r="E341" s="42">
        <f t="shared" si="58"/>
        <v>2025</v>
      </c>
      <c r="F341" s="38" t="str">
        <f t="shared" si="57"/>
        <v>TRAKER</v>
      </c>
      <c r="G341" s="38" t="str">
        <f t="shared" si="59"/>
        <v>TFR*01*, TFM*01*</v>
      </c>
      <c r="H341" s="38" t="str">
        <f>P$24</f>
        <v>TRAKER</v>
      </c>
      <c r="I341" s="38" t="str">
        <f t="shared" si="60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52"/>
        <v>*</v>
      </c>
      <c r="E342" s="42">
        <f t="shared" si="58"/>
        <v>2025</v>
      </c>
      <c r="F342" s="38" t="str">
        <f t="shared" si="57"/>
        <v>TRALFO</v>
      </c>
      <c r="G342" s="38" t="str">
        <f t="shared" si="59"/>
        <v>TFR*01*, TFM*01*</v>
      </c>
      <c r="H342" s="38" t="str">
        <f>P$25</f>
        <v>TRALFO</v>
      </c>
      <c r="I342" s="38" t="str">
        <f t="shared" si="60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52"/>
        <v>FLO_EMIS</v>
      </c>
      <c r="E343" s="42">
        <f t="shared" si="58"/>
        <v>2025</v>
      </c>
      <c r="F343" s="38" t="str">
        <f t="shared" si="57"/>
        <v>TRALPG</v>
      </c>
      <c r="G343" s="38" t="str">
        <f t="shared" si="59"/>
        <v>TFR*01*, TFM*01*</v>
      </c>
      <c r="H343" s="38" t="str">
        <f>P$26</f>
        <v>TRALPG</v>
      </c>
      <c r="I343" s="38" t="str">
        <f t="shared" si="60"/>
        <v>TRANH3N</v>
      </c>
      <c r="J343" s="47">
        <v>1.907945460177044E-4</v>
      </c>
      <c r="K343" s="2"/>
      <c r="L343" s="38" t="s">
        <v>239</v>
      </c>
      <c r="M343" s="38" t="s">
        <v>293</v>
      </c>
      <c r="N343" s="38" t="s">
        <v>311</v>
      </c>
    </row>
    <row r="344" spans="2:20" x14ac:dyDescent="0.3">
      <c r="B344" s="38" t="s">
        <v>225</v>
      </c>
      <c r="C344" s="38"/>
      <c r="D344" s="38" t="str">
        <f t="shared" si="52"/>
        <v>FLO_EMIS</v>
      </c>
      <c r="E344" s="42">
        <f t="shared" si="58"/>
        <v>2025</v>
      </c>
      <c r="F344" s="38" t="str">
        <f t="shared" si="57"/>
        <v>TRAMTH</v>
      </c>
      <c r="G344" s="38" t="str">
        <f t="shared" si="59"/>
        <v>TFR*01*, TFM*01*</v>
      </c>
      <c r="H344" s="38" t="str">
        <f>P$27</f>
        <v>TRAMTH</v>
      </c>
      <c r="I344" s="38" t="str">
        <f t="shared" si="60"/>
        <v>TRANH3N</v>
      </c>
      <c r="J344" s="47">
        <v>1.8021001889361691E-4</v>
      </c>
      <c r="K344" s="2"/>
      <c r="L344" s="38" t="s">
        <v>239</v>
      </c>
      <c r="M344" s="38" t="s">
        <v>293</v>
      </c>
      <c r="N344" s="38" t="s">
        <v>311</v>
      </c>
    </row>
    <row r="345" spans="2:20" s="2" customFormat="1" ht="15" customHeight="1" x14ac:dyDescent="0.3">
      <c r="B345" s="38" t="s">
        <v>225</v>
      </c>
      <c r="C345" s="38"/>
      <c r="D345" s="38" t="str">
        <f t="shared" si="52"/>
        <v>FLO_EMIS</v>
      </c>
      <c r="E345" s="42">
        <f t="shared" si="58"/>
        <v>2025</v>
      </c>
      <c r="F345" s="38" t="str">
        <f t="shared" si="57"/>
        <v>TRAMTHM</v>
      </c>
      <c r="G345" s="38" t="str">
        <f t="shared" si="59"/>
        <v>TFR*01*, TFM*01*</v>
      </c>
      <c r="H345" s="38" t="str">
        <f>P$28</f>
        <v>TRAMTHM</v>
      </c>
      <c r="I345" s="38" t="str">
        <f t="shared" si="60"/>
        <v>TRANH3N</v>
      </c>
      <c r="J345" s="47">
        <v>1.8021001889361691E-4</v>
      </c>
      <c r="L345" s="38" t="s">
        <v>239</v>
      </c>
      <c r="M345" s="38" t="s">
        <v>293</v>
      </c>
      <c r="N345" s="38" t="s">
        <v>311</v>
      </c>
      <c r="P345" s="53"/>
    </row>
    <row r="346" spans="2:20" s="2" customFormat="1" ht="15" customHeight="1" x14ac:dyDescent="0.3">
      <c r="B346" s="38" t="s">
        <v>225</v>
      </c>
      <c r="C346" s="38"/>
      <c r="D346" s="38" t="str">
        <f t="shared" si="52"/>
        <v>FLO_EMIS</v>
      </c>
      <c r="E346" s="42">
        <f t="shared" si="58"/>
        <v>2025</v>
      </c>
      <c r="F346" s="38" t="str">
        <f t="shared" si="57"/>
        <v>TRANGL</v>
      </c>
      <c r="G346" s="38" t="str">
        <f t="shared" si="59"/>
        <v>TFR*01*, TFM*01*</v>
      </c>
      <c r="H346" s="38" t="str">
        <f>P$29</f>
        <v>TRANGL</v>
      </c>
      <c r="I346" s="38" t="str">
        <f t="shared" si="60"/>
        <v>TRANH3N</v>
      </c>
      <c r="J346" s="47">
        <v>1.8215944802983417E-4</v>
      </c>
      <c r="K346"/>
      <c r="L346" s="38" t="s">
        <v>239</v>
      </c>
      <c r="M346" s="38" t="s">
        <v>293</v>
      </c>
      <c r="N346" s="38" t="s">
        <v>311</v>
      </c>
      <c r="P346" s="53"/>
    </row>
    <row r="347" spans="2:20" x14ac:dyDescent="0.3">
      <c r="B347" s="39" t="s">
        <v>225</v>
      </c>
      <c r="C347" s="39"/>
      <c r="D347" s="39" t="str">
        <f t="shared" si="52"/>
        <v>FLO_EMIS</v>
      </c>
      <c r="E347" s="43">
        <f t="shared" si="58"/>
        <v>2025</v>
      </c>
      <c r="F347" s="39" t="str">
        <f t="shared" si="57"/>
        <v>TRANGS</v>
      </c>
      <c r="G347" s="39" t="str">
        <f t="shared" si="59"/>
        <v>TFR*01*, TFM*01*</v>
      </c>
      <c r="H347" s="39" t="str">
        <f>P$30</f>
        <v>TRANGS</v>
      </c>
      <c r="I347" s="39" t="str">
        <f t="shared" si="60"/>
        <v>TRANH3N</v>
      </c>
      <c r="J347" s="48">
        <v>1.8215944802983417E-4</v>
      </c>
      <c r="L347" s="39" t="s">
        <v>239</v>
      </c>
      <c r="M347" s="39" t="s">
        <v>293</v>
      </c>
      <c r="N347" s="39" t="s">
        <v>311</v>
      </c>
    </row>
    <row r="348" spans="2:20" x14ac:dyDescent="0.3">
      <c r="B348" s="38" t="s">
        <v>225</v>
      </c>
      <c r="C348" s="38"/>
      <c r="D348" s="38" t="str">
        <f t="shared" si="52"/>
        <v>FLO_EMIS</v>
      </c>
      <c r="E348" s="42">
        <v>2025</v>
      </c>
      <c r="F348" s="38" t="str">
        <f>H348</f>
        <v>TRABDL</v>
      </c>
      <c r="G348" s="38" t="s">
        <v>344</v>
      </c>
      <c r="H348" s="38" t="str">
        <f>P$7</f>
        <v>TRABDL</v>
      </c>
      <c r="I348" s="38" t="s">
        <v>231</v>
      </c>
      <c r="J348" s="47">
        <v>4.5042289807755716E-2</v>
      </c>
      <c r="K348" s="2"/>
      <c r="L348" s="38" t="s">
        <v>239</v>
      </c>
      <c r="M348" s="38" t="s">
        <v>293</v>
      </c>
      <c r="N348" s="38" t="s">
        <v>310</v>
      </c>
    </row>
    <row r="349" spans="2:20" s="2" customFormat="1" ht="15" customHeight="1" x14ac:dyDescent="0.3">
      <c r="B349" s="38" t="s">
        <v>225</v>
      </c>
      <c r="C349" s="38"/>
      <c r="D349" s="38" t="str">
        <f t="shared" si="52"/>
        <v>FLO_EMIS</v>
      </c>
      <c r="E349" s="42">
        <f>E348</f>
        <v>2025</v>
      </c>
      <c r="F349" s="38" t="str">
        <f t="shared" ref="F349:F395" si="62">H349</f>
        <v>TRABDLM</v>
      </c>
      <c r="G349" s="38" t="str">
        <f>G348</f>
        <v>TFR*01*, TFM*01*</v>
      </c>
      <c r="H349" s="38" t="str">
        <f>P$8</f>
        <v>TRABDLM</v>
      </c>
      <c r="I349" s="38" t="str">
        <f>I348</f>
        <v>TRANOXN</v>
      </c>
      <c r="J349" s="47">
        <v>4.5042289807755716E-2</v>
      </c>
      <c r="L349" s="38" t="s">
        <v>239</v>
      </c>
      <c r="M349" s="38" t="s">
        <v>293</v>
      </c>
      <c r="N349" s="38" t="s">
        <v>310</v>
      </c>
      <c r="P349" s="53"/>
      <c r="S349" s="53"/>
    </row>
    <row r="350" spans="2:20" s="2" customFormat="1" ht="15" customHeight="1" x14ac:dyDescent="0.3">
      <c r="B350" s="38" t="s">
        <v>225</v>
      </c>
      <c r="C350" s="38"/>
      <c r="D350" s="38" t="str">
        <f t="shared" si="52"/>
        <v>FLO_EMIS</v>
      </c>
      <c r="E350" s="42">
        <f t="shared" ref="E350:E371" si="63">E349</f>
        <v>2025</v>
      </c>
      <c r="F350" s="38" t="str">
        <f t="shared" si="62"/>
        <v>TRABGL</v>
      </c>
      <c r="G350" s="38" t="str">
        <f t="shared" ref="G350:G371" si="64">G349</f>
        <v>TFR*01*, TFM*01*</v>
      </c>
      <c r="H350" s="38" t="str">
        <f>P$9</f>
        <v>TRABGL</v>
      </c>
      <c r="I350" s="38" t="str">
        <f t="shared" ref="I350:I371" si="65">I349</f>
        <v>TRANOXN</v>
      </c>
      <c r="J350" s="47">
        <v>0.2135683172637208</v>
      </c>
      <c r="L350" s="38" t="s">
        <v>239</v>
      </c>
      <c r="M350" s="38" t="s">
        <v>293</v>
      </c>
      <c r="N350" s="38" t="s">
        <v>311</v>
      </c>
      <c r="P350" s="53"/>
      <c r="S350" s="1"/>
      <c r="T350" s="54"/>
    </row>
    <row r="351" spans="2:20" s="2" customFormat="1" ht="15" customHeight="1" x14ac:dyDescent="0.3">
      <c r="B351" s="38" t="s">
        <v>225</v>
      </c>
      <c r="C351" s="38"/>
      <c r="D351" s="38" t="str">
        <f t="shared" si="52"/>
        <v>FLO_EMIS</v>
      </c>
      <c r="E351" s="42">
        <f t="shared" si="63"/>
        <v>2025</v>
      </c>
      <c r="F351" s="38" t="str">
        <f t="shared" si="62"/>
        <v>TRABGS</v>
      </c>
      <c r="G351" s="38" t="str">
        <f t="shared" si="64"/>
        <v>TFR*01*, TFM*01*</v>
      </c>
      <c r="H351" s="38" t="str">
        <f>P$10</f>
        <v>TRABGS</v>
      </c>
      <c r="I351" s="38" t="str">
        <f t="shared" si="65"/>
        <v>TRANOXN</v>
      </c>
      <c r="J351" s="47">
        <v>0.2135683172637208</v>
      </c>
      <c r="L351" s="38" t="s">
        <v>239</v>
      </c>
      <c r="M351" s="38" t="s">
        <v>293</v>
      </c>
      <c r="N351" s="38" t="s">
        <v>311</v>
      </c>
      <c r="P351" s="53"/>
      <c r="S351" s="53"/>
    </row>
    <row r="352" spans="2:20" s="2" customFormat="1" ht="15" customHeight="1" x14ac:dyDescent="0.3">
      <c r="B352" s="38" t="s">
        <v>225</v>
      </c>
      <c r="C352" s="38"/>
      <c r="D352" s="38" t="str">
        <f t="shared" si="52"/>
        <v>*</v>
      </c>
      <c r="E352" s="42">
        <f t="shared" si="63"/>
        <v>2025</v>
      </c>
      <c r="F352" s="38" t="str">
        <f t="shared" si="62"/>
        <v>TRABGSL</v>
      </c>
      <c r="G352" s="38" t="str">
        <f t="shared" si="64"/>
        <v>TFR*01*, TFM*01*</v>
      </c>
      <c r="H352" s="38" t="str">
        <f>P$11</f>
        <v>TRABGSL</v>
      </c>
      <c r="I352" s="38" t="str">
        <f t="shared" si="65"/>
        <v>TRANOXN</v>
      </c>
      <c r="J352" s="47">
        <v>0</v>
      </c>
      <c r="L352" s="38" t="s">
        <v>239</v>
      </c>
      <c r="M352" s="38"/>
      <c r="N352" s="38" t="s">
        <v>245</v>
      </c>
      <c r="P352" s="53"/>
      <c r="S352" s="1"/>
      <c r="T352" s="54"/>
    </row>
    <row r="353" spans="2:20" s="2" customFormat="1" ht="15" customHeight="1" x14ac:dyDescent="0.3">
      <c r="B353" s="38" t="s">
        <v>225</v>
      </c>
      <c r="C353" s="38"/>
      <c r="D353" s="38" t="str">
        <f t="shared" si="52"/>
        <v>*</v>
      </c>
      <c r="E353" s="42">
        <f t="shared" si="63"/>
        <v>2025</v>
      </c>
      <c r="F353" s="38" t="str">
        <f t="shared" si="62"/>
        <v>TRABGSLM</v>
      </c>
      <c r="G353" s="38" t="str">
        <f t="shared" si="64"/>
        <v>TFR*01*, TFM*01*</v>
      </c>
      <c r="H353" s="38" t="str">
        <f>P$12</f>
        <v>TRABGSLM</v>
      </c>
      <c r="I353" s="38" t="str">
        <f t="shared" si="65"/>
        <v>TRANOXN</v>
      </c>
      <c r="J353" s="47">
        <v>0</v>
      </c>
      <c r="L353" s="38" t="s">
        <v>239</v>
      </c>
      <c r="M353" s="38"/>
      <c r="N353" s="38" t="s">
        <v>245</v>
      </c>
      <c r="P353" s="53"/>
      <c r="S353" s="1"/>
      <c r="T353" s="62"/>
    </row>
    <row r="354" spans="2:20" s="2" customFormat="1" ht="15" customHeight="1" x14ac:dyDescent="0.3">
      <c r="B354" s="38" t="s">
        <v>225</v>
      </c>
      <c r="C354" s="38"/>
      <c r="D354" s="38" t="str">
        <f t="shared" si="52"/>
        <v>*</v>
      </c>
      <c r="E354" s="42">
        <f>E352</f>
        <v>2025</v>
      </c>
      <c r="F354" s="38" t="str">
        <f t="shared" si="62"/>
        <v>TRABJF</v>
      </c>
      <c r="G354" s="38" t="str">
        <f>G352</f>
        <v>TFR*01*, TFM*01*</v>
      </c>
      <c r="H354" s="38" t="str">
        <f>P$13</f>
        <v>TRABJF</v>
      </c>
      <c r="I354" s="38" t="str">
        <f>I352</f>
        <v>TRANOXN</v>
      </c>
      <c r="J354" s="47">
        <v>0</v>
      </c>
      <c r="L354" s="38" t="s">
        <v>239</v>
      </c>
      <c r="M354" s="38"/>
      <c r="N354" s="38" t="s">
        <v>245</v>
      </c>
      <c r="P354" s="53"/>
    </row>
    <row r="355" spans="2:20" x14ac:dyDescent="0.3">
      <c r="B355" s="38" t="s">
        <v>225</v>
      </c>
      <c r="C355" s="38"/>
      <c r="D355" s="38" t="str">
        <f t="shared" si="52"/>
        <v>*</v>
      </c>
      <c r="E355" s="42">
        <f t="shared" si="63"/>
        <v>2025</v>
      </c>
      <c r="F355" s="38" t="str">
        <f t="shared" si="62"/>
        <v>TRADME</v>
      </c>
      <c r="G355" s="38" t="str">
        <f t="shared" si="64"/>
        <v>TFR*01*, TFM*01*</v>
      </c>
      <c r="H355" s="38" t="str">
        <f>P$14</f>
        <v>TRADME</v>
      </c>
      <c r="I355" s="38" t="str">
        <f t="shared" si="65"/>
        <v>TRANOXN</v>
      </c>
      <c r="J355" s="47">
        <v>0</v>
      </c>
      <c r="K355" s="2"/>
      <c r="L355" s="38" t="s">
        <v>239</v>
      </c>
      <c r="M355" s="38"/>
      <c r="N355" s="38" t="s">
        <v>263</v>
      </c>
      <c r="P355" s="53"/>
    </row>
    <row r="356" spans="2:20" x14ac:dyDescent="0.3">
      <c r="B356" s="38" t="s">
        <v>225</v>
      </c>
      <c r="C356" s="38"/>
      <c r="D356" s="38" t="str">
        <f t="shared" si="52"/>
        <v>FLO_EMIS</v>
      </c>
      <c r="E356" s="42">
        <f t="shared" si="63"/>
        <v>2025</v>
      </c>
      <c r="F356" s="38" t="str">
        <f t="shared" si="62"/>
        <v>TRADST</v>
      </c>
      <c r="G356" s="38" t="str">
        <f t="shared" si="64"/>
        <v>TFR*01*, TFM*01*</v>
      </c>
      <c r="H356" s="38" t="str">
        <f>P$15</f>
        <v>TRADST</v>
      </c>
      <c r="I356" s="38" t="str">
        <f t="shared" si="65"/>
        <v>TRANOXN</v>
      </c>
      <c r="J356" s="47">
        <v>4.4131961793085338E-2</v>
      </c>
      <c r="K356" s="2"/>
      <c r="L356" s="38" t="s">
        <v>239</v>
      </c>
      <c r="M356" s="38" t="s">
        <v>293</v>
      </c>
      <c r="N356" s="38" t="s">
        <v>311</v>
      </c>
      <c r="R356" t="s">
        <v>338</v>
      </c>
      <c r="S356" t="s">
        <v>337</v>
      </c>
      <c r="T356" t="s">
        <v>339</v>
      </c>
    </row>
    <row r="357" spans="2:20" x14ac:dyDescent="0.3">
      <c r="B357" s="38" t="s">
        <v>225</v>
      </c>
      <c r="C357" s="38"/>
      <c r="D357" s="38" t="str">
        <f t="shared" si="52"/>
        <v>*</v>
      </c>
      <c r="E357" s="42">
        <f t="shared" si="63"/>
        <v>2025</v>
      </c>
      <c r="F357" s="38" t="str">
        <f t="shared" si="62"/>
        <v>TRAELC</v>
      </c>
      <c r="G357" s="38" t="str">
        <f t="shared" si="64"/>
        <v>TFR*01*, TFM*01*</v>
      </c>
      <c r="H357" s="38" t="str">
        <f>P$16</f>
        <v>TRAELC</v>
      </c>
      <c r="I357" s="38" t="str">
        <f t="shared" si="65"/>
        <v>TRANOXN</v>
      </c>
      <c r="J357" s="47">
        <v>0</v>
      </c>
      <c r="K357" s="2"/>
      <c r="L357" s="38" t="s">
        <v>239</v>
      </c>
      <c r="M357" s="38"/>
      <c r="N357" s="38" t="s">
        <v>245</v>
      </c>
      <c r="Q357">
        <v>2015</v>
      </c>
      <c r="R357">
        <v>386</v>
      </c>
      <c r="S357">
        <v>318.5</v>
      </c>
      <c r="T357">
        <f>S357/R357</f>
        <v>0.82512953367875652</v>
      </c>
    </row>
    <row r="358" spans="2:20" x14ac:dyDescent="0.3">
      <c r="B358" s="38" t="s">
        <v>225</v>
      </c>
      <c r="C358" s="38"/>
      <c r="D358" s="38" t="str">
        <f t="shared" si="52"/>
        <v>FLO_EMIS</v>
      </c>
      <c r="E358" s="42">
        <f t="shared" si="63"/>
        <v>2025</v>
      </c>
      <c r="F358" s="38" t="str">
        <f t="shared" si="62"/>
        <v>TRAETH</v>
      </c>
      <c r="G358" s="38" t="str">
        <f t="shared" si="64"/>
        <v>TFR*01*, TFM*01*</v>
      </c>
      <c r="H358" s="38" t="str">
        <f>P$17</f>
        <v>TRAETH</v>
      </c>
      <c r="I358" s="38" t="str">
        <f t="shared" si="65"/>
        <v>TRANOXN</v>
      </c>
      <c r="J358" s="47">
        <v>1.3128382874254267E-2</v>
      </c>
      <c r="K358" s="2"/>
      <c r="L358" s="38" t="s">
        <v>239</v>
      </c>
      <c r="M358" s="38" t="s">
        <v>293</v>
      </c>
      <c r="N358" s="38" t="s">
        <v>311</v>
      </c>
      <c r="Q358">
        <v>2020</v>
      </c>
      <c r="R358">
        <v>273</v>
      </c>
      <c r="S358">
        <v>122.3</v>
      </c>
      <c r="T358">
        <f>S358/R358</f>
        <v>0.44798534798534795</v>
      </c>
    </row>
    <row r="359" spans="2:20" x14ac:dyDescent="0.3">
      <c r="B359" s="38" t="s">
        <v>225</v>
      </c>
      <c r="C359" s="38"/>
      <c r="D359" s="38" t="str">
        <f t="shared" si="52"/>
        <v>FLO_EMIS</v>
      </c>
      <c r="E359" s="42">
        <f t="shared" si="63"/>
        <v>2025</v>
      </c>
      <c r="F359" s="38" t="str">
        <f t="shared" si="62"/>
        <v>TRAETHM</v>
      </c>
      <c r="G359" s="38" t="str">
        <f t="shared" si="64"/>
        <v>TFR*01*, TFM*01*</v>
      </c>
      <c r="H359" s="38" t="str">
        <f>P$18</f>
        <v>TRAETHM</v>
      </c>
      <c r="I359" s="38" t="str">
        <f t="shared" si="65"/>
        <v>TRANOXN</v>
      </c>
      <c r="J359" s="47">
        <v>1.3128382874254267E-2</v>
      </c>
      <c r="K359" s="2"/>
      <c r="L359" s="38" t="s">
        <v>239</v>
      </c>
      <c r="M359" s="38" t="s">
        <v>293</v>
      </c>
      <c r="N359" s="38" t="s">
        <v>311</v>
      </c>
      <c r="Q359">
        <v>2025</v>
      </c>
      <c r="R359">
        <v>156</v>
      </c>
      <c r="S359">
        <v>12.7</v>
      </c>
      <c r="T359">
        <f>S359/R358</f>
        <v>4.6520146520146514E-2</v>
      </c>
    </row>
    <row r="360" spans="2:20" x14ac:dyDescent="0.3">
      <c r="B360" s="38" t="s">
        <v>225</v>
      </c>
      <c r="C360" s="38"/>
      <c r="D360" s="38" t="str">
        <f t="shared" si="52"/>
        <v>*</v>
      </c>
      <c r="E360" s="42">
        <f t="shared" si="63"/>
        <v>2025</v>
      </c>
      <c r="F360" s="38" t="str">
        <f t="shared" si="62"/>
        <v>TRAFTD</v>
      </c>
      <c r="G360" s="38" t="str">
        <f t="shared" si="64"/>
        <v>TFR*01*, TFM*01*</v>
      </c>
      <c r="H360" s="38" t="str">
        <f>P$19</f>
        <v>TRAFTD</v>
      </c>
      <c r="I360" s="38" t="str">
        <f t="shared" si="65"/>
        <v>TRANOXN</v>
      </c>
      <c r="J360" s="47">
        <v>0</v>
      </c>
      <c r="K360" s="2"/>
      <c r="L360" s="38" t="s">
        <v>239</v>
      </c>
      <c r="M360" s="38"/>
      <c r="N360" s="38" t="s">
        <v>263</v>
      </c>
      <c r="Q360">
        <v>2030</v>
      </c>
      <c r="R360">
        <v>58</v>
      </c>
      <c r="S360">
        <v>4.9000000000000004</v>
      </c>
      <c r="T360">
        <f>S360/R359</f>
        <v>3.141025641025641E-2</v>
      </c>
    </row>
    <row r="361" spans="2:20" x14ac:dyDescent="0.3">
      <c r="B361" s="38" t="s">
        <v>225</v>
      </c>
      <c r="C361" s="38"/>
      <c r="D361" s="38" t="str">
        <f t="shared" si="52"/>
        <v>*</v>
      </c>
      <c r="E361" s="42">
        <f t="shared" si="63"/>
        <v>2025</v>
      </c>
      <c r="F361" s="38" t="str">
        <f t="shared" si="62"/>
        <v>TRAGSL</v>
      </c>
      <c r="G361" s="38" t="str">
        <f t="shared" si="64"/>
        <v>TFR*01*, TFM*01*</v>
      </c>
      <c r="H361" s="38" t="str">
        <f>P$20</f>
        <v>TRAGSL</v>
      </c>
      <c r="I361" s="38" t="str">
        <f t="shared" si="65"/>
        <v>TRANOXN</v>
      </c>
      <c r="J361" s="47">
        <v>0</v>
      </c>
      <c r="K361" s="2"/>
      <c r="L361" s="38" t="s">
        <v>239</v>
      </c>
      <c r="M361" s="38"/>
      <c r="N361" s="38" t="s">
        <v>245</v>
      </c>
    </row>
    <row r="362" spans="2:20" x14ac:dyDescent="0.3">
      <c r="B362" s="38" t="s">
        <v>225</v>
      </c>
      <c r="C362" s="38"/>
      <c r="D362" s="38" t="str">
        <f t="shared" ref="D362:D428" si="66">IF(J362&gt;0,"FLO_EMIS","*")</f>
        <v>*</v>
      </c>
      <c r="E362" s="42">
        <f t="shared" si="63"/>
        <v>2025</v>
      </c>
      <c r="F362" s="38" t="str">
        <f t="shared" si="62"/>
        <v>TRAH2G</v>
      </c>
      <c r="G362" s="38" t="str">
        <f t="shared" si="64"/>
        <v>TFR*01*, TFM*01*</v>
      </c>
      <c r="H362" s="38" t="str">
        <f>P$21</f>
        <v>TRAH2G</v>
      </c>
      <c r="I362" s="38" t="str">
        <f t="shared" si="65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66"/>
        <v>*</v>
      </c>
      <c r="E363" s="42">
        <f t="shared" si="63"/>
        <v>2025</v>
      </c>
      <c r="F363" s="38" t="str">
        <f t="shared" si="62"/>
        <v>TRAHFO</v>
      </c>
      <c r="G363" s="38" t="str">
        <f t="shared" si="64"/>
        <v>TFR*01*, TFM*01*</v>
      </c>
      <c r="H363" s="38" t="str">
        <f>P$22</f>
        <v>TRAHFO</v>
      </c>
      <c r="I363" s="38" t="str">
        <f t="shared" si="65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66"/>
        <v>*</v>
      </c>
      <c r="E364" s="42">
        <f t="shared" si="63"/>
        <v>2025</v>
      </c>
      <c r="F364" s="38" t="str">
        <f t="shared" si="62"/>
        <v>TRAHUM</v>
      </c>
      <c r="G364" s="38" t="str">
        <f t="shared" si="64"/>
        <v>TFR*01*, TFM*01*</v>
      </c>
      <c r="H364" s="38" t="str">
        <f>P$23</f>
        <v>TRAHUM</v>
      </c>
      <c r="I364" s="38" t="str">
        <f t="shared" si="65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66"/>
        <v>*</v>
      </c>
      <c r="E365" s="42">
        <f t="shared" si="63"/>
        <v>2025</v>
      </c>
      <c r="F365" s="38" t="str">
        <f t="shared" si="62"/>
        <v>TRAKER</v>
      </c>
      <c r="G365" s="38" t="str">
        <f t="shared" si="64"/>
        <v>TFR*01*, TFM*01*</v>
      </c>
      <c r="H365" s="38" t="str">
        <f>P$24</f>
        <v>TRAKER</v>
      </c>
      <c r="I365" s="38" t="str">
        <f t="shared" si="65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66"/>
        <v>*</v>
      </c>
      <c r="E366" s="42">
        <f t="shared" si="63"/>
        <v>2025</v>
      </c>
      <c r="F366" s="38" t="str">
        <f t="shared" si="62"/>
        <v>TRALFO</v>
      </c>
      <c r="G366" s="38" t="str">
        <f t="shared" si="64"/>
        <v>TFR*01*, TFM*01*</v>
      </c>
      <c r="H366" s="38" t="str">
        <f>P$25</f>
        <v>TRALFO</v>
      </c>
      <c r="I366" s="38" t="str">
        <f t="shared" si="65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66"/>
        <v>FLO_EMIS</v>
      </c>
      <c r="E367" s="42">
        <f t="shared" si="63"/>
        <v>2025</v>
      </c>
      <c r="F367" s="38" t="str">
        <f t="shared" si="62"/>
        <v>TRALPG</v>
      </c>
      <c r="G367" s="38" t="str">
        <f t="shared" si="64"/>
        <v>TFR*01*, TFM*01*</v>
      </c>
      <c r="H367" s="38" t="str">
        <f>P$26</f>
        <v>TRALPG</v>
      </c>
      <c r="I367" s="38" t="str">
        <f t="shared" si="65"/>
        <v>TRANOXN</v>
      </c>
      <c r="J367" s="47">
        <v>0.2236923232739649</v>
      </c>
      <c r="K367" s="2"/>
      <c r="L367" s="38" t="s">
        <v>239</v>
      </c>
      <c r="M367" s="38" t="s">
        <v>293</v>
      </c>
      <c r="N367" s="38" t="s">
        <v>311</v>
      </c>
    </row>
    <row r="368" spans="2:20" x14ac:dyDescent="0.3">
      <c r="B368" s="38" t="s">
        <v>225</v>
      </c>
      <c r="C368" s="38"/>
      <c r="D368" s="38" t="str">
        <f t="shared" si="66"/>
        <v>FLO_EMIS</v>
      </c>
      <c r="E368" s="42">
        <f t="shared" si="63"/>
        <v>2025</v>
      </c>
      <c r="F368" s="38" t="str">
        <f t="shared" si="62"/>
        <v>TRAMTH</v>
      </c>
      <c r="G368" s="38" t="str">
        <f t="shared" si="64"/>
        <v>TFR*01*, TFM*01*</v>
      </c>
      <c r="H368" s="38" t="str">
        <f>P$27</f>
        <v>TRAMTH</v>
      </c>
      <c r="I368" s="38" t="str">
        <f t="shared" si="65"/>
        <v>TRANOXN</v>
      </c>
      <c r="J368" s="47">
        <v>4.3037135068493854E-2</v>
      </c>
      <c r="K368" s="2"/>
      <c r="L368" s="38" t="s">
        <v>239</v>
      </c>
      <c r="M368" s="38" t="s">
        <v>293</v>
      </c>
      <c r="N368" s="38" t="s">
        <v>311</v>
      </c>
    </row>
    <row r="369" spans="2:20" s="2" customFormat="1" ht="15" customHeight="1" x14ac:dyDescent="0.3">
      <c r="B369" s="38" t="s">
        <v>225</v>
      </c>
      <c r="C369" s="38"/>
      <c r="D369" s="38" t="str">
        <f t="shared" si="66"/>
        <v>FLO_EMIS</v>
      </c>
      <c r="E369" s="42">
        <f t="shared" si="63"/>
        <v>2025</v>
      </c>
      <c r="F369" s="38" t="str">
        <f t="shared" si="62"/>
        <v>TRAMTHM</v>
      </c>
      <c r="G369" s="38" t="str">
        <f t="shared" si="64"/>
        <v>TFR*01*, TFM*01*</v>
      </c>
      <c r="H369" s="38" t="str">
        <f>P$28</f>
        <v>TRAMTHM</v>
      </c>
      <c r="I369" s="38" t="str">
        <f t="shared" si="65"/>
        <v>TRANOXN</v>
      </c>
      <c r="J369" s="47">
        <v>4.3037135068493854E-2</v>
      </c>
      <c r="L369" s="38" t="s">
        <v>239</v>
      </c>
      <c r="M369" s="38" t="s">
        <v>293</v>
      </c>
      <c r="N369" s="38" t="s">
        <v>311</v>
      </c>
      <c r="P369" s="53"/>
    </row>
    <row r="370" spans="2:20" s="2" customFormat="1" ht="15" customHeight="1" x14ac:dyDescent="0.3">
      <c r="B370" s="38" t="s">
        <v>225</v>
      </c>
      <c r="C370" s="38"/>
      <c r="D370" s="38" t="str">
        <f t="shared" si="66"/>
        <v>FLO_EMIS</v>
      </c>
      <c r="E370" s="42">
        <f t="shared" si="63"/>
        <v>2025</v>
      </c>
      <c r="F370" s="38" t="str">
        <f t="shared" si="62"/>
        <v>TRANGL</v>
      </c>
      <c r="G370" s="38" t="str">
        <f t="shared" si="64"/>
        <v>TFR*01*, TFM*01*</v>
      </c>
      <c r="H370" s="38" t="str">
        <f>P$29</f>
        <v>TRANGL</v>
      </c>
      <c r="I370" s="38" t="str">
        <f t="shared" si="65"/>
        <v>TRANOXN</v>
      </c>
      <c r="J370" s="47">
        <v>0.2135683172637208</v>
      </c>
      <c r="K370"/>
      <c r="L370" s="38" t="s">
        <v>239</v>
      </c>
      <c r="M370" s="38" t="s">
        <v>293</v>
      </c>
      <c r="N370" s="38" t="s">
        <v>311</v>
      </c>
      <c r="P370" s="53"/>
    </row>
    <row r="371" spans="2:20" x14ac:dyDescent="0.3">
      <c r="B371" s="39" t="s">
        <v>225</v>
      </c>
      <c r="C371" s="39"/>
      <c r="D371" s="39" t="str">
        <f t="shared" si="66"/>
        <v>FLO_EMIS</v>
      </c>
      <c r="E371" s="43">
        <f t="shared" si="63"/>
        <v>2025</v>
      </c>
      <c r="F371" s="39" t="str">
        <f t="shared" si="62"/>
        <v>TRANGS</v>
      </c>
      <c r="G371" s="39" t="str">
        <f t="shared" si="64"/>
        <v>TFR*01*, TFM*01*</v>
      </c>
      <c r="H371" s="39" t="str">
        <f>P$30</f>
        <v>TRANGS</v>
      </c>
      <c r="I371" s="39" t="str">
        <f t="shared" si="65"/>
        <v>TRANOXN</v>
      </c>
      <c r="J371" s="48">
        <v>0.2135683172637208</v>
      </c>
      <c r="L371" s="39" t="s">
        <v>239</v>
      </c>
      <c r="M371" s="39" t="s">
        <v>293</v>
      </c>
      <c r="N371" s="39" t="s">
        <v>311</v>
      </c>
    </row>
    <row r="372" spans="2:20" x14ac:dyDescent="0.3">
      <c r="B372" s="38" t="s">
        <v>225</v>
      </c>
      <c r="C372" s="38"/>
      <c r="D372" s="38" t="str">
        <f t="shared" si="66"/>
        <v>FLO_EMIS</v>
      </c>
      <c r="E372" s="42">
        <v>2025</v>
      </c>
      <c r="F372" s="38" t="str">
        <f>H372</f>
        <v>TRABDL</v>
      </c>
      <c r="G372" s="38" t="s">
        <v>344</v>
      </c>
      <c r="H372" s="38" t="str">
        <f>P$7</f>
        <v>TRABDL</v>
      </c>
      <c r="I372" s="38" t="s">
        <v>246</v>
      </c>
      <c r="J372" s="47">
        <v>4.7589357542765189E-4</v>
      </c>
      <c r="K372" s="2"/>
      <c r="L372" s="38" t="s">
        <v>239</v>
      </c>
      <c r="M372" s="38" t="s">
        <v>293</v>
      </c>
      <c r="N372" s="38" t="s">
        <v>310</v>
      </c>
      <c r="O372" s="56"/>
    </row>
    <row r="373" spans="2:20" x14ac:dyDescent="0.3">
      <c r="B373" s="38" t="s">
        <v>225</v>
      </c>
      <c r="C373" s="38"/>
      <c r="D373" s="38" t="str">
        <f t="shared" si="66"/>
        <v>FLO_EMIS</v>
      </c>
      <c r="E373" s="42">
        <f>E372</f>
        <v>2025</v>
      </c>
      <c r="F373" s="38" t="str">
        <f t="shared" si="62"/>
        <v>TRABDLM</v>
      </c>
      <c r="G373" s="38" t="str">
        <f>G372</f>
        <v>TFR*01*, TFM*01*</v>
      </c>
      <c r="H373" s="38" t="str">
        <f>P$8</f>
        <v>TRABDLM</v>
      </c>
      <c r="I373" s="38" t="str">
        <f>I372</f>
        <v>TRAPMN</v>
      </c>
      <c r="J373" s="47">
        <v>4.7589357542765189E-4</v>
      </c>
      <c r="K373" s="2"/>
      <c r="L373" s="38" t="s">
        <v>239</v>
      </c>
      <c r="M373" s="38" t="s">
        <v>293</v>
      </c>
      <c r="N373" s="38" t="s">
        <v>310</v>
      </c>
      <c r="O373" s="56"/>
    </row>
    <row r="374" spans="2:20" s="2" customFormat="1" ht="15" customHeight="1" x14ac:dyDescent="0.3">
      <c r="B374" s="38" t="s">
        <v>225</v>
      </c>
      <c r="C374" s="38"/>
      <c r="D374" s="38" t="str">
        <f t="shared" si="66"/>
        <v>FLO_EMIS</v>
      </c>
      <c r="E374" s="42">
        <f t="shared" ref="E374:E395" si="67">E373</f>
        <v>2025</v>
      </c>
      <c r="F374" s="38" t="str">
        <f t="shared" si="62"/>
        <v>TRABGL</v>
      </c>
      <c r="G374" s="38" t="str">
        <f t="shared" ref="G374:G395" si="68">G373</f>
        <v>TFR*01*, TFM*01*</v>
      </c>
      <c r="H374" s="38" t="str">
        <f>P$9</f>
        <v>TRABGL</v>
      </c>
      <c r="I374" s="38" t="str">
        <f t="shared" ref="I374:I395" si="69">I373</f>
        <v>TRAPMN</v>
      </c>
      <c r="J374" s="47">
        <v>7.4739855743945509E-4</v>
      </c>
      <c r="L374" s="38" t="s">
        <v>239</v>
      </c>
      <c r="M374" s="38" t="s">
        <v>293</v>
      </c>
      <c r="N374" s="38" t="s">
        <v>311</v>
      </c>
      <c r="P374" s="53"/>
      <c r="S374" s="53"/>
    </row>
    <row r="375" spans="2:20" s="2" customFormat="1" ht="15" customHeight="1" x14ac:dyDescent="0.3">
      <c r="B375" s="38" t="s">
        <v>225</v>
      </c>
      <c r="C375" s="38"/>
      <c r="D375" s="38" t="str">
        <f t="shared" si="66"/>
        <v>FLO_EMIS</v>
      </c>
      <c r="E375" s="42">
        <f t="shared" si="67"/>
        <v>2025</v>
      </c>
      <c r="F375" s="38" t="str">
        <f t="shared" si="62"/>
        <v>TRABGS</v>
      </c>
      <c r="G375" s="38" t="str">
        <f t="shared" si="68"/>
        <v>TFR*01*, TFM*01*</v>
      </c>
      <c r="H375" s="38" t="str">
        <f>P$10</f>
        <v>TRABGS</v>
      </c>
      <c r="I375" s="38" t="str">
        <f t="shared" si="69"/>
        <v>TRAPMN</v>
      </c>
      <c r="J375" s="47">
        <v>7.4739855743945509E-4</v>
      </c>
      <c r="L375" s="38" t="s">
        <v>239</v>
      </c>
      <c r="M375" s="38" t="s">
        <v>293</v>
      </c>
      <c r="N375" s="38" t="s">
        <v>311</v>
      </c>
      <c r="P375" s="53"/>
      <c r="S375" s="1"/>
      <c r="T375" s="54"/>
    </row>
    <row r="376" spans="2:20" s="2" customFormat="1" ht="15" customHeight="1" x14ac:dyDescent="0.3">
      <c r="B376" s="38" t="s">
        <v>225</v>
      </c>
      <c r="C376" s="38"/>
      <c r="D376" s="38" t="str">
        <f t="shared" si="66"/>
        <v>*</v>
      </c>
      <c r="E376" s="42">
        <f t="shared" si="67"/>
        <v>2025</v>
      </c>
      <c r="F376" s="38" t="str">
        <f t="shared" si="62"/>
        <v>TRABGSL</v>
      </c>
      <c r="G376" s="38" t="str">
        <f t="shared" si="68"/>
        <v>TFR*01*, TFM*01*</v>
      </c>
      <c r="H376" s="38" t="str">
        <f>P$11</f>
        <v>TRABGSL</v>
      </c>
      <c r="I376" s="38" t="str">
        <f t="shared" si="69"/>
        <v>TRAPMN</v>
      </c>
      <c r="J376" s="47">
        <v>0</v>
      </c>
      <c r="L376" s="38" t="s">
        <v>239</v>
      </c>
      <c r="M376" s="38"/>
      <c r="N376" s="38" t="s">
        <v>245</v>
      </c>
      <c r="P376" s="53"/>
      <c r="S376" s="53"/>
    </row>
    <row r="377" spans="2:20" s="2" customFormat="1" ht="15" customHeight="1" x14ac:dyDescent="0.3">
      <c r="B377" s="38" t="s">
        <v>225</v>
      </c>
      <c r="C377" s="38"/>
      <c r="D377" s="38" t="str">
        <f t="shared" si="66"/>
        <v>*</v>
      </c>
      <c r="E377" s="42">
        <f t="shared" si="67"/>
        <v>2025</v>
      </c>
      <c r="F377" s="38" t="str">
        <f t="shared" ref="F377" si="70">H377</f>
        <v>TRABGSLM</v>
      </c>
      <c r="G377" s="38" t="str">
        <f t="shared" si="68"/>
        <v>TFR*01*, TFM*01*</v>
      </c>
      <c r="H377" s="38" t="str">
        <f>P$12</f>
        <v>TRABGSLM</v>
      </c>
      <c r="I377" s="38" t="str">
        <f t="shared" si="69"/>
        <v>TRAPMN</v>
      </c>
      <c r="J377" s="47">
        <v>0</v>
      </c>
      <c r="L377" s="38" t="s">
        <v>239</v>
      </c>
      <c r="M377" s="38"/>
      <c r="N377" s="38" t="s">
        <v>245</v>
      </c>
      <c r="P377" s="53"/>
      <c r="S377" s="1"/>
      <c r="T377" s="62"/>
    </row>
    <row r="378" spans="2:20" s="2" customFormat="1" ht="15" customHeight="1" x14ac:dyDescent="0.3">
      <c r="B378" s="38" t="s">
        <v>225</v>
      </c>
      <c r="C378" s="38"/>
      <c r="D378" s="38" t="str">
        <f t="shared" si="66"/>
        <v>*</v>
      </c>
      <c r="E378" s="42">
        <f>E376</f>
        <v>2025</v>
      </c>
      <c r="F378" s="38" t="str">
        <f t="shared" si="62"/>
        <v>TRABJF</v>
      </c>
      <c r="G378" s="38" t="str">
        <f>G376</f>
        <v>TFR*01*, TFM*01*</v>
      </c>
      <c r="H378" s="38" t="str">
        <f>P$13</f>
        <v>TRABJF</v>
      </c>
      <c r="I378" s="38" t="str">
        <f>I376</f>
        <v>TRAPMN</v>
      </c>
      <c r="J378" s="47">
        <v>0</v>
      </c>
      <c r="L378" s="38" t="s">
        <v>239</v>
      </c>
      <c r="M378" s="38"/>
      <c r="N378" s="38" t="s">
        <v>245</v>
      </c>
      <c r="P378" s="53"/>
      <c r="S378" s="1"/>
      <c r="T378" s="54"/>
    </row>
    <row r="379" spans="2:20" s="2" customFormat="1" ht="15" customHeight="1" x14ac:dyDescent="0.3">
      <c r="B379" s="38" t="s">
        <v>225</v>
      </c>
      <c r="C379" s="38"/>
      <c r="D379" s="38" t="str">
        <f t="shared" si="66"/>
        <v>*</v>
      </c>
      <c r="E379" s="42">
        <f t="shared" si="67"/>
        <v>2025</v>
      </c>
      <c r="F379" s="38" t="str">
        <f t="shared" si="62"/>
        <v>TRADME</v>
      </c>
      <c r="G379" s="38" t="str">
        <f t="shared" si="68"/>
        <v>TFR*01*, TFM*01*</v>
      </c>
      <c r="H379" s="38" t="str">
        <f>P$14</f>
        <v>TRADME</v>
      </c>
      <c r="I379" s="38" t="str">
        <f t="shared" si="69"/>
        <v>TRAPMN</v>
      </c>
      <c r="J379" s="47">
        <v>0</v>
      </c>
      <c r="L379" s="38" t="s">
        <v>239</v>
      </c>
      <c r="M379" s="38"/>
      <c r="N379" s="38" t="s">
        <v>263</v>
      </c>
      <c r="P379" s="53"/>
    </row>
    <row r="380" spans="2:20" x14ac:dyDescent="0.3">
      <c r="B380" s="38" t="s">
        <v>225</v>
      </c>
      <c r="C380" s="38"/>
      <c r="D380" s="38" t="str">
        <f t="shared" si="66"/>
        <v>FLO_EMIS</v>
      </c>
      <c r="E380" s="42">
        <f t="shared" si="67"/>
        <v>2025</v>
      </c>
      <c r="F380" s="38" t="str">
        <f t="shared" si="62"/>
        <v>TRADST</v>
      </c>
      <c r="G380" s="38" t="str">
        <f t="shared" si="68"/>
        <v>TFR*01*, TFM*01*</v>
      </c>
      <c r="H380" s="38" t="str">
        <f>P$15</f>
        <v>TRADST</v>
      </c>
      <c r="I380" s="38" t="str">
        <f t="shared" si="69"/>
        <v>TRAPMN</v>
      </c>
      <c r="J380" s="47">
        <v>4.6627551969464061E-4</v>
      </c>
      <c r="K380" s="2"/>
      <c r="L380" s="38" t="s">
        <v>239</v>
      </c>
      <c r="M380" s="38" t="s">
        <v>293</v>
      </c>
      <c r="N380" s="38" t="s">
        <v>311</v>
      </c>
      <c r="P380" s="53"/>
    </row>
    <row r="381" spans="2:20" x14ac:dyDescent="0.3">
      <c r="B381" s="38" t="s">
        <v>225</v>
      </c>
      <c r="C381" s="38"/>
      <c r="D381" s="38" t="str">
        <f t="shared" si="66"/>
        <v>*</v>
      </c>
      <c r="E381" s="42">
        <f t="shared" si="67"/>
        <v>2025</v>
      </c>
      <c r="F381" s="38" t="str">
        <f t="shared" si="62"/>
        <v>TRAELC</v>
      </c>
      <c r="G381" s="38" t="str">
        <f t="shared" si="68"/>
        <v>TFR*01*, TFM*01*</v>
      </c>
      <c r="H381" s="38" t="str">
        <f>P$16</f>
        <v>TRAELC</v>
      </c>
      <c r="I381" s="38" t="str">
        <f t="shared" si="69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56"/>
    </row>
    <row r="382" spans="2:20" x14ac:dyDescent="0.3">
      <c r="B382" s="38" t="s">
        <v>225</v>
      </c>
      <c r="C382" s="38"/>
      <c r="D382" s="38" t="str">
        <f t="shared" si="66"/>
        <v>FLO_EMIS</v>
      </c>
      <c r="E382" s="42">
        <f t="shared" si="67"/>
        <v>2025</v>
      </c>
      <c r="F382" s="38" t="str">
        <f t="shared" si="62"/>
        <v>TRAETH</v>
      </c>
      <c r="G382" s="38" t="str">
        <f t="shared" si="68"/>
        <v>TFR*01*, TFM*01*</v>
      </c>
      <c r="H382" s="38" t="str">
        <f>P$17</f>
        <v>TRAETH</v>
      </c>
      <c r="I382" s="38" t="str">
        <f t="shared" si="69"/>
        <v>TRAPMN</v>
      </c>
      <c r="J382" s="47">
        <v>1.7449092757281813E-4</v>
      </c>
      <c r="K382" s="2"/>
      <c r="L382" s="38" t="s">
        <v>239</v>
      </c>
      <c r="M382" s="38" t="s">
        <v>293</v>
      </c>
      <c r="N382" s="38" t="s">
        <v>311</v>
      </c>
      <c r="O382" s="56"/>
    </row>
    <row r="383" spans="2:20" x14ac:dyDescent="0.3">
      <c r="B383" s="38" t="s">
        <v>225</v>
      </c>
      <c r="C383" s="38"/>
      <c r="D383" s="38" t="str">
        <f t="shared" si="66"/>
        <v>FLO_EMIS</v>
      </c>
      <c r="E383" s="42">
        <f t="shared" si="67"/>
        <v>2025</v>
      </c>
      <c r="F383" s="38" t="str">
        <f t="shared" si="62"/>
        <v>TRAETHM</v>
      </c>
      <c r="G383" s="38" t="str">
        <f t="shared" si="68"/>
        <v>TFR*01*, TFM*01*</v>
      </c>
      <c r="H383" s="38" t="str">
        <f>P$18</f>
        <v>TRAETHM</v>
      </c>
      <c r="I383" s="38" t="str">
        <f t="shared" si="69"/>
        <v>TRAPMN</v>
      </c>
      <c r="J383" s="47">
        <v>1.7449092757281813E-4</v>
      </c>
      <c r="K383" s="2"/>
      <c r="L383" s="38" t="s">
        <v>239</v>
      </c>
      <c r="M383" s="38" t="s">
        <v>293</v>
      </c>
      <c r="N383" s="38" t="s">
        <v>311</v>
      </c>
      <c r="O383" s="56"/>
    </row>
    <row r="384" spans="2:20" x14ac:dyDescent="0.3">
      <c r="B384" s="38" t="s">
        <v>225</v>
      </c>
      <c r="C384" s="38"/>
      <c r="D384" s="38" t="str">
        <f t="shared" si="66"/>
        <v>*</v>
      </c>
      <c r="E384" s="42">
        <f t="shared" si="67"/>
        <v>2025</v>
      </c>
      <c r="F384" s="38" t="str">
        <f t="shared" si="62"/>
        <v>TRAFTD</v>
      </c>
      <c r="G384" s="38" t="str">
        <f t="shared" si="68"/>
        <v>TFR*01*, TFM*01*</v>
      </c>
      <c r="H384" s="38" t="str">
        <f>P$19</f>
        <v>TRAFTD</v>
      </c>
      <c r="I384" s="38" t="str">
        <f t="shared" si="69"/>
        <v>TRAPMN</v>
      </c>
      <c r="J384" s="47">
        <v>0</v>
      </c>
      <c r="K384" s="2"/>
      <c r="L384" s="38" t="s">
        <v>239</v>
      </c>
      <c r="M384" s="38"/>
      <c r="N384" s="38" t="s">
        <v>263</v>
      </c>
      <c r="O384" s="56"/>
    </row>
    <row r="385" spans="2:20" x14ac:dyDescent="0.3">
      <c r="B385" s="38" t="s">
        <v>225</v>
      </c>
      <c r="C385" s="38"/>
      <c r="D385" s="38" t="str">
        <f t="shared" si="66"/>
        <v>*</v>
      </c>
      <c r="E385" s="42">
        <f t="shared" si="67"/>
        <v>2025</v>
      </c>
      <c r="F385" s="38" t="str">
        <f t="shared" si="62"/>
        <v>TRAGSL</v>
      </c>
      <c r="G385" s="38" t="str">
        <f t="shared" si="68"/>
        <v>TFR*01*, TFM*01*</v>
      </c>
      <c r="H385" s="38" t="str">
        <f>P$20</f>
        <v>TRAGSL</v>
      </c>
      <c r="I385" s="38" t="str">
        <f t="shared" si="69"/>
        <v>TRAPMN</v>
      </c>
      <c r="J385" s="47">
        <v>0</v>
      </c>
      <c r="K385" s="2"/>
      <c r="L385" s="38" t="s">
        <v>239</v>
      </c>
      <c r="M385" s="38"/>
      <c r="N385" s="38" t="s">
        <v>245</v>
      </c>
      <c r="O385" s="56"/>
    </row>
    <row r="386" spans="2:20" x14ac:dyDescent="0.3">
      <c r="B386" s="38" t="s">
        <v>225</v>
      </c>
      <c r="C386" s="38"/>
      <c r="D386" s="38" t="str">
        <f t="shared" si="66"/>
        <v>*</v>
      </c>
      <c r="E386" s="42">
        <f t="shared" si="67"/>
        <v>2025</v>
      </c>
      <c r="F386" s="38" t="str">
        <f t="shared" si="62"/>
        <v>TRAH2G</v>
      </c>
      <c r="G386" s="38" t="str">
        <f t="shared" si="68"/>
        <v>TFR*01*, TFM*01*</v>
      </c>
      <c r="H386" s="38" t="str">
        <f>P$21</f>
        <v>TRAH2G</v>
      </c>
      <c r="I386" s="38" t="str">
        <f t="shared" si="69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56"/>
    </row>
    <row r="387" spans="2:20" x14ac:dyDescent="0.3">
      <c r="B387" s="38" t="s">
        <v>225</v>
      </c>
      <c r="C387" s="38"/>
      <c r="D387" s="38" t="str">
        <f t="shared" si="66"/>
        <v>*</v>
      </c>
      <c r="E387" s="42">
        <f t="shared" si="67"/>
        <v>2025</v>
      </c>
      <c r="F387" s="38" t="str">
        <f t="shared" si="62"/>
        <v>TRAHFO</v>
      </c>
      <c r="G387" s="38" t="str">
        <f t="shared" si="68"/>
        <v>TFR*01*, TFM*01*</v>
      </c>
      <c r="H387" s="38" t="str">
        <f>P$22</f>
        <v>TRAHFO</v>
      </c>
      <c r="I387" s="38" t="str">
        <f t="shared" si="69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56"/>
    </row>
    <row r="388" spans="2:20" x14ac:dyDescent="0.3">
      <c r="B388" s="38" t="s">
        <v>225</v>
      </c>
      <c r="C388" s="38"/>
      <c r="D388" s="38" t="str">
        <f t="shared" si="66"/>
        <v>*</v>
      </c>
      <c r="E388" s="42">
        <f t="shared" si="67"/>
        <v>2025</v>
      </c>
      <c r="F388" s="38" t="str">
        <f t="shared" si="62"/>
        <v>TRAHUM</v>
      </c>
      <c r="G388" s="38" t="str">
        <f t="shared" si="68"/>
        <v>TFR*01*, TFM*01*</v>
      </c>
      <c r="H388" s="38" t="str">
        <f>P$23</f>
        <v>TRAHUM</v>
      </c>
      <c r="I388" s="38" t="str">
        <f t="shared" si="69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56"/>
    </row>
    <row r="389" spans="2:20" x14ac:dyDescent="0.3">
      <c r="B389" s="38" t="s">
        <v>225</v>
      </c>
      <c r="C389" s="38"/>
      <c r="D389" s="38" t="str">
        <f t="shared" si="66"/>
        <v>*</v>
      </c>
      <c r="E389" s="42">
        <f t="shared" si="67"/>
        <v>2025</v>
      </c>
      <c r="F389" s="38" t="str">
        <f t="shared" si="62"/>
        <v>TRAKER</v>
      </c>
      <c r="G389" s="38" t="str">
        <f t="shared" si="68"/>
        <v>TFR*01*, TFM*01*</v>
      </c>
      <c r="H389" s="38" t="str">
        <f>P$24</f>
        <v>TRAKER</v>
      </c>
      <c r="I389" s="38" t="str">
        <f t="shared" si="69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56"/>
    </row>
    <row r="390" spans="2:20" x14ac:dyDescent="0.3">
      <c r="B390" s="38" t="s">
        <v>225</v>
      </c>
      <c r="C390" s="38"/>
      <c r="D390" s="38" t="str">
        <f t="shared" si="66"/>
        <v>*</v>
      </c>
      <c r="E390" s="42">
        <f t="shared" si="67"/>
        <v>2025</v>
      </c>
      <c r="F390" s="38" t="str">
        <f t="shared" si="62"/>
        <v>TRALFO</v>
      </c>
      <c r="G390" s="38" t="str">
        <f t="shared" si="68"/>
        <v>TFR*01*, TFM*01*</v>
      </c>
      <c r="H390" s="38" t="str">
        <f>P$25</f>
        <v>TRALFO</v>
      </c>
      <c r="I390" s="38" t="str">
        <f t="shared" si="69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56"/>
    </row>
    <row r="391" spans="2:20" x14ac:dyDescent="0.3">
      <c r="B391" s="38" t="s">
        <v>225</v>
      </c>
      <c r="C391" s="38"/>
      <c r="D391" s="38" t="str">
        <f t="shared" si="66"/>
        <v>FLO_EMIS</v>
      </c>
      <c r="E391" s="42">
        <f t="shared" si="67"/>
        <v>2025</v>
      </c>
      <c r="F391" s="38" t="str">
        <f t="shared" si="62"/>
        <v>TRALPG</v>
      </c>
      <c r="G391" s="38" t="str">
        <f t="shared" si="68"/>
        <v>TFR*01*, TFM*01*</v>
      </c>
      <c r="H391" s="38" t="str">
        <f>P$26</f>
        <v>TRALPG</v>
      </c>
      <c r="I391" s="38" t="str">
        <f t="shared" si="69"/>
        <v>TRAPMN</v>
      </c>
      <c r="J391" s="47">
        <v>7.8282828589595302E-4</v>
      </c>
      <c r="K391" s="2"/>
      <c r="L391" s="38" t="s">
        <v>239</v>
      </c>
      <c r="M391" s="38" t="s">
        <v>293</v>
      </c>
      <c r="N391" s="38" t="s">
        <v>311</v>
      </c>
      <c r="O391" s="56"/>
    </row>
    <row r="392" spans="2:20" x14ac:dyDescent="0.3">
      <c r="B392" s="38" t="s">
        <v>225</v>
      </c>
      <c r="C392" s="38"/>
      <c r="D392" s="38" t="str">
        <f t="shared" si="66"/>
        <v>FLO_EMIS</v>
      </c>
      <c r="E392" s="42">
        <f t="shared" si="67"/>
        <v>2025</v>
      </c>
      <c r="F392" s="38" t="str">
        <f t="shared" si="62"/>
        <v>TRAMTH</v>
      </c>
      <c r="G392" s="38" t="str">
        <f t="shared" si="68"/>
        <v>TFR*01*, TFM*01*</v>
      </c>
      <c r="H392" s="38" t="str">
        <f>P$27</f>
        <v>TRAMTH</v>
      </c>
      <c r="I392" s="38" t="str">
        <f t="shared" si="69"/>
        <v>TRAPMN</v>
      </c>
      <c r="J392" s="47">
        <v>4.5470814586299601E-4</v>
      </c>
      <c r="K392" s="2"/>
      <c r="L392" s="38" t="s">
        <v>239</v>
      </c>
      <c r="M392" s="38" t="s">
        <v>293</v>
      </c>
      <c r="N392" s="38" t="s">
        <v>311</v>
      </c>
      <c r="O392" s="56"/>
    </row>
    <row r="393" spans="2:20" s="2" customFormat="1" ht="15" customHeight="1" x14ac:dyDescent="0.3">
      <c r="B393" s="38" t="s">
        <v>225</v>
      </c>
      <c r="C393" s="38"/>
      <c r="D393" s="38" t="str">
        <f t="shared" si="66"/>
        <v>FLO_EMIS</v>
      </c>
      <c r="E393" s="42">
        <f t="shared" si="67"/>
        <v>2025</v>
      </c>
      <c r="F393" s="38" t="str">
        <f t="shared" si="62"/>
        <v>TRAMTHM</v>
      </c>
      <c r="G393" s="38" t="str">
        <f t="shared" si="68"/>
        <v>TFR*01*, TFM*01*</v>
      </c>
      <c r="H393" s="38" t="str">
        <f>P$28</f>
        <v>TRAMTHM</v>
      </c>
      <c r="I393" s="38" t="str">
        <f t="shared" si="69"/>
        <v>TRAPMN</v>
      </c>
      <c r="J393" s="47">
        <v>4.5470814586299601E-4</v>
      </c>
      <c r="L393" s="38" t="s">
        <v>239</v>
      </c>
      <c r="M393" s="38" t="s">
        <v>293</v>
      </c>
      <c r="N393" s="38" t="s">
        <v>311</v>
      </c>
      <c r="P393" s="53"/>
    </row>
    <row r="394" spans="2:20" s="2" customFormat="1" ht="15" customHeight="1" x14ac:dyDescent="0.3">
      <c r="B394" s="38" t="s">
        <v>225</v>
      </c>
      <c r="C394" s="38"/>
      <c r="D394" s="38" t="str">
        <f t="shared" si="66"/>
        <v>FLO_EMIS</v>
      </c>
      <c r="E394" s="42">
        <f t="shared" si="67"/>
        <v>2025</v>
      </c>
      <c r="F394" s="38" t="str">
        <f t="shared" si="62"/>
        <v>TRANGL</v>
      </c>
      <c r="G394" s="38" t="str">
        <f t="shared" si="68"/>
        <v>TFR*01*, TFM*01*</v>
      </c>
      <c r="H394" s="38" t="str">
        <f>P$29</f>
        <v>TRANGL</v>
      </c>
      <c r="I394" s="38" t="str">
        <f t="shared" si="69"/>
        <v>TRAPMN</v>
      </c>
      <c r="J394" s="47">
        <v>7.4739855743945509E-4</v>
      </c>
      <c r="K394"/>
      <c r="L394" s="38" t="s">
        <v>239</v>
      </c>
      <c r="M394" s="38" t="s">
        <v>293</v>
      </c>
      <c r="N394" s="38" t="s">
        <v>311</v>
      </c>
      <c r="P394" s="53"/>
    </row>
    <row r="395" spans="2:20" x14ac:dyDescent="0.3">
      <c r="B395" s="39" t="s">
        <v>225</v>
      </c>
      <c r="C395" s="39"/>
      <c r="D395" s="39" t="str">
        <f t="shared" si="66"/>
        <v>FLO_EMIS</v>
      </c>
      <c r="E395" s="43">
        <f t="shared" si="67"/>
        <v>2025</v>
      </c>
      <c r="F395" s="39" t="str">
        <f t="shared" si="62"/>
        <v>TRANGS</v>
      </c>
      <c r="G395" s="39" t="str">
        <f t="shared" si="68"/>
        <v>TFR*01*, TFM*01*</v>
      </c>
      <c r="H395" s="39" t="str">
        <f>P$30</f>
        <v>TRANGS</v>
      </c>
      <c r="I395" s="39" t="str">
        <f t="shared" si="69"/>
        <v>TRAPMN</v>
      </c>
      <c r="J395" s="48">
        <v>7.4739855743945509E-4</v>
      </c>
      <c r="L395" s="39" t="s">
        <v>239</v>
      </c>
      <c r="M395" s="39" t="s">
        <v>293</v>
      </c>
      <c r="N395" s="39" t="s">
        <v>311</v>
      </c>
      <c r="O395" s="56"/>
    </row>
    <row r="396" spans="2:20" x14ac:dyDescent="0.3">
      <c r="B396" s="38" t="s">
        <v>225</v>
      </c>
      <c r="C396" s="38"/>
      <c r="D396" s="38" t="str">
        <f t="shared" si="66"/>
        <v>FLO_EMIS</v>
      </c>
      <c r="E396" s="42">
        <v>2025</v>
      </c>
      <c r="F396" s="38" t="str">
        <f>H396</f>
        <v>TRABDL</v>
      </c>
      <c r="G396" s="38" t="s">
        <v>344</v>
      </c>
      <c r="H396" s="38" t="str">
        <f>P$7</f>
        <v>TRABDL</v>
      </c>
      <c r="I396" s="38" t="s">
        <v>240</v>
      </c>
      <c r="J396" s="47">
        <v>9.5030486483803928E-5</v>
      </c>
      <c r="K396" s="2"/>
      <c r="L396" s="38" t="s">
        <v>239</v>
      </c>
      <c r="M396" s="38" t="s">
        <v>293</v>
      </c>
      <c r="N396" s="38" t="s">
        <v>310</v>
      </c>
    </row>
    <row r="397" spans="2:20" s="2" customFormat="1" ht="15" customHeight="1" x14ac:dyDescent="0.3">
      <c r="B397" s="38" t="s">
        <v>225</v>
      </c>
      <c r="C397" s="38"/>
      <c r="D397" s="38" t="str">
        <f t="shared" si="66"/>
        <v>FLO_EMIS</v>
      </c>
      <c r="E397" s="42">
        <f>E396</f>
        <v>2025</v>
      </c>
      <c r="F397" s="38" t="str">
        <f t="shared" ref="F397:F419" si="71">H397</f>
        <v>TRABDLM</v>
      </c>
      <c r="G397" s="38" t="str">
        <f>G396</f>
        <v>TFR*01*, TFM*01*</v>
      </c>
      <c r="H397" s="38" t="str">
        <f>P$8</f>
        <v>TRABDLM</v>
      </c>
      <c r="I397" s="38" t="str">
        <f>I396</f>
        <v>TRASO2N</v>
      </c>
      <c r="J397" s="47">
        <v>9.5030486483803928E-5</v>
      </c>
      <c r="L397" s="38" t="s">
        <v>239</v>
      </c>
      <c r="M397" s="38" t="s">
        <v>293</v>
      </c>
      <c r="N397" s="38" t="s">
        <v>310</v>
      </c>
      <c r="P397" s="53"/>
      <c r="S397" s="53"/>
    </row>
    <row r="398" spans="2:20" s="2" customFormat="1" ht="15" customHeight="1" x14ac:dyDescent="0.3">
      <c r="B398" s="38" t="s">
        <v>225</v>
      </c>
      <c r="C398" s="38"/>
      <c r="D398" s="38" t="str">
        <f t="shared" si="66"/>
        <v>FLO_EMIS</v>
      </c>
      <c r="E398" s="42">
        <f t="shared" ref="E398:E419" si="72">E397</f>
        <v>2025</v>
      </c>
      <c r="F398" s="38" t="str">
        <f t="shared" si="71"/>
        <v>TRABGL</v>
      </c>
      <c r="G398" s="38" t="str">
        <f t="shared" ref="G398:G419" si="73">G397</f>
        <v>TFR*01*, TFM*01*</v>
      </c>
      <c r="H398" s="38" t="str">
        <f>P$9</f>
        <v>TRABGL</v>
      </c>
      <c r="I398" s="38" t="str">
        <f t="shared" ref="I398:I419" si="74">I397</f>
        <v>TRASO2N</v>
      </c>
      <c r="J398" s="47">
        <v>0.23312805944329637</v>
      </c>
      <c r="L398" s="38" t="s">
        <v>239</v>
      </c>
      <c r="M398" s="38" t="s">
        <v>293</v>
      </c>
      <c r="N398" s="38" t="s">
        <v>311</v>
      </c>
      <c r="P398" s="53"/>
      <c r="S398" s="1"/>
      <c r="T398" s="54"/>
    </row>
    <row r="399" spans="2:20" s="2" customFormat="1" ht="15" customHeight="1" x14ac:dyDescent="0.3">
      <c r="B399" s="38" t="s">
        <v>225</v>
      </c>
      <c r="C399" s="38"/>
      <c r="D399" s="38" t="str">
        <f t="shared" si="66"/>
        <v>FLO_EMIS</v>
      </c>
      <c r="E399" s="42">
        <f t="shared" si="72"/>
        <v>2025</v>
      </c>
      <c r="F399" s="38" t="str">
        <f t="shared" si="71"/>
        <v>TRABGS</v>
      </c>
      <c r="G399" s="38" t="str">
        <f t="shared" si="73"/>
        <v>TFR*01*, TFM*01*</v>
      </c>
      <c r="H399" s="38" t="str">
        <f>P$10</f>
        <v>TRABGS</v>
      </c>
      <c r="I399" s="38" t="str">
        <f t="shared" si="74"/>
        <v>TRASO2N</v>
      </c>
      <c r="J399" s="47">
        <v>0.23312805944329637</v>
      </c>
      <c r="L399" s="38" t="s">
        <v>239</v>
      </c>
      <c r="M399" s="38" t="s">
        <v>293</v>
      </c>
      <c r="N399" s="38" t="s">
        <v>311</v>
      </c>
      <c r="P399" s="53"/>
      <c r="S399" s="53"/>
    </row>
    <row r="400" spans="2:20" s="2" customFormat="1" ht="15" customHeight="1" x14ac:dyDescent="0.3">
      <c r="B400" s="38" t="s">
        <v>225</v>
      </c>
      <c r="C400" s="38"/>
      <c r="D400" s="38" t="str">
        <f t="shared" si="66"/>
        <v>*</v>
      </c>
      <c r="E400" s="42">
        <f t="shared" si="72"/>
        <v>2025</v>
      </c>
      <c r="F400" s="38" t="str">
        <f t="shared" si="71"/>
        <v>TRABGSL</v>
      </c>
      <c r="G400" s="38" t="str">
        <f t="shared" si="73"/>
        <v>TFR*01*, TFM*01*</v>
      </c>
      <c r="H400" s="38" t="str">
        <f>P$11</f>
        <v>TRABGSL</v>
      </c>
      <c r="I400" s="38" t="str">
        <f t="shared" si="74"/>
        <v>TRASO2N</v>
      </c>
      <c r="J400" s="47">
        <v>0</v>
      </c>
      <c r="L400" s="38" t="s">
        <v>239</v>
      </c>
      <c r="M400" s="38"/>
      <c r="N400" s="38" t="s">
        <v>245</v>
      </c>
      <c r="P400" s="53"/>
      <c r="S400" s="1"/>
      <c r="T400" s="54"/>
    </row>
    <row r="401" spans="2:20" s="2" customFormat="1" ht="15" customHeight="1" x14ac:dyDescent="0.3">
      <c r="B401" s="38" t="s">
        <v>225</v>
      </c>
      <c r="C401" s="38"/>
      <c r="D401" s="38" t="str">
        <f t="shared" ref="D401" si="75">IF(J401&gt;0,"FLO_EMIS","*")</f>
        <v>*</v>
      </c>
      <c r="E401" s="42">
        <f t="shared" si="72"/>
        <v>2025</v>
      </c>
      <c r="F401" s="38" t="str">
        <f t="shared" si="71"/>
        <v>TRABGSLM</v>
      </c>
      <c r="G401" s="38" t="str">
        <f t="shared" si="73"/>
        <v>TFR*01*, TFM*01*</v>
      </c>
      <c r="H401" s="38" t="str">
        <f>P$12</f>
        <v>TRABGSLM</v>
      </c>
      <c r="I401" s="38" t="str">
        <f t="shared" si="74"/>
        <v>TRASO2N</v>
      </c>
      <c r="J401" s="47">
        <v>0</v>
      </c>
      <c r="L401" s="38" t="s">
        <v>239</v>
      </c>
      <c r="M401" s="38"/>
      <c r="N401" s="38" t="s">
        <v>245</v>
      </c>
      <c r="P401" s="53"/>
      <c r="S401" s="1"/>
      <c r="T401" s="62"/>
    </row>
    <row r="402" spans="2:20" s="2" customFormat="1" ht="15" customHeight="1" x14ac:dyDescent="0.3">
      <c r="B402" s="38" t="s">
        <v>225</v>
      </c>
      <c r="C402" s="38"/>
      <c r="D402" s="38" t="str">
        <f t="shared" si="66"/>
        <v>*</v>
      </c>
      <c r="E402" s="42">
        <f>E400</f>
        <v>2025</v>
      </c>
      <c r="F402" s="38" t="str">
        <f t="shared" si="71"/>
        <v>TRABJF</v>
      </c>
      <c r="G402" s="38" t="str">
        <f>G400</f>
        <v>TFR*01*, TFM*01*</v>
      </c>
      <c r="H402" s="38" t="str">
        <f>P$13</f>
        <v>TRABJF</v>
      </c>
      <c r="I402" s="38" t="str">
        <f>I400</f>
        <v>TRASO2N</v>
      </c>
      <c r="J402" s="47">
        <v>0</v>
      </c>
      <c r="L402" s="38" t="s">
        <v>239</v>
      </c>
      <c r="M402" s="38"/>
      <c r="N402" s="38" t="s">
        <v>245</v>
      </c>
      <c r="P402" s="53"/>
    </row>
    <row r="403" spans="2:20" x14ac:dyDescent="0.3">
      <c r="B403" s="38" t="s">
        <v>225</v>
      </c>
      <c r="C403" s="38"/>
      <c r="D403" s="38" t="str">
        <f t="shared" si="66"/>
        <v>*</v>
      </c>
      <c r="E403" s="42">
        <f t="shared" si="72"/>
        <v>2025</v>
      </c>
      <c r="F403" s="38" t="str">
        <f t="shared" si="71"/>
        <v>TRADME</v>
      </c>
      <c r="G403" s="38" t="str">
        <f t="shared" si="73"/>
        <v>TFR*01*, TFM*01*</v>
      </c>
      <c r="H403" s="38" t="str">
        <f>P$14</f>
        <v>TRADME</v>
      </c>
      <c r="I403" s="38" t="str">
        <f t="shared" si="74"/>
        <v>TRASO2N</v>
      </c>
      <c r="J403" s="47">
        <v>0</v>
      </c>
      <c r="K403" s="2"/>
      <c r="L403" s="38" t="s">
        <v>239</v>
      </c>
      <c r="M403" s="38"/>
      <c r="N403" s="38" t="s">
        <v>263</v>
      </c>
      <c r="P403" s="53"/>
    </row>
    <row r="404" spans="2:20" x14ac:dyDescent="0.3">
      <c r="B404" s="38" t="s">
        <v>225</v>
      </c>
      <c r="C404" s="38"/>
      <c r="D404" s="38" t="str">
        <f t="shared" si="66"/>
        <v>FLO_EMIS</v>
      </c>
      <c r="E404" s="42">
        <f t="shared" si="72"/>
        <v>2025</v>
      </c>
      <c r="F404" s="38" t="str">
        <f t="shared" si="71"/>
        <v>TRADST</v>
      </c>
      <c r="G404" s="38" t="str">
        <f t="shared" si="73"/>
        <v>TFR*01*, TFM*01*</v>
      </c>
      <c r="H404" s="38" t="str">
        <f>P$15</f>
        <v>TRADST</v>
      </c>
      <c r="I404" s="38" t="str">
        <f t="shared" si="74"/>
        <v>TRASO2N</v>
      </c>
      <c r="J404" s="47">
        <v>9.3109871114043915E-5</v>
      </c>
      <c r="K404" s="2"/>
      <c r="L404" s="38" t="s">
        <v>239</v>
      </c>
      <c r="M404" s="38" t="s">
        <v>293</v>
      </c>
      <c r="N404" s="38" t="s">
        <v>311</v>
      </c>
    </row>
    <row r="405" spans="2:20" x14ac:dyDescent="0.3">
      <c r="B405" s="38" t="s">
        <v>225</v>
      </c>
      <c r="C405" s="38"/>
      <c r="D405" s="38" t="str">
        <f t="shared" si="66"/>
        <v>*</v>
      </c>
      <c r="E405" s="42">
        <f t="shared" si="72"/>
        <v>2025</v>
      </c>
      <c r="F405" s="38" t="str">
        <f t="shared" si="71"/>
        <v>TRAELC</v>
      </c>
      <c r="G405" s="38" t="str">
        <f t="shared" si="73"/>
        <v>TFR*01*, TFM*01*</v>
      </c>
      <c r="H405" s="38" t="str">
        <f>P$16</f>
        <v>TRAELC</v>
      </c>
      <c r="I405" s="38" t="str">
        <f t="shared" si="74"/>
        <v>TRASO2N</v>
      </c>
      <c r="J405" s="47">
        <v>0</v>
      </c>
      <c r="K405" s="2"/>
      <c r="L405" s="38" t="s">
        <v>239</v>
      </c>
      <c r="M405" s="38"/>
      <c r="N405" s="38" t="s">
        <v>245</v>
      </c>
    </row>
    <row r="406" spans="2:20" x14ac:dyDescent="0.3">
      <c r="B406" s="38" t="s">
        <v>225</v>
      </c>
      <c r="C406" s="38"/>
      <c r="D406" s="38" t="str">
        <f t="shared" si="66"/>
        <v>FLO_EMIS</v>
      </c>
      <c r="E406" s="42">
        <f t="shared" si="72"/>
        <v>2025</v>
      </c>
      <c r="F406" s="38" t="str">
        <f t="shared" si="71"/>
        <v>TRAETH</v>
      </c>
      <c r="G406" s="38" t="str">
        <f t="shared" si="73"/>
        <v>TFR*01*, TFM*01*</v>
      </c>
      <c r="H406" s="38" t="str">
        <f>P$17</f>
        <v>TRAETH</v>
      </c>
      <c r="I406" s="38" t="str">
        <f t="shared" si="74"/>
        <v>TRASO2N</v>
      </c>
      <c r="J406" s="47">
        <v>1.2449516042607049E-2</v>
      </c>
      <c r="K406" s="2"/>
      <c r="L406" s="38" t="s">
        <v>239</v>
      </c>
      <c r="M406" s="38" t="s">
        <v>293</v>
      </c>
      <c r="N406" s="38" t="s">
        <v>311</v>
      </c>
    </row>
    <row r="407" spans="2:20" x14ac:dyDescent="0.3">
      <c r="B407" s="38" t="s">
        <v>225</v>
      </c>
      <c r="C407" s="38"/>
      <c r="D407" s="38" t="str">
        <f t="shared" si="66"/>
        <v>FLO_EMIS</v>
      </c>
      <c r="E407" s="42">
        <f t="shared" si="72"/>
        <v>2025</v>
      </c>
      <c r="F407" s="38" t="str">
        <f t="shared" si="71"/>
        <v>TRAETHM</v>
      </c>
      <c r="G407" s="38" t="str">
        <f t="shared" si="73"/>
        <v>TFR*01*, TFM*01*</v>
      </c>
      <c r="H407" s="38" t="str">
        <f>P$18</f>
        <v>TRAETHM</v>
      </c>
      <c r="I407" s="38" t="str">
        <f t="shared" si="74"/>
        <v>TRASO2N</v>
      </c>
      <c r="J407" s="47">
        <v>1.2449516042607049E-2</v>
      </c>
      <c r="K407" s="2"/>
      <c r="L407" s="38" t="s">
        <v>239</v>
      </c>
      <c r="M407" s="38" t="s">
        <v>293</v>
      </c>
      <c r="N407" s="38" t="s">
        <v>311</v>
      </c>
    </row>
    <row r="408" spans="2:20" x14ac:dyDescent="0.3">
      <c r="B408" s="38" t="s">
        <v>225</v>
      </c>
      <c r="C408" s="38"/>
      <c r="D408" s="38" t="str">
        <f t="shared" si="66"/>
        <v>*</v>
      </c>
      <c r="E408" s="42">
        <f t="shared" si="72"/>
        <v>2025</v>
      </c>
      <c r="F408" s="38" t="str">
        <f t="shared" si="71"/>
        <v>TRAFTD</v>
      </c>
      <c r="G408" s="38" t="str">
        <f t="shared" si="73"/>
        <v>TFR*01*, TFM*01*</v>
      </c>
      <c r="H408" s="38" t="str">
        <f>P$19</f>
        <v>TRAFTD</v>
      </c>
      <c r="I408" s="38" t="str">
        <f t="shared" si="74"/>
        <v>TRASO2N</v>
      </c>
      <c r="J408" s="47">
        <v>0</v>
      </c>
      <c r="K408" s="2"/>
      <c r="L408" s="38" t="s">
        <v>239</v>
      </c>
      <c r="M408" s="38"/>
      <c r="N408" s="38" t="s">
        <v>263</v>
      </c>
    </row>
    <row r="409" spans="2:20" x14ac:dyDescent="0.3">
      <c r="B409" s="38" t="s">
        <v>225</v>
      </c>
      <c r="C409" s="38"/>
      <c r="D409" s="38" t="str">
        <f t="shared" si="66"/>
        <v>*</v>
      </c>
      <c r="E409" s="42">
        <f t="shared" si="72"/>
        <v>2025</v>
      </c>
      <c r="F409" s="38" t="str">
        <f t="shared" si="71"/>
        <v>TRAGSL</v>
      </c>
      <c r="G409" s="38" t="str">
        <f t="shared" si="73"/>
        <v>TFR*01*, TFM*01*</v>
      </c>
      <c r="H409" s="38" t="str">
        <f>P$20</f>
        <v>TRAGSL</v>
      </c>
      <c r="I409" s="38" t="str">
        <f t="shared" si="74"/>
        <v>TRASO2N</v>
      </c>
      <c r="J409" s="47">
        <v>0</v>
      </c>
      <c r="K409" s="2"/>
      <c r="L409" s="38" t="s">
        <v>239</v>
      </c>
      <c r="M409" s="38"/>
      <c r="N409" s="38" t="s">
        <v>245</v>
      </c>
    </row>
    <row r="410" spans="2:20" x14ac:dyDescent="0.3">
      <c r="B410" s="38" t="s">
        <v>225</v>
      </c>
      <c r="C410" s="38"/>
      <c r="D410" s="38" t="str">
        <f t="shared" si="66"/>
        <v>*</v>
      </c>
      <c r="E410" s="42">
        <f t="shared" si="72"/>
        <v>2025</v>
      </c>
      <c r="F410" s="38" t="str">
        <f t="shared" si="71"/>
        <v>TRAH2G</v>
      </c>
      <c r="G410" s="38" t="str">
        <f t="shared" si="73"/>
        <v>TFR*01*, TFM*01*</v>
      </c>
      <c r="H410" s="38" t="str">
        <f>P$21</f>
        <v>TRAH2G</v>
      </c>
      <c r="I410" s="38" t="str">
        <f t="shared" si="74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66"/>
        <v>*</v>
      </c>
      <c r="E411" s="42">
        <f t="shared" si="72"/>
        <v>2025</v>
      </c>
      <c r="F411" s="38" t="str">
        <f t="shared" si="71"/>
        <v>TRAHFO</v>
      </c>
      <c r="G411" s="38" t="str">
        <f t="shared" si="73"/>
        <v>TFR*01*, TFM*01*</v>
      </c>
      <c r="H411" s="38" t="str">
        <f>P$22</f>
        <v>TRAHFO</v>
      </c>
      <c r="I411" s="38" t="str">
        <f t="shared" si="74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66"/>
        <v>*</v>
      </c>
      <c r="E412" s="42">
        <f t="shared" si="72"/>
        <v>2025</v>
      </c>
      <c r="F412" s="38" t="str">
        <f t="shared" si="71"/>
        <v>TRAHUM</v>
      </c>
      <c r="G412" s="38" t="str">
        <f t="shared" si="73"/>
        <v>TFR*01*, TFM*01*</v>
      </c>
      <c r="H412" s="38" t="str">
        <f>P$23</f>
        <v>TRAHUM</v>
      </c>
      <c r="I412" s="38" t="str">
        <f t="shared" si="74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66"/>
        <v>*</v>
      </c>
      <c r="E413" s="42">
        <f t="shared" si="72"/>
        <v>2025</v>
      </c>
      <c r="F413" s="38" t="str">
        <f t="shared" si="71"/>
        <v>TRAKER</v>
      </c>
      <c r="G413" s="38" t="str">
        <f t="shared" si="73"/>
        <v>TFR*01*, TFM*01*</v>
      </c>
      <c r="H413" s="38" t="str">
        <f>P$24</f>
        <v>TRAKER</v>
      </c>
      <c r="I413" s="38" t="str">
        <f t="shared" si="74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66"/>
        <v>*</v>
      </c>
      <c r="E414" s="42">
        <f t="shared" si="72"/>
        <v>2025</v>
      </c>
      <c r="F414" s="38" t="str">
        <f t="shared" si="71"/>
        <v>TRALFO</v>
      </c>
      <c r="G414" s="38" t="str">
        <f t="shared" si="73"/>
        <v>TFR*01*, TFM*01*</v>
      </c>
      <c r="H414" s="38" t="str">
        <f>P$25</f>
        <v>TRALFO</v>
      </c>
      <c r="I414" s="38" t="str">
        <f t="shared" si="74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66"/>
        <v>FLO_EMIS</v>
      </c>
      <c r="E415" s="42">
        <f t="shared" si="72"/>
        <v>2025</v>
      </c>
      <c r="F415" s="38" t="str">
        <f t="shared" si="71"/>
        <v>TRALPG</v>
      </c>
      <c r="G415" s="38" t="str">
        <f t="shared" si="73"/>
        <v>TFR*01*, TFM*01*</v>
      </c>
      <c r="H415" s="38" t="str">
        <f>P$26</f>
        <v>TRALPG</v>
      </c>
      <c r="I415" s="38" t="str">
        <f t="shared" si="74"/>
        <v>TRASO2N</v>
      </c>
      <c r="J415" s="47">
        <v>0.24417927670810274</v>
      </c>
      <c r="K415" s="2"/>
      <c r="L415" s="38" t="s">
        <v>239</v>
      </c>
      <c r="M415" s="38" t="s">
        <v>293</v>
      </c>
      <c r="N415" s="38" t="s">
        <v>311</v>
      </c>
    </row>
    <row r="416" spans="2:20" x14ac:dyDescent="0.3">
      <c r="B416" s="38" t="s">
        <v>225</v>
      </c>
      <c r="C416" s="38"/>
      <c r="D416" s="38" t="str">
        <f t="shared" si="66"/>
        <v>FLO_EMIS</v>
      </c>
      <c r="E416" s="42">
        <f t="shared" si="72"/>
        <v>2025</v>
      </c>
      <c r="F416" s="38" t="str">
        <f t="shared" si="71"/>
        <v>TRAMTH</v>
      </c>
      <c r="G416" s="38" t="str">
        <f t="shared" si="73"/>
        <v>TFR*01*, TFM*01*</v>
      </c>
      <c r="H416" s="38" t="str">
        <f>P$27</f>
        <v>TRAMTH</v>
      </c>
      <c r="I416" s="38" t="str">
        <f t="shared" si="74"/>
        <v>TRASO2N</v>
      </c>
      <c r="J416" s="47">
        <v>9.0799999286979657E-5</v>
      </c>
      <c r="K416" s="2"/>
      <c r="L416" s="38" t="s">
        <v>239</v>
      </c>
      <c r="M416" s="38" t="s">
        <v>293</v>
      </c>
      <c r="N416" s="38" t="s">
        <v>311</v>
      </c>
    </row>
    <row r="417" spans="2:20" s="2" customFormat="1" ht="15" customHeight="1" x14ac:dyDescent="0.3">
      <c r="B417" s="38" t="s">
        <v>225</v>
      </c>
      <c r="C417" s="38"/>
      <c r="D417" s="38" t="str">
        <f t="shared" si="66"/>
        <v>FLO_EMIS</v>
      </c>
      <c r="E417" s="42">
        <f t="shared" si="72"/>
        <v>2025</v>
      </c>
      <c r="F417" s="38" t="str">
        <f t="shared" si="71"/>
        <v>TRAMTHM</v>
      </c>
      <c r="G417" s="38" t="str">
        <f t="shared" si="73"/>
        <v>TFR*01*, TFM*01*</v>
      </c>
      <c r="H417" s="38" t="str">
        <f>P$28</f>
        <v>TRAMTHM</v>
      </c>
      <c r="I417" s="38" t="str">
        <f t="shared" si="74"/>
        <v>TRASO2N</v>
      </c>
      <c r="J417" s="47">
        <v>9.0799999286979657E-5</v>
      </c>
      <c r="L417" s="38" t="s">
        <v>239</v>
      </c>
      <c r="M417" s="38" t="s">
        <v>293</v>
      </c>
      <c r="N417" s="38" t="s">
        <v>311</v>
      </c>
      <c r="P417" s="53"/>
    </row>
    <row r="418" spans="2:20" s="2" customFormat="1" ht="15" customHeight="1" x14ac:dyDescent="0.3">
      <c r="B418" s="38" t="s">
        <v>225</v>
      </c>
      <c r="C418" s="38"/>
      <c r="D418" s="38" t="str">
        <f t="shared" si="66"/>
        <v>FLO_EMIS</v>
      </c>
      <c r="E418" s="42">
        <f t="shared" si="72"/>
        <v>2025</v>
      </c>
      <c r="F418" s="38" t="str">
        <f t="shared" si="71"/>
        <v>TRANGL</v>
      </c>
      <c r="G418" s="38" t="str">
        <f t="shared" si="73"/>
        <v>TFR*01*, TFM*01*</v>
      </c>
      <c r="H418" s="38" t="str">
        <f>P$29</f>
        <v>TRANGL</v>
      </c>
      <c r="I418" s="38" t="str">
        <f t="shared" si="74"/>
        <v>TRASO2N</v>
      </c>
      <c r="J418" s="47">
        <v>0.23312805944329637</v>
      </c>
      <c r="K418"/>
      <c r="L418" s="38" t="s">
        <v>239</v>
      </c>
      <c r="M418" s="38" t="s">
        <v>293</v>
      </c>
      <c r="N418" s="38" t="s">
        <v>311</v>
      </c>
      <c r="P418" s="53"/>
    </row>
    <row r="419" spans="2:20" x14ac:dyDescent="0.3">
      <c r="B419" s="39" t="s">
        <v>225</v>
      </c>
      <c r="C419" s="39"/>
      <c r="D419" s="39" t="str">
        <f t="shared" si="66"/>
        <v>FLO_EMIS</v>
      </c>
      <c r="E419" s="43">
        <f t="shared" si="72"/>
        <v>2025</v>
      </c>
      <c r="F419" s="39" t="str">
        <f t="shared" si="71"/>
        <v>TRANGS</v>
      </c>
      <c r="G419" s="39" t="str">
        <f t="shared" si="73"/>
        <v>TFR*01*, TFM*01*</v>
      </c>
      <c r="H419" s="39" t="str">
        <f>P$30</f>
        <v>TRANGS</v>
      </c>
      <c r="I419" s="39" t="str">
        <f t="shared" si="74"/>
        <v>TRASO2N</v>
      </c>
      <c r="J419" s="48">
        <v>0.23312805944329637</v>
      </c>
      <c r="L419" s="39" t="s">
        <v>239</v>
      </c>
      <c r="M419" s="39" t="s">
        <v>293</v>
      </c>
      <c r="N419" s="39" t="s">
        <v>311</v>
      </c>
    </row>
    <row r="420" spans="2:20" x14ac:dyDescent="0.3">
      <c r="B420" s="38" t="s">
        <v>225</v>
      </c>
      <c r="C420" s="38"/>
      <c r="D420" s="38" t="str">
        <f t="shared" si="66"/>
        <v>FLO_EMIS</v>
      </c>
      <c r="E420" s="42">
        <v>2025</v>
      </c>
      <c r="F420" s="38" t="str">
        <f>H420</f>
        <v>TRABDL</v>
      </c>
      <c r="G420" s="38" t="s">
        <v>344</v>
      </c>
      <c r="H420" s="38" t="str">
        <f>P$7</f>
        <v>TRABDL</v>
      </c>
      <c r="I420" s="38" t="s">
        <v>230</v>
      </c>
      <c r="J420" s="47">
        <v>3.5151355686924724E-3</v>
      </c>
      <c r="K420" s="2"/>
      <c r="L420" s="38" t="s">
        <v>239</v>
      </c>
      <c r="M420" s="38" t="s">
        <v>293</v>
      </c>
      <c r="N420" s="38" t="s">
        <v>310</v>
      </c>
    </row>
    <row r="421" spans="2:20" x14ac:dyDescent="0.3">
      <c r="B421" s="38" t="s">
        <v>225</v>
      </c>
      <c r="C421" s="38"/>
      <c r="D421" s="38" t="str">
        <f t="shared" si="66"/>
        <v>FLO_EMIS</v>
      </c>
      <c r="E421" s="42">
        <f>E420</f>
        <v>2025</v>
      </c>
      <c r="F421" s="38" t="str">
        <f t="shared" ref="F421:F443" si="76">H421</f>
        <v>TRABDLM</v>
      </c>
      <c r="G421" s="38" t="str">
        <f>G420</f>
        <v>TFR*01*, TFM*01*</v>
      </c>
      <c r="H421" s="38" t="str">
        <f>P$8</f>
        <v>TRABDLM</v>
      </c>
      <c r="I421" s="38" t="str">
        <f>I420</f>
        <v>TRAVOCN</v>
      </c>
      <c r="J421" s="47">
        <v>3.5151355686924724E-3</v>
      </c>
      <c r="K421" s="2"/>
      <c r="L421" s="38" t="s">
        <v>239</v>
      </c>
      <c r="M421" s="38" t="s">
        <v>293</v>
      </c>
      <c r="N421" s="38" t="s">
        <v>310</v>
      </c>
    </row>
    <row r="422" spans="2:20" s="2" customFormat="1" ht="15" customHeight="1" x14ac:dyDescent="0.3">
      <c r="B422" s="38" t="s">
        <v>225</v>
      </c>
      <c r="C422" s="38"/>
      <c r="D422" s="38" t="str">
        <f t="shared" si="66"/>
        <v>FLO_EMIS</v>
      </c>
      <c r="E422" s="42">
        <f t="shared" ref="E422:E443" si="77">E421</f>
        <v>2025</v>
      </c>
      <c r="F422" s="38" t="str">
        <f t="shared" si="76"/>
        <v>TRABGL</v>
      </c>
      <c r="G422" s="38" t="str">
        <f t="shared" ref="G422:G443" si="78">G421</f>
        <v>TFR*01*, TFM*01*</v>
      </c>
      <c r="H422" s="38" t="str">
        <f>P$9</f>
        <v>TRABGL</v>
      </c>
      <c r="I422" s="38" t="str">
        <f t="shared" ref="I422:I443" si="79">I421</f>
        <v>TRAVOCN</v>
      </c>
      <c r="J422" s="47">
        <v>1.9883811525207441E-4</v>
      </c>
      <c r="L422" s="38" t="s">
        <v>239</v>
      </c>
      <c r="M422" s="38" t="s">
        <v>293</v>
      </c>
      <c r="N422" s="38" t="s">
        <v>311</v>
      </c>
      <c r="P422" s="53"/>
      <c r="S422" s="53"/>
    </row>
    <row r="423" spans="2:20" s="2" customFormat="1" ht="15" customHeight="1" x14ac:dyDescent="0.3">
      <c r="B423" s="38" t="s">
        <v>225</v>
      </c>
      <c r="C423" s="38"/>
      <c r="D423" s="38" t="str">
        <f t="shared" si="66"/>
        <v>FLO_EMIS</v>
      </c>
      <c r="E423" s="42">
        <f t="shared" si="77"/>
        <v>2025</v>
      </c>
      <c r="F423" s="38" t="str">
        <f t="shared" si="76"/>
        <v>TRABGS</v>
      </c>
      <c r="G423" s="38" t="str">
        <f t="shared" si="78"/>
        <v>TFR*01*, TFM*01*</v>
      </c>
      <c r="H423" s="38" t="str">
        <f>P$10</f>
        <v>TRABGS</v>
      </c>
      <c r="I423" s="38" t="str">
        <f t="shared" si="79"/>
        <v>TRAVOCN</v>
      </c>
      <c r="J423" s="47">
        <v>1.9883811525207441E-4</v>
      </c>
      <c r="L423" s="38" t="s">
        <v>239</v>
      </c>
      <c r="M423" s="38" t="s">
        <v>293</v>
      </c>
      <c r="N423" s="38" t="s">
        <v>311</v>
      </c>
      <c r="P423" s="53"/>
      <c r="S423" s="1"/>
      <c r="T423" s="54"/>
    </row>
    <row r="424" spans="2:20" s="2" customFormat="1" ht="15" customHeight="1" x14ac:dyDescent="0.3">
      <c r="B424" s="38" t="s">
        <v>225</v>
      </c>
      <c r="C424" s="38"/>
      <c r="D424" s="38" t="str">
        <f t="shared" si="66"/>
        <v>*</v>
      </c>
      <c r="E424" s="42">
        <f t="shared" si="77"/>
        <v>2025</v>
      </c>
      <c r="F424" s="38" t="str">
        <f t="shared" si="76"/>
        <v>TRABGSL</v>
      </c>
      <c r="G424" s="38" t="str">
        <f t="shared" si="78"/>
        <v>TFR*01*, TFM*01*</v>
      </c>
      <c r="H424" s="38" t="str">
        <f>P$11</f>
        <v>TRABGSL</v>
      </c>
      <c r="I424" s="38" t="str">
        <f t="shared" si="79"/>
        <v>TRAVOCN</v>
      </c>
      <c r="J424" s="47">
        <v>0</v>
      </c>
      <c r="L424" s="38" t="s">
        <v>239</v>
      </c>
      <c r="M424" s="38"/>
      <c r="N424" s="38" t="s">
        <v>245</v>
      </c>
      <c r="P424" s="53"/>
      <c r="S424" s="53"/>
    </row>
    <row r="425" spans="2:20" s="2" customFormat="1" ht="15" customHeight="1" x14ac:dyDescent="0.3">
      <c r="B425" s="38" t="s">
        <v>225</v>
      </c>
      <c r="C425" s="38"/>
      <c r="D425" s="38" t="str">
        <f t="shared" si="66"/>
        <v>*</v>
      </c>
      <c r="E425" s="42">
        <f t="shared" si="77"/>
        <v>2025</v>
      </c>
      <c r="F425" s="38" t="str">
        <f t="shared" si="76"/>
        <v>TRABGSLM</v>
      </c>
      <c r="G425" s="38" t="str">
        <f t="shared" si="78"/>
        <v>TFR*01*, TFM*01*</v>
      </c>
      <c r="H425" s="38" t="str">
        <f>P$12</f>
        <v>TRABGSLM</v>
      </c>
      <c r="I425" s="38" t="str">
        <f t="shared" si="79"/>
        <v>TRAVOCN</v>
      </c>
      <c r="J425" s="47">
        <v>0</v>
      </c>
      <c r="L425" s="38" t="s">
        <v>239</v>
      </c>
      <c r="M425" s="38"/>
      <c r="N425" s="38" t="s">
        <v>245</v>
      </c>
      <c r="P425" s="53"/>
      <c r="S425" s="1"/>
      <c r="T425" s="62"/>
    </row>
    <row r="426" spans="2:20" s="2" customFormat="1" ht="15" customHeight="1" x14ac:dyDescent="0.3">
      <c r="B426" s="38" t="s">
        <v>225</v>
      </c>
      <c r="C426" s="38"/>
      <c r="D426" s="38" t="str">
        <f t="shared" si="66"/>
        <v>*</v>
      </c>
      <c r="E426" s="42">
        <f>E424</f>
        <v>2025</v>
      </c>
      <c r="F426" s="38" t="str">
        <f t="shared" si="76"/>
        <v>TRABJF</v>
      </c>
      <c r="G426" s="38" t="str">
        <f>G424</f>
        <v>TFR*01*, TFM*01*</v>
      </c>
      <c r="H426" s="38" t="str">
        <f>P$13</f>
        <v>TRABJF</v>
      </c>
      <c r="I426" s="38" t="str">
        <f>I424</f>
        <v>TRAVOCN</v>
      </c>
      <c r="J426" s="47">
        <v>0</v>
      </c>
      <c r="L426" s="38" t="s">
        <v>239</v>
      </c>
      <c r="M426" s="38"/>
      <c r="N426" s="38" t="s">
        <v>245</v>
      </c>
      <c r="P426" s="53"/>
      <c r="S426" s="1"/>
      <c r="T426" s="54"/>
    </row>
    <row r="427" spans="2:20" s="2" customFormat="1" ht="15" customHeight="1" x14ac:dyDescent="0.3">
      <c r="B427" s="38" t="s">
        <v>225</v>
      </c>
      <c r="C427" s="38"/>
      <c r="D427" s="38" t="str">
        <f t="shared" si="66"/>
        <v>*</v>
      </c>
      <c r="E427" s="42">
        <f t="shared" si="77"/>
        <v>2025</v>
      </c>
      <c r="F427" s="38" t="str">
        <f t="shared" si="76"/>
        <v>TRADME</v>
      </c>
      <c r="G427" s="38" t="str">
        <f t="shared" si="78"/>
        <v>TFR*01*, TFM*01*</v>
      </c>
      <c r="H427" s="38" t="str">
        <f>P$14</f>
        <v>TRADME</v>
      </c>
      <c r="I427" s="38" t="str">
        <f t="shared" si="79"/>
        <v>TRAVOCN</v>
      </c>
      <c r="J427" s="47">
        <v>0</v>
      </c>
      <c r="L427" s="38" t="s">
        <v>239</v>
      </c>
      <c r="M427" s="38"/>
      <c r="N427" s="38" t="s">
        <v>263</v>
      </c>
      <c r="P427" s="53"/>
    </row>
    <row r="428" spans="2:20" x14ac:dyDescent="0.3">
      <c r="B428" s="38" t="s">
        <v>225</v>
      </c>
      <c r="C428" s="38"/>
      <c r="D428" s="38" t="str">
        <f t="shared" si="66"/>
        <v>FLO_EMIS</v>
      </c>
      <c r="E428" s="42">
        <f t="shared" si="77"/>
        <v>2025</v>
      </c>
      <c r="F428" s="38" t="str">
        <f t="shared" si="76"/>
        <v>TRADST</v>
      </c>
      <c r="G428" s="38" t="str">
        <f t="shared" si="78"/>
        <v>TFR*01*, TFM*01*</v>
      </c>
      <c r="H428" s="38" t="str">
        <f>P$15</f>
        <v>TRADST</v>
      </c>
      <c r="I428" s="38" t="str">
        <f t="shared" si="79"/>
        <v>TRAVOCN</v>
      </c>
      <c r="J428" s="47">
        <v>3.4440928575602773E-3</v>
      </c>
      <c r="K428" s="2"/>
      <c r="L428" s="38" t="s">
        <v>239</v>
      </c>
      <c r="M428" s="38" t="s">
        <v>293</v>
      </c>
      <c r="N428" s="38" t="s">
        <v>311</v>
      </c>
      <c r="P428" s="53"/>
    </row>
    <row r="429" spans="2:20" x14ac:dyDescent="0.3">
      <c r="B429" s="38" t="s">
        <v>225</v>
      </c>
      <c r="C429" s="38"/>
      <c r="D429" s="38" t="str">
        <f t="shared" ref="D429:D443" si="80">IF(J429&gt;0,"FLO_EMIS","*")</f>
        <v>*</v>
      </c>
      <c r="E429" s="42">
        <f t="shared" si="77"/>
        <v>2025</v>
      </c>
      <c r="F429" s="38" t="str">
        <f t="shared" si="76"/>
        <v>TRAELC</v>
      </c>
      <c r="G429" s="38" t="str">
        <f t="shared" si="78"/>
        <v>TFR*01*, TFM*01*</v>
      </c>
      <c r="H429" s="38" t="str">
        <f>P$16</f>
        <v>TRAELC</v>
      </c>
      <c r="I429" s="38" t="str">
        <f t="shared" si="79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80"/>
        <v>FLO_EMIS</v>
      </c>
      <c r="E430" s="42">
        <f t="shared" si="77"/>
        <v>2025</v>
      </c>
      <c r="F430" s="38" t="str">
        <f t="shared" si="76"/>
        <v>TRAETH</v>
      </c>
      <c r="G430" s="38" t="str">
        <f t="shared" si="78"/>
        <v>TFR*01*, TFM*01*</v>
      </c>
      <c r="H430" s="38" t="str">
        <f>P$17</f>
        <v>TRAETH</v>
      </c>
      <c r="I430" s="38" t="str">
        <f t="shared" si="79"/>
        <v>TRAVOCN</v>
      </c>
      <c r="J430" s="47">
        <v>7.3480221057370388E-5</v>
      </c>
      <c r="K430" s="2"/>
      <c r="L430" s="38" t="s">
        <v>239</v>
      </c>
      <c r="M430" s="38" t="s">
        <v>293</v>
      </c>
      <c r="N430" s="38" t="s">
        <v>311</v>
      </c>
    </row>
    <row r="431" spans="2:20" x14ac:dyDescent="0.3">
      <c r="B431" s="38" t="s">
        <v>225</v>
      </c>
      <c r="C431" s="38"/>
      <c r="D431" s="38" t="str">
        <f t="shared" si="80"/>
        <v>FLO_EMIS</v>
      </c>
      <c r="E431" s="42">
        <f t="shared" si="77"/>
        <v>2025</v>
      </c>
      <c r="F431" s="38" t="str">
        <f t="shared" si="76"/>
        <v>TRAETHM</v>
      </c>
      <c r="G431" s="38" t="str">
        <f t="shared" si="78"/>
        <v>TFR*01*, TFM*01*</v>
      </c>
      <c r="H431" s="38" t="str">
        <f>P$18</f>
        <v>TRAETHM</v>
      </c>
      <c r="I431" s="38" t="str">
        <f t="shared" si="79"/>
        <v>TRAVOCN</v>
      </c>
      <c r="J431" s="47">
        <v>7.3480221057370388E-5</v>
      </c>
      <c r="K431" s="2"/>
      <c r="L431" s="38" t="s">
        <v>239</v>
      </c>
      <c r="M431" s="38" t="s">
        <v>293</v>
      </c>
      <c r="N431" s="38" t="s">
        <v>311</v>
      </c>
    </row>
    <row r="432" spans="2:20" x14ac:dyDescent="0.3">
      <c r="B432" s="38" t="s">
        <v>225</v>
      </c>
      <c r="C432" s="38"/>
      <c r="D432" s="38" t="str">
        <f t="shared" si="80"/>
        <v>*</v>
      </c>
      <c r="E432" s="42">
        <f t="shared" si="77"/>
        <v>2025</v>
      </c>
      <c r="F432" s="38" t="str">
        <f t="shared" si="76"/>
        <v>TRAFTD</v>
      </c>
      <c r="G432" s="38" t="str">
        <f t="shared" si="78"/>
        <v>TFR*01*, TFM*01*</v>
      </c>
      <c r="H432" s="38" t="str">
        <f>P$19</f>
        <v>TRAFTD</v>
      </c>
      <c r="I432" s="38" t="str">
        <f t="shared" si="79"/>
        <v>TRAVOCN</v>
      </c>
      <c r="J432" s="47">
        <v>0</v>
      </c>
      <c r="K432" s="2"/>
      <c r="L432" s="38" t="s">
        <v>239</v>
      </c>
      <c r="M432" s="38"/>
      <c r="N432" s="38" t="s">
        <v>263</v>
      </c>
    </row>
    <row r="433" spans="2:16" x14ac:dyDescent="0.3">
      <c r="B433" s="38" t="s">
        <v>225</v>
      </c>
      <c r="C433" s="38"/>
      <c r="D433" s="38" t="str">
        <f t="shared" si="80"/>
        <v>*</v>
      </c>
      <c r="E433" s="42">
        <f t="shared" si="77"/>
        <v>2025</v>
      </c>
      <c r="F433" s="38" t="str">
        <f t="shared" si="76"/>
        <v>TRAGSL</v>
      </c>
      <c r="G433" s="38" t="str">
        <f t="shared" si="78"/>
        <v>TFR*01*, TFM*01*</v>
      </c>
      <c r="H433" s="38" t="str">
        <f>P$20</f>
        <v>TRAGSL</v>
      </c>
      <c r="I433" s="38" t="str">
        <f t="shared" si="79"/>
        <v>TRAVOCN</v>
      </c>
      <c r="J433" s="47">
        <v>0</v>
      </c>
      <c r="K433" s="2"/>
      <c r="L433" s="38" t="s">
        <v>239</v>
      </c>
      <c r="M433" s="38"/>
      <c r="N433" s="38" t="s">
        <v>245</v>
      </c>
    </row>
    <row r="434" spans="2:16" x14ac:dyDescent="0.3">
      <c r="B434" s="38" t="s">
        <v>225</v>
      </c>
      <c r="C434" s="38"/>
      <c r="D434" s="38" t="str">
        <f t="shared" si="80"/>
        <v>*</v>
      </c>
      <c r="E434" s="42">
        <f t="shared" si="77"/>
        <v>2025</v>
      </c>
      <c r="F434" s="38" t="str">
        <f t="shared" si="76"/>
        <v>TRAH2G</v>
      </c>
      <c r="G434" s="38" t="str">
        <f t="shared" si="78"/>
        <v>TFR*01*, TFM*01*</v>
      </c>
      <c r="H434" s="38" t="str">
        <f>P$21</f>
        <v>TRAH2G</v>
      </c>
      <c r="I434" s="38" t="str">
        <f t="shared" si="79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16" x14ac:dyDescent="0.3">
      <c r="B435" s="38" t="s">
        <v>225</v>
      </c>
      <c r="C435" s="38"/>
      <c r="D435" s="38" t="str">
        <f t="shared" si="80"/>
        <v>*</v>
      </c>
      <c r="E435" s="42">
        <f t="shared" si="77"/>
        <v>2025</v>
      </c>
      <c r="F435" s="38" t="str">
        <f t="shared" si="76"/>
        <v>TRAHFO</v>
      </c>
      <c r="G435" s="38" t="str">
        <f t="shared" si="78"/>
        <v>TFR*01*, TFM*01*</v>
      </c>
      <c r="H435" s="38" t="str">
        <f>P$22</f>
        <v>TRAHFO</v>
      </c>
      <c r="I435" s="38" t="str">
        <f t="shared" si="79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16" x14ac:dyDescent="0.3">
      <c r="B436" s="38" t="s">
        <v>225</v>
      </c>
      <c r="C436" s="38"/>
      <c r="D436" s="38" t="str">
        <f t="shared" si="80"/>
        <v>*</v>
      </c>
      <c r="E436" s="42">
        <f t="shared" si="77"/>
        <v>2025</v>
      </c>
      <c r="F436" s="38" t="str">
        <f t="shared" si="76"/>
        <v>TRAHUM</v>
      </c>
      <c r="G436" s="38" t="str">
        <f t="shared" si="78"/>
        <v>TFR*01*, TFM*01*</v>
      </c>
      <c r="H436" s="38" t="str">
        <f>P$23</f>
        <v>TRAHUM</v>
      </c>
      <c r="I436" s="38" t="str">
        <f t="shared" si="79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16" x14ac:dyDescent="0.3">
      <c r="B437" s="38" t="s">
        <v>225</v>
      </c>
      <c r="C437" s="38"/>
      <c r="D437" s="38" t="str">
        <f t="shared" si="80"/>
        <v>*</v>
      </c>
      <c r="E437" s="42">
        <f t="shared" si="77"/>
        <v>2025</v>
      </c>
      <c r="F437" s="38" t="str">
        <f t="shared" si="76"/>
        <v>TRAKER</v>
      </c>
      <c r="G437" s="38" t="str">
        <f t="shared" si="78"/>
        <v>TFR*01*, TFM*01*</v>
      </c>
      <c r="H437" s="38" t="str">
        <f>P$24</f>
        <v>TRAKER</v>
      </c>
      <c r="I437" s="38" t="str">
        <f t="shared" si="79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16" x14ac:dyDescent="0.3">
      <c r="B438" s="38" t="s">
        <v>225</v>
      </c>
      <c r="C438" s="38"/>
      <c r="D438" s="38" t="str">
        <f t="shared" si="80"/>
        <v>*</v>
      </c>
      <c r="E438" s="42">
        <f t="shared" si="77"/>
        <v>2025</v>
      </c>
      <c r="F438" s="38" t="str">
        <f t="shared" si="76"/>
        <v>TRALFO</v>
      </c>
      <c r="G438" s="38" t="str">
        <f t="shared" si="78"/>
        <v>TFR*01*, TFM*01*</v>
      </c>
      <c r="H438" s="38" t="str">
        <f>P$25</f>
        <v>TRALFO</v>
      </c>
      <c r="I438" s="38" t="str">
        <f t="shared" si="79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16" x14ac:dyDescent="0.3">
      <c r="B439" s="38" t="s">
        <v>225</v>
      </c>
      <c r="C439" s="38"/>
      <c r="D439" s="38" t="str">
        <f t="shared" si="80"/>
        <v>FLO_EMIS</v>
      </c>
      <c r="E439" s="42">
        <f t="shared" si="77"/>
        <v>2025</v>
      </c>
      <c r="F439" s="38" t="str">
        <f t="shared" si="76"/>
        <v>TRALPG</v>
      </c>
      <c r="G439" s="38" t="str">
        <f t="shared" si="78"/>
        <v>TFR*01*, TFM*01*</v>
      </c>
      <c r="H439" s="38" t="str">
        <f>P$26</f>
        <v>TRALPG</v>
      </c>
      <c r="I439" s="38" t="str">
        <f t="shared" si="79"/>
        <v>TRAVOCN</v>
      </c>
      <c r="J439" s="47">
        <v>2.0826384983512985E-4</v>
      </c>
      <c r="K439" s="2"/>
      <c r="L439" s="38" t="s">
        <v>239</v>
      </c>
      <c r="M439" s="38" t="s">
        <v>293</v>
      </c>
      <c r="N439" s="38" t="s">
        <v>311</v>
      </c>
    </row>
    <row r="440" spans="2:16" x14ac:dyDescent="0.3">
      <c r="B440" s="38" t="s">
        <v>225</v>
      </c>
      <c r="C440" s="38"/>
      <c r="D440" s="38" t="str">
        <f t="shared" si="80"/>
        <v>FLO_EMIS</v>
      </c>
      <c r="E440" s="42">
        <f t="shared" si="77"/>
        <v>2025</v>
      </c>
      <c r="F440" s="38" t="str">
        <f t="shared" si="76"/>
        <v>TRAMTH</v>
      </c>
      <c r="G440" s="38" t="str">
        <f t="shared" si="78"/>
        <v>TFR*01*, TFM*01*</v>
      </c>
      <c r="H440" s="38" t="str">
        <f>P$27</f>
        <v>TRAMTH</v>
      </c>
      <c r="I440" s="38" t="str">
        <f t="shared" si="79"/>
        <v>TRAVOCN</v>
      </c>
      <c r="J440" s="47">
        <v>3.3586517226270362E-3</v>
      </c>
      <c r="K440" s="2"/>
      <c r="L440" s="38" t="s">
        <v>239</v>
      </c>
      <c r="M440" s="38" t="s">
        <v>293</v>
      </c>
      <c r="N440" s="38" t="s">
        <v>311</v>
      </c>
    </row>
    <row r="441" spans="2:16" s="2" customFormat="1" ht="15" customHeight="1" x14ac:dyDescent="0.3">
      <c r="B441" s="38" t="s">
        <v>225</v>
      </c>
      <c r="C441" s="38"/>
      <c r="D441" s="38" t="str">
        <f t="shared" si="80"/>
        <v>FLO_EMIS</v>
      </c>
      <c r="E441" s="42">
        <f t="shared" si="77"/>
        <v>2025</v>
      </c>
      <c r="F441" s="38" t="str">
        <f t="shared" si="76"/>
        <v>TRAMTHM</v>
      </c>
      <c r="G441" s="38" t="str">
        <f t="shared" si="78"/>
        <v>TFR*01*, TFM*01*</v>
      </c>
      <c r="H441" s="38" t="str">
        <f>P$28</f>
        <v>TRAMTHM</v>
      </c>
      <c r="I441" s="38" t="str">
        <f t="shared" si="79"/>
        <v>TRAVOCN</v>
      </c>
      <c r="J441" s="47">
        <v>3.3586517226270362E-3</v>
      </c>
      <c r="L441" s="38" t="s">
        <v>239</v>
      </c>
      <c r="M441" s="38" t="s">
        <v>293</v>
      </c>
      <c r="N441" s="38" t="s">
        <v>311</v>
      </c>
      <c r="P441" s="53"/>
    </row>
    <row r="442" spans="2:16" s="2" customFormat="1" ht="15" customHeight="1" x14ac:dyDescent="0.3">
      <c r="B442" s="38" t="s">
        <v>225</v>
      </c>
      <c r="C442" s="38"/>
      <c r="D442" s="38" t="str">
        <f t="shared" si="80"/>
        <v>FLO_EMIS</v>
      </c>
      <c r="E442" s="42">
        <f t="shared" si="77"/>
        <v>2025</v>
      </c>
      <c r="F442" s="38" t="str">
        <f t="shared" si="76"/>
        <v>TRANGL</v>
      </c>
      <c r="G442" s="38" t="str">
        <f t="shared" si="78"/>
        <v>TFR*01*, TFM*01*</v>
      </c>
      <c r="H442" s="38" t="str">
        <f>P$29</f>
        <v>TRANGL</v>
      </c>
      <c r="I442" s="38" t="str">
        <f t="shared" si="79"/>
        <v>TRAVOCN</v>
      </c>
      <c r="J442" s="47">
        <v>1.9883811525207441E-4</v>
      </c>
      <c r="K442"/>
      <c r="L442" s="38" t="s">
        <v>239</v>
      </c>
      <c r="M442" s="38" t="s">
        <v>293</v>
      </c>
      <c r="N442" s="38" t="s">
        <v>311</v>
      </c>
      <c r="P442" s="53"/>
    </row>
    <row r="443" spans="2:16" x14ac:dyDescent="0.3">
      <c r="B443" s="39" t="s">
        <v>225</v>
      </c>
      <c r="C443" s="39"/>
      <c r="D443" s="39" t="str">
        <f t="shared" si="80"/>
        <v>FLO_EMIS</v>
      </c>
      <c r="E443" s="43">
        <f t="shared" si="77"/>
        <v>2025</v>
      </c>
      <c r="F443" s="39" t="str">
        <f t="shared" si="76"/>
        <v>TRANGS</v>
      </c>
      <c r="G443" s="39" t="str">
        <f t="shared" si="78"/>
        <v>TFR*01*, TFM*01*</v>
      </c>
      <c r="H443" s="39" t="str">
        <f>P$30</f>
        <v>TRANGS</v>
      </c>
      <c r="I443" s="39" t="str">
        <f t="shared" si="79"/>
        <v>TRAVOCN</v>
      </c>
      <c r="J443" s="48">
        <v>1.9883811525207441E-4</v>
      </c>
      <c r="L443" s="39" t="s">
        <v>239</v>
      </c>
      <c r="M443" s="39" t="s">
        <v>293</v>
      </c>
      <c r="N443" s="39" t="s">
        <v>311</v>
      </c>
    </row>
  </sheetData>
  <sortState xmlns:xlrd2="http://schemas.microsoft.com/office/spreadsheetml/2017/richdata2" ref="B420:N443">
    <sortCondition ref="H420:H443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3500-6F44-4B34-8664-805892F1D7FF}">
  <sheetPr>
    <tabColor rgb="FF4472C4"/>
  </sheetPr>
  <dimension ref="B1:T443"/>
  <sheetViews>
    <sheetView zoomScale="80" zoomScaleNormal="80" workbookViewId="0">
      <selection activeCell="A4" sqref="A4:XFD4"/>
    </sheetView>
  </sheetViews>
  <sheetFormatPr defaultRowHeight="14.4" x14ac:dyDescent="0.3"/>
  <cols>
    <col min="2" max="2" width="16.88671875" customWidth="1"/>
    <col min="3" max="3" width="9.44140625" bestFit="1" customWidth="1"/>
    <col min="4" max="4" width="10.33203125" bestFit="1" customWidth="1"/>
    <col min="5" max="5" width="5.5546875" bestFit="1" customWidth="1"/>
    <col min="6" max="6" width="15.88671875" bestFit="1" customWidth="1"/>
    <col min="7" max="7" width="9.5546875" bestFit="1" customWidth="1"/>
    <col min="8" max="8" width="10.44140625" bestFit="1" customWidth="1"/>
    <col min="9" max="9" width="9.88671875" bestFit="1" customWidth="1"/>
    <col min="10" max="10" width="11.44140625" bestFit="1" customWidth="1"/>
    <col min="12" max="12" width="5.88671875" bestFit="1" customWidth="1"/>
    <col min="13" max="13" width="11.88671875" bestFit="1" customWidth="1"/>
    <col min="14" max="14" width="23.6640625" bestFit="1" customWidth="1"/>
    <col min="16" max="16" width="10.44140625" bestFit="1" customWidth="1"/>
    <col min="17" max="17" width="37.109375" bestFit="1" customWidth="1"/>
    <col min="19" max="19" width="10" bestFit="1" customWidth="1"/>
    <col min="20" max="20" width="41" bestFit="1" customWidth="1"/>
  </cols>
  <sheetData>
    <row r="1" spans="2:20" x14ac:dyDescent="0.3">
      <c r="L1" s="57"/>
    </row>
    <row r="2" spans="2:20" x14ac:dyDescent="0.3">
      <c r="L2" s="57"/>
    </row>
    <row r="3" spans="2:20" ht="19.8" x14ac:dyDescent="0.3">
      <c r="B3" s="50" t="s">
        <v>328</v>
      </c>
      <c r="C3" s="50"/>
      <c r="D3" s="50"/>
      <c r="E3" s="50"/>
      <c r="F3" s="50"/>
      <c r="G3" s="2"/>
      <c r="H3" s="2"/>
      <c r="I3" s="2"/>
      <c r="J3" s="2"/>
      <c r="K3" s="2"/>
      <c r="L3" s="41"/>
      <c r="M3" s="2"/>
      <c r="N3" s="2"/>
      <c r="O3" s="2"/>
      <c r="P3" s="2"/>
      <c r="Q3" s="2"/>
      <c r="R3" s="2"/>
      <c r="S3" s="2"/>
      <c r="T3" s="2"/>
    </row>
    <row r="4" spans="2:20" s="80" customFormat="1" ht="19.8" x14ac:dyDescent="0.3">
      <c r="B4" s="74"/>
      <c r="C4" s="74"/>
      <c r="D4" s="74"/>
      <c r="E4" s="74"/>
      <c r="F4" s="74"/>
      <c r="G4" s="76"/>
      <c r="H4" s="76"/>
      <c r="I4" s="76"/>
      <c r="J4" s="76"/>
      <c r="K4" s="76"/>
      <c r="L4" s="77"/>
      <c r="M4" s="76"/>
      <c r="N4" s="76"/>
      <c r="O4" s="76"/>
      <c r="P4" s="76"/>
      <c r="Q4" s="76"/>
      <c r="R4" s="76"/>
      <c r="S4" s="76"/>
      <c r="T4" s="76"/>
    </row>
    <row r="5" spans="2:20" x14ac:dyDescent="0.3">
      <c r="B5" s="40" t="s">
        <v>215</v>
      </c>
      <c r="K5" s="2"/>
      <c r="L5" s="41"/>
      <c r="M5" s="2"/>
      <c r="N5" s="2"/>
      <c r="O5" s="2"/>
      <c r="P5" s="2"/>
      <c r="Q5" s="2"/>
      <c r="R5" s="2"/>
      <c r="S5" s="2"/>
      <c r="T5" s="2"/>
    </row>
    <row r="6" spans="2:20" x14ac:dyDescent="0.3">
      <c r="B6" s="35" t="s">
        <v>216</v>
      </c>
      <c r="C6" s="35" t="s">
        <v>217</v>
      </c>
      <c r="D6" s="35" t="s">
        <v>218</v>
      </c>
      <c r="E6" s="35" t="s">
        <v>219</v>
      </c>
      <c r="F6" s="35" t="s">
        <v>220</v>
      </c>
      <c r="G6" s="35" t="s">
        <v>221</v>
      </c>
      <c r="H6" s="35" t="s">
        <v>222</v>
      </c>
      <c r="I6" s="35" t="s">
        <v>223</v>
      </c>
      <c r="J6" s="35" t="s">
        <v>224</v>
      </c>
      <c r="K6" s="2"/>
      <c r="L6" s="35" t="s">
        <v>238</v>
      </c>
      <c r="M6" s="35" t="s">
        <v>292</v>
      </c>
      <c r="N6" s="35" t="s">
        <v>243</v>
      </c>
      <c r="O6" s="51"/>
      <c r="P6" s="35" t="s">
        <v>301</v>
      </c>
      <c r="Q6" s="35" t="s">
        <v>302</v>
      </c>
      <c r="R6" s="2"/>
      <c r="S6" s="35" t="s">
        <v>303</v>
      </c>
      <c r="T6" s="35" t="s">
        <v>302</v>
      </c>
    </row>
    <row r="7" spans="2:20" s="2" customFormat="1" ht="15" customHeight="1" x14ac:dyDescent="0.3">
      <c r="B7" s="38" t="s">
        <v>225</v>
      </c>
      <c r="C7" s="38"/>
      <c r="D7" s="38" t="str">
        <f t="shared" ref="D7:D73" si="0">IF(J7&gt;0,"FLO_EMIS","*")</f>
        <v>FLO_EMIS</v>
      </c>
      <c r="E7" s="42">
        <f>'ACTIVITY TFR_TFM -5km'!E7</f>
        <v>2018</v>
      </c>
      <c r="F7" s="38" t="str">
        <f>H7</f>
        <v>TRABDL</v>
      </c>
      <c r="G7" s="38" t="s">
        <v>234</v>
      </c>
      <c r="H7" s="38" t="str">
        <f>'ACTIVITY TFR_TFM -5km'!P$7</f>
        <v>TRABDL</v>
      </c>
      <c r="I7" s="38" t="s">
        <v>226</v>
      </c>
      <c r="J7" s="47">
        <v>3.5166485211333498E-4</v>
      </c>
      <c r="L7" s="38" t="s">
        <v>239</v>
      </c>
      <c r="M7" s="38" t="s">
        <v>293</v>
      </c>
      <c r="N7" s="38" t="s">
        <v>244</v>
      </c>
      <c r="P7" s="38" t="s">
        <v>185</v>
      </c>
      <c r="Q7" s="44" t="s">
        <v>186</v>
      </c>
      <c r="S7" s="38" t="s">
        <v>226</v>
      </c>
      <c r="T7" s="44" t="s">
        <v>250</v>
      </c>
    </row>
    <row r="8" spans="2:20" s="2" customFormat="1" ht="15" customHeight="1" x14ac:dyDescent="0.3">
      <c r="B8" s="38" t="s">
        <v>225</v>
      </c>
      <c r="C8" s="38"/>
      <c r="D8" s="38" t="str">
        <f t="shared" si="0"/>
        <v>FLO_EMIS</v>
      </c>
      <c r="E8" s="42">
        <f>E7</f>
        <v>2018</v>
      </c>
      <c r="F8" s="38" t="str">
        <f t="shared" ref="F8:F30" si="1">H8</f>
        <v>TRABDLM</v>
      </c>
      <c r="G8" s="38" t="str">
        <f>G7</f>
        <v>TFL*</v>
      </c>
      <c r="H8" s="38" t="str">
        <f>'ACTIVITY TFR_TFM -5km'!P$8</f>
        <v>TRABDLM</v>
      </c>
      <c r="I8" s="38" t="str">
        <f>I7</f>
        <v>TRACH4N</v>
      </c>
      <c r="J8" s="47">
        <v>3.5166485211333498E-4</v>
      </c>
      <c r="L8" s="38" t="s">
        <v>239</v>
      </c>
      <c r="M8" s="38" t="s">
        <v>293</v>
      </c>
      <c r="N8" s="38" t="s">
        <v>244</v>
      </c>
      <c r="P8" s="38" t="s">
        <v>187</v>
      </c>
      <c r="Q8" s="44" t="s">
        <v>188</v>
      </c>
      <c r="S8" s="38" t="s">
        <v>227</v>
      </c>
      <c r="T8" s="44" t="s">
        <v>251</v>
      </c>
    </row>
    <row r="9" spans="2:20" s="2" customFormat="1" ht="15" customHeight="1" x14ac:dyDescent="0.3">
      <c r="B9" s="38" t="s">
        <v>225</v>
      </c>
      <c r="C9" s="38"/>
      <c r="D9" s="38" t="str">
        <f t="shared" si="0"/>
        <v>FLO_EMIS</v>
      </c>
      <c r="E9" s="42">
        <f t="shared" ref="E9:I30" si="2">E8</f>
        <v>2018</v>
      </c>
      <c r="F9" s="38" t="str">
        <f t="shared" si="1"/>
        <v>TRABGL</v>
      </c>
      <c r="G9" s="38" t="str">
        <f t="shared" si="2"/>
        <v>TFL*</v>
      </c>
      <c r="H9" s="38" t="str">
        <f>'ACTIVITY TFR_TFM -5km'!P$9</f>
        <v>TRABGL</v>
      </c>
      <c r="I9" s="38" t="str">
        <f t="shared" si="2"/>
        <v>TRACH4N</v>
      </c>
      <c r="J9" s="47">
        <v>3.8850617508052496E-3</v>
      </c>
      <c r="L9" s="38" t="s">
        <v>239</v>
      </c>
      <c r="M9" s="38" t="s">
        <v>293</v>
      </c>
      <c r="N9" s="38" t="s">
        <v>242</v>
      </c>
      <c r="P9" s="38" t="s">
        <v>278</v>
      </c>
      <c r="Q9" s="44" t="s">
        <v>279</v>
      </c>
      <c r="S9" s="38" t="s">
        <v>249</v>
      </c>
      <c r="T9" s="44" t="s">
        <v>252</v>
      </c>
    </row>
    <row r="10" spans="2:20" s="2" customFormat="1" ht="15" customHeight="1" x14ac:dyDescent="0.3">
      <c r="B10" s="38" t="s">
        <v>225</v>
      </c>
      <c r="C10" s="38"/>
      <c r="D10" s="38" t="str">
        <f t="shared" si="0"/>
        <v>FLO_EMIS</v>
      </c>
      <c r="E10" s="42">
        <f t="shared" si="2"/>
        <v>2018</v>
      </c>
      <c r="F10" s="38" t="str">
        <f t="shared" si="1"/>
        <v>TRABGS</v>
      </c>
      <c r="G10" s="38" t="str">
        <f t="shared" si="2"/>
        <v>TFL*</v>
      </c>
      <c r="H10" s="38" t="str">
        <f>'ACTIVITY TFR_TFM -5km'!P$10</f>
        <v>TRABGS</v>
      </c>
      <c r="I10" s="38" t="str">
        <f t="shared" si="2"/>
        <v>TRACH4N</v>
      </c>
      <c r="J10" s="47">
        <v>3.8850617508052496E-3</v>
      </c>
      <c r="L10" s="38" t="s">
        <v>239</v>
      </c>
      <c r="M10" s="38" t="s">
        <v>293</v>
      </c>
      <c r="N10" s="38" t="s">
        <v>242</v>
      </c>
      <c r="P10" s="38" t="s">
        <v>189</v>
      </c>
      <c r="Q10" s="44" t="s">
        <v>190</v>
      </c>
      <c r="S10" s="38" t="s">
        <v>228</v>
      </c>
      <c r="T10" s="44" t="s">
        <v>253</v>
      </c>
    </row>
    <row r="11" spans="2:20" s="2" customFormat="1" ht="15" customHeight="1" x14ac:dyDescent="0.3">
      <c r="B11" s="38" t="s">
        <v>225</v>
      </c>
      <c r="C11" s="38"/>
      <c r="D11" s="38" t="str">
        <f t="shared" si="0"/>
        <v>FLO_EMIS</v>
      </c>
      <c r="E11" s="42">
        <f t="shared" si="2"/>
        <v>2018</v>
      </c>
      <c r="F11" s="38" t="str">
        <f t="shared" si="1"/>
        <v>TRABGSL</v>
      </c>
      <c r="G11" s="38" t="str">
        <f t="shared" si="2"/>
        <v>TFL*</v>
      </c>
      <c r="H11" s="38" t="str">
        <f>'ACTIVITY TFR_TFM -5km'!P$11</f>
        <v>TRABGSL</v>
      </c>
      <c r="I11" s="38" t="str">
        <f t="shared" si="2"/>
        <v>TRACH4N</v>
      </c>
      <c r="J11" s="47">
        <f>J20</f>
        <v>1.2804621757193E-2</v>
      </c>
      <c r="L11" s="38" t="s">
        <v>239</v>
      </c>
      <c r="M11" s="38"/>
      <c r="N11" s="38" t="s">
        <v>294</v>
      </c>
      <c r="P11" s="38" t="s">
        <v>282</v>
      </c>
      <c r="Q11" s="44" t="s">
        <v>283</v>
      </c>
      <c r="S11" s="38" t="s">
        <v>247</v>
      </c>
      <c r="T11" s="44" t="s">
        <v>254</v>
      </c>
    </row>
    <row r="12" spans="2:20" s="2" customFormat="1" ht="15" customHeight="1" x14ac:dyDescent="0.3">
      <c r="B12" s="38" t="s">
        <v>225</v>
      </c>
      <c r="C12" s="38"/>
      <c r="D12" s="38" t="str">
        <f t="shared" ref="D12" si="3">IF(J12&gt;0,"FLO_EMIS","*")</f>
        <v>FLO_EMIS</v>
      </c>
      <c r="E12" s="42">
        <f t="shared" si="2"/>
        <v>2018</v>
      </c>
      <c r="F12" s="38" t="str">
        <f t="shared" ref="F12" si="4">H12</f>
        <v>TRABGSLM</v>
      </c>
      <c r="G12" s="38" t="str">
        <f t="shared" si="2"/>
        <v>TFL*</v>
      </c>
      <c r="H12" s="38" t="str">
        <f>'ACTIVITY TFR_TFM -5km'!P$12</f>
        <v>TRABGSLM</v>
      </c>
      <c r="I12" s="38" t="str">
        <f t="shared" si="2"/>
        <v>TRACH4N</v>
      </c>
      <c r="J12" s="47">
        <f>J11</f>
        <v>1.2804621757193E-2</v>
      </c>
      <c r="L12" s="38" t="s">
        <v>239</v>
      </c>
      <c r="M12" s="38"/>
      <c r="N12" s="38" t="s">
        <v>294</v>
      </c>
      <c r="P12" s="38" t="s">
        <v>317</v>
      </c>
      <c r="Q12" s="44" t="s">
        <v>318</v>
      </c>
      <c r="S12" s="38" t="s">
        <v>231</v>
      </c>
      <c r="T12" s="44" t="s">
        <v>255</v>
      </c>
    </row>
    <row r="13" spans="2:20" s="2" customFormat="1" ht="15" customHeight="1" x14ac:dyDescent="0.3">
      <c r="B13" s="38" t="s">
        <v>225</v>
      </c>
      <c r="C13" s="38"/>
      <c r="D13" s="38" t="str">
        <f t="shared" si="0"/>
        <v>*</v>
      </c>
      <c r="E13" s="42">
        <f>E11</f>
        <v>2018</v>
      </c>
      <c r="F13" s="38" t="str">
        <f t="shared" si="1"/>
        <v>TRABJF</v>
      </c>
      <c r="G13" s="38" t="str">
        <f>G11</f>
        <v>TFL*</v>
      </c>
      <c r="H13" s="38" t="str">
        <f>'ACTIVITY TFR_TFM -5km'!P$13</f>
        <v>TRABJF</v>
      </c>
      <c r="I13" s="38" t="str">
        <f>I11</f>
        <v>TRACH4N</v>
      </c>
      <c r="J13" s="47">
        <v>0</v>
      </c>
      <c r="L13" s="38" t="s">
        <v>239</v>
      </c>
      <c r="M13" s="38"/>
      <c r="N13" s="38" t="s">
        <v>245</v>
      </c>
      <c r="P13" s="38" t="s">
        <v>284</v>
      </c>
      <c r="Q13" s="44" t="s">
        <v>285</v>
      </c>
      <c r="S13" s="38" t="s">
        <v>246</v>
      </c>
      <c r="T13" s="44" t="s">
        <v>275</v>
      </c>
    </row>
    <row r="14" spans="2:20" s="2" customFormat="1" ht="15" customHeight="1" x14ac:dyDescent="0.3">
      <c r="B14" s="38" t="s">
        <v>225</v>
      </c>
      <c r="C14" s="38"/>
      <c r="D14" s="38" t="str">
        <f t="shared" si="0"/>
        <v>*</v>
      </c>
      <c r="E14" s="42">
        <f t="shared" si="2"/>
        <v>2018</v>
      </c>
      <c r="F14" s="38" t="str">
        <f t="shared" si="1"/>
        <v>TRADME</v>
      </c>
      <c r="G14" s="38" t="str">
        <f t="shared" si="2"/>
        <v>TFL*</v>
      </c>
      <c r="H14" s="38" t="str">
        <f>'ACTIVITY TFR_TFM -5km'!P$14</f>
        <v>TRADME</v>
      </c>
      <c r="I14" s="38" t="str">
        <f t="shared" si="2"/>
        <v>TRACH4N</v>
      </c>
      <c r="J14" s="47">
        <v>0</v>
      </c>
      <c r="L14" s="38" t="s">
        <v>239</v>
      </c>
      <c r="M14" s="38"/>
      <c r="N14" s="38" t="s">
        <v>245</v>
      </c>
      <c r="P14" s="38" t="s">
        <v>286</v>
      </c>
      <c r="Q14" s="44" t="s">
        <v>287</v>
      </c>
      <c r="S14" s="38" t="s">
        <v>233</v>
      </c>
      <c r="T14" s="44" t="s">
        <v>257</v>
      </c>
    </row>
    <row r="15" spans="2:20" s="2" customFormat="1" ht="15" customHeight="1" x14ac:dyDescent="0.3">
      <c r="B15" s="38" t="s">
        <v>225</v>
      </c>
      <c r="C15" s="38"/>
      <c r="D15" s="38" t="str">
        <f t="shared" si="0"/>
        <v>FLO_EMIS</v>
      </c>
      <c r="E15" s="42">
        <f t="shared" si="2"/>
        <v>2018</v>
      </c>
      <c r="F15" s="38" t="str">
        <f t="shared" si="1"/>
        <v>TRADST</v>
      </c>
      <c r="G15" s="38" t="str">
        <f t="shared" si="2"/>
        <v>TFL*</v>
      </c>
      <c r="H15" s="38" t="str">
        <f>'ACTIVITY TFR_TFM -5km'!P$15</f>
        <v>TRADST</v>
      </c>
      <c r="I15" s="38" t="str">
        <f t="shared" si="2"/>
        <v>TRACH4N</v>
      </c>
      <c r="J15" s="47">
        <v>3.4455752542366692E-4</v>
      </c>
      <c r="L15" s="38" t="s">
        <v>239</v>
      </c>
      <c r="M15" s="38" t="s">
        <v>293</v>
      </c>
      <c r="N15" s="38" t="s">
        <v>242</v>
      </c>
      <c r="P15" s="38" t="s">
        <v>191</v>
      </c>
      <c r="Q15" s="44" t="s">
        <v>192</v>
      </c>
      <c r="S15" s="38" t="s">
        <v>232</v>
      </c>
      <c r="T15" s="44" t="s">
        <v>258</v>
      </c>
    </row>
    <row r="16" spans="2:20" s="2" customFormat="1" ht="15" customHeight="1" x14ac:dyDescent="0.3">
      <c r="B16" s="38" t="s">
        <v>225</v>
      </c>
      <c r="C16" s="38"/>
      <c r="D16" s="38" t="str">
        <f t="shared" si="0"/>
        <v>*</v>
      </c>
      <c r="E16" s="42">
        <f t="shared" si="2"/>
        <v>2018</v>
      </c>
      <c r="F16" s="38" t="str">
        <f t="shared" si="1"/>
        <v>TRAELC</v>
      </c>
      <c r="G16" s="38" t="str">
        <f t="shared" si="2"/>
        <v>TFL*</v>
      </c>
      <c r="H16" s="38" t="str">
        <f>'ACTIVITY TFR_TFM -5km'!P$16</f>
        <v>TRAELC</v>
      </c>
      <c r="I16" s="38" t="str">
        <f t="shared" si="2"/>
        <v>TRACH4N</v>
      </c>
      <c r="J16" s="47">
        <v>0</v>
      </c>
      <c r="L16" s="38" t="s">
        <v>239</v>
      </c>
      <c r="M16" s="38"/>
      <c r="N16" s="38" t="s">
        <v>245</v>
      </c>
      <c r="P16" s="38" t="s">
        <v>193</v>
      </c>
      <c r="Q16" s="44" t="s">
        <v>194</v>
      </c>
      <c r="S16" s="38" t="s">
        <v>240</v>
      </c>
      <c r="T16" s="44" t="s">
        <v>259</v>
      </c>
    </row>
    <row r="17" spans="2:20" s="2" customFormat="1" ht="15" customHeight="1" x14ac:dyDescent="0.3">
      <c r="B17" s="38" t="s">
        <v>225</v>
      </c>
      <c r="C17" s="38"/>
      <c r="D17" s="38" t="str">
        <f t="shared" si="0"/>
        <v>FLO_EMIS</v>
      </c>
      <c r="E17" s="42">
        <f t="shared" si="2"/>
        <v>2018</v>
      </c>
      <c r="F17" s="38" t="str">
        <f t="shared" si="1"/>
        <v>TRAETH</v>
      </c>
      <c r="G17" s="38" t="str">
        <f t="shared" si="2"/>
        <v>TFL*</v>
      </c>
      <c r="H17" s="38" t="str">
        <f>'ACTIVITY TFR_TFM -5km'!P$17</f>
        <v>TRAETH</v>
      </c>
      <c r="I17" s="38" t="str">
        <f t="shared" si="2"/>
        <v>TRACH4N</v>
      </c>
      <c r="J17" s="47">
        <v>3.9739903379948588E-3</v>
      </c>
      <c r="L17" s="38" t="s">
        <v>239</v>
      </c>
      <c r="M17" s="38" t="s">
        <v>293</v>
      </c>
      <c r="N17" s="38" t="s">
        <v>242</v>
      </c>
      <c r="P17" s="38" t="s">
        <v>195</v>
      </c>
      <c r="Q17" s="44" t="s">
        <v>196</v>
      </c>
      <c r="S17" s="38" t="s">
        <v>230</v>
      </c>
      <c r="T17" s="44" t="s">
        <v>300</v>
      </c>
    </row>
    <row r="18" spans="2:20" s="2" customFormat="1" ht="15" customHeight="1" x14ac:dyDescent="0.3">
      <c r="B18" s="38" t="s">
        <v>225</v>
      </c>
      <c r="C18" s="38"/>
      <c r="D18" s="38" t="str">
        <f t="shared" si="0"/>
        <v>FLO_EMIS</v>
      </c>
      <c r="E18" s="42">
        <f t="shared" si="2"/>
        <v>2018</v>
      </c>
      <c r="F18" s="38" t="str">
        <f t="shared" si="1"/>
        <v>TRAETHM</v>
      </c>
      <c r="G18" s="38" t="str">
        <f t="shared" si="2"/>
        <v>TFL*</v>
      </c>
      <c r="H18" s="38" t="str">
        <f>'ACTIVITY TFR_TFM -5km'!P$18</f>
        <v>TRAETHM</v>
      </c>
      <c r="I18" s="38" t="str">
        <f t="shared" si="2"/>
        <v>TRACH4N</v>
      </c>
      <c r="J18" s="47">
        <v>3.9739903379948588E-3</v>
      </c>
      <c r="L18" s="38" t="s">
        <v>239</v>
      </c>
      <c r="M18" s="38" t="s">
        <v>293</v>
      </c>
      <c r="N18" s="38" t="s">
        <v>242</v>
      </c>
      <c r="P18" s="38" t="s">
        <v>197</v>
      </c>
      <c r="Q18" s="44" t="s">
        <v>198</v>
      </c>
    </row>
    <row r="19" spans="2:20" x14ac:dyDescent="0.3">
      <c r="B19" s="38" t="s">
        <v>225</v>
      </c>
      <c r="C19" s="38"/>
      <c r="D19" s="38" t="str">
        <f t="shared" si="0"/>
        <v>*</v>
      </c>
      <c r="E19" s="42">
        <f t="shared" si="2"/>
        <v>2018</v>
      </c>
      <c r="F19" s="38" t="str">
        <f t="shared" si="1"/>
        <v>TRAFTD</v>
      </c>
      <c r="G19" s="38" t="str">
        <f t="shared" si="2"/>
        <v>TFL*</v>
      </c>
      <c r="H19" s="38" t="str">
        <f>'ACTIVITY TFR_TFM -5km'!P$19</f>
        <v>TRAFTD</v>
      </c>
      <c r="I19" s="38" t="str">
        <f t="shared" si="2"/>
        <v>TRACH4N</v>
      </c>
      <c r="J19" s="47">
        <v>0</v>
      </c>
      <c r="K19" s="2"/>
      <c r="L19" s="38" t="s">
        <v>239</v>
      </c>
      <c r="M19" s="38"/>
      <c r="N19" s="38" t="s">
        <v>245</v>
      </c>
      <c r="O19" s="2"/>
      <c r="P19" s="38" t="s">
        <v>276</v>
      </c>
      <c r="Q19" s="44" t="s">
        <v>277</v>
      </c>
      <c r="R19" s="2"/>
      <c r="S19" s="2"/>
      <c r="T19" s="2"/>
    </row>
    <row r="20" spans="2:20" s="2" customFormat="1" ht="15" customHeight="1" x14ac:dyDescent="0.3">
      <c r="B20" s="38" t="s">
        <v>225</v>
      </c>
      <c r="C20" s="38"/>
      <c r="D20" s="38" t="str">
        <f t="shared" si="0"/>
        <v>FLO_EMIS</v>
      </c>
      <c r="E20" s="42">
        <f t="shared" si="2"/>
        <v>2018</v>
      </c>
      <c r="F20" s="38" t="str">
        <f t="shared" si="1"/>
        <v>TRAGSL</v>
      </c>
      <c r="G20" s="38" t="str">
        <f t="shared" si="2"/>
        <v>TFL*</v>
      </c>
      <c r="H20" s="38" t="str">
        <f>'ACTIVITY TFR_TFM -5km'!P$20</f>
        <v>TRAGSL</v>
      </c>
      <c r="I20" s="38" t="str">
        <f t="shared" si="2"/>
        <v>TRACH4N</v>
      </c>
      <c r="J20" s="47">
        <v>1.2804621757193E-2</v>
      </c>
      <c r="L20" s="38" t="s">
        <v>239</v>
      </c>
      <c r="M20" s="38" t="s">
        <v>293</v>
      </c>
      <c r="N20" s="38" t="s">
        <v>242</v>
      </c>
      <c r="P20" s="38" t="s">
        <v>199</v>
      </c>
      <c r="Q20" s="44" t="s">
        <v>200</v>
      </c>
    </row>
    <row r="21" spans="2:20" s="2" customFormat="1" ht="15" customHeight="1" x14ac:dyDescent="0.3">
      <c r="B21" s="38" t="s">
        <v>225</v>
      </c>
      <c r="C21" s="38"/>
      <c r="D21" s="38" t="str">
        <f t="shared" si="0"/>
        <v>*</v>
      </c>
      <c r="E21" s="42">
        <f t="shared" si="2"/>
        <v>2018</v>
      </c>
      <c r="F21" s="38" t="str">
        <f t="shared" si="1"/>
        <v>TRAH2G</v>
      </c>
      <c r="G21" s="38" t="str">
        <f t="shared" si="2"/>
        <v>TFL*</v>
      </c>
      <c r="H21" s="38" t="str">
        <f>'ACTIVITY TFR_TFM -5km'!P$21</f>
        <v>TRAH2G</v>
      </c>
      <c r="I21" s="38" t="str">
        <f t="shared" si="2"/>
        <v>TRACH4N</v>
      </c>
      <c r="J21" s="47">
        <v>0</v>
      </c>
      <c r="L21" s="38" t="s">
        <v>239</v>
      </c>
      <c r="M21" s="38"/>
      <c r="N21" s="38" t="s">
        <v>245</v>
      </c>
      <c r="P21" s="38" t="s">
        <v>201</v>
      </c>
      <c r="Q21" s="44" t="s">
        <v>202</v>
      </c>
    </row>
    <row r="22" spans="2:20" s="2" customFormat="1" ht="15" customHeight="1" x14ac:dyDescent="0.3">
      <c r="B22" s="38" t="s">
        <v>225</v>
      </c>
      <c r="C22" s="38"/>
      <c r="D22" s="38" t="str">
        <f t="shared" si="0"/>
        <v>*</v>
      </c>
      <c r="E22" s="42">
        <f t="shared" si="2"/>
        <v>2018</v>
      </c>
      <c r="F22" s="38" t="str">
        <f t="shared" si="1"/>
        <v>TRAHFO</v>
      </c>
      <c r="G22" s="38" t="str">
        <f t="shared" si="2"/>
        <v>TFL*</v>
      </c>
      <c r="H22" s="38" t="str">
        <f>'ACTIVITY TFR_TFM -5km'!P$22</f>
        <v>TRAHFO</v>
      </c>
      <c r="I22" s="38" t="str">
        <f t="shared" si="2"/>
        <v>TRACH4N</v>
      </c>
      <c r="J22" s="47">
        <v>0</v>
      </c>
      <c r="L22" s="38" t="s">
        <v>239</v>
      </c>
      <c r="M22" s="38"/>
      <c r="N22" s="38" t="s">
        <v>245</v>
      </c>
      <c r="P22" s="38" t="s">
        <v>203</v>
      </c>
      <c r="Q22" s="44" t="s">
        <v>204</v>
      </c>
    </row>
    <row r="23" spans="2:20" s="2" customFormat="1" ht="15" customHeight="1" x14ac:dyDescent="0.3">
      <c r="B23" s="38" t="s">
        <v>225</v>
      </c>
      <c r="C23" s="38"/>
      <c r="D23" s="38" t="str">
        <f t="shared" si="0"/>
        <v>*</v>
      </c>
      <c r="E23" s="42">
        <f t="shared" si="2"/>
        <v>2018</v>
      </c>
      <c r="F23" s="38" t="str">
        <f t="shared" si="1"/>
        <v>TRAHUM</v>
      </c>
      <c r="G23" s="38" t="str">
        <f t="shared" si="2"/>
        <v>TFL*</v>
      </c>
      <c r="H23" s="38" t="str">
        <f>'ACTIVITY TFR_TFM -5km'!P$23</f>
        <v>TRAHUM</v>
      </c>
      <c r="I23" s="38" t="str">
        <f t="shared" si="2"/>
        <v>TRACH4N</v>
      </c>
      <c r="J23" s="47">
        <v>0</v>
      </c>
      <c r="L23" s="38" t="s">
        <v>239</v>
      </c>
      <c r="M23" s="38"/>
      <c r="N23" s="38" t="s">
        <v>245</v>
      </c>
      <c r="P23" s="38" t="s">
        <v>205</v>
      </c>
      <c r="Q23" s="44" t="s">
        <v>206</v>
      </c>
    </row>
    <row r="24" spans="2:20" s="2" customFormat="1" ht="15" customHeight="1" x14ac:dyDescent="0.3">
      <c r="B24" s="38" t="s">
        <v>225</v>
      </c>
      <c r="C24" s="38"/>
      <c r="D24" s="38" t="str">
        <f t="shared" si="0"/>
        <v>*</v>
      </c>
      <c r="E24" s="42">
        <f t="shared" si="2"/>
        <v>2018</v>
      </c>
      <c r="F24" s="38" t="str">
        <f t="shared" si="1"/>
        <v>TRAKER</v>
      </c>
      <c r="G24" s="38" t="str">
        <f t="shared" si="2"/>
        <v>TFL*</v>
      </c>
      <c r="H24" s="38" t="str">
        <f>'ACTIVITY TFR_TFM -5km'!P$24</f>
        <v>TRAKER</v>
      </c>
      <c r="I24" s="38" t="str">
        <f t="shared" si="2"/>
        <v>TRACH4N</v>
      </c>
      <c r="J24" s="47">
        <v>0</v>
      </c>
      <c r="L24" s="38" t="s">
        <v>239</v>
      </c>
      <c r="M24" s="38"/>
      <c r="N24" s="38" t="s">
        <v>245</v>
      </c>
      <c r="P24" s="38" t="s">
        <v>207</v>
      </c>
      <c r="Q24" s="44" t="s">
        <v>208</v>
      </c>
    </row>
    <row r="25" spans="2:20" s="2" customFormat="1" ht="15" customHeight="1" x14ac:dyDescent="0.3">
      <c r="B25" s="38" t="s">
        <v>225</v>
      </c>
      <c r="C25" s="38"/>
      <c r="D25" s="38" t="str">
        <f t="shared" si="0"/>
        <v>*</v>
      </c>
      <c r="E25" s="42">
        <f t="shared" si="2"/>
        <v>2018</v>
      </c>
      <c r="F25" s="38" t="str">
        <f t="shared" si="1"/>
        <v>TRALFO</v>
      </c>
      <c r="G25" s="38" t="str">
        <f t="shared" si="2"/>
        <v>TFL*</v>
      </c>
      <c r="H25" s="38" t="str">
        <f>'ACTIVITY TFR_TFM -5km'!P$25</f>
        <v>TRALFO</v>
      </c>
      <c r="I25" s="38" t="str">
        <f t="shared" si="2"/>
        <v>TRACH4N</v>
      </c>
      <c r="J25" s="47">
        <v>0</v>
      </c>
      <c r="L25" s="38" t="s">
        <v>239</v>
      </c>
      <c r="M25" s="38"/>
      <c r="N25" s="38" t="s">
        <v>245</v>
      </c>
      <c r="P25" s="38" t="s">
        <v>209</v>
      </c>
      <c r="Q25" s="44" t="s">
        <v>210</v>
      </c>
    </row>
    <row r="26" spans="2:20" s="2" customFormat="1" ht="15" customHeight="1" x14ac:dyDescent="0.3">
      <c r="B26" s="38" t="s">
        <v>225</v>
      </c>
      <c r="C26" s="38"/>
      <c r="D26" s="38" t="str">
        <f t="shared" si="0"/>
        <v>FLO_EMIS</v>
      </c>
      <c r="E26" s="42">
        <f t="shared" si="2"/>
        <v>2018</v>
      </c>
      <c r="F26" s="38" t="str">
        <f t="shared" si="1"/>
        <v>TRALPG</v>
      </c>
      <c r="G26" s="38" t="str">
        <f t="shared" si="2"/>
        <v>TFL*</v>
      </c>
      <c r="H26" s="38" t="str">
        <f>'ACTIVITY TFR_TFM -5km'!P$26</f>
        <v>TRALPG</v>
      </c>
      <c r="I26" s="38" t="str">
        <f t="shared" si="2"/>
        <v>TRACH4N</v>
      </c>
      <c r="J26" s="47">
        <v>4.069229463597372E-3</v>
      </c>
      <c r="L26" s="38" t="s">
        <v>239</v>
      </c>
      <c r="M26" s="38" t="s">
        <v>293</v>
      </c>
      <c r="N26" s="38" t="s">
        <v>242</v>
      </c>
      <c r="P26" s="38" t="s">
        <v>211</v>
      </c>
      <c r="Q26" s="44" t="s">
        <v>212</v>
      </c>
    </row>
    <row r="27" spans="2:20" s="2" customFormat="1" ht="15" customHeight="1" x14ac:dyDescent="0.3">
      <c r="B27" s="38" t="s">
        <v>225</v>
      </c>
      <c r="C27" s="38"/>
      <c r="D27" s="38" t="str">
        <f t="shared" si="0"/>
        <v>FLO_EMIS</v>
      </c>
      <c r="E27" s="42">
        <f t="shared" si="2"/>
        <v>2018</v>
      </c>
      <c r="F27" s="38" t="str">
        <f t="shared" si="1"/>
        <v>TRAMTH</v>
      </c>
      <c r="G27" s="38" t="str">
        <f t="shared" si="2"/>
        <v>TFL*</v>
      </c>
      <c r="H27" s="38" t="str">
        <f>'ACTIVITY TFR_TFM -5km'!P$27</f>
        <v>TRAMTH</v>
      </c>
      <c r="I27" s="38" t="str">
        <f t="shared" si="2"/>
        <v>TRACH4N</v>
      </c>
      <c r="J27" s="47">
        <v>3.3600973377695767E-4</v>
      </c>
      <c r="L27" s="38" t="s">
        <v>239</v>
      </c>
      <c r="M27" s="38" t="s">
        <v>293</v>
      </c>
      <c r="N27" s="38" t="s">
        <v>242</v>
      </c>
      <c r="P27" s="38" t="s">
        <v>315</v>
      </c>
      <c r="Q27" s="44" t="s">
        <v>268</v>
      </c>
    </row>
    <row r="28" spans="2:20" s="2" customFormat="1" ht="15" customHeight="1" x14ac:dyDescent="0.3">
      <c r="B28" s="38" t="s">
        <v>225</v>
      </c>
      <c r="C28" s="38"/>
      <c r="D28" s="38" t="str">
        <f t="shared" si="0"/>
        <v>FLO_EMIS</v>
      </c>
      <c r="E28" s="42">
        <f t="shared" si="2"/>
        <v>2018</v>
      </c>
      <c r="F28" s="38" t="str">
        <f t="shared" si="1"/>
        <v>TRAMTHM</v>
      </c>
      <c r="G28" s="38" t="str">
        <f t="shared" si="2"/>
        <v>TFL*</v>
      </c>
      <c r="H28" s="38" t="str">
        <f>'ACTIVITY TFR_TFM -5km'!P$28</f>
        <v>TRAMTHM</v>
      </c>
      <c r="I28" s="38" t="str">
        <f t="shared" si="2"/>
        <v>TRACH4N</v>
      </c>
      <c r="J28" s="47">
        <v>3.3600973377695767E-4</v>
      </c>
      <c r="L28" s="38" t="s">
        <v>239</v>
      </c>
      <c r="M28" s="38" t="s">
        <v>293</v>
      </c>
      <c r="N28" s="38" t="s">
        <v>242</v>
      </c>
      <c r="P28" s="38" t="s">
        <v>316</v>
      </c>
      <c r="Q28" s="44" t="s">
        <v>267</v>
      </c>
      <c r="R28"/>
      <c r="S28"/>
      <c r="T28"/>
    </row>
    <row r="29" spans="2:20" s="2" customFormat="1" ht="15" customHeight="1" x14ac:dyDescent="0.3">
      <c r="B29" s="38" t="s">
        <v>225</v>
      </c>
      <c r="C29" s="38"/>
      <c r="D29" s="38" t="str">
        <f t="shared" si="0"/>
        <v>FLO_EMIS</v>
      </c>
      <c r="E29" s="42">
        <f t="shared" si="2"/>
        <v>2018</v>
      </c>
      <c r="F29" s="38" t="str">
        <f t="shared" si="1"/>
        <v>TRANGL</v>
      </c>
      <c r="G29" s="38" t="str">
        <f t="shared" si="2"/>
        <v>TFL*</v>
      </c>
      <c r="H29" s="38" t="str">
        <f>'ACTIVITY TFR_TFM -5km'!P$29</f>
        <v>TRANGL</v>
      </c>
      <c r="I29" s="38" t="str">
        <f t="shared" si="2"/>
        <v>TRACH4N</v>
      </c>
      <c r="J29" s="47">
        <v>3.8850617508052496E-3</v>
      </c>
      <c r="K29"/>
      <c r="L29" s="38" t="s">
        <v>239</v>
      </c>
      <c r="M29" s="38" t="s">
        <v>293</v>
      </c>
      <c r="N29" s="38" t="s">
        <v>242</v>
      </c>
      <c r="O29"/>
      <c r="P29" s="38" t="s">
        <v>280</v>
      </c>
      <c r="Q29" s="45" t="s">
        <v>281</v>
      </c>
      <c r="R29"/>
      <c r="S29"/>
      <c r="T29"/>
    </row>
    <row r="30" spans="2:20" x14ac:dyDescent="0.3">
      <c r="B30" s="39" t="s">
        <v>225</v>
      </c>
      <c r="C30" s="39"/>
      <c r="D30" s="39" t="str">
        <f t="shared" si="0"/>
        <v>FLO_EMIS</v>
      </c>
      <c r="E30" s="43">
        <f t="shared" si="2"/>
        <v>2018</v>
      </c>
      <c r="F30" s="39" t="str">
        <f t="shared" si="1"/>
        <v>TRANGS</v>
      </c>
      <c r="G30" s="39" t="str">
        <f t="shared" si="2"/>
        <v>TFL*</v>
      </c>
      <c r="H30" s="39" t="str">
        <f>'ACTIVITY TFR_TFM -5km'!P$30</f>
        <v>TRANGS</v>
      </c>
      <c r="I30" s="39" t="str">
        <f t="shared" si="2"/>
        <v>TRACH4N</v>
      </c>
      <c r="J30" s="48">
        <v>3.8850617508052496E-3</v>
      </c>
      <c r="L30" s="39" t="s">
        <v>239</v>
      </c>
      <c r="M30" s="39" t="s">
        <v>293</v>
      </c>
      <c r="N30" s="39" t="s">
        <v>242</v>
      </c>
      <c r="P30" s="39" t="s">
        <v>213</v>
      </c>
      <c r="Q30" s="46" t="s">
        <v>214</v>
      </c>
    </row>
    <row r="31" spans="2:20" x14ac:dyDescent="0.3">
      <c r="B31" s="38" t="s">
        <v>225</v>
      </c>
      <c r="C31" s="38"/>
      <c r="D31" s="38" t="str">
        <f t="shared" si="0"/>
        <v>FLO_EMIS</v>
      </c>
      <c r="E31" s="42">
        <v>2015</v>
      </c>
      <c r="F31" s="38" t="str">
        <f>H31</f>
        <v>TRABDL</v>
      </c>
      <c r="G31" s="38" t="str">
        <f>G$7</f>
        <v>TFL*</v>
      </c>
      <c r="H31" s="38" t="str">
        <f>'ACTIVITY TFR_TFM -5km'!P$7</f>
        <v>TRABDL</v>
      </c>
      <c r="I31" s="38" t="s">
        <v>227</v>
      </c>
      <c r="J31" s="47">
        <v>0.13041205855124441</v>
      </c>
      <c r="K31" s="2"/>
      <c r="L31" s="38" t="s">
        <v>239</v>
      </c>
      <c r="M31" s="38" t="s">
        <v>293</v>
      </c>
      <c r="N31" s="38" t="s">
        <v>244</v>
      </c>
    </row>
    <row r="32" spans="2:20" x14ac:dyDescent="0.3">
      <c r="B32" s="38" t="s">
        <v>225</v>
      </c>
      <c r="C32" s="38"/>
      <c r="D32" s="38" t="str">
        <f t="shared" si="0"/>
        <v>FLO_EMIS</v>
      </c>
      <c r="E32" s="42">
        <f>E31</f>
        <v>2015</v>
      </c>
      <c r="F32" s="38" t="str">
        <f t="shared" ref="F32:F54" si="5">H32</f>
        <v>TRABDLM</v>
      </c>
      <c r="G32" s="38" t="str">
        <f>G31</f>
        <v>TFL*</v>
      </c>
      <c r="H32" s="38" t="str">
        <f>'ACTIVITY TFR_TFM -5km'!P$8</f>
        <v>TRABDLM</v>
      </c>
      <c r="I32" s="38" t="str">
        <f>I31</f>
        <v>TRACOXN</v>
      </c>
      <c r="J32" s="47">
        <v>0.13041205855124441</v>
      </c>
      <c r="K32" s="2"/>
      <c r="L32" s="38" t="s">
        <v>239</v>
      </c>
      <c r="M32" s="38" t="s">
        <v>293</v>
      </c>
      <c r="N32" s="38" t="s">
        <v>244</v>
      </c>
    </row>
    <row r="33" spans="2:20" s="2" customFormat="1" ht="15" customHeight="1" x14ac:dyDescent="0.3">
      <c r="B33" s="38" t="s">
        <v>225</v>
      </c>
      <c r="C33" s="38"/>
      <c r="D33" s="38" t="str">
        <f t="shared" si="0"/>
        <v>FLO_EMIS</v>
      </c>
      <c r="E33" s="42">
        <f t="shared" ref="E33:I54" si="6">E32</f>
        <v>2015</v>
      </c>
      <c r="F33" s="38" t="str">
        <f t="shared" si="5"/>
        <v>TRABGL</v>
      </c>
      <c r="G33" s="38" t="str">
        <f t="shared" ref="G33:G54" si="7">G32</f>
        <v>TFL*</v>
      </c>
      <c r="H33" s="38" t="str">
        <f>'ACTIVITY TFR_TFM -5km'!P$9</f>
        <v>TRABGL</v>
      </c>
      <c r="I33" s="38" t="str">
        <f t="shared" ref="I33:I54" si="8">I32</f>
        <v>TRACOXN</v>
      </c>
      <c r="J33" s="47">
        <v>6.6611205756562569E-2</v>
      </c>
      <c r="L33" s="38" t="s">
        <v>239</v>
      </c>
      <c r="M33" s="38" t="s">
        <v>293</v>
      </c>
      <c r="N33" s="38" t="s">
        <v>242</v>
      </c>
      <c r="P33" s="53"/>
      <c r="S33" s="53"/>
    </row>
    <row r="34" spans="2:20" s="2" customFormat="1" ht="15" customHeight="1" x14ac:dyDescent="0.3">
      <c r="B34" s="38" t="s">
        <v>225</v>
      </c>
      <c r="C34" s="38"/>
      <c r="D34" s="38" t="str">
        <f t="shared" si="0"/>
        <v>FLO_EMIS</v>
      </c>
      <c r="E34" s="42">
        <f t="shared" si="6"/>
        <v>2015</v>
      </c>
      <c r="F34" s="38" t="str">
        <f t="shared" si="5"/>
        <v>TRABGS</v>
      </c>
      <c r="G34" s="38" t="str">
        <f t="shared" si="7"/>
        <v>TFL*</v>
      </c>
      <c r="H34" s="38" t="str">
        <f>'ACTIVITY TFR_TFM -5km'!P$10</f>
        <v>TRABGS</v>
      </c>
      <c r="I34" s="38" t="str">
        <f t="shared" si="8"/>
        <v>TRACOXN</v>
      </c>
      <c r="J34" s="47">
        <v>6.6611205756562569E-2</v>
      </c>
      <c r="L34" s="38" t="s">
        <v>239</v>
      </c>
      <c r="M34" s="38" t="s">
        <v>293</v>
      </c>
      <c r="N34" s="38" t="s">
        <v>242</v>
      </c>
      <c r="P34" s="53"/>
      <c r="S34" s="1"/>
      <c r="T34" s="54"/>
    </row>
    <row r="35" spans="2:20" s="2" customFormat="1" ht="15" customHeight="1" x14ac:dyDescent="0.3">
      <c r="B35" s="38" t="s">
        <v>225</v>
      </c>
      <c r="C35" s="38"/>
      <c r="D35" s="38" t="str">
        <f t="shared" si="0"/>
        <v>FLO_EMIS</v>
      </c>
      <c r="E35" s="42">
        <f t="shared" si="6"/>
        <v>2015</v>
      </c>
      <c r="F35" s="38" t="str">
        <f t="shared" si="5"/>
        <v>TRABGSL</v>
      </c>
      <c r="G35" s="38" t="str">
        <f t="shared" si="7"/>
        <v>TFL*</v>
      </c>
      <c r="H35" s="38" t="str">
        <f>'ACTIVITY TFR_TFM -5km'!P$11</f>
        <v>TRABGSL</v>
      </c>
      <c r="I35" s="38" t="str">
        <f t="shared" si="8"/>
        <v>TRACOXN</v>
      </c>
      <c r="J35" s="47">
        <f>J44</f>
        <v>1.2712459866143635</v>
      </c>
      <c r="L35" s="38" t="s">
        <v>239</v>
      </c>
      <c r="M35" s="38"/>
      <c r="N35" s="38" t="s">
        <v>294</v>
      </c>
      <c r="P35" s="53"/>
      <c r="S35" s="53"/>
    </row>
    <row r="36" spans="2:20" s="2" customFormat="1" ht="15" customHeight="1" x14ac:dyDescent="0.3">
      <c r="B36" s="38" t="s">
        <v>225</v>
      </c>
      <c r="C36" s="38"/>
      <c r="D36" s="38" t="str">
        <f t="shared" si="0"/>
        <v>FLO_EMIS</v>
      </c>
      <c r="E36" s="42">
        <f t="shared" si="6"/>
        <v>2015</v>
      </c>
      <c r="F36" s="38" t="str">
        <f t="shared" si="5"/>
        <v>TRABGSLM</v>
      </c>
      <c r="G36" s="38" t="str">
        <f t="shared" si="6"/>
        <v>TFL*</v>
      </c>
      <c r="H36" s="38" t="str">
        <f>'ACTIVITY TFR_TFM -5km'!P$12</f>
        <v>TRABGSLM</v>
      </c>
      <c r="I36" s="38" t="str">
        <f t="shared" si="6"/>
        <v>TRACOXN</v>
      </c>
      <c r="J36" s="47">
        <f>J35</f>
        <v>1.2712459866143635</v>
      </c>
      <c r="L36" s="38" t="s">
        <v>239</v>
      </c>
      <c r="M36" s="38"/>
      <c r="N36" s="38" t="s">
        <v>294</v>
      </c>
      <c r="P36" s="53"/>
      <c r="S36" s="53"/>
      <c r="T36" s="62"/>
    </row>
    <row r="37" spans="2:20" s="2" customFormat="1" ht="15" customHeight="1" x14ac:dyDescent="0.3">
      <c r="B37" s="38" t="s">
        <v>225</v>
      </c>
      <c r="C37" s="38"/>
      <c r="D37" s="38" t="str">
        <f t="shared" si="0"/>
        <v>*</v>
      </c>
      <c r="E37" s="42">
        <f>E35</f>
        <v>2015</v>
      </c>
      <c r="F37" s="38" t="str">
        <f t="shared" si="5"/>
        <v>TRABJF</v>
      </c>
      <c r="G37" s="38" t="str">
        <f>G35</f>
        <v>TFL*</v>
      </c>
      <c r="H37" s="38" t="str">
        <f>'ACTIVITY TFR_TFM -5km'!P$13</f>
        <v>TRABJF</v>
      </c>
      <c r="I37" s="38" t="str">
        <f>I35</f>
        <v>TRACOXN</v>
      </c>
      <c r="J37" s="47">
        <v>0</v>
      </c>
      <c r="L37" s="38" t="s">
        <v>239</v>
      </c>
      <c r="M37" s="38"/>
      <c r="N37" s="38" t="s">
        <v>245</v>
      </c>
      <c r="P37" s="53"/>
      <c r="S37" s="1"/>
      <c r="T37" s="54"/>
    </row>
    <row r="38" spans="2:20" s="2" customFormat="1" ht="15" customHeight="1" x14ac:dyDescent="0.3">
      <c r="B38" s="38" t="s">
        <v>225</v>
      </c>
      <c r="C38" s="38"/>
      <c r="D38" s="38" t="str">
        <f t="shared" si="0"/>
        <v>*</v>
      </c>
      <c r="E38" s="42">
        <f t="shared" si="6"/>
        <v>2015</v>
      </c>
      <c r="F38" s="38" t="str">
        <f t="shared" si="5"/>
        <v>TRADME</v>
      </c>
      <c r="G38" s="38" t="str">
        <f t="shared" si="7"/>
        <v>TFL*</v>
      </c>
      <c r="H38" s="38" t="str">
        <f>'ACTIVITY TFR_TFM -5km'!P$14</f>
        <v>TRADME</v>
      </c>
      <c r="I38" s="38" t="str">
        <f t="shared" si="8"/>
        <v>TRACOXN</v>
      </c>
      <c r="J38" s="47">
        <v>0</v>
      </c>
      <c r="L38" s="38" t="s">
        <v>239</v>
      </c>
      <c r="M38" s="38"/>
      <c r="N38" s="38" t="s">
        <v>245</v>
      </c>
      <c r="P38" s="53"/>
    </row>
    <row r="39" spans="2:20" x14ac:dyDescent="0.3">
      <c r="B39" s="38" t="s">
        <v>225</v>
      </c>
      <c r="C39" s="38"/>
      <c r="D39" s="38" t="str">
        <f t="shared" si="0"/>
        <v>FLO_EMIS</v>
      </c>
      <c r="E39" s="42">
        <f t="shared" si="6"/>
        <v>2015</v>
      </c>
      <c r="F39" s="38" t="str">
        <f t="shared" si="5"/>
        <v>TRADST</v>
      </c>
      <c r="G39" s="38" t="str">
        <f t="shared" si="7"/>
        <v>TFL*</v>
      </c>
      <c r="H39" s="38" t="str">
        <f>'ACTIVITY TFR_TFM -5km'!P$15</f>
        <v>TRADST</v>
      </c>
      <c r="I39" s="38" t="str">
        <f t="shared" si="8"/>
        <v>TRACOXN</v>
      </c>
      <c r="J39" s="47">
        <v>0.12777636408583024</v>
      </c>
      <c r="K39" s="2"/>
      <c r="L39" s="38" t="s">
        <v>239</v>
      </c>
      <c r="M39" s="38" t="s">
        <v>293</v>
      </c>
      <c r="N39" s="38" t="s">
        <v>242</v>
      </c>
      <c r="P39" s="53"/>
    </row>
    <row r="40" spans="2:20" x14ac:dyDescent="0.3">
      <c r="B40" s="38" t="s">
        <v>225</v>
      </c>
      <c r="C40" s="38"/>
      <c r="D40" s="38" t="str">
        <f t="shared" si="0"/>
        <v>*</v>
      </c>
      <c r="E40" s="42">
        <f t="shared" si="6"/>
        <v>2015</v>
      </c>
      <c r="F40" s="38" t="str">
        <f t="shared" si="5"/>
        <v>TRAELC</v>
      </c>
      <c r="G40" s="38" t="str">
        <f t="shared" si="7"/>
        <v>TFL*</v>
      </c>
      <c r="H40" s="38" t="str">
        <f>'ACTIVITY TFR_TFM -5km'!P$16</f>
        <v>TRAELC</v>
      </c>
      <c r="I40" s="38" t="str">
        <f t="shared" si="8"/>
        <v>TRACOXN</v>
      </c>
      <c r="J40" s="47">
        <v>0</v>
      </c>
      <c r="K40" s="2"/>
      <c r="L40" s="38" t="s">
        <v>239</v>
      </c>
      <c r="M40" s="38"/>
      <c r="N40" s="38" t="s">
        <v>245</v>
      </c>
    </row>
    <row r="41" spans="2:20" x14ac:dyDescent="0.3">
      <c r="B41" s="38" t="s">
        <v>225</v>
      </c>
      <c r="C41" s="38"/>
      <c r="D41" s="38" t="str">
        <f t="shared" si="0"/>
        <v>FLO_EMIS</v>
      </c>
      <c r="E41" s="42">
        <f t="shared" si="6"/>
        <v>2015</v>
      </c>
      <c r="F41" s="38" t="str">
        <f t="shared" si="5"/>
        <v>TRAETH</v>
      </c>
      <c r="G41" s="38" t="str">
        <f t="shared" si="7"/>
        <v>TFL*</v>
      </c>
      <c r="H41" s="38" t="str">
        <f>'ACTIVITY TFR_TFM -5km'!P$17</f>
        <v>TRAETH</v>
      </c>
      <c r="I41" s="38" t="str">
        <f t="shared" si="8"/>
        <v>TRACOXN</v>
      </c>
      <c r="J41" s="47">
        <v>1.1435804666363214E-2</v>
      </c>
      <c r="K41" s="2"/>
      <c r="L41" s="38" t="s">
        <v>239</v>
      </c>
      <c r="M41" s="38" t="s">
        <v>293</v>
      </c>
      <c r="N41" s="38" t="s">
        <v>242</v>
      </c>
    </row>
    <row r="42" spans="2:20" x14ac:dyDescent="0.3">
      <c r="B42" s="38" t="s">
        <v>225</v>
      </c>
      <c r="C42" s="38"/>
      <c r="D42" s="38" t="str">
        <f t="shared" si="0"/>
        <v>FLO_EMIS</v>
      </c>
      <c r="E42" s="42">
        <f t="shared" si="6"/>
        <v>2015</v>
      </c>
      <c r="F42" s="38" t="str">
        <f t="shared" si="5"/>
        <v>TRAETHM</v>
      </c>
      <c r="G42" s="38" t="str">
        <f t="shared" si="7"/>
        <v>TFL*</v>
      </c>
      <c r="H42" s="38" t="str">
        <f>'ACTIVITY TFR_TFM -5km'!P$18</f>
        <v>TRAETHM</v>
      </c>
      <c r="I42" s="38" t="str">
        <f t="shared" si="8"/>
        <v>TRACOXN</v>
      </c>
      <c r="J42" s="47">
        <v>1.1435804666363214E-2</v>
      </c>
      <c r="K42" s="2"/>
      <c r="L42" s="38" t="s">
        <v>239</v>
      </c>
      <c r="M42" s="38" t="s">
        <v>293</v>
      </c>
      <c r="N42" s="38" t="s">
        <v>242</v>
      </c>
    </row>
    <row r="43" spans="2:20" x14ac:dyDescent="0.3">
      <c r="B43" s="38" t="s">
        <v>225</v>
      </c>
      <c r="C43" s="38"/>
      <c r="D43" s="38" t="str">
        <f t="shared" si="0"/>
        <v>*</v>
      </c>
      <c r="E43" s="42">
        <f t="shared" si="6"/>
        <v>2015</v>
      </c>
      <c r="F43" s="38" t="str">
        <f t="shared" si="5"/>
        <v>TRAFTD</v>
      </c>
      <c r="G43" s="38" t="str">
        <f t="shared" si="7"/>
        <v>TFL*</v>
      </c>
      <c r="H43" s="38" t="str">
        <f>'ACTIVITY TFR_TFM -5km'!P$19</f>
        <v>TRAFTD</v>
      </c>
      <c r="I43" s="38" t="str">
        <f t="shared" si="8"/>
        <v>TRACOXN</v>
      </c>
      <c r="J43" s="47">
        <v>0</v>
      </c>
      <c r="K43" s="2"/>
      <c r="L43" s="38" t="s">
        <v>239</v>
      </c>
      <c r="M43" s="38"/>
      <c r="N43" s="38" t="s">
        <v>245</v>
      </c>
    </row>
    <row r="44" spans="2:20" x14ac:dyDescent="0.3">
      <c r="B44" s="38" t="s">
        <v>225</v>
      </c>
      <c r="C44" s="38"/>
      <c r="D44" s="38" t="str">
        <f t="shared" si="0"/>
        <v>FLO_EMIS</v>
      </c>
      <c r="E44" s="42">
        <f t="shared" si="6"/>
        <v>2015</v>
      </c>
      <c r="F44" s="38" t="str">
        <f t="shared" si="5"/>
        <v>TRAGSL</v>
      </c>
      <c r="G44" s="38" t="str">
        <f t="shared" si="7"/>
        <v>TFL*</v>
      </c>
      <c r="H44" s="38" t="str">
        <f>'ACTIVITY TFR_TFM -5km'!P$20</f>
        <v>TRAGSL</v>
      </c>
      <c r="I44" s="38" t="str">
        <f t="shared" si="8"/>
        <v>TRACOXN</v>
      </c>
      <c r="J44" s="47">
        <v>1.2712459866143635</v>
      </c>
      <c r="K44" s="2"/>
      <c r="L44" s="38" t="s">
        <v>239</v>
      </c>
      <c r="M44" s="38" t="s">
        <v>293</v>
      </c>
      <c r="N44" s="38" t="s">
        <v>242</v>
      </c>
    </row>
    <row r="45" spans="2:20" x14ac:dyDescent="0.3">
      <c r="B45" s="38" t="s">
        <v>225</v>
      </c>
      <c r="C45" s="38"/>
      <c r="D45" s="38" t="str">
        <f t="shared" si="0"/>
        <v>*</v>
      </c>
      <c r="E45" s="42">
        <f t="shared" si="6"/>
        <v>2015</v>
      </c>
      <c r="F45" s="38" t="str">
        <f t="shared" si="5"/>
        <v>TRAH2G</v>
      </c>
      <c r="G45" s="38" t="str">
        <f t="shared" si="7"/>
        <v>TFL*</v>
      </c>
      <c r="H45" s="38" t="str">
        <f>'ACTIVITY TFR_TFM -5km'!P$21</f>
        <v>TRAH2G</v>
      </c>
      <c r="I45" s="38" t="str">
        <f t="shared" si="8"/>
        <v>TRACOXN</v>
      </c>
      <c r="J45" s="47">
        <v>0</v>
      </c>
      <c r="K45" s="2"/>
      <c r="L45" s="38" t="s">
        <v>239</v>
      </c>
      <c r="M45" s="38"/>
      <c r="N45" s="38" t="s">
        <v>245</v>
      </c>
    </row>
    <row r="46" spans="2:20" x14ac:dyDescent="0.3">
      <c r="B46" s="38" t="s">
        <v>225</v>
      </c>
      <c r="C46" s="38"/>
      <c r="D46" s="38" t="str">
        <f t="shared" si="0"/>
        <v>*</v>
      </c>
      <c r="E46" s="42">
        <f t="shared" si="6"/>
        <v>2015</v>
      </c>
      <c r="F46" s="38" t="str">
        <f t="shared" si="5"/>
        <v>TRAHFO</v>
      </c>
      <c r="G46" s="38" t="str">
        <f t="shared" si="7"/>
        <v>TFL*</v>
      </c>
      <c r="H46" s="38" t="str">
        <f>'ACTIVITY TFR_TFM -5km'!P$22</f>
        <v>TRAHFO</v>
      </c>
      <c r="I46" s="38" t="str">
        <f t="shared" si="8"/>
        <v>TRACOXN</v>
      </c>
      <c r="J46" s="47">
        <v>0</v>
      </c>
      <c r="K46" s="2"/>
      <c r="L46" s="38" t="s">
        <v>239</v>
      </c>
      <c r="M46" s="38"/>
      <c r="N46" s="38" t="s">
        <v>245</v>
      </c>
    </row>
    <row r="47" spans="2:20" x14ac:dyDescent="0.3">
      <c r="B47" s="38" t="s">
        <v>225</v>
      </c>
      <c r="C47" s="38"/>
      <c r="D47" s="38" t="str">
        <f t="shared" si="0"/>
        <v>*</v>
      </c>
      <c r="E47" s="42">
        <f t="shared" si="6"/>
        <v>2015</v>
      </c>
      <c r="F47" s="38" t="str">
        <f t="shared" si="5"/>
        <v>TRAHUM</v>
      </c>
      <c r="G47" s="38" t="str">
        <f t="shared" si="7"/>
        <v>TFL*</v>
      </c>
      <c r="H47" s="38" t="str">
        <f>'ACTIVITY TFR_TFM -5km'!P$23</f>
        <v>TRAHUM</v>
      </c>
      <c r="I47" s="38" t="str">
        <f t="shared" si="8"/>
        <v>TRACOXN</v>
      </c>
      <c r="J47" s="47">
        <v>0</v>
      </c>
      <c r="K47" s="2"/>
      <c r="L47" s="38" t="s">
        <v>239</v>
      </c>
      <c r="M47" s="38"/>
      <c r="N47" s="38" t="s">
        <v>245</v>
      </c>
    </row>
    <row r="48" spans="2:20" x14ac:dyDescent="0.3">
      <c r="B48" s="38" t="s">
        <v>225</v>
      </c>
      <c r="C48" s="38"/>
      <c r="D48" s="38" t="str">
        <f t="shared" si="0"/>
        <v>*</v>
      </c>
      <c r="E48" s="42">
        <f t="shared" si="6"/>
        <v>2015</v>
      </c>
      <c r="F48" s="38" t="str">
        <f t="shared" si="5"/>
        <v>TRAKER</v>
      </c>
      <c r="G48" s="38" t="str">
        <f t="shared" si="7"/>
        <v>TFL*</v>
      </c>
      <c r="H48" s="38" t="str">
        <f>'ACTIVITY TFR_TFM -5km'!P$24</f>
        <v>TRAKER</v>
      </c>
      <c r="I48" s="38" t="str">
        <f t="shared" si="8"/>
        <v>TRACOXN</v>
      </c>
      <c r="J48" s="47">
        <v>0</v>
      </c>
      <c r="K48" s="2"/>
      <c r="L48" s="38" t="s">
        <v>239</v>
      </c>
      <c r="M48" s="38"/>
      <c r="N48" s="38" t="s">
        <v>245</v>
      </c>
    </row>
    <row r="49" spans="2:20" x14ac:dyDescent="0.3">
      <c r="B49" s="38" t="s">
        <v>225</v>
      </c>
      <c r="C49" s="38"/>
      <c r="D49" s="38" t="str">
        <f t="shared" si="0"/>
        <v>*</v>
      </c>
      <c r="E49" s="42">
        <f t="shared" si="6"/>
        <v>2015</v>
      </c>
      <c r="F49" s="38" t="str">
        <f t="shared" si="5"/>
        <v>TRALFO</v>
      </c>
      <c r="G49" s="38" t="str">
        <f t="shared" si="7"/>
        <v>TFL*</v>
      </c>
      <c r="H49" s="38" t="str">
        <f>'ACTIVITY TFR_TFM -5km'!P$25</f>
        <v>TRALFO</v>
      </c>
      <c r="I49" s="38" t="str">
        <f t="shared" si="8"/>
        <v>TRACOXN</v>
      </c>
      <c r="J49" s="47">
        <v>0</v>
      </c>
      <c r="K49" s="2"/>
      <c r="L49" s="38" t="s">
        <v>239</v>
      </c>
      <c r="M49" s="38"/>
      <c r="N49" s="38" t="s">
        <v>245</v>
      </c>
    </row>
    <row r="50" spans="2:20" x14ac:dyDescent="0.3">
      <c r="B50" s="38" t="s">
        <v>225</v>
      </c>
      <c r="C50" s="38"/>
      <c r="D50" s="38" t="str">
        <f t="shared" si="0"/>
        <v>FLO_EMIS</v>
      </c>
      <c r="E50" s="42">
        <f t="shared" si="6"/>
        <v>2015</v>
      </c>
      <c r="F50" s="38" t="str">
        <f t="shared" si="5"/>
        <v>TRALPG</v>
      </c>
      <c r="G50" s="38" t="str">
        <f t="shared" si="7"/>
        <v>TFL*</v>
      </c>
      <c r="H50" s="38" t="str">
        <f>'ACTIVITY TFR_TFM -5km'!P$26</f>
        <v>TRALPG</v>
      </c>
      <c r="I50" s="38" t="str">
        <f t="shared" si="8"/>
        <v>TRACOXN</v>
      </c>
      <c r="J50" s="47">
        <v>6.9768847564435743E-2</v>
      </c>
      <c r="K50" s="2"/>
      <c r="L50" s="38" t="s">
        <v>239</v>
      </c>
      <c r="M50" s="38" t="s">
        <v>293</v>
      </c>
      <c r="N50" s="38" t="s">
        <v>242</v>
      </c>
    </row>
    <row r="51" spans="2:20" x14ac:dyDescent="0.3">
      <c r="B51" s="38" t="s">
        <v>225</v>
      </c>
      <c r="C51" s="38"/>
      <c r="D51" s="38" t="str">
        <f t="shared" si="0"/>
        <v>FLO_EMIS</v>
      </c>
      <c r="E51" s="42">
        <f t="shared" si="6"/>
        <v>2015</v>
      </c>
      <c r="F51" s="38" t="str">
        <f t="shared" si="5"/>
        <v>TRAMTH</v>
      </c>
      <c r="G51" s="38" t="str">
        <f t="shared" si="7"/>
        <v>TFL*</v>
      </c>
      <c r="H51" s="38" t="str">
        <f>'ACTIVITY TFR_TFM -5km'!P$27</f>
        <v>TRAMTH</v>
      </c>
      <c r="I51" s="38" t="str">
        <f t="shared" si="8"/>
        <v>TRACOXN</v>
      </c>
      <c r="J51" s="47">
        <v>0.12460648487266612</v>
      </c>
      <c r="K51" s="2"/>
      <c r="L51" s="38" t="s">
        <v>239</v>
      </c>
      <c r="M51" s="38" t="s">
        <v>293</v>
      </c>
      <c r="N51" s="38" t="s">
        <v>242</v>
      </c>
    </row>
    <row r="52" spans="2:20" s="2" customFormat="1" ht="15" customHeight="1" x14ac:dyDescent="0.3">
      <c r="B52" s="38" t="s">
        <v>225</v>
      </c>
      <c r="C52" s="38"/>
      <c r="D52" s="38" t="str">
        <f t="shared" si="0"/>
        <v>FLO_EMIS</v>
      </c>
      <c r="E52" s="42">
        <f t="shared" si="6"/>
        <v>2015</v>
      </c>
      <c r="F52" s="38" t="str">
        <f t="shared" si="5"/>
        <v>TRAMTHM</v>
      </c>
      <c r="G52" s="38" t="str">
        <f t="shared" si="7"/>
        <v>TFL*</v>
      </c>
      <c r="H52" s="38" t="str">
        <f>'ACTIVITY TFR_TFM -5km'!P$28</f>
        <v>TRAMTHM</v>
      </c>
      <c r="I52" s="38" t="str">
        <f t="shared" si="8"/>
        <v>TRACOXN</v>
      </c>
      <c r="J52" s="47">
        <v>0.12460648487266612</v>
      </c>
      <c r="L52" s="38" t="s">
        <v>239</v>
      </c>
      <c r="M52" s="38" t="s">
        <v>293</v>
      </c>
      <c r="N52" s="38" t="s">
        <v>242</v>
      </c>
      <c r="P52" s="53"/>
    </row>
    <row r="53" spans="2:20" s="2" customFormat="1" ht="15" customHeight="1" x14ac:dyDescent="0.3">
      <c r="B53" s="38" t="s">
        <v>225</v>
      </c>
      <c r="C53" s="38"/>
      <c r="D53" s="38" t="str">
        <f t="shared" si="0"/>
        <v>FLO_EMIS</v>
      </c>
      <c r="E53" s="42">
        <f t="shared" si="6"/>
        <v>2015</v>
      </c>
      <c r="F53" s="38" t="str">
        <f t="shared" si="5"/>
        <v>TRANGL</v>
      </c>
      <c r="G53" s="38" t="str">
        <f t="shared" si="7"/>
        <v>TFL*</v>
      </c>
      <c r="H53" s="38" t="str">
        <f>'ACTIVITY TFR_TFM -5km'!P$29</f>
        <v>TRANGL</v>
      </c>
      <c r="I53" s="38" t="str">
        <f t="shared" si="8"/>
        <v>TRACOXN</v>
      </c>
      <c r="J53" s="47">
        <v>6.6611205756562569E-2</v>
      </c>
      <c r="K53"/>
      <c r="L53" s="38" t="s">
        <v>239</v>
      </c>
      <c r="M53" s="38" t="s">
        <v>293</v>
      </c>
      <c r="N53" s="38" t="s">
        <v>242</v>
      </c>
      <c r="P53" s="53"/>
    </row>
    <row r="54" spans="2:20" x14ac:dyDescent="0.3">
      <c r="B54" s="39" t="s">
        <v>225</v>
      </c>
      <c r="C54" s="39"/>
      <c r="D54" s="39" t="str">
        <f t="shared" si="0"/>
        <v>FLO_EMIS</v>
      </c>
      <c r="E54" s="43">
        <f t="shared" si="6"/>
        <v>2015</v>
      </c>
      <c r="F54" s="39" t="str">
        <f t="shared" si="5"/>
        <v>TRANGS</v>
      </c>
      <c r="G54" s="39" t="str">
        <f t="shared" si="7"/>
        <v>TFL*</v>
      </c>
      <c r="H54" s="39" t="str">
        <f>'ACTIVITY TFR_TFM -5km'!P$30</f>
        <v>TRANGS</v>
      </c>
      <c r="I54" s="39" t="str">
        <f t="shared" si="8"/>
        <v>TRACOXN</v>
      </c>
      <c r="J54" s="48">
        <v>6.6611205756562569E-2</v>
      </c>
      <c r="L54" s="39" t="s">
        <v>239</v>
      </c>
      <c r="M54" s="39" t="s">
        <v>293</v>
      </c>
      <c r="N54" s="39" t="s">
        <v>242</v>
      </c>
    </row>
    <row r="55" spans="2:20" x14ac:dyDescent="0.3">
      <c r="B55" s="38" t="s">
        <v>225</v>
      </c>
      <c r="C55" s="38"/>
      <c r="D55" s="38" t="str">
        <f t="shared" si="0"/>
        <v>FLO_EMIS</v>
      </c>
      <c r="E55" s="42">
        <v>2015</v>
      </c>
      <c r="F55" s="38" t="str">
        <f>H55</f>
        <v>TRABDL</v>
      </c>
      <c r="G55" s="38" t="str">
        <f>G$7</f>
        <v>TFL*</v>
      </c>
      <c r="H55" s="38" t="str">
        <f>'ACTIVITY TFR_TFM -5km'!P$7</f>
        <v>TRABDL</v>
      </c>
      <c r="I55" s="38" t="s">
        <v>249</v>
      </c>
      <c r="J55" s="47">
        <v>23.757621701136962</v>
      </c>
      <c r="K55" s="2"/>
      <c r="L55" s="38" t="s">
        <v>239</v>
      </c>
      <c r="M55" s="38" t="s">
        <v>293</v>
      </c>
      <c r="N55" s="38" t="s">
        <v>244</v>
      </c>
    </row>
    <row r="56" spans="2:20" x14ac:dyDescent="0.3">
      <c r="B56" s="38" t="s">
        <v>225</v>
      </c>
      <c r="C56" s="38"/>
      <c r="D56" s="38" t="str">
        <f t="shared" si="0"/>
        <v>FLO_EMIS</v>
      </c>
      <c r="E56" s="42">
        <f>E55</f>
        <v>2015</v>
      </c>
      <c r="F56" s="38" t="str">
        <f t="shared" ref="F56:F78" si="9">H56</f>
        <v>TRABDLM</v>
      </c>
      <c r="G56" s="38" t="str">
        <f>G55</f>
        <v>TFL*</v>
      </c>
      <c r="H56" s="38" t="str">
        <f>'ACTIVITY TFR_TFM -5km'!P$8</f>
        <v>TRABDLM</v>
      </c>
      <c r="I56" s="38" t="str">
        <f>I55</f>
        <v>TRACXFN</v>
      </c>
      <c r="J56" s="47">
        <v>23.757621701136962</v>
      </c>
      <c r="K56" s="2"/>
      <c r="L56" s="38" t="s">
        <v>239</v>
      </c>
      <c r="M56" s="38" t="s">
        <v>293</v>
      </c>
      <c r="N56" s="38" t="s">
        <v>244</v>
      </c>
    </row>
    <row r="57" spans="2:20" x14ac:dyDescent="0.3">
      <c r="B57" s="38" t="s">
        <v>225</v>
      </c>
      <c r="C57" s="38"/>
      <c r="D57" s="38" t="str">
        <f t="shared" si="0"/>
        <v>FLO_EMIS</v>
      </c>
      <c r="E57" s="42">
        <f t="shared" ref="E57:I78" si="10">E56</f>
        <v>2015</v>
      </c>
      <c r="F57" s="38" t="str">
        <f t="shared" si="9"/>
        <v>TRABGL</v>
      </c>
      <c r="G57" s="38" t="str">
        <f t="shared" ref="G57:G78" si="11">G56</f>
        <v>TFL*</v>
      </c>
      <c r="H57" s="38" t="str">
        <f>'ACTIVITY TFR_TFM -5km'!P$9</f>
        <v>TRABGL</v>
      </c>
      <c r="I57" s="38" t="str">
        <f t="shared" ref="I57:I78" si="12">I56</f>
        <v>TRACXFN</v>
      </c>
      <c r="J57" s="47">
        <v>23.682148897001991</v>
      </c>
      <c r="K57" s="2"/>
      <c r="L57" s="38" t="s">
        <v>239</v>
      </c>
      <c r="M57" s="38" t="s">
        <v>293</v>
      </c>
      <c r="N57" s="38" t="s">
        <v>242</v>
      </c>
    </row>
    <row r="58" spans="2:20" s="2" customFormat="1" ht="15" customHeight="1" x14ac:dyDescent="0.3">
      <c r="B58" s="38" t="s">
        <v>225</v>
      </c>
      <c r="C58" s="38"/>
      <c r="D58" s="38" t="str">
        <f t="shared" si="0"/>
        <v>FLO_EMIS</v>
      </c>
      <c r="E58" s="42">
        <f t="shared" si="10"/>
        <v>2015</v>
      </c>
      <c r="F58" s="38" t="str">
        <f t="shared" si="9"/>
        <v>TRABGS</v>
      </c>
      <c r="G58" s="38" t="str">
        <f t="shared" si="11"/>
        <v>TFL*</v>
      </c>
      <c r="H58" s="38" t="str">
        <f>'ACTIVITY TFR_TFM -5km'!P$10</f>
        <v>TRABGS</v>
      </c>
      <c r="I58" s="38" t="str">
        <f t="shared" si="12"/>
        <v>TRACXFN</v>
      </c>
      <c r="J58" s="47">
        <v>23.682148897001991</v>
      </c>
      <c r="L58" s="38" t="s">
        <v>239</v>
      </c>
      <c r="M58" s="38" t="s">
        <v>293</v>
      </c>
      <c r="N58" s="38" t="s">
        <v>242</v>
      </c>
      <c r="P58" s="53"/>
      <c r="S58" s="53"/>
    </row>
    <row r="59" spans="2:20" s="2" customFormat="1" ht="15" customHeight="1" x14ac:dyDescent="0.3">
      <c r="B59" s="38" t="s">
        <v>225</v>
      </c>
      <c r="C59" s="38"/>
      <c r="D59" s="38" t="str">
        <f t="shared" si="0"/>
        <v>FLO_EMIS</v>
      </c>
      <c r="E59" s="42">
        <f t="shared" si="10"/>
        <v>2015</v>
      </c>
      <c r="F59" s="38" t="str">
        <f t="shared" si="9"/>
        <v>TRABGSL</v>
      </c>
      <c r="G59" s="38" t="str">
        <f t="shared" si="11"/>
        <v>TFL*</v>
      </c>
      <c r="H59" s="38" t="str">
        <f>'ACTIVITY TFR_TFM -5km'!P$11</f>
        <v>TRABGSL</v>
      </c>
      <c r="I59" s="38" t="str">
        <f t="shared" si="12"/>
        <v>TRACXFN</v>
      </c>
      <c r="J59" s="47">
        <f>J68</f>
        <v>22.965803986799216</v>
      </c>
      <c r="L59" s="38" t="s">
        <v>239</v>
      </c>
      <c r="M59" s="38"/>
      <c r="N59" s="38" t="s">
        <v>294</v>
      </c>
      <c r="P59" s="53"/>
      <c r="S59" s="1"/>
      <c r="T59" s="54"/>
    </row>
    <row r="60" spans="2:20" s="2" customFormat="1" ht="15" customHeight="1" x14ac:dyDescent="0.3">
      <c r="B60" s="38" t="s">
        <v>225</v>
      </c>
      <c r="C60" s="38"/>
      <c r="D60" s="38" t="str">
        <f t="shared" ref="D60" si="13">IF(J60&gt;0,"FLO_EMIS","*")</f>
        <v>FLO_EMIS</v>
      </c>
      <c r="E60" s="42">
        <f t="shared" si="10"/>
        <v>2015</v>
      </c>
      <c r="F60" s="38" t="str">
        <f t="shared" si="9"/>
        <v>TRABGSLM</v>
      </c>
      <c r="G60" s="38" t="str">
        <f t="shared" si="10"/>
        <v>TFL*</v>
      </c>
      <c r="H60" s="38" t="str">
        <f>'ACTIVITY TFR_TFM -5km'!P$12</f>
        <v>TRABGSLM</v>
      </c>
      <c r="I60" s="38" t="str">
        <f t="shared" si="10"/>
        <v>TRACXFN</v>
      </c>
      <c r="J60" s="47">
        <f>J59</f>
        <v>22.965803986799216</v>
      </c>
      <c r="L60" s="38" t="s">
        <v>239</v>
      </c>
      <c r="M60" s="38"/>
      <c r="N60" s="38" t="s">
        <v>294</v>
      </c>
      <c r="P60" s="53"/>
      <c r="S60" s="53"/>
      <c r="T60" s="62"/>
    </row>
    <row r="61" spans="2:20" s="2" customFormat="1" ht="15" customHeight="1" x14ac:dyDescent="0.3">
      <c r="B61" s="38" t="s">
        <v>225</v>
      </c>
      <c r="C61" s="38"/>
      <c r="D61" s="38" t="str">
        <f t="shared" si="0"/>
        <v>*</v>
      </c>
      <c r="E61" s="42">
        <f>E59</f>
        <v>2015</v>
      </c>
      <c r="F61" s="38" t="str">
        <f t="shared" si="9"/>
        <v>TRABJF</v>
      </c>
      <c r="G61" s="38" t="str">
        <f>G59</f>
        <v>TFL*</v>
      </c>
      <c r="H61" s="38" t="str">
        <f>'ACTIVITY TFR_TFM -5km'!P$13</f>
        <v>TRABJF</v>
      </c>
      <c r="I61" s="38" t="str">
        <f>I59</f>
        <v>TRACXFN</v>
      </c>
      <c r="J61" s="47">
        <v>0</v>
      </c>
      <c r="L61" s="38" t="s">
        <v>239</v>
      </c>
      <c r="M61" s="38"/>
      <c r="N61" s="38" t="s">
        <v>245</v>
      </c>
      <c r="P61" s="53"/>
      <c r="S61" s="53"/>
    </row>
    <row r="62" spans="2:20" s="2" customFormat="1" ht="15" customHeight="1" x14ac:dyDescent="0.3">
      <c r="B62" s="38" t="s">
        <v>225</v>
      </c>
      <c r="C62" s="38"/>
      <c r="D62" s="38" t="str">
        <f t="shared" si="0"/>
        <v>*</v>
      </c>
      <c r="E62" s="42">
        <f t="shared" si="10"/>
        <v>2015</v>
      </c>
      <c r="F62" s="38" t="str">
        <f t="shared" si="9"/>
        <v>TRADME</v>
      </c>
      <c r="G62" s="38" t="str">
        <f t="shared" si="11"/>
        <v>TFL*</v>
      </c>
      <c r="H62" s="38" t="str">
        <f>'ACTIVITY TFR_TFM -5km'!P$14</f>
        <v>TRADME</v>
      </c>
      <c r="I62" s="38" t="str">
        <f t="shared" si="12"/>
        <v>TRACXFN</v>
      </c>
      <c r="J62" s="47">
        <v>0</v>
      </c>
      <c r="L62" s="38" t="s">
        <v>239</v>
      </c>
      <c r="M62" s="38"/>
      <c r="N62" s="38" t="s">
        <v>245</v>
      </c>
      <c r="P62" s="53"/>
      <c r="S62" s="1"/>
      <c r="T62" s="54"/>
    </row>
    <row r="63" spans="2:20" s="2" customFormat="1" ht="15" customHeight="1" x14ac:dyDescent="0.3">
      <c r="B63" s="38" t="s">
        <v>225</v>
      </c>
      <c r="C63" s="38"/>
      <c r="D63" s="38" t="str">
        <f t="shared" si="0"/>
        <v>FLO_EMIS</v>
      </c>
      <c r="E63" s="42">
        <f t="shared" si="10"/>
        <v>2015</v>
      </c>
      <c r="F63" s="38" t="str">
        <f t="shared" si="9"/>
        <v>TRADST</v>
      </c>
      <c r="G63" s="38" t="str">
        <f t="shared" si="11"/>
        <v>TFL*</v>
      </c>
      <c r="H63" s="38" t="str">
        <f>'ACTIVITY TFR_TFM -5km'!P$15</f>
        <v>TRADST</v>
      </c>
      <c r="I63" s="38" t="str">
        <f t="shared" si="12"/>
        <v>TRACXFN</v>
      </c>
      <c r="J63" s="47">
        <v>23.277468004272464</v>
      </c>
      <c r="L63" s="38" t="s">
        <v>239</v>
      </c>
      <c r="M63" s="38" t="s">
        <v>293</v>
      </c>
      <c r="N63" s="38" t="s">
        <v>242</v>
      </c>
      <c r="P63" s="53"/>
    </row>
    <row r="64" spans="2:20" x14ac:dyDescent="0.3">
      <c r="B64" s="38" t="s">
        <v>225</v>
      </c>
      <c r="C64" s="38"/>
      <c r="D64" s="38" t="str">
        <f t="shared" si="0"/>
        <v>*</v>
      </c>
      <c r="E64" s="42">
        <f t="shared" si="10"/>
        <v>2015</v>
      </c>
      <c r="F64" s="38" t="str">
        <f t="shared" si="9"/>
        <v>TRAELC</v>
      </c>
      <c r="G64" s="38" t="str">
        <f t="shared" si="11"/>
        <v>TFL*</v>
      </c>
      <c r="H64" s="38" t="str">
        <f>'ACTIVITY TFR_TFM -5km'!P$16</f>
        <v>TRAELC</v>
      </c>
      <c r="I64" s="38" t="str">
        <f t="shared" si="12"/>
        <v>TRACXFN</v>
      </c>
      <c r="J64" s="47">
        <v>0</v>
      </c>
      <c r="K64" s="2"/>
      <c r="L64" s="38" t="s">
        <v>239</v>
      </c>
      <c r="M64" s="38"/>
      <c r="N64" s="38" t="s">
        <v>245</v>
      </c>
      <c r="P64" s="53"/>
    </row>
    <row r="65" spans="2:16" x14ac:dyDescent="0.3">
      <c r="B65" s="38" t="s">
        <v>225</v>
      </c>
      <c r="C65" s="38"/>
      <c r="D65" s="38" t="str">
        <f t="shared" si="0"/>
        <v>FLO_EMIS</v>
      </c>
      <c r="E65" s="42">
        <f t="shared" si="10"/>
        <v>2015</v>
      </c>
      <c r="F65" s="38" t="str">
        <f t="shared" si="9"/>
        <v>TRAETH</v>
      </c>
      <c r="G65" s="38" t="str">
        <f t="shared" si="11"/>
        <v>TFL*</v>
      </c>
      <c r="H65" s="38" t="str">
        <f>'ACTIVITY TFR_TFM -5km'!P$17</f>
        <v>TRAETH</v>
      </c>
      <c r="I65" s="38" t="str">
        <f t="shared" si="12"/>
        <v>TRACXFN</v>
      </c>
      <c r="J65" s="47">
        <v>15.182235410267644</v>
      </c>
      <c r="K65" s="2"/>
      <c r="L65" s="38" t="s">
        <v>239</v>
      </c>
      <c r="M65" s="38" t="s">
        <v>293</v>
      </c>
      <c r="N65" s="38" t="s">
        <v>242</v>
      </c>
    </row>
    <row r="66" spans="2:16" x14ac:dyDescent="0.3">
      <c r="B66" s="38" t="s">
        <v>225</v>
      </c>
      <c r="C66" s="38"/>
      <c r="D66" s="38" t="str">
        <f t="shared" si="0"/>
        <v>FLO_EMIS</v>
      </c>
      <c r="E66" s="42">
        <f t="shared" si="10"/>
        <v>2015</v>
      </c>
      <c r="F66" s="38" t="str">
        <f t="shared" si="9"/>
        <v>TRAETHM</v>
      </c>
      <c r="G66" s="38" t="str">
        <f t="shared" si="11"/>
        <v>TFL*</v>
      </c>
      <c r="H66" s="38" t="str">
        <f>'ACTIVITY TFR_TFM -5km'!P$18</f>
        <v>TRAETHM</v>
      </c>
      <c r="I66" s="38" t="str">
        <f t="shared" si="12"/>
        <v>TRACXFN</v>
      </c>
      <c r="J66" s="47">
        <v>15.182235410267644</v>
      </c>
      <c r="K66" s="2"/>
      <c r="L66" s="38" t="s">
        <v>239</v>
      </c>
      <c r="M66" s="38" t="s">
        <v>293</v>
      </c>
      <c r="N66" s="38" t="s">
        <v>242</v>
      </c>
    </row>
    <row r="67" spans="2:16" x14ac:dyDescent="0.3">
      <c r="B67" s="38" t="s">
        <v>225</v>
      </c>
      <c r="C67" s="38"/>
      <c r="D67" s="38" t="str">
        <f t="shared" si="0"/>
        <v>*</v>
      </c>
      <c r="E67" s="42">
        <f t="shared" si="10"/>
        <v>2015</v>
      </c>
      <c r="F67" s="38" t="str">
        <f t="shared" si="9"/>
        <v>TRAFTD</v>
      </c>
      <c r="G67" s="38" t="str">
        <f t="shared" si="11"/>
        <v>TFL*</v>
      </c>
      <c r="H67" s="38" t="str">
        <f>'ACTIVITY TFR_TFM -5km'!P$19</f>
        <v>TRAFTD</v>
      </c>
      <c r="I67" s="38" t="str">
        <f t="shared" si="12"/>
        <v>TRACXFN</v>
      </c>
      <c r="J67" s="47">
        <v>0</v>
      </c>
      <c r="K67" s="2"/>
      <c r="L67" s="38" t="s">
        <v>239</v>
      </c>
      <c r="M67" s="38"/>
      <c r="N67" s="38" t="s">
        <v>245</v>
      </c>
    </row>
    <row r="68" spans="2:16" x14ac:dyDescent="0.3">
      <c r="B68" s="38" t="s">
        <v>225</v>
      </c>
      <c r="C68" s="38"/>
      <c r="D68" s="38" t="str">
        <f t="shared" si="0"/>
        <v>FLO_EMIS</v>
      </c>
      <c r="E68" s="42">
        <f t="shared" si="10"/>
        <v>2015</v>
      </c>
      <c r="F68" s="38" t="str">
        <f t="shared" si="9"/>
        <v>TRAGSL</v>
      </c>
      <c r="G68" s="38" t="str">
        <f t="shared" si="11"/>
        <v>TFL*</v>
      </c>
      <c r="H68" s="38" t="str">
        <f>'ACTIVITY TFR_TFM -5km'!P$20</f>
        <v>TRAGSL</v>
      </c>
      <c r="I68" s="38" t="str">
        <f t="shared" si="12"/>
        <v>TRACXFN</v>
      </c>
      <c r="J68" s="47">
        <v>22.965803986799216</v>
      </c>
      <c r="K68" s="2"/>
      <c r="L68" s="38" t="s">
        <v>239</v>
      </c>
      <c r="M68" s="38" t="s">
        <v>293</v>
      </c>
      <c r="N68" s="38" t="s">
        <v>242</v>
      </c>
    </row>
    <row r="69" spans="2:16" x14ac:dyDescent="0.3">
      <c r="B69" s="38" t="s">
        <v>225</v>
      </c>
      <c r="C69" s="38"/>
      <c r="D69" s="38" t="str">
        <f t="shared" si="0"/>
        <v>*</v>
      </c>
      <c r="E69" s="42">
        <f t="shared" si="10"/>
        <v>2015</v>
      </c>
      <c r="F69" s="38" t="str">
        <f t="shared" si="9"/>
        <v>TRAH2G</v>
      </c>
      <c r="G69" s="38" t="str">
        <f t="shared" si="11"/>
        <v>TFL*</v>
      </c>
      <c r="H69" s="38" t="str">
        <f>'ACTIVITY TFR_TFM -5km'!P$21</f>
        <v>TRAH2G</v>
      </c>
      <c r="I69" s="38" t="str">
        <f t="shared" si="12"/>
        <v>TRACXFN</v>
      </c>
      <c r="J69" s="47">
        <v>0</v>
      </c>
      <c r="K69" s="2"/>
      <c r="L69" s="38" t="s">
        <v>239</v>
      </c>
      <c r="M69" s="38"/>
      <c r="N69" s="38" t="s">
        <v>245</v>
      </c>
    </row>
    <row r="70" spans="2:16" x14ac:dyDescent="0.3">
      <c r="B70" s="38" t="s">
        <v>225</v>
      </c>
      <c r="C70" s="38"/>
      <c r="D70" s="38" t="str">
        <f t="shared" si="0"/>
        <v>*</v>
      </c>
      <c r="E70" s="42">
        <f t="shared" si="10"/>
        <v>2015</v>
      </c>
      <c r="F70" s="38" t="str">
        <f t="shared" si="9"/>
        <v>TRAHFO</v>
      </c>
      <c r="G70" s="38" t="str">
        <f t="shared" si="11"/>
        <v>TFL*</v>
      </c>
      <c r="H70" s="38" t="str">
        <f>'ACTIVITY TFR_TFM -5km'!P$22</f>
        <v>TRAHFO</v>
      </c>
      <c r="I70" s="38" t="str">
        <f t="shared" si="12"/>
        <v>TRACXFN</v>
      </c>
      <c r="J70" s="47">
        <v>0</v>
      </c>
      <c r="K70" s="2"/>
      <c r="L70" s="38" t="s">
        <v>239</v>
      </c>
      <c r="M70" s="38"/>
      <c r="N70" s="38" t="s">
        <v>245</v>
      </c>
    </row>
    <row r="71" spans="2:16" x14ac:dyDescent="0.3">
      <c r="B71" s="38" t="s">
        <v>225</v>
      </c>
      <c r="C71" s="38"/>
      <c r="D71" s="38" t="str">
        <f t="shared" si="0"/>
        <v>*</v>
      </c>
      <c r="E71" s="42">
        <f t="shared" si="10"/>
        <v>2015</v>
      </c>
      <c r="F71" s="38" t="str">
        <f t="shared" si="9"/>
        <v>TRAHUM</v>
      </c>
      <c r="G71" s="38" t="str">
        <f t="shared" si="11"/>
        <v>TFL*</v>
      </c>
      <c r="H71" s="38" t="str">
        <f>'ACTIVITY TFR_TFM -5km'!P$23</f>
        <v>TRAHUM</v>
      </c>
      <c r="I71" s="38" t="str">
        <f t="shared" si="12"/>
        <v>TRACXFN</v>
      </c>
      <c r="J71" s="47">
        <v>0</v>
      </c>
      <c r="K71" s="2"/>
      <c r="L71" s="38" t="s">
        <v>239</v>
      </c>
      <c r="M71" s="38"/>
      <c r="N71" s="38" t="s">
        <v>245</v>
      </c>
    </row>
    <row r="72" spans="2:16" x14ac:dyDescent="0.3">
      <c r="B72" s="38" t="s">
        <v>225</v>
      </c>
      <c r="C72" s="38"/>
      <c r="D72" s="38" t="str">
        <f t="shared" si="0"/>
        <v>*</v>
      </c>
      <c r="E72" s="42">
        <f t="shared" si="10"/>
        <v>2015</v>
      </c>
      <c r="F72" s="38" t="str">
        <f t="shared" si="9"/>
        <v>TRAKER</v>
      </c>
      <c r="G72" s="38" t="str">
        <f t="shared" si="11"/>
        <v>TFL*</v>
      </c>
      <c r="H72" s="38" t="str">
        <f>'ACTIVITY TFR_TFM -5km'!P$24</f>
        <v>TRAKER</v>
      </c>
      <c r="I72" s="38" t="str">
        <f t="shared" si="12"/>
        <v>TRACXFN</v>
      </c>
      <c r="J72" s="47">
        <v>0</v>
      </c>
      <c r="K72" s="2"/>
      <c r="L72" s="38" t="s">
        <v>239</v>
      </c>
      <c r="M72" s="38"/>
      <c r="N72" s="38" t="s">
        <v>245</v>
      </c>
    </row>
    <row r="73" spans="2:16" x14ac:dyDescent="0.3">
      <c r="B73" s="38" t="s">
        <v>225</v>
      </c>
      <c r="C73" s="38"/>
      <c r="D73" s="38" t="str">
        <f t="shared" si="0"/>
        <v>*</v>
      </c>
      <c r="E73" s="42">
        <f t="shared" si="10"/>
        <v>2015</v>
      </c>
      <c r="F73" s="38" t="str">
        <f t="shared" si="9"/>
        <v>TRALFO</v>
      </c>
      <c r="G73" s="38" t="str">
        <f t="shared" si="11"/>
        <v>TFL*</v>
      </c>
      <c r="H73" s="38" t="str">
        <f>'ACTIVITY TFR_TFM -5km'!P$25</f>
        <v>TRALFO</v>
      </c>
      <c r="I73" s="38" t="str">
        <f t="shared" si="12"/>
        <v>TRACXFN</v>
      </c>
      <c r="J73" s="47">
        <v>0</v>
      </c>
      <c r="K73" s="2"/>
      <c r="L73" s="38" t="s">
        <v>239</v>
      </c>
      <c r="M73" s="38"/>
      <c r="N73" s="38" t="s">
        <v>245</v>
      </c>
    </row>
    <row r="74" spans="2:16" x14ac:dyDescent="0.3">
      <c r="B74" s="38" t="s">
        <v>225</v>
      </c>
      <c r="C74" s="38"/>
      <c r="D74" s="38" t="str">
        <f t="shared" ref="D74:D140" si="14">IF(J74&gt;0,"FLO_EMIS","*")</f>
        <v>FLO_EMIS</v>
      </c>
      <c r="E74" s="42">
        <f t="shared" si="10"/>
        <v>2015</v>
      </c>
      <c r="F74" s="38" t="str">
        <f t="shared" si="9"/>
        <v>TRALPG</v>
      </c>
      <c r="G74" s="38" t="str">
        <f t="shared" si="11"/>
        <v>TFL*</v>
      </c>
      <c r="H74" s="38" t="str">
        <f>'ACTIVITY TFR_TFM -5km'!P$26</f>
        <v>TRALPG</v>
      </c>
      <c r="I74" s="38" t="str">
        <f t="shared" si="12"/>
        <v>TRACXFN</v>
      </c>
      <c r="J74" s="47">
        <v>24.804778980155586</v>
      </c>
      <c r="K74" s="2"/>
      <c r="L74" s="38" t="s">
        <v>239</v>
      </c>
      <c r="M74" s="38" t="s">
        <v>293</v>
      </c>
      <c r="N74" s="38" t="s">
        <v>242</v>
      </c>
    </row>
    <row r="75" spans="2:16" x14ac:dyDescent="0.3">
      <c r="B75" s="38" t="s">
        <v>225</v>
      </c>
      <c r="C75" s="38"/>
      <c r="D75" s="38" t="str">
        <f t="shared" si="14"/>
        <v>FLO_EMIS</v>
      </c>
      <c r="E75" s="42">
        <f t="shared" si="10"/>
        <v>2015</v>
      </c>
      <c r="F75" s="38" t="str">
        <f t="shared" si="9"/>
        <v>TRAMTH</v>
      </c>
      <c r="G75" s="38" t="str">
        <f t="shared" si="11"/>
        <v>TFL*</v>
      </c>
      <c r="H75" s="38" t="str">
        <f>'ACTIVITY TFR_TFM -5km'!P$27</f>
        <v>TRAMTH</v>
      </c>
      <c r="I75" s="38" t="str">
        <f t="shared" si="12"/>
        <v>TRACXFN</v>
      </c>
      <c r="J75" s="47">
        <v>22.7</v>
      </c>
      <c r="K75" s="2"/>
      <c r="L75" s="38" t="s">
        <v>239</v>
      </c>
      <c r="M75" s="38" t="s">
        <v>293</v>
      </c>
      <c r="N75" s="38" t="s">
        <v>242</v>
      </c>
    </row>
    <row r="76" spans="2:16" s="2" customFormat="1" ht="15" customHeight="1" x14ac:dyDescent="0.3">
      <c r="B76" s="38" t="s">
        <v>225</v>
      </c>
      <c r="C76" s="38"/>
      <c r="D76" s="38" t="str">
        <f t="shared" si="14"/>
        <v>FLO_EMIS</v>
      </c>
      <c r="E76" s="42">
        <f t="shared" si="10"/>
        <v>2015</v>
      </c>
      <c r="F76" s="38" t="str">
        <f t="shared" si="9"/>
        <v>TRAMTHM</v>
      </c>
      <c r="G76" s="38" t="str">
        <f t="shared" si="11"/>
        <v>TFL*</v>
      </c>
      <c r="H76" s="38" t="str">
        <f>'ACTIVITY TFR_TFM -5km'!P$28</f>
        <v>TRAMTHM</v>
      </c>
      <c r="I76" s="38" t="str">
        <f t="shared" si="12"/>
        <v>TRACXFN</v>
      </c>
      <c r="J76" s="47">
        <v>22.7</v>
      </c>
      <c r="L76" s="38" t="s">
        <v>239</v>
      </c>
      <c r="M76" s="38" t="s">
        <v>293</v>
      </c>
      <c r="N76" s="38" t="s">
        <v>242</v>
      </c>
      <c r="P76" s="53"/>
    </row>
    <row r="77" spans="2:16" s="2" customFormat="1" ht="15" customHeight="1" x14ac:dyDescent="0.3">
      <c r="B77" s="38" t="s">
        <v>225</v>
      </c>
      <c r="C77" s="38"/>
      <c r="D77" s="38" t="str">
        <f t="shared" si="14"/>
        <v>FLO_EMIS</v>
      </c>
      <c r="E77" s="42">
        <f t="shared" si="10"/>
        <v>2015</v>
      </c>
      <c r="F77" s="38" t="str">
        <f t="shared" si="9"/>
        <v>TRANGL</v>
      </c>
      <c r="G77" s="38" t="str">
        <f t="shared" si="11"/>
        <v>TFL*</v>
      </c>
      <c r="H77" s="38" t="str">
        <f>'ACTIVITY TFR_TFM -5km'!P$29</f>
        <v>TRANGL</v>
      </c>
      <c r="I77" s="38" t="str">
        <f t="shared" si="12"/>
        <v>TRACXFN</v>
      </c>
      <c r="J77" s="47">
        <v>23.682148897001991</v>
      </c>
      <c r="K77"/>
      <c r="L77" s="38" t="s">
        <v>239</v>
      </c>
      <c r="M77" s="38" t="s">
        <v>293</v>
      </c>
      <c r="N77" s="38" t="s">
        <v>242</v>
      </c>
      <c r="P77" s="53"/>
    </row>
    <row r="78" spans="2:16" x14ac:dyDescent="0.3">
      <c r="B78" s="39" t="s">
        <v>225</v>
      </c>
      <c r="C78" s="39"/>
      <c r="D78" s="39" t="str">
        <f t="shared" si="14"/>
        <v>FLO_EMIS</v>
      </c>
      <c r="E78" s="43">
        <f t="shared" si="10"/>
        <v>2015</v>
      </c>
      <c r="F78" s="39" t="str">
        <f t="shared" si="9"/>
        <v>TRANGS</v>
      </c>
      <c r="G78" s="39" t="str">
        <f t="shared" si="11"/>
        <v>TFL*</v>
      </c>
      <c r="H78" s="39" t="str">
        <f>'ACTIVITY TFR_TFM -5km'!P$30</f>
        <v>TRANGS</v>
      </c>
      <c r="I78" s="39" t="str">
        <f t="shared" si="12"/>
        <v>TRACXFN</v>
      </c>
      <c r="J78" s="48">
        <v>23.682148897001991</v>
      </c>
      <c r="L78" s="39" t="s">
        <v>239</v>
      </c>
      <c r="M78" s="39" t="s">
        <v>293</v>
      </c>
      <c r="N78" s="39" t="s">
        <v>242</v>
      </c>
    </row>
    <row r="79" spans="2:16" x14ac:dyDescent="0.3">
      <c r="B79" s="38" t="s">
        <v>225</v>
      </c>
      <c r="C79" s="38"/>
      <c r="D79" s="38" t="str">
        <f t="shared" si="14"/>
        <v>FLO_EMIS</v>
      </c>
      <c r="E79" s="42">
        <v>2015</v>
      </c>
      <c r="F79" s="38" t="str">
        <f>H79</f>
        <v>TRABDL</v>
      </c>
      <c r="G79" s="38" t="str">
        <f>G$7</f>
        <v>TFL*</v>
      </c>
      <c r="H79" s="38" t="str">
        <f>'ACTIVITY TFR_TFM -5km'!P$7</f>
        <v>TRABDL</v>
      </c>
      <c r="I79" s="38" t="s">
        <v>228</v>
      </c>
      <c r="J79" s="47">
        <v>2.5841767539517601E-3</v>
      </c>
      <c r="K79" s="2"/>
      <c r="L79" s="38" t="s">
        <v>239</v>
      </c>
      <c r="M79" s="38" t="s">
        <v>293</v>
      </c>
      <c r="N79" s="38" t="s">
        <v>244</v>
      </c>
    </row>
    <row r="80" spans="2:16" x14ac:dyDescent="0.3">
      <c r="B80" s="38" t="s">
        <v>225</v>
      </c>
      <c r="C80" s="38"/>
      <c r="D80" s="38" t="str">
        <f t="shared" si="14"/>
        <v>FLO_EMIS</v>
      </c>
      <c r="E80" s="42">
        <f>E79</f>
        <v>2015</v>
      </c>
      <c r="F80" s="38" t="str">
        <f t="shared" ref="F80:F102" si="15">H80</f>
        <v>TRABDLM</v>
      </c>
      <c r="G80" s="38" t="str">
        <f>G79</f>
        <v>TFL*</v>
      </c>
      <c r="H80" s="38" t="str">
        <f>'ACTIVITY TFR_TFM -5km'!P$8</f>
        <v>TRABDLM</v>
      </c>
      <c r="I80" s="38" t="str">
        <f>I79</f>
        <v>TRAN2ON</v>
      </c>
      <c r="J80" s="47">
        <v>2.5841767539517601E-3</v>
      </c>
      <c r="K80" s="2"/>
      <c r="L80" s="38" t="s">
        <v>239</v>
      </c>
      <c r="M80" s="38" t="s">
        <v>293</v>
      </c>
      <c r="N80" s="38" t="s">
        <v>244</v>
      </c>
    </row>
    <row r="81" spans="2:20" s="2" customFormat="1" ht="15" customHeight="1" x14ac:dyDescent="0.3">
      <c r="B81" s="38" t="s">
        <v>225</v>
      </c>
      <c r="C81" s="38"/>
      <c r="D81" s="38" t="str">
        <f t="shared" si="14"/>
        <v>FLO_EMIS</v>
      </c>
      <c r="E81" s="42">
        <f t="shared" ref="E81:I102" si="16">E80</f>
        <v>2015</v>
      </c>
      <c r="F81" s="38" t="str">
        <f t="shared" si="15"/>
        <v>TRABGL</v>
      </c>
      <c r="G81" s="38" t="str">
        <f t="shared" ref="G81:G102" si="17">G80</f>
        <v>TFL*</v>
      </c>
      <c r="H81" s="38" t="str">
        <f>'ACTIVITY TFR_TFM -5km'!P$9</f>
        <v>TRABGL</v>
      </c>
      <c r="I81" s="38" t="str">
        <f t="shared" ref="I81:I102" si="18">I80</f>
        <v>TRAN2ON</v>
      </c>
      <c r="J81" s="47">
        <v>2.9186156134301258E-4</v>
      </c>
      <c r="L81" s="38" t="s">
        <v>239</v>
      </c>
      <c r="M81" s="38" t="s">
        <v>293</v>
      </c>
      <c r="N81" s="38" t="s">
        <v>242</v>
      </c>
      <c r="P81" s="53"/>
      <c r="S81" s="53"/>
    </row>
    <row r="82" spans="2:20" s="2" customFormat="1" ht="15" customHeight="1" x14ac:dyDescent="0.3">
      <c r="B82" s="38" t="s">
        <v>225</v>
      </c>
      <c r="C82" s="38"/>
      <c r="D82" s="38" t="str">
        <f t="shared" si="14"/>
        <v>FLO_EMIS</v>
      </c>
      <c r="E82" s="42">
        <f t="shared" si="16"/>
        <v>2015</v>
      </c>
      <c r="F82" s="38" t="str">
        <f t="shared" si="15"/>
        <v>TRABGS</v>
      </c>
      <c r="G82" s="38" t="str">
        <f t="shared" si="17"/>
        <v>TFL*</v>
      </c>
      <c r="H82" s="38" t="str">
        <f>'ACTIVITY TFR_TFM -5km'!P$10</f>
        <v>TRABGS</v>
      </c>
      <c r="I82" s="38" t="str">
        <f t="shared" si="18"/>
        <v>TRAN2ON</v>
      </c>
      <c r="J82" s="47">
        <v>2.9186156134301258E-4</v>
      </c>
      <c r="L82" s="38" t="s">
        <v>239</v>
      </c>
      <c r="M82" s="38" t="s">
        <v>293</v>
      </c>
      <c r="N82" s="38" t="s">
        <v>242</v>
      </c>
      <c r="P82" s="53"/>
      <c r="S82" s="1"/>
      <c r="T82" s="54"/>
    </row>
    <row r="83" spans="2:20" s="2" customFormat="1" ht="15" customHeight="1" x14ac:dyDescent="0.3">
      <c r="B83" s="38" t="s">
        <v>225</v>
      </c>
      <c r="C83" s="38"/>
      <c r="D83" s="38" t="str">
        <f t="shared" si="14"/>
        <v>FLO_EMIS</v>
      </c>
      <c r="E83" s="42">
        <f t="shared" si="16"/>
        <v>2015</v>
      </c>
      <c r="F83" s="38" t="str">
        <f t="shared" si="15"/>
        <v>TRABGSL</v>
      </c>
      <c r="G83" s="38" t="str">
        <f t="shared" si="17"/>
        <v>TFL*</v>
      </c>
      <c r="H83" s="38" t="str">
        <f>'ACTIVITY TFR_TFM -5km'!P$11</f>
        <v>TRABGSL</v>
      </c>
      <c r="I83" s="38" t="str">
        <f t="shared" si="18"/>
        <v>TRAN2ON</v>
      </c>
      <c r="J83" s="47">
        <f>J92</f>
        <v>2.7286624719402526E-4</v>
      </c>
      <c r="L83" s="38" t="s">
        <v>239</v>
      </c>
      <c r="M83" s="38"/>
      <c r="N83" s="38" t="s">
        <v>294</v>
      </c>
      <c r="P83" s="53"/>
      <c r="S83" s="53"/>
    </row>
    <row r="84" spans="2:20" s="2" customFormat="1" ht="15" customHeight="1" x14ac:dyDescent="0.3">
      <c r="B84" s="38" t="s">
        <v>225</v>
      </c>
      <c r="C84" s="38"/>
      <c r="D84" s="38" t="str">
        <f t="shared" si="14"/>
        <v>FLO_EMIS</v>
      </c>
      <c r="E84" s="42">
        <f t="shared" si="16"/>
        <v>2015</v>
      </c>
      <c r="F84" s="38" t="str">
        <f t="shared" si="15"/>
        <v>TRABGSLM</v>
      </c>
      <c r="G84" s="38" t="str">
        <f t="shared" si="16"/>
        <v>TFL*</v>
      </c>
      <c r="H84" s="38" t="str">
        <f>'ACTIVITY TFR_TFM -5km'!P$12</f>
        <v>TRABGSLM</v>
      </c>
      <c r="I84" s="38" t="str">
        <f t="shared" si="16"/>
        <v>TRAN2ON</v>
      </c>
      <c r="J84" s="47">
        <f>J83</f>
        <v>2.7286624719402526E-4</v>
      </c>
      <c r="L84" s="38" t="s">
        <v>239</v>
      </c>
      <c r="M84" s="38"/>
      <c r="N84" s="38" t="s">
        <v>294</v>
      </c>
      <c r="P84" s="53"/>
      <c r="S84" s="53"/>
      <c r="T84" s="62"/>
    </row>
    <row r="85" spans="2:20" s="2" customFormat="1" ht="15" customHeight="1" x14ac:dyDescent="0.3">
      <c r="B85" s="38" t="s">
        <v>225</v>
      </c>
      <c r="C85" s="38"/>
      <c r="D85" s="38" t="str">
        <f t="shared" si="14"/>
        <v>*</v>
      </c>
      <c r="E85" s="42">
        <f>E83</f>
        <v>2015</v>
      </c>
      <c r="F85" s="38" t="str">
        <f t="shared" si="15"/>
        <v>TRABJF</v>
      </c>
      <c r="G85" s="38" t="str">
        <f>G83</f>
        <v>TFL*</v>
      </c>
      <c r="H85" s="38" t="str">
        <f>'ACTIVITY TFR_TFM -5km'!P$13</f>
        <v>TRABJF</v>
      </c>
      <c r="I85" s="38" t="str">
        <f>I83</f>
        <v>TRAN2ON</v>
      </c>
      <c r="J85" s="47">
        <v>0</v>
      </c>
      <c r="L85" s="38" t="s">
        <v>239</v>
      </c>
      <c r="M85" s="38"/>
      <c r="N85" s="38" t="s">
        <v>245</v>
      </c>
      <c r="P85" s="53"/>
      <c r="S85" s="1"/>
      <c r="T85" s="54"/>
    </row>
    <row r="86" spans="2:20" s="2" customFormat="1" ht="15" customHeight="1" x14ac:dyDescent="0.3">
      <c r="B86" s="38" t="s">
        <v>225</v>
      </c>
      <c r="C86" s="38"/>
      <c r="D86" s="38" t="str">
        <f t="shared" si="14"/>
        <v>*</v>
      </c>
      <c r="E86" s="42">
        <f t="shared" si="16"/>
        <v>2015</v>
      </c>
      <c r="F86" s="38" t="str">
        <f t="shared" si="15"/>
        <v>TRADME</v>
      </c>
      <c r="G86" s="38" t="str">
        <f t="shared" si="17"/>
        <v>TFL*</v>
      </c>
      <c r="H86" s="38" t="str">
        <f>'ACTIVITY TFR_TFM -5km'!P$14</f>
        <v>TRADME</v>
      </c>
      <c r="I86" s="38" t="str">
        <f t="shared" si="18"/>
        <v>TRAN2ON</v>
      </c>
      <c r="J86" s="47">
        <v>0</v>
      </c>
      <c r="L86" s="38" t="s">
        <v>239</v>
      </c>
      <c r="M86" s="38"/>
      <c r="N86" s="38" t="s">
        <v>245</v>
      </c>
      <c r="P86" s="53"/>
    </row>
    <row r="87" spans="2:20" x14ac:dyDescent="0.3">
      <c r="B87" s="38" t="s">
        <v>225</v>
      </c>
      <c r="C87" s="38"/>
      <c r="D87" s="38" t="str">
        <f t="shared" si="14"/>
        <v>FLO_EMIS</v>
      </c>
      <c r="E87" s="42">
        <f t="shared" si="16"/>
        <v>2015</v>
      </c>
      <c r="F87" s="38" t="str">
        <f t="shared" si="15"/>
        <v>TRADST</v>
      </c>
      <c r="G87" s="38" t="str">
        <f t="shared" si="17"/>
        <v>TFL*</v>
      </c>
      <c r="H87" s="38" t="str">
        <f>'ACTIVITY TFR_TFM -5km'!P$15</f>
        <v>TRADST</v>
      </c>
      <c r="I87" s="38" t="str">
        <f t="shared" si="18"/>
        <v>TRAN2ON</v>
      </c>
      <c r="J87" s="47">
        <v>2.5319492188318679E-3</v>
      </c>
      <c r="K87" s="2"/>
      <c r="L87" s="38" t="s">
        <v>239</v>
      </c>
      <c r="M87" s="38" t="s">
        <v>293</v>
      </c>
      <c r="N87" s="38" t="s">
        <v>242</v>
      </c>
      <c r="P87" s="53"/>
    </row>
    <row r="88" spans="2:20" x14ac:dyDescent="0.3">
      <c r="B88" s="38" t="s">
        <v>225</v>
      </c>
      <c r="C88" s="38"/>
      <c r="D88" s="38" t="str">
        <f t="shared" si="14"/>
        <v>*</v>
      </c>
      <c r="E88" s="42">
        <f t="shared" si="16"/>
        <v>2015</v>
      </c>
      <c r="F88" s="38" t="str">
        <f t="shared" si="15"/>
        <v>TRAELC</v>
      </c>
      <c r="G88" s="38" t="str">
        <f t="shared" si="17"/>
        <v>TFL*</v>
      </c>
      <c r="H88" s="38" t="str">
        <f>'ACTIVITY TFR_TFM -5km'!P$16</f>
        <v>TRAELC</v>
      </c>
      <c r="I88" s="38" t="str">
        <f t="shared" si="18"/>
        <v>TRAN2ON</v>
      </c>
      <c r="J88" s="47">
        <v>0</v>
      </c>
      <c r="K88" s="2"/>
      <c r="L88" s="38" t="s">
        <v>239</v>
      </c>
      <c r="M88" s="38"/>
      <c r="N88" s="38" t="s">
        <v>245</v>
      </c>
    </row>
    <row r="89" spans="2:20" x14ac:dyDescent="0.3">
      <c r="B89" s="38" t="s">
        <v>225</v>
      </c>
      <c r="C89" s="38"/>
      <c r="D89" s="38" t="str">
        <f t="shared" si="14"/>
        <v>FLO_EMIS</v>
      </c>
      <c r="E89" s="42">
        <f t="shared" si="16"/>
        <v>2015</v>
      </c>
      <c r="F89" s="38" t="str">
        <f t="shared" si="15"/>
        <v>TRAETH</v>
      </c>
      <c r="G89" s="38" t="str">
        <f t="shared" si="17"/>
        <v>TFL*</v>
      </c>
      <c r="H89" s="38" t="str">
        <f>'ACTIVITY TFR_TFM -5km'!P$17</f>
        <v>TRAETH</v>
      </c>
      <c r="I89" s="38" t="str">
        <f t="shared" si="18"/>
        <v>TRAN2ON</v>
      </c>
      <c r="J89" s="47">
        <v>2.0042704630427144E-4</v>
      </c>
      <c r="K89" s="2"/>
      <c r="L89" s="38" t="s">
        <v>239</v>
      </c>
      <c r="M89" s="38" t="s">
        <v>293</v>
      </c>
      <c r="N89" s="38" t="s">
        <v>242</v>
      </c>
    </row>
    <row r="90" spans="2:20" x14ac:dyDescent="0.3">
      <c r="B90" s="38" t="s">
        <v>225</v>
      </c>
      <c r="C90" s="38"/>
      <c r="D90" s="38" t="str">
        <f t="shared" si="14"/>
        <v>FLO_EMIS</v>
      </c>
      <c r="E90" s="42">
        <f t="shared" si="16"/>
        <v>2015</v>
      </c>
      <c r="F90" s="38" t="str">
        <f t="shared" si="15"/>
        <v>TRAETHM</v>
      </c>
      <c r="G90" s="38" t="str">
        <f t="shared" si="17"/>
        <v>TFL*</v>
      </c>
      <c r="H90" s="38" t="str">
        <f>'ACTIVITY TFR_TFM -5km'!P$18</f>
        <v>TRAETHM</v>
      </c>
      <c r="I90" s="38" t="str">
        <f t="shared" si="18"/>
        <v>TRAN2ON</v>
      </c>
      <c r="J90" s="47">
        <v>2.0042704630427144E-4</v>
      </c>
      <c r="K90" s="2"/>
      <c r="L90" s="38" t="s">
        <v>239</v>
      </c>
      <c r="M90" s="38" t="s">
        <v>293</v>
      </c>
      <c r="N90" s="38" t="s">
        <v>242</v>
      </c>
    </row>
    <row r="91" spans="2:20" x14ac:dyDescent="0.3">
      <c r="B91" s="38" t="s">
        <v>225</v>
      </c>
      <c r="C91" s="38"/>
      <c r="D91" s="38" t="str">
        <f t="shared" si="14"/>
        <v>*</v>
      </c>
      <c r="E91" s="42">
        <f t="shared" si="16"/>
        <v>2015</v>
      </c>
      <c r="F91" s="38" t="str">
        <f t="shared" si="15"/>
        <v>TRAFTD</v>
      </c>
      <c r="G91" s="38" t="str">
        <f t="shared" si="17"/>
        <v>TFL*</v>
      </c>
      <c r="H91" s="38" t="str">
        <f>'ACTIVITY TFR_TFM -5km'!P$19</f>
        <v>TRAFTD</v>
      </c>
      <c r="I91" s="38" t="str">
        <f t="shared" si="18"/>
        <v>TRAN2ON</v>
      </c>
      <c r="J91" s="47">
        <v>0</v>
      </c>
      <c r="K91" s="2"/>
      <c r="L91" s="38" t="s">
        <v>239</v>
      </c>
      <c r="M91" s="38"/>
      <c r="N91" s="38" t="s">
        <v>245</v>
      </c>
    </row>
    <row r="92" spans="2:20" x14ac:dyDescent="0.3">
      <c r="B92" s="38" t="s">
        <v>225</v>
      </c>
      <c r="C92" s="38"/>
      <c r="D92" s="38" t="str">
        <f t="shared" si="14"/>
        <v>FLO_EMIS</v>
      </c>
      <c r="E92" s="42">
        <f t="shared" si="16"/>
        <v>2015</v>
      </c>
      <c r="F92" s="38" t="str">
        <f t="shared" si="15"/>
        <v>TRAGSL</v>
      </c>
      <c r="G92" s="38" t="str">
        <f t="shared" si="17"/>
        <v>TFL*</v>
      </c>
      <c r="H92" s="38" t="str">
        <f>'ACTIVITY TFR_TFM -5km'!P$20</f>
        <v>TRAGSL</v>
      </c>
      <c r="I92" s="38" t="str">
        <f t="shared" si="18"/>
        <v>TRAN2ON</v>
      </c>
      <c r="J92" s="47">
        <v>2.7286624719402526E-4</v>
      </c>
      <c r="K92" s="2"/>
      <c r="L92" s="38" t="s">
        <v>239</v>
      </c>
      <c r="M92" s="38" t="s">
        <v>293</v>
      </c>
      <c r="N92" s="38" t="s">
        <v>242</v>
      </c>
    </row>
    <row r="93" spans="2:20" x14ac:dyDescent="0.3">
      <c r="B93" s="38" t="s">
        <v>225</v>
      </c>
      <c r="C93" s="38"/>
      <c r="D93" s="38" t="str">
        <f t="shared" si="14"/>
        <v>*</v>
      </c>
      <c r="E93" s="42">
        <f t="shared" si="16"/>
        <v>2015</v>
      </c>
      <c r="F93" s="38" t="str">
        <f t="shared" si="15"/>
        <v>TRAH2G</v>
      </c>
      <c r="G93" s="38" t="str">
        <f t="shared" si="17"/>
        <v>TFL*</v>
      </c>
      <c r="H93" s="38" t="str">
        <f>'ACTIVITY TFR_TFM -5km'!P$21</f>
        <v>TRAH2G</v>
      </c>
      <c r="I93" s="38" t="str">
        <f t="shared" si="18"/>
        <v>TRAN2ON</v>
      </c>
      <c r="J93" s="47">
        <v>0</v>
      </c>
      <c r="K93" s="2"/>
      <c r="L93" s="38" t="s">
        <v>239</v>
      </c>
      <c r="M93" s="38"/>
      <c r="N93" s="38" t="s">
        <v>245</v>
      </c>
    </row>
    <row r="94" spans="2:20" x14ac:dyDescent="0.3">
      <c r="B94" s="38" t="s">
        <v>225</v>
      </c>
      <c r="C94" s="38"/>
      <c r="D94" s="38" t="str">
        <f t="shared" si="14"/>
        <v>*</v>
      </c>
      <c r="E94" s="42">
        <f t="shared" si="16"/>
        <v>2015</v>
      </c>
      <c r="F94" s="38" t="str">
        <f t="shared" si="15"/>
        <v>TRAHFO</v>
      </c>
      <c r="G94" s="38" t="str">
        <f t="shared" si="17"/>
        <v>TFL*</v>
      </c>
      <c r="H94" s="38" t="str">
        <f>'ACTIVITY TFR_TFM -5km'!P$22</f>
        <v>TRAHFO</v>
      </c>
      <c r="I94" s="38" t="str">
        <f t="shared" si="18"/>
        <v>TRAN2ON</v>
      </c>
      <c r="J94" s="47">
        <v>0</v>
      </c>
      <c r="K94" s="2"/>
      <c r="L94" s="38" t="s">
        <v>239</v>
      </c>
      <c r="M94" s="38"/>
      <c r="N94" s="38" t="s">
        <v>245</v>
      </c>
    </row>
    <row r="95" spans="2:20" x14ac:dyDescent="0.3">
      <c r="B95" s="38" t="s">
        <v>225</v>
      </c>
      <c r="C95" s="38"/>
      <c r="D95" s="38" t="str">
        <f t="shared" si="14"/>
        <v>*</v>
      </c>
      <c r="E95" s="42">
        <f t="shared" si="16"/>
        <v>2015</v>
      </c>
      <c r="F95" s="38" t="str">
        <f t="shared" si="15"/>
        <v>TRAHUM</v>
      </c>
      <c r="G95" s="38" t="str">
        <f t="shared" si="17"/>
        <v>TFL*</v>
      </c>
      <c r="H95" s="38" t="str">
        <f>'ACTIVITY TFR_TFM -5km'!P$23</f>
        <v>TRAHUM</v>
      </c>
      <c r="I95" s="38" t="str">
        <f t="shared" si="18"/>
        <v>TRAN2ON</v>
      </c>
      <c r="J95" s="47">
        <v>0</v>
      </c>
      <c r="K95" s="2"/>
      <c r="L95" s="38" t="s">
        <v>239</v>
      </c>
      <c r="M95" s="38"/>
      <c r="N95" s="38" t="s">
        <v>245</v>
      </c>
    </row>
    <row r="96" spans="2:20" x14ac:dyDescent="0.3">
      <c r="B96" s="38" t="s">
        <v>225</v>
      </c>
      <c r="C96" s="38"/>
      <c r="D96" s="38" t="str">
        <f t="shared" si="14"/>
        <v>*</v>
      </c>
      <c r="E96" s="42">
        <f t="shared" si="16"/>
        <v>2015</v>
      </c>
      <c r="F96" s="38" t="str">
        <f t="shared" si="15"/>
        <v>TRAKER</v>
      </c>
      <c r="G96" s="38" t="str">
        <f t="shared" si="17"/>
        <v>TFL*</v>
      </c>
      <c r="H96" s="38" t="str">
        <f>'ACTIVITY TFR_TFM -5km'!P$24</f>
        <v>TRAKER</v>
      </c>
      <c r="I96" s="38" t="str">
        <f t="shared" si="18"/>
        <v>TRAN2ON</v>
      </c>
      <c r="J96" s="47">
        <v>0</v>
      </c>
      <c r="K96" s="2"/>
      <c r="L96" s="38" t="s">
        <v>239</v>
      </c>
      <c r="M96" s="38"/>
      <c r="N96" s="38" t="s">
        <v>245</v>
      </c>
    </row>
    <row r="97" spans="2:20" x14ac:dyDescent="0.3">
      <c r="B97" s="38" t="s">
        <v>225</v>
      </c>
      <c r="C97" s="38"/>
      <c r="D97" s="38" t="str">
        <f t="shared" si="14"/>
        <v>*</v>
      </c>
      <c r="E97" s="42">
        <f t="shared" si="16"/>
        <v>2015</v>
      </c>
      <c r="F97" s="38" t="str">
        <f t="shared" si="15"/>
        <v>TRALFO</v>
      </c>
      <c r="G97" s="38" t="str">
        <f t="shared" si="17"/>
        <v>TFL*</v>
      </c>
      <c r="H97" s="38" t="str">
        <f>'ACTIVITY TFR_TFM -5km'!P$25</f>
        <v>TRALFO</v>
      </c>
      <c r="I97" s="38" t="str">
        <f t="shared" si="18"/>
        <v>TRAN2ON</v>
      </c>
      <c r="J97" s="47">
        <v>0</v>
      </c>
      <c r="K97" s="2"/>
      <c r="L97" s="38" t="s">
        <v>239</v>
      </c>
      <c r="M97" s="38"/>
      <c r="N97" s="38" t="s">
        <v>245</v>
      </c>
    </row>
    <row r="98" spans="2:20" x14ac:dyDescent="0.3">
      <c r="B98" s="38" t="s">
        <v>225</v>
      </c>
      <c r="C98" s="38"/>
      <c r="D98" s="38" t="str">
        <f t="shared" si="14"/>
        <v>FLO_EMIS</v>
      </c>
      <c r="E98" s="42">
        <f t="shared" si="16"/>
        <v>2015</v>
      </c>
      <c r="F98" s="38" t="str">
        <f t="shared" si="15"/>
        <v>TRALPG</v>
      </c>
      <c r="G98" s="38" t="str">
        <f t="shared" si="17"/>
        <v>TFL*</v>
      </c>
      <c r="H98" s="38" t="str">
        <f>'ACTIVITY TFR_TFM -5km'!P$26</f>
        <v>TRALPG</v>
      </c>
      <c r="I98" s="38" t="str">
        <f t="shared" si="18"/>
        <v>TRAN2ON</v>
      </c>
      <c r="J98" s="47">
        <v>3.0569698524414874E-4</v>
      </c>
      <c r="K98" s="2"/>
      <c r="L98" s="38" t="s">
        <v>239</v>
      </c>
      <c r="M98" s="38" t="s">
        <v>293</v>
      </c>
      <c r="N98" s="38" t="s">
        <v>242</v>
      </c>
    </row>
    <row r="99" spans="2:20" x14ac:dyDescent="0.3">
      <c r="B99" s="38" t="s">
        <v>225</v>
      </c>
      <c r="C99" s="38"/>
      <c r="D99" s="38" t="str">
        <f t="shared" si="14"/>
        <v>FLO_EMIS</v>
      </c>
      <c r="E99" s="42">
        <f t="shared" si="16"/>
        <v>2015</v>
      </c>
      <c r="F99" s="38" t="str">
        <f t="shared" si="15"/>
        <v>TRAMTH</v>
      </c>
      <c r="G99" s="38" t="str">
        <f t="shared" si="17"/>
        <v>TFL*</v>
      </c>
      <c r="H99" s="38" t="str">
        <f>'ACTIVITY TFR_TFM -5km'!P$27</f>
        <v>TRAMTH</v>
      </c>
      <c r="I99" s="38" t="str">
        <f t="shared" si="18"/>
        <v>TRAN2ON</v>
      </c>
      <c r="J99" s="47">
        <v>2.4691365597381168E-3</v>
      </c>
      <c r="K99" s="2"/>
      <c r="L99" s="38" t="s">
        <v>239</v>
      </c>
      <c r="M99" s="38" t="s">
        <v>293</v>
      </c>
      <c r="N99" s="38" t="s">
        <v>242</v>
      </c>
    </row>
    <row r="100" spans="2:20" s="2" customFormat="1" ht="15" customHeight="1" x14ac:dyDescent="0.3">
      <c r="B100" s="38" t="s">
        <v>225</v>
      </c>
      <c r="C100" s="38"/>
      <c r="D100" s="38" t="str">
        <f t="shared" si="14"/>
        <v>FLO_EMIS</v>
      </c>
      <c r="E100" s="42">
        <f t="shared" si="16"/>
        <v>2015</v>
      </c>
      <c r="F100" s="38" t="str">
        <f t="shared" si="15"/>
        <v>TRAMTHM</v>
      </c>
      <c r="G100" s="38" t="str">
        <f t="shared" si="17"/>
        <v>TFL*</v>
      </c>
      <c r="H100" s="38" t="str">
        <f>'ACTIVITY TFR_TFM -5km'!P$28</f>
        <v>TRAMTHM</v>
      </c>
      <c r="I100" s="38" t="str">
        <f t="shared" si="18"/>
        <v>TRAN2ON</v>
      </c>
      <c r="J100" s="47">
        <v>2.4691365597381168E-3</v>
      </c>
      <c r="L100" s="38" t="s">
        <v>239</v>
      </c>
      <c r="M100" s="38" t="s">
        <v>293</v>
      </c>
      <c r="N100" s="38" t="s">
        <v>242</v>
      </c>
      <c r="P100" s="53"/>
    </row>
    <row r="101" spans="2:20" s="2" customFormat="1" ht="15" customHeight="1" x14ac:dyDescent="0.3">
      <c r="B101" s="38" t="s">
        <v>225</v>
      </c>
      <c r="C101" s="38"/>
      <c r="D101" s="38" t="str">
        <f t="shared" si="14"/>
        <v>FLO_EMIS</v>
      </c>
      <c r="E101" s="42">
        <f t="shared" si="16"/>
        <v>2015</v>
      </c>
      <c r="F101" s="38" t="str">
        <f t="shared" si="15"/>
        <v>TRANGL</v>
      </c>
      <c r="G101" s="38" t="str">
        <f t="shared" si="17"/>
        <v>TFL*</v>
      </c>
      <c r="H101" s="38" t="str">
        <f>'ACTIVITY TFR_TFM -5km'!P$29</f>
        <v>TRANGL</v>
      </c>
      <c r="I101" s="38" t="str">
        <f t="shared" si="18"/>
        <v>TRAN2ON</v>
      </c>
      <c r="J101" s="47">
        <v>2.9186156134301258E-4</v>
      </c>
      <c r="K101"/>
      <c r="L101" s="38" t="s">
        <v>239</v>
      </c>
      <c r="M101" s="38" t="s">
        <v>293</v>
      </c>
      <c r="N101" s="38" t="s">
        <v>242</v>
      </c>
      <c r="P101" s="53"/>
    </row>
    <row r="102" spans="2:20" x14ac:dyDescent="0.3">
      <c r="B102" s="39" t="s">
        <v>225</v>
      </c>
      <c r="C102" s="39"/>
      <c r="D102" s="39" t="str">
        <f t="shared" si="14"/>
        <v>FLO_EMIS</v>
      </c>
      <c r="E102" s="43">
        <f t="shared" si="16"/>
        <v>2015</v>
      </c>
      <c r="F102" s="39" t="str">
        <f t="shared" si="15"/>
        <v>TRANGS</v>
      </c>
      <c r="G102" s="39" t="str">
        <f t="shared" si="17"/>
        <v>TFL*</v>
      </c>
      <c r="H102" s="39" t="str">
        <f>'ACTIVITY TFR_TFM -5km'!P$30</f>
        <v>TRANGS</v>
      </c>
      <c r="I102" s="39" t="str">
        <f t="shared" si="18"/>
        <v>TRAN2ON</v>
      </c>
      <c r="J102" s="48">
        <v>2.9186156134301258E-4</v>
      </c>
      <c r="L102" s="39" t="s">
        <v>239</v>
      </c>
      <c r="M102" s="39" t="s">
        <v>293</v>
      </c>
      <c r="N102" s="39" t="s">
        <v>242</v>
      </c>
    </row>
    <row r="103" spans="2:20" x14ac:dyDescent="0.3">
      <c r="B103" s="38" t="s">
        <v>225</v>
      </c>
      <c r="C103" s="38"/>
      <c r="D103" s="38" t="str">
        <f t="shared" si="14"/>
        <v>FLO_EMIS</v>
      </c>
      <c r="E103" s="42">
        <v>2015</v>
      </c>
      <c r="F103" s="38" t="str">
        <f>H103</f>
        <v>TRABDL</v>
      </c>
      <c r="G103" s="38" t="str">
        <f>G$7</f>
        <v>TFL*</v>
      </c>
      <c r="H103" s="38" t="str">
        <f>'ACTIVITY TFR_TFM -5km'!P$7</f>
        <v>TRABDL</v>
      </c>
      <c r="I103" s="38" t="s">
        <v>247</v>
      </c>
      <c r="J103" s="47">
        <v>2.8713077643741097E-4</v>
      </c>
      <c r="K103" s="2"/>
      <c r="L103" s="38" t="s">
        <v>239</v>
      </c>
      <c r="M103" s="38" t="s">
        <v>293</v>
      </c>
      <c r="N103" s="38" t="s">
        <v>244</v>
      </c>
    </row>
    <row r="104" spans="2:20" x14ac:dyDescent="0.3">
      <c r="B104" s="38" t="s">
        <v>225</v>
      </c>
      <c r="C104" s="38"/>
      <c r="D104" s="38" t="str">
        <f t="shared" si="14"/>
        <v>FLO_EMIS</v>
      </c>
      <c r="E104" s="42">
        <f>E103</f>
        <v>2015</v>
      </c>
      <c r="F104" s="38" t="str">
        <f t="shared" ref="F104:F126" si="19">H104</f>
        <v>TRABDLM</v>
      </c>
      <c r="G104" s="38" t="str">
        <f>G103</f>
        <v>TFL*</v>
      </c>
      <c r="H104" s="38" t="str">
        <f>'ACTIVITY TFR_TFM -5km'!P$8</f>
        <v>TRABDLM</v>
      </c>
      <c r="I104" s="38" t="str">
        <f>I103</f>
        <v>TRANH3N</v>
      </c>
      <c r="J104" s="47">
        <v>2.8713077643741097E-4</v>
      </c>
      <c r="K104" s="2"/>
      <c r="L104" s="38" t="s">
        <v>239</v>
      </c>
      <c r="M104" s="38" t="s">
        <v>293</v>
      </c>
      <c r="N104" s="38" t="s">
        <v>244</v>
      </c>
    </row>
    <row r="105" spans="2:20" x14ac:dyDescent="0.3">
      <c r="B105" s="38" t="s">
        <v>225</v>
      </c>
      <c r="C105" s="38"/>
      <c r="D105" s="38" t="str">
        <f t="shared" si="14"/>
        <v>FLO_EMIS</v>
      </c>
      <c r="E105" s="42">
        <f t="shared" ref="E105:I126" si="20">E104</f>
        <v>2015</v>
      </c>
      <c r="F105" s="38" t="str">
        <f t="shared" si="19"/>
        <v>TRABGL</v>
      </c>
      <c r="G105" s="38" t="str">
        <f t="shared" ref="G105:G126" si="21">G104</f>
        <v>TFL*</v>
      </c>
      <c r="H105" s="38" t="str">
        <f>'ACTIVITY TFR_TFM -5km'!P$9</f>
        <v>TRABGL</v>
      </c>
      <c r="I105" s="38" t="str">
        <f t="shared" ref="I105:I126" si="22">I104</f>
        <v>TRANH3N</v>
      </c>
      <c r="J105" s="47">
        <v>9.8649207733938257E-3</v>
      </c>
      <c r="K105" s="2"/>
      <c r="L105" s="38" t="s">
        <v>239</v>
      </c>
      <c r="M105" s="38" t="s">
        <v>293</v>
      </c>
      <c r="N105" s="38" t="s">
        <v>242</v>
      </c>
    </row>
    <row r="106" spans="2:20" s="2" customFormat="1" ht="15" customHeight="1" x14ac:dyDescent="0.3">
      <c r="B106" s="38" t="s">
        <v>225</v>
      </c>
      <c r="C106" s="38"/>
      <c r="D106" s="38" t="str">
        <f t="shared" si="14"/>
        <v>FLO_EMIS</v>
      </c>
      <c r="E106" s="42">
        <f t="shared" si="20"/>
        <v>2015</v>
      </c>
      <c r="F106" s="38" t="str">
        <f t="shared" si="19"/>
        <v>TRABGS</v>
      </c>
      <c r="G106" s="38" t="str">
        <f t="shared" si="21"/>
        <v>TFL*</v>
      </c>
      <c r="H106" s="38" t="str">
        <f>'ACTIVITY TFR_TFM -5km'!P$10</f>
        <v>TRABGS</v>
      </c>
      <c r="I106" s="38" t="str">
        <f t="shared" si="22"/>
        <v>TRANH3N</v>
      </c>
      <c r="J106" s="47">
        <v>9.8649207733938257E-3</v>
      </c>
      <c r="L106" s="38" t="s">
        <v>239</v>
      </c>
      <c r="M106" s="38" t="s">
        <v>293</v>
      </c>
      <c r="N106" s="38" t="s">
        <v>242</v>
      </c>
      <c r="P106" s="53"/>
      <c r="S106" s="53"/>
    </row>
    <row r="107" spans="2:20" s="2" customFormat="1" ht="15" customHeight="1" x14ac:dyDescent="0.3">
      <c r="B107" s="38" t="s">
        <v>225</v>
      </c>
      <c r="C107" s="38"/>
      <c r="D107" s="38" t="str">
        <f t="shared" si="14"/>
        <v>FLO_EMIS</v>
      </c>
      <c r="E107" s="42">
        <f t="shared" si="20"/>
        <v>2015</v>
      </c>
      <c r="F107" s="38" t="str">
        <f t="shared" si="19"/>
        <v>TRABGSL</v>
      </c>
      <c r="G107" s="38" t="str">
        <f t="shared" si="21"/>
        <v>TFL*</v>
      </c>
      <c r="H107" s="38" t="str">
        <f>'ACTIVITY TFR_TFM -5km'!P$11</f>
        <v>TRABGSL</v>
      </c>
      <c r="I107" s="38" t="str">
        <f t="shared" si="22"/>
        <v>TRANH3N</v>
      </c>
      <c r="J107" s="47">
        <f>J116</f>
        <v>4.2123915643568625E-4</v>
      </c>
      <c r="L107" s="38" t="s">
        <v>239</v>
      </c>
      <c r="M107" s="38"/>
      <c r="N107" s="38" t="s">
        <v>294</v>
      </c>
      <c r="P107" s="53"/>
      <c r="S107" s="1"/>
      <c r="T107" s="54"/>
    </row>
    <row r="108" spans="2:20" s="2" customFormat="1" ht="15" customHeight="1" x14ac:dyDescent="0.3">
      <c r="B108" s="38" t="s">
        <v>225</v>
      </c>
      <c r="C108" s="38"/>
      <c r="D108" s="38" t="str">
        <f t="shared" ref="D108" si="23">IF(J108&gt;0,"FLO_EMIS","*")</f>
        <v>FLO_EMIS</v>
      </c>
      <c r="E108" s="42">
        <f t="shared" si="20"/>
        <v>2015</v>
      </c>
      <c r="F108" s="38" t="str">
        <f t="shared" si="19"/>
        <v>TRABGSLM</v>
      </c>
      <c r="G108" s="38" t="str">
        <f t="shared" si="20"/>
        <v>TFL*</v>
      </c>
      <c r="H108" s="38" t="str">
        <f>'ACTIVITY TFR_TFM -5km'!P$12</f>
        <v>TRABGSLM</v>
      </c>
      <c r="I108" s="38" t="str">
        <f t="shared" si="20"/>
        <v>TRANH3N</v>
      </c>
      <c r="J108" s="47">
        <f>J107</f>
        <v>4.2123915643568625E-4</v>
      </c>
      <c r="L108" s="38" t="s">
        <v>239</v>
      </c>
      <c r="M108" s="38"/>
      <c r="N108" s="38" t="s">
        <v>294</v>
      </c>
      <c r="P108" s="53"/>
      <c r="S108" s="53"/>
      <c r="T108" s="62"/>
    </row>
    <row r="109" spans="2:20" s="2" customFormat="1" ht="15" customHeight="1" x14ac:dyDescent="0.3">
      <c r="B109" s="38" t="s">
        <v>225</v>
      </c>
      <c r="C109" s="38"/>
      <c r="D109" s="38" t="str">
        <f t="shared" si="14"/>
        <v>*</v>
      </c>
      <c r="E109" s="42">
        <f>E107</f>
        <v>2015</v>
      </c>
      <c r="F109" s="38" t="str">
        <f t="shared" si="19"/>
        <v>TRABJF</v>
      </c>
      <c r="G109" s="38" t="str">
        <f>G107</f>
        <v>TFL*</v>
      </c>
      <c r="H109" s="38" t="str">
        <f>'ACTIVITY TFR_TFM -5km'!P$13</f>
        <v>TRABJF</v>
      </c>
      <c r="I109" s="38" t="str">
        <f>I107</f>
        <v>TRANH3N</v>
      </c>
      <c r="J109" s="47">
        <v>0</v>
      </c>
      <c r="L109" s="38" t="s">
        <v>239</v>
      </c>
      <c r="M109" s="38"/>
      <c r="N109" s="38" t="s">
        <v>245</v>
      </c>
      <c r="P109" s="53"/>
      <c r="S109" s="53"/>
    </row>
    <row r="110" spans="2:20" s="2" customFormat="1" ht="15" customHeight="1" x14ac:dyDescent="0.3">
      <c r="B110" s="38" t="s">
        <v>225</v>
      </c>
      <c r="C110" s="38"/>
      <c r="D110" s="38" t="str">
        <f t="shared" si="14"/>
        <v>*</v>
      </c>
      <c r="E110" s="42">
        <f t="shared" si="20"/>
        <v>2015</v>
      </c>
      <c r="F110" s="38" t="str">
        <f t="shared" si="19"/>
        <v>TRADME</v>
      </c>
      <c r="G110" s="38" t="str">
        <f t="shared" si="21"/>
        <v>TFL*</v>
      </c>
      <c r="H110" s="38" t="str">
        <f>'ACTIVITY TFR_TFM -5km'!P$14</f>
        <v>TRADME</v>
      </c>
      <c r="I110" s="38" t="str">
        <f t="shared" si="22"/>
        <v>TRANH3N</v>
      </c>
      <c r="J110" s="47">
        <v>0</v>
      </c>
      <c r="L110" s="38" t="s">
        <v>239</v>
      </c>
      <c r="M110" s="38"/>
      <c r="N110" s="38" t="s">
        <v>245</v>
      </c>
      <c r="P110" s="53"/>
      <c r="S110" s="1"/>
      <c r="T110" s="54"/>
    </row>
    <row r="111" spans="2:20" s="2" customFormat="1" ht="15" customHeight="1" x14ac:dyDescent="0.3">
      <c r="B111" s="38" t="s">
        <v>225</v>
      </c>
      <c r="C111" s="38"/>
      <c r="D111" s="38" t="str">
        <f t="shared" si="14"/>
        <v>FLO_EMIS</v>
      </c>
      <c r="E111" s="42">
        <f t="shared" si="20"/>
        <v>2015</v>
      </c>
      <c r="F111" s="38" t="str">
        <f t="shared" si="19"/>
        <v>TRADST</v>
      </c>
      <c r="G111" s="38" t="str">
        <f t="shared" si="21"/>
        <v>TFL*</v>
      </c>
      <c r="H111" s="38" t="str">
        <f>'ACTIVITY TFR_TFM -5km'!P$15</f>
        <v>TRADST</v>
      </c>
      <c r="I111" s="38" t="str">
        <f t="shared" si="22"/>
        <v>TRANH3N</v>
      </c>
      <c r="J111" s="47">
        <v>2.8132771645420569E-4</v>
      </c>
      <c r="L111" s="38" t="s">
        <v>239</v>
      </c>
      <c r="M111" s="38" t="s">
        <v>293</v>
      </c>
      <c r="N111" s="38" t="s">
        <v>242</v>
      </c>
      <c r="P111" s="53"/>
    </row>
    <row r="112" spans="2:20" x14ac:dyDescent="0.3">
      <c r="B112" s="38" t="s">
        <v>225</v>
      </c>
      <c r="C112" s="38"/>
      <c r="D112" s="38" t="str">
        <f t="shared" si="14"/>
        <v>*</v>
      </c>
      <c r="E112" s="42">
        <f t="shared" si="20"/>
        <v>2015</v>
      </c>
      <c r="F112" s="38" t="str">
        <f t="shared" si="19"/>
        <v>TRAELC</v>
      </c>
      <c r="G112" s="38" t="str">
        <f t="shared" si="21"/>
        <v>TFL*</v>
      </c>
      <c r="H112" s="38" t="str">
        <f>'ACTIVITY TFR_TFM -5km'!P$16</f>
        <v>TRAELC</v>
      </c>
      <c r="I112" s="38" t="str">
        <f t="shared" si="22"/>
        <v>TRANH3N</v>
      </c>
      <c r="J112" s="47">
        <v>0</v>
      </c>
      <c r="K112" s="2"/>
      <c r="L112" s="38" t="s">
        <v>239</v>
      </c>
      <c r="M112" s="38"/>
      <c r="N112" s="38" t="s">
        <v>245</v>
      </c>
      <c r="P112" s="53"/>
    </row>
    <row r="113" spans="2:16" x14ac:dyDescent="0.3">
      <c r="B113" s="38" t="s">
        <v>225</v>
      </c>
      <c r="C113" s="38"/>
      <c r="D113" s="38" t="str">
        <f t="shared" si="14"/>
        <v>FLO_EMIS</v>
      </c>
      <c r="E113" s="42">
        <f t="shared" si="20"/>
        <v>2015</v>
      </c>
      <c r="F113" s="38" t="str">
        <f t="shared" si="19"/>
        <v>TRAETH</v>
      </c>
      <c r="G113" s="38" t="str">
        <f t="shared" si="21"/>
        <v>TFL*</v>
      </c>
      <c r="H113" s="38" t="str">
        <f>'ACTIVITY TFR_TFM -5km'!P$17</f>
        <v>TRAETH</v>
      </c>
      <c r="I113" s="38" t="str">
        <f t="shared" si="22"/>
        <v>TRANH3N</v>
      </c>
      <c r="J113" s="47">
        <v>3.3972384348574009E-3</v>
      </c>
      <c r="K113" s="2"/>
      <c r="L113" s="38" t="s">
        <v>239</v>
      </c>
      <c r="M113" s="38" t="s">
        <v>293</v>
      </c>
      <c r="N113" s="38" t="s">
        <v>242</v>
      </c>
    </row>
    <row r="114" spans="2:16" x14ac:dyDescent="0.3">
      <c r="B114" s="38" t="s">
        <v>225</v>
      </c>
      <c r="C114" s="38"/>
      <c r="D114" s="38" t="str">
        <f t="shared" si="14"/>
        <v>FLO_EMIS</v>
      </c>
      <c r="E114" s="42">
        <f t="shared" si="20"/>
        <v>2015</v>
      </c>
      <c r="F114" s="38" t="str">
        <f t="shared" si="19"/>
        <v>TRAETHM</v>
      </c>
      <c r="G114" s="38" t="str">
        <f t="shared" si="21"/>
        <v>TFL*</v>
      </c>
      <c r="H114" s="38" t="str">
        <f>'ACTIVITY TFR_TFM -5km'!P$18</f>
        <v>TRAETHM</v>
      </c>
      <c r="I114" s="38" t="str">
        <f t="shared" si="22"/>
        <v>TRANH3N</v>
      </c>
      <c r="J114" s="47">
        <v>3.3972384348574009E-3</v>
      </c>
      <c r="K114" s="2"/>
      <c r="L114" s="38" t="s">
        <v>239</v>
      </c>
      <c r="M114" s="38" t="s">
        <v>293</v>
      </c>
      <c r="N114" s="38" t="s">
        <v>242</v>
      </c>
    </row>
    <row r="115" spans="2:16" x14ac:dyDescent="0.3">
      <c r="B115" s="38" t="s">
        <v>225</v>
      </c>
      <c r="C115" s="38"/>
      <c r="D115" s="38" t="str">
        <f t="shared" si="14"/>
        <v>*</v>
      </c>
      <c r="E115" s="42">
        <f t="shared" si="20"/>
        <v>2015</v>
      </c>
      <c r="F115" s="38" t="str">
        <f t="shared" si="19"/>
        <v>TRAFTD</v>
      </c>
      <c r="G115" s="38" t="str">
        <f t="shared" si="21"/>
        <v>TFL*</v>
      </c>
      <c r="H115" s="38" t="str">
        <f>'ACTIVITY TFR_TFM -5km'!P$19</f>
        <v>TRAFTD</v>
      </c>
      <c r="I115" s="38" t="str">
        <f t="shared" si="22"/>
        <v>TRANH3N</v>
      </c>
      <c r="J115" s="47">
        <v>0</v>
      </c>
      <c r="K115" s="2"/>
      <c r="L115" s="38" t="s">
        <v>239</v>
      </c>
      <c r="M115" s="38"/>
      <c r="N115" s="38" t="s">
        <v>245</v>
      </c>
    </row>
    <row r="116" spans="2:16" x14ac:dyDescent="0.3">
      <c r="B116" s="38" t="s">
        <v>225</v>
      </c>
      <c r="C116" s="38"/>
      <c r="D116" s="38" t="str">
        <f t="shared" si="14"/>
        <v>FLO_EMIS</v>
      </c>
      <c r="E116" s="42">
        <f t="shared" si="20"/>
        <v>2015</v>
      </c>
      <c r="F116" s="38" t="str">
        <f t="shared" si="19"/>
        <v>TRAGSL</v>
      </c>
      <c r="G116" s="38" t="str">
        <f t="shared" si="21"/>
        <v>TFL*</v>
      </c>
      <c r="H116" s="38" t="str">
        <f>'ACTIVITY TFR_TFM -5km'!P$20</f>
        <v>TRAGSL</v>
      </c>
      <c r="I116" s="38" t="str">
        <f t="shared" si="22"/>
        <v>TRANH3N</v>
      </c>
      <c r="J116" s="47">
        <v>4.2123915643568625E-4</v>
      </c>
      <c r="K116" s="2"/>
      <c r="L116" s="38" t="s">
        <v>239</v>
      </c>
      <c r="M116" s="38" t="s">
        <v>293</v>
      </c>
      <c r="N116" s="38" t="s">
        <v>242</v>
      </c>
    </row>
    <row r="117" spans="2:16" x14ac:dyDescent="0.3">
      <c r="B117" s="38" t="s">
        <v>225</v>
      </c>
      <c r="C117" s="38"/>
      <c r="D117" s="38" t="str">
        <f t="shared" si="14"/>
        <v>*</v>
      </c>
      <c r="E117" s="42">
        <f t="shared" si="20"/>
        <v>2015</v>
      </c>
      <c r="F117" s="38" t="str">
        <f t="shared" si="19"/>
        <v>TRAH2G</v>
      </c>
      <c r="G117" s="38" t="str">
        <f t="shared" si="21"/>
        <v>TFL*</v>
      </c>
      <c r="H117" s="38" t="str">
        <f>'ACTIVITY TFR_TFM -5km'!P$21</f>
        <v>TRAH2G</v>
      </c>
      <c r="I117" s="38" t="str">
        <f t="shared" si="22"/>
        <v>TRANH3N</v>
      </c>
      <c r="J117" s="47">
        <v>0</v>
      </c>
      <c r="K117" s="2"/>
      <c r="L117" s="38" t="s">
        <v>239</v>
      </c>
      <c r="M117" s="38"/>
      <c r="N117" s="38" t="s">
        <v>245</v>
      </c>
    </row>
    <row r="118" spans="2:16" x14ac:dyDescent="0.3">
      <c r="B118" s="38" t="s">
        <v>225</v>
      </c>
      <c r="C118" s="38"/>
      <c r="D118" s="38" t="str">
        <f t="shared" si="14"/>
        <v>*</v>
      </c>
      <c r="E118" s="42">
        <f t="shared" si="20"/>
        <v>2015</v>
      </c>
      <c r="F118" s="38" t="str">
        <f t="shared" si="19"/>
        <v>TRAHFO</v>
      </c>
      <c r="G118" s="38" t="str">
        <f t="shared" si="21"/>
        <v>TFL*</v>
      </c>
      <c r="H118" s="38" t="str">
        <f>'ACTIVITY TFR_TFM -5km'!P$22</f>
        <v>TRAHFO</v>
      </c>
      <c r="I118" s="38" t="str">
        <f t="shared" si="22"/>
        <v>TRANH3N</v>
      </c>
      <c r="J118" s="47">
        <v>0</v>
      </c>
      <c r="K118" s="2"/>
      <c r="L118" s="38" t="s">
        <v>239</v>
      </c>
      <c r="M118" s="38"/>
      <c r="N118" s="38" t="s">
        <v>245</v>
      </c>
    </row>
    <row r="119" spans="2:16" x14ac:dyDescent="0.3">
      <c r="B119" s="38" t="s">
        <v>225</v>
      </c>
      <c r="C119" s="38"/>
      <c r="D119" s="38" t="str">
        <f t="shared" si="14"/>
        <v>*</v>
      </c>
      <c r="E119" s="42">
        <f t="shared" si="20"/>
        <v>2015</v>
      </c>
      <c r="F119" s="38" t="str">
        <f t="shared" si="19"/>
        <v>TRAHUM</v>
      </c>
      <c r="G119" s="38" t="str">
        <f t="shared" si="21"/>
        <v>TFL*</v>
      </c>
      <c r="H119" s="38" t="str">
        <f>'ACTIVITY TFR_TFM -5km'!P$23</f>
        <v>TRAHUM</v>
      </c>
      <c r="I119" s="38" t="str">
        <f t="shared" si="22"/>
        <v>TRANH3N</v>
      </c>
      <c r="J119" s="47">
        <v>0</v>
      </c>
      <c r="K119" s="2"/>
      <c r="L119" s="38" t="s">
        <v>239</v>
      </c>
      <c r="M119" s="38"/>
      <c r="N119" s="38" t="s">
        <v>245</v>
      </c>
    </row>
    <row r="120" spans="2:16" x14ac:dyDescent="0.3">
      <c r="B120" s="38" t="s">
        <v>225</v>
      </c>
      <c r="C120" s="38"/>
      <c r="D120" s="38" t="str">
        <f t="shared" si="14"/>
        <v>*</v>
      </c>
      <c r="E120" s="42">
        <f t="shared" si="20"/>
        <v>2015</v>
      </c>
      <c r="F120" s="38" t="str">
        <f t="shared" si="19"/>
        <v>TRAKER</v>
      </c>
      <c r="G120" s="38" t="str">
        <f t="shared" si="21"/>
        <v>TFL*</v>
      </c>
      <c r="H120" s="38" t="str">
        <f>'ACTIVITY TFR_TFM -5km'!P$24</f>
        <v>TRAKER</v>
      </c>
      <c r="I120" s="38" t="str">
        <f t="shared" si="22"/>
        <v>TRANH3N</v>
      </c>
      <c r="J120" s="47">
        <v>0</v>
      </c>
      <c r="K120" s="2"/>
      <c r="L120" s="38" t="s">
        <v>239</v>
      </c>
      <c r="M120" s="38"/>
      <c r="N120" s="38" t="s">
        <v>245</v>
      </c>
    </row>
    <row r="121" spans="2:16" x14ac:dyDescent="0.3">
      <c r="B121" s="38" t="s">
        <v>225</v>
      </c>
      <c r="C121" s="38"/>
      <c r="D121" s="38" t="str">
        <f t="shared" si="14"/>
        <v>*</v>
      </c>
      <c r="E121" s="42">
        <f t="shared" si="20"/>
        <v>2015</v>
      </c>
      <c r="F121" s="38" t="str">
        <f t="shared" si="19"/>
        <v>TRALFO</v>
      </c>
      <c r="G121" s="38" t="str">
        <f t="shared" si="21"/>
        <v>TFL*</v>
      </c>
      <c r="H121" s="38" t="str">
        <f>'ACTIVITY TFR_TFM -5km'!P$25</f>
        <v>TRALFO</v>
      </c>
      <c r="I121" s="38" t="str">
        <f t="shared" si="22"/>
        <v>TRANH3N</v>
      </c>
      <c r="J121" s="47">
        <v>0</v>
      </c>
      <c r="K121" s="2"/>
      <c r="L121" s="38" t="s">
        <v>239</v>
      </c>
      <c r="M121" s="38"/>
      <c r="N121" s="38" t="s">
        <v>245</v>
      </c>
    </row>
    <row r="122" spans="2:16" x14ac:dyDescent="0.3">
      <c r="B122" s="38" t="s">
        <v>225</v>
      </c>
      <c r="C122" s="38"/>
      <c r="D122" s="38" t="str">
        <f t="shared" si="14"/>
        <v>FLO_EMIS</v>
      </c>
      <c r="E122" s="42">
        <f t="shared" si="20"/>
        <v>2015</v>
      </c>
      <c r="F122" s="38" t="str">
        <f t="shared" si="19"/>
        <v>TRALPG</v>
      </c>
      <c r="G122" s="38" t="str">
        <f t="shared" si="21"/>
        <v>TFL*</v>
      </c>
      <c r="H122" s="38" t="str">
        <f>'ACTIVITY TFR_TFM -5km'!P$26</f>
        <v>TRALPG</v>
      </c>
      <c r="I122" s="38" t="str">
        <f t="shared" si="22"/>
        <v>TRANH3N</v>
      </c>
      <c r="J122" s="47">
        <v>1.0332558101252226E-2</v>
      </c>
      <c r="K122" s="2"/>
      <c r="L122" s="38" t="s">
        <v>239</v>
      </c>
      <c r="M122" s="38" t="s">
        <v>293</v>
      </c>
      <c r="N122" s="38" t="s">
        <v>242</v>
      </c>
    </row>
    <row r="123" spans="2:16" x14ac:dyDescent="0.3">
      <c r="B123" s="38" t="s">
        <v>225</v>
      </c>
      <c r="C123" s="38"/>
      <c r="D123" s="38" t="str">
        <f t="shared" si="14"/>
        <v>FLO_EMIS</v>
      </c>
      <c r="E123" s="42">
        <f t="shared" si="20"/>
        <v>2015</v>
      </c>
      <c r="F123" s="38" t="str">
        <f t="shared" si="19"/>
        <v>TRAMTH</v>
      </c>
      <c r="G123" s="38" t="str">
        <f t="shared" si="21"/>
        <v>TFL*</v>
      </c>
      <c r="H123" s="38" t="str">
        <f>'ACTIVITY TFR_TFM -5km'!P$27</f>
        <v>TRAMTH</v>
      </c>
      <c r="I123" s="38" t="str">
        <f t="shared" si="22"/>
        <v>TRANH3N</v>
      </c>
      <c r="J123" s="47">
        <v>2.7434853147852362E-4</v>
      </c>
      <c r="K123" s="2"/>
      <c r="L123" s="38" t="s">
        <v>239</v>
      </c>
      <c r="M123" s="38" t="s">
        <v>293</v>
      </c>
      <c r="N123" s="38" t="s">
        <v>242</v>
      </c>
    </row>
    <row r="124" spans="2:16" s="2" customFormat="1" ht="15" customHeight="1" x14ac:dyDescent="0.3">
      <c r="B124" s="38" t="s">
        <v>225</v>
      </c>
      <c r="C124" s="38"/>
      <c r="D124" s="38" t="str">
        <f t="shared" si="14"/>
        <v>FLO_EMIS</v>
      </c>
      <c r="E124" s="42">
        <f t="shared" si="20"/>
        <v>2015</v>
      </c>
      <c r="F124" s="38" t="str">
        <f t="shared" si="19"/>
        <v>TRAMTHM</v>
      </c>
      <c r="G124" s="38" t="str">
        <f t="shared" si="21"/>
        <v>TFL*</v>
      </c>
      <c r="H124" s="38" t="str">
        <f>'ACTIVITY TFR_TFM -5km'!P$28</f>
        <v>TRAMTHM</v>
      </c>
      <c r="I124" s="38" t="str">
        <f t="shared" si="22"/>
        <v>TRANH3N</v>
      </c>
      <c r="J124" s="47">
        <v>2.7434853147852362E-4</v>
      </c>
      <c r="L124" s="38" t="s">
        <v>239</v>
      </c>
      <c r="M124" s="38" t="s">
        <v>293</v>
      </c>
      <c r="N124" s="38" t="s">
        <v>242</v>
      </c>
      <c r="P124" s="53"/>
    </row>
    <row r="125" spans="2:16" s="2" customFormat="1" ht="15" customHeight="1" x14ac:dyDescent="0.3">
      <c r="B125" s="38" t="s">
        <v>225</v>
      </c>
      <c r="C125" s="38"/>
      <c r="D125" s="38" t="str">
        <f t="shared" si="14"/>
        <v>FLO_EMIS</v>
      </c>
      <c r="E125" s="42">
        <f t="shared" si="20"/>
        <v>2015</v>
      </c>
      <c r="F125" s="38" t="str">
        <f t="shared" si="19"/>
        <v>TRANGL</v>
      </c>
      <c r="G125" s="38" t="str">
        <f t="shared" si="21"/>
        <v>TFL*</v>
      </c>
      <c r="H125" s="38" t="str">
        <f>'ACTIVITY TFR_TFM -5km'!P$29</f>
        <v>TRANGL</v>
      </c>
      <c r="I125" s="38" t="str">
        <f t="shared" si="22"/>
        <v>TRANH3N</v>
      </c>
      <c r="J125" s="47">
        <v>9.8649207733938257E-3</v>
      </c>
      <c r="K125"/>
      <c r="L125" s="38" t="s">
        <v>239</v>
      </c>
      <c r="M125" s="38" t="s">
        <v>293</v>
      </c>
      <c r="N125" s="38" t="s">
        <v>242</v>
      </c>
      <c r="P125" s="53"/>
    </row>
    <row r="126" spans="2:16" x14ac:dyDescent="0.3">
      <c r="B126" s="39" t="s">
        <v>225</v>
      </c>
      <c r="C126" s="39"/>
      <c r="D126" s="39" t="str">
        <f t="shared" si="14"/>
        <v>FLO_EMIS</v>
      </c>
      <c r="E126" s="43">
        <f t="shared" si="20"/>
        <v>2015</v>
      </c>
      <c r="F126" s="39" t="str">
        <f t="shared" si="19"/>
        <v>TRANGS</v>
      </c>
      <c r="G126" s="39" t="str">
        <f t="shared" si="21"/>
        <v>TFL*</v>
      </c>
      <c r="H126" s="39" t="str">
        <f>'ACTIVITY TFR_TFM -5km'!P$30</f>
        <v>TRANGS</v>
      </c>
      <c r="I126" s="39" t="str">
        <f t="shared" si="22"/>
        <v>TRANH3N</v>
      </c>
      <c r="J126" s="48">
        <v>9.8649207733938257E-3</v>
      </c>
      <c r="L126" s="39" t="s">
        <v>239</v>
      </c>
      <c r="M126" s="39" t="s">
        <v>293</v>
      </c>
      <c r="N126" s="39" t="s">
        <v>242</v>
      </c>
    </row>
    <row r="127" spans="2:16" x14ac:dyDescent="0.3">
      <c r="B127" s="38" t="s">
        <v>225</v>
      </c>
      <c r="C127" s="38"/>
      <c r="D127" s="38" t="str">
        <f t="shared" si="14"/>
        <v>FLO_EMIS</v>
      </c>
      <c r="E127" s="42">
        <v>2015</v>
      </c>
      <c r="F127" s="38" t="str">
        <f>H127</f>
        <v>TRABDL</v>
      </c>
      <c r="G127" s="38" t="str">
        <f>G$7</f>
        <v>TFL*</v>
      </c>
      <c r="H127" s="38" t="str">
        <f>'ACTIVITY TFR_TFM -5km'!P$7</f>
        <v>TRABDL</v>
      </c>
      <c r="I127" s="38" t="s">
        <v>231</v>
      </c>
      <c r="J127" s="47">
        <v>0.15866216189612695</v>
      </c>
      <c r="K127" s="2"/>
      <c r="L127" s="38" t="s">
        <v>239</v>
      </c>
      <c r="M127" s="38" t="s">
        <v>293</v>
      </c>
      <c r="N127" s="38" t="s">
        <v>244</v>
      </c>
    </row>
    <row r="128" spans="2:16" x14ac:dyDescent="0.3">
      <c r="B128" s="38" t="s">
        <v>225</v>
      </c>
      <c r="C128" s="38"/>
      <c r="D128" s="38" t="str">
        <f t="shared" si="14"/>
        <v>FLO_EMIS</v>
      </c>
      <c r="E128" s="42">
        <f>E127</f>
        <v>2015</v>
      </c>
      <c r="F128" s="38" t="str">
        <f t="shared" ref="F128:F174" si="24">H128</f>
        <v>TRABDLM</v>
      </c>
      <c r="G128" s="38" t="str">
        <f>G127</f>
        <v>TFL*</v>
      </c>
      <c r="H128" s="38" t="str">
        <f>'ACTIVITY TFR_TFM -5km'!P$8</f>
        <v>TRABDLM</v>
      </c>
      <c r="I128" s="38" t="str">
        <f>I127</f>
        <v>TRANOXN</v>
      </c>
      <c r="J128" s="47">
        <v>0.15866216189612695</v>
      </c>
      <c r="K128" s="2"/>
      <c r="L128" s="38" t="s">
        <v>239</v>
      </c>
      <c r="M128" s="38" t="s">
        <v>293</v>
      </c>
      <c r="N128" s="38" t="s">
        <v>244</v>
      </c>
    </row>
    <row r="129" spans="2:20" x14ac:dyDescent="0.3">
      <c r="B129" s="38" t="s">
        <v>225</v>
      </c>
      <c r="C129" s="38"/>
      <c r="D129" s="38" t="str">
        <f t="shared" si="14"/>
        <v>FLO_EMIS</v>
      </c>
      <c r="E129" s="42">
        <f t="shared" ref="E129:I150" si="25">E128</f>
        <v>2015</v>
      </c>
      <c r="F129" s="38" t="str">
        <f t="shared" si="24"/>
        <v>TRABGL</v>
      </c>
      <c r="G129" s="38" t="str">
        <f t="shared" ref="G129:G150" si="26">G128</f>
        <v>TFL*</v>
      </c>
      <c r="H129" s="38" t="str">
        <f>'ACTIVITY TFR_TFM -5km'!P$9</f>
        <v>TRABGL</v>
      </c>
      <c r="I129" s="38" t="str">
        <f t="shared" ref="I129:I150" si="27">I128</f>
        <v>TRANOXN</v>
      </c>
      <c r="J129" s="47">
        <v>2.2706351507058017E-2</v>
      </c>
      <c r="K129" s="2"/>
      <c r="L129" s="38" t="s">
        <v>239</v>
      </c>
      <c r="M129" s="38" t="s">
        <v>293</v>
      </c>
      <c r="N129" s="38" t="s">
        <v>242</v>
      </c>
    </row>
    <row r="130" spans="2:20" s="2" customFormat="1" ht="15" customHeight="1" x14ac:dyDescent="0.3">
      <c r="B130" s="38" t="s">
        <v>225</v>
      </c>
      <c r="C130" s="38"/>
      <c r="D130" s="38" t="str">
        <f t="shared" si="14"/>
        <v>FLO_EMIS</v>
      </c>
      <c r="E130" s="42">
        <f t="shared" si="25"/>
        <v>2015</v>
      </c>
      <c r="F130" s="38" t="str">
        <f t="shared" si="24"/>
        <v>TRABGS</v>
      </c>
      <c r="G130" s="38" t="str">
        <f t="shared" si="26"/>
        <v>TFL*</v>
      </c>
      <c r="H130" s="38" t="str">
        <f>'ACTIVITY TFR_TFM -5km'!P$10</f>
        <v>TRABGS</v>
      </c>
      <c r="I130" s="38" t="str">
        <f t="shared" si="27"/>
        <v>TRANOXN</v>
      </c>
      <c r="J130" s="47">
        <v>2.2706351507058017E-2</v>
      </c>
      <c r="L130" s="38" t="s">
        <v>239</v>
      </c>
      <c r="M130" s="38" t="s">
        <v>293</v>
      </c>
      <c r="N130" s="38" t="s">
        <v>242</v>
      </c>
      <c r="P130" s="53"/>
      <c r="S130" s="53"/>
    </row>
    <row r="131" spans="2:20" s="2" customFormat="1" ht="15" customHeight="1" x14ac:dyDescent="0.3">
      <c r="B131" s="38" t="s">
        <v>225</v>
      </c>
      <c r="C131" s="38"/>
      <c r="D131" s="38" t="str">
        <f t="shared" si="14"/>
        <v>FLO_EMIS</v>
      </c>
      <c r="E131" s="42">
        <f t="shared" si="25"/>
        <v>2015</v>
      </c>
      <c r="F131" s="38" t="str">
        <f t="shared" si="24"/>
        <v>TRABGSL</v>
      </c>
      <c r="G131" s="38" t="str">
        <f t="shared" si="26"/>
        <v>TFL*</v>
      </c>
      <c r="H131" s="38" t="str">
        <f>'ACTIVITY TFR_TFM -5km'!P$11</f>
        <v>TRABGSL</v>
      </c>
      <c r="I131" s="38" t="str">
        <f t="shared" si="27"/>
        <v>TRANOXN</v>
      </c>
      <c r="J131" s="47">
        <f>J140</f>
        <v>3.8518370283416835E-2</v>
      </c>
      <c r="L131" s="38" t="s">
        <v>239</v>
      </c>
      <c r="M131" s="38"/>
      <c r="N131" s="38" t="s">
        <v>294</v>
      </c>
      <c r="P131" s="53"/>
      <c r="S131" s="1"/>
      <c r="T131" s="54"/>
    </row>
    <row r="132" spans="2:20" s="2" customFormat="1" ht="15" customHeight="1" x14ac:dyDescent="0.3">
      <c r="B132" s="38" t="s">
        <v>225</v>
      </c>
      <c r="C132" s="38"/>
      <c r="D132" s="38" t="str">
        <f t="shared" si="14"/>
        <v>FLO_EMIS</v>
      </c>
      <c r="E132" s="42">
        <f t="shared" si="25"/>
        <v>2015</v>
      </c>
      <c r="F132" s="38" t="str">
        <f t="shared" si="24"/>
        <v>TRABGSLM</v>
      </c>
      <c r="G132" s="38" t="str">
        <f t="shared" si="25"/>
        <v>TFL*</v>
      </c>
      <c r="H132" s="38" t="str">
        <f>'ACTIVITY TFR_TFM -5km'!P$12</f>
        <v>TRABGSLM</v>
      </c>
      <c r="I132" s="38" t="str">
        <f t="shared" si="25"/>
        <v>TRANOXN</v>
      </c>
      <c r="J132" s="47">
        <f>J131</f>
        <v>3.8518370283416835E-2</v>
      </c>
      <c r="L132" s="38" t="s">
        <v>239</v>
      </c>
      <c r="M132" s="38"/>
      <c r="N132" s="38" t="s">
        <v>294</v>
      </c>
      <c r="P132" s="53"/>
      <c r="S132" s="53"/>
      <c r="T132" s="62"/>
    </row>
    <row r="133" spans="2:20" s="2" customFormat="1" ht="15" customHeight="1" x14ac:dyDescent="0.3">
      <c r="B133" s="38" t="s">
        <v>225</v>
      </c>
      <c r="C133" s="38"/>
      <c r="D133" s="38" t="str">
        <f t="shared" si="14"/>
        <v>*</v>
      </c>
      <c r="E133" s="42">
        <f>E131</f>
        <v>2015</v>
      </c>
      <c r="F133" s="38" t="str">
        <f t="shared" si="24"/>
        <v>TRABJF</v>
      </c>
      <c r="G133" s="38" t="str">
        <f>G131</f>
        <v>TFL*</v>
      </c>
      <c r="H133" s="38" t="str">
        <f>'ACTIVITY TFR_TFM -5km'!P$13</f>
        <v>TRABJF</v>
      </c>
      <c r="I133" s="38" t="str">
        <f>I131</f>
        <v>TRANOXN</v>
      </c>
      <c r="J133" s="47">
        <v>0</v>
      </c>
      <c r="L133" s="38" t="s">
        <v>239</v>
      </c>
      <c r="M133" s="38"/>
      <c r="N133" s="38" t="s">
        <v>245</v>
      </c>
      <c r="P133" s="53"/>
      <c r="S133" s="53"/>
    </row>
    <row r="134" spans="2:20" s="2" customFormat="1" ht="15" customHeight="1" x14ac:dyDescent="0.3">
      <c r="B134" s="38" t="s">
        <v>225</v>
      </c>
      <c r="C134" s="38"/>
      <c r="D134" s="38" t="str">
        <f t="shared" si="14"/>
        <v>*</v>
      </c>
      <c r="E134" s="42">
        <f t="shared" si="25"/>
        <v>2015</v>
      </c>
      <c r="F134" s="38" t="str">
        <f t="shared" si="24"/>
        <v>TRADME</v>
      </c>
      <c r="G134" s="38" t="str">
        <f t="shared" si="26"/>
        <v>TFL*</v>
      </c>
      <c r="H134" s="38" t="str">
        <f>'ACTIVITY TFR_TFM -5km'!P$14</f>
        <v>TRADME</v>
      </c>
      <c r="I134" s="38" t="str">
        <f t="shared" si="27"/>
        <v>TRANOXN</v>
      </c>
      <c r="J134" s="47">
        <v>0</v>
      </c>
      <c r="L134" s="38" t="s">
        <v>239</v>
      </c>
      <c r="M134" s="38"/>
      <c r="N134" s="38" t="s">
        <v>245</v>
      </c>
      <c r="P134" s="53"/>
      <c r="S134" s="1"/>
      <c r="T134" s="54"/>
    </row>
    <row r="135" spans="2:20" s="2" customFormat="1" ht="15" customHeight="1" x14ac:dyDescent="0.3">
      <c r="B135" s="38" t="s">
        <v>225</v>
      </c>
      <c r="C135" s="38"/>
      <c r="D135" s="38" t="str">
        <f t="shared" si="14"/>
        <v>FLO_EMIS</v>
      </c>
      <c r="E135" s="42">
        <f t="shared" si="25"/>
        <v>2015</v>
      </c>
      <c r="F135" s="38" t="str">
        <f t="shared" si="24"/>
        <v>TRADST</v>
      </c>
      <c r="G135" s="38" t="str">
        <f t="shared" si="26"/>
        <v>TFL*</v>
      </c>
      <c r="H135" s="38" t="str">
        <f>'ACTIVITY TFR_TFM -5km'!P$15</f>
        <v>TRADST</v>
      </c>
      <c r="I135" s="38" t="str">
        <f t="shared" si="27"/>
        <v>TRANOXN</v>
      </c>
      <c r="J135" s="47">
        <v>0.15545551837998348</v>
      </c>
      <c r="L135" s="38" t="s">
        <v>239</v>
      </c>
      <c r="M135" s="38" t="s">
        <v>293</v>
      </c>
      <c r="N135" s="38" t="s">
        <v>242</v>
      </c>
      <c r="P135" s="53"/>
    </row>
    <row r="136" spans="2:20" x14ac:dyDescent="0.3">
      <c r="B136" s="38" t="s">
        <v>225</v>
      </c>
      <c r="C136" s="38"/>
      <c r="D136" s="38" t="str">
        <f t="shared" si="14"/>
        <v>*</v>
      </c>
      <c r="E136" s="42">
        <f t="shared" si="25"/>
        <v>2015</v>
      </c>
      <c r="F136" s="38" t="str">
        <f t="shared" si="24"/>
        <v>TRAELC</v>
      </c>
      <c r="G136" s="38" t="str">
        <f t="shared" si="26"/>
        <v>TFL*</v>
      </c>
      <c r="H136" s="38" t="str">
        <f>'ACTIVITY TFR_TFM -5km'!P$16</f>
        <v>TRAELC</v>
      </c>
      <c r="I136" s="38" t="str">
        <f t="shared" si="27"/>
        <v>TRANOXN</v>
      </c>
      <c r="J136" s="47">
        <v>0</v>
      </c>
      <c r="K136" s="2"/>
      <c r="L136" s="38" t="s">
        <v>239</v>
      </c>
      <c r="M136" s="38"/>
      <c r="N136" s="38" t="s">
        <v>245</v>
      </c>
      <c r="P136" s="53"/>
    </row>
    <row r="137" spans="2:20" x14ac:dyDescent="0.3">
      <c r="B137" s="38" t="s">
        <v>225</v>
      </c>
      <c r="C137" s="38"/>
      <c r="D137" s="38" t="str">
        <f t="shared" si="14"/>
        <v>FLO_EMIS</v>
      </c>
      <c r="E137" s="42">
        <f t="shared" si="25"/>
        <v>2015</v>
      </c>
      <c r="F137" s="38" t="str">
        <f t="shared" si="24"/>
        <v>TRAETH</v>
      </c>
      <c r="G137" s="38" t="str">
        <f t="shared" si="26"/>
        <v>TFL*</v>
      </c>
      <c r="H137" s="38" t="str">
        <f>'ACTIVITY TFR_TFM -5km'!P$17</f>
        <v>TRAETH</v>
      </c>
      <c r="I137" s="38" t="str">
        <f t="shared" si="27"/>
        <v>TRANOXN</v>
      </c>
      <c r="J137" s="47">
        <v>3.8982239935645559E-3</v>
      </c>
      <c r="K137" s="2"/>
      <c r="L137" s="38" t="s">
        <v>239</v>
      </c>
      <c r="M137" s="38" t="s">
        <v>293</v>
      </c>
      <c r="N137" s="38" t="s">
        <v>242</v>
      </c>
    </row>
    <row r="138" spans="2:20" x14ac:dyDescent="0.3">
      <c r="B138" s="38" t="s">
        <v>225</v>
      </c>
      <c r="C138" s="38"/>
      <c r="D138" s="38" t="str">
        <f t="shared" si="14"/>
        <v>FLO_EMIS</v>
      </c>
      <c r="E138" s="42">
        <f t="shared" si="25"/>
        <v>2015</v>
      </c>
      <c r="F138" s="38" t="str">
        <f t="shared" si="24"/>
        <v>TRAETHM</v>
      </c>
      <c r="G138" s="38" t="str">
        <f t="shared" si="26"/>
        <v>TFL*</v>
      </c>
      <c r="H138" s="38" t="str">
        <f>'ACTIVITY TFR_TFM -5km'!P$18</f>
        <v>TRAETHM</v>
      </c>
      <c r="I138" s="38" t="str">
        <f t="shared" si="27"/>
        <v>TRANOXN</v>
      </c>
      <c r="J138" s="47">
        <v>3.8982239935645559E-3</v>
      </c>
      <c r="K138" s="2"/>
      <c r="L138" s="38" t="s">
        <v>239</v>
      </c>
      <c r="M138" s="38" t="s">
        <v>293</v>
      </c>
      <c r="N138" s="38" t="s">
        <v>242</v>
      </c>
    </row>
    <row r="139" spans="2:20" x14ac:dyDescent="0.3">
      <c r="B139" s="38" t="s">
        <v>225</v>
      </c>
      <c r="C139" s="38"/>
      <c r="D139" s="38" t="str">
        <f t="shared" si="14"/>
        <v>*</v>
      </c>
      <c r="E139" s="42">
        <f t="shared" si="25"/>
        <v>2015</v>
      </c>
      <c r="F139" s="38" t="str">
        <f t="shared" si="24"/>
        <v>TRAFTD</v>
      </c>
      <c r="G139" s="38" t="str">
        <f t="shared" si="26"/>
        <v>TFL*</v>
      </c>
      <c r="H139" s="38" t="str">
        <f>'ACTIVITY TFR_TFM -5km'!P$19</f>
        <v>TRAFTD</v>
      </c>
      <c r="I139" s="38" t="str">
        <f t="shared" si="27"/>
        <v>TRANOXN</v>
      </c>
      <c r="J139" s="47">
        <v>0</v>
      </c>
      <c r="K139" s="2"/>
      <c r="L139" s="38" t="s">
        <v>239</v>
      </c>
      <c r="M139" s="38"/>
      <c r="N139" s="38" t="s">
        <v>245</v>
      </c>
    </row>
    <row r="140" spans="2:20" x14ac:dyDescent="0.3">
      <c r="B140" s="38" t="s">
        <v>225</v>
      </c>
      <c r="C140" s="38"/>
      <c r="D140" s="38" t="str">
        <f t="shared" si="14"/>
        <v>FLO_EMIS</v>
      </c>
      <c r="E140" s="42">
        <f t="shared" si="25"/>
        <v>2015</v>
      </c>
      <c r="F140" s="38" t="str">
        <f t="shared" si="24"/>
        <v>TRAGSL</v>
      </c>
      <c r="G140" s="38" t="str">
        <f t="shared" si="26"/>
        <v>TFL*</v>
      </c>
      <c r="H140" s="38" t="str">
        <f>'ACTIVITY TFR_TFM -5km'!P$20</f>
        <v>TRAGSL</v>
      </c>
      <c r="I140" s="38" t="str">
        <f t="shared" si="27"/>
        <v>TRANOXN</v>
      </c>
      <c r="J140" s="47">
        <v>3.8518370283416835E-2</v>
      </c>
      <c r="K140" s="2"/>
      <c r="L140" s="38" t="s">
        <v>239</v>
      </c>
      <c r="M140" s="38" t="s">
        <v>293</v>
      </c>
      <c r="N140" s="38" t="s">
        <v>242</v>
      </c>
    </row>
    <row r="141" spans="2:20" x14ac:dyDescent="0.3">
      <c r="B141" s="38" t="s">
        <v>225</v>
      </c>
      <c r="C141" s="38"/>
      <c r="D141" s="38" t="str">
        <f t="shared" ref="D141:D207" si="28">IF(J141&gt;0,"FLO_EMIS","*")</f>
        <v>*</v>
      </c>
      <c r="E141" s="42">
        <f t="shared" si="25"/>
        <v>2015</v>
      </c>
      <c r="F141" s="38" t="str">
        <f t="shared" si="24"/>
        <v>TRAH2G</v>
      </c>
      <c r="G141" s="38" t="str">
        <f t="shared" si="26"/>
        <v>TFL*</v>
      </c>
      <c r="H141" s="38" t="str">
        <f>'ACTIVITY TFR_TFM -5km'!P$21</f>
        <v>TRAH2G</v>
      </c>
      <c r="I141" s="38" t="str">
        <f t="shared" si="27"/>
        <v>TRANOXN</v>
      </c>
      <c r="J141" s="47">
        <v>0</v>
      </c>
      <c r="K141" s="2"/>
      <c r="L141" s="38" t="s">
        <v>239</v>
      </c>
      <c r="M141" s="38"/>
      <c r="N141" s="38" t="s">
        <v>245</v>
      </c>
    </row>
    <row r="142" spans="2:20" x14ac:dyDescent="0.3">
      <c r="B142" s="38" t="s">
        <v>225</v>
      </c>
      <c r="C142" s="38"/>
      <c r="D142" s="38" t="str">
        <f t="shared" si="28"/>
        <v>*</v>
      </c>
      <c r="E142" s="42">
        <f t="shared" si="25"/>
        <v>2015</v>
      </c>
      <c r="F142" s="38" t="str">
        <f t="shared" si="24"/>
        <v>TRAHFO</v>
      </c>
      <c r="G142" s="38" t="str">
        <f t="shared" si="26"/>
        <v>TFL*</v>
      </c>
      <c r="H142" s="38" t="str">
        <f>'ACTIVITY TFR_TFM -5km'!P$22</f>
        <v>TRAHFO</v>
      </c>
      <c r="I142" s="38" t="str">
        <f t="shared" si="27"/>
        <v>TRANOXN</v>
      </c>
      <c r="J142" s="47">
        <v>0</v>
      </c>
      <c r="K142" s="2"/>
      <c r="L142" s="38" t="s">
        <v>239</v>
      </c>
      <c r="M142" s="38"/>
      <c r="N142" s="38" t="s">
        <v>245</v>
      </c>
    </row>
    <row r="143" spans="2:20" x14ac:dyDescent="0.3">
      <c r="B143" s="38" t="s">
        <v>225</v>
      </c>
      <c r="C143" s="38"/>
      <c r="D143" s="38" t="str">
        <f t="shared" si="28"/>
        <v>*</v>
      </c>
      <c r="E143" s="42">
        <f t="shared" si="25"/>
        <v>2015</v>
      </c>
      <c r="F143" s="38" t="str">
        <f t="shared" si="24"/>
        <v>TRAHUM</v>
      </c>
      <c r="G143" s="38" t="str">
        <f t="shared" si="26"/>
        <v>TFL*</v>
      </c>
      <c r="H143" s="38" t="str">
        <f>'ACTIVITY TFR_TFM -5km'!P$23</f>
        <v>TRAHUM</v>
      </c>
      <c r="I143" s="38" t="str">
        <f t="shared" si="27"/>
        <v>TRANOXN</v>
      </c>
      <c r="J143" s="47">
        <v>0</v>
      </c>
      <c r="K143" s="2"/>
      <c r="L143" s="38" t="s">
        <v>239</v>
      </c>
      <c r="M143" s="38"/>
      <c r="N143" s="38" t="s">
        <v>245</v>
      </c>
    </row>
    <row r="144" spans="2:20" x14ac:dyDescent="0.3">
      <c r="B144" s="38" t="s">
        <v>225</v>
      </c>
      <c r="C144" s="38"/>
      <c r="D144" s="38" t="str">
        <f t="shared" si="28"/>
        <v>*</v>
      </c>
      <c r="E144" s="42">
        <f t="shared" si="25"/>
        <v>2015</v>
      </c>
      <c r="F144" s="38" t="str">
        <f t="shared" si="24"/>
        <v>TRAKER</v>
      </c>
      <c r="G144" s="38" t="str">
        <f t="shared" si="26"/>
        <v>TFL*</v>
      </c>
      <c r="H144" s="38" t="str">
        <f>'ACTIVITY TFR_TFM -5km'!P$24</f>
        <v>TRAKER</v>
      </c>
      <c r="I144" s="38" t="str">
        <f t="shared" si="27"/>
        <v>TRANOXN</v>
      </c>
      <c r="J144" s="47">
        <v>0</v>
      </c>
      <c r="K144" s="2"/>
      <c r="L144" s="38" t="s">
        <v>239</v>
      </c>
      <c r="M144" s="38"/>
      <c r="N144" s="38" t="s">
        <v>245</v>
      </c>
    </row>
    <row r="145" spans="2:20" x14ac:dyDescent="0.3">
      <c r="B145" s="38" t="s">
        <v>225</v>
      </c>
      <c r="C145" s="38"/>
      <c r="D145" s="38" t="str">
        <f t="shared" si="28"/>
        <v>*</v>
      </c>
      <c r="E145" s="42">
        <f t="shared" si="25"/>
        <v>2015</v>
      </c>
      <c r="F145" s="38" t="str">
        <f t="shared" si="24"/>
        <v>TRALFO</v>
      </c>
      <c r="G145" s="38" t="str">
        <f t="shared" si="26"/>
        <v>TFL*</v>
      </c>
      <c r="H145" s="38" t="str">
        <f>'ACTIVITY TFR_TFM -5km'!P$25</f>
        <v>TRALFO</v>
      </c>
      <c r="I145" s="38" t="str">
        <f t="shared" si="27"/>
        <v>TRANOXN</v>
      </c>
      <c r="J145" s="47">
        <v>0</v>
      </c>
      <c r="K145" s="2"/>
      <c r="L145" s="38" t="s">
        <v>239</v>
      </c>
      <c r="M145" s="38"/>
      <c r="N145" s="38" t="s">
        <v>245</v>
      </c>
    </row>
    <row r="146" spans="2:20" x14ac:dyDescent="0.3">
      <c r="B146" s="38" t="s">
        <v>225</v>
      </c>
      <c r="C146" s="38"/>
      <c r="D146" s="38" t="str">
        <f t="shared" si="28"/>
        <v>FLO_EMIS</v>
      </c>
      <c r="E146" s="42">
        <f t="shared" si="25"/>
        <v>2015</v>
      </c>
      <c r="F146" s="38" t="str">
        <f t="shared" si="24"/>
        <v>TRALPG</v>
      </c>
      <c r="G146" s="38" t="str">
        <f t="shared" si="26"/>
        <v>TFL*</v>
      </c>
      <c r="H146" s="38" t="str">
        <f>'ACTIVITY TFR_TFM -5km'!P$26</f>
        <v>TRALPG</v>
      </c>
      <c r="I146" s="38" t="str">
        <f t="shared" si="27"/>
        <v>TRANOXN</v>
      </c>
      <c r="J146" s="47">
        <v>2.3782724829063032E-2</v>
      </c>
      <c r="K146" s="2"/>
      <c r="L146" s="38" t="s">
        <v>239</v>
      </c>
      <c r="M146" s="38" t="s">
        <v>293</v>
      </c>
      <c r="N146" s="38" t="s">
        <v>242</v>
      </c>
    </row>
    <row r="147" spans="2:20" x14ac:dyDescent="0.3">
      <c r="B147" s="38" t="s">
        <v>225</v>
      </c>
      <c r="C147" s="38"/>
      <c r="D147" s="38" t="str">
        <f t="shared" si="28"/>
        <v>FLO_EMIS</v>
      </c>
      <c r="E147" s="42">
        <f t="shared" si="25"/>
        <v>2015</v>
      </c>
      <c r="F147" s="38" t="str">
        <f t="shared" si="24"/>
        <v>TRAMTH</v>
      </c>
      <c r="G147" s="38" t="str">
        <f t="shared" si="26"/>
        <v>TFL*</v>
      </c>
      <c r="H147" s="38" t="str">
        <f>'ACTIVITY TFR_TFM -5km'!P$27</f>
        <v>TRAMTH</v>
      </c>
      <c r="I147" s="38" t="str">
        <f t="shared" si="27"/>
        <v>TRANOXN</v>
      </c>
      <c r="J147" s="47">
        <v>0.15159897401976552</v>
      </c>
      <c r="K147" s="2"/>
      <c r="L147" s="38" t="s">
        <v>239</v>
      </c>
      <c r="M147" s="38" t="s">
        <v>293</v>
      </c>
      <c r="N147" s="38" t="s">
        <v>242</v>
      </c>
    </row>
    <row r="148" spans="2:20" s="2" customFormat="1" ht="15" customHeight="1" x14ac:dyDescent="0.3">
      <c r="B148" s="38" t="s">
        <v>225</v>
      </c>
      <c r="C148" s="38"/>
      <c r="D148" s="38" t="str">
        <f t="shared" si="28"/>
        <v>FLO_EMIS</v>
      </c>
      <c r="E148" s="42">
        <f t="shared" si="25"/>
        <v>2015</v>
      </c>
      <c r="F148" s="38" t="str">
        <f t="shared" si="24"/>
        <v>TRAMTHM</v>
      </c>
      <c r="G148" s="38" t="str">
        <f t="shared" si="26"/>
        <v>TFL*</v>
      </c>
      <c r="H148" s="38" t="str">
        <f>'ACTIVITY TFR_TFM -5km'!P$28</f>
        <v>TRAMTHM</v>
      </c>
      <c r="I148" s="38" t="str">
        <f t="shared" si="27"/>
        <v>TRANOXN</v>
      </c>
      <c r="J148" s="47">
        <v>0.15159897401976552</v>
      </c>
      <c r="L148" s="38" t="s">
        <v>239</v>
      </c>
      <c r="M148" s="38" t="s">
        <v>293</v>
      </c>
      <c r="N148" s="38" t="s">
        <v>242</v>
      </c>
      <c r="P148" s="53"/>
    </row>
    <row r="149" spans="2:20" s="2" customFormat="1" ht="15" customHeight="1" x14ac:dyDescent="0.3">
      <c r="B149" s="38" t="s">
        <v>225</v>
      </c>
      <c r="C149" s="38"/>
      <c r="D149" s="38" t="str">
        <f t="shared" si="28"/>
        <v>FLO_EMIS</v>
      </c>
      <c r="E149" s="42">
        <f t="shared" si="25"/>
        <v>2015</v>
      </c>
      <c r="F149" s="38" t="str">
        <f t="shared" si="24"/>
        <v>TRANGL</v>
      </c>
      <c r="G149" s="38" t="str">
        <f t="shared" si="26"/>
        <v>TFL*</v>
      </c>
      <c r="H149" s="38" t="str">
        <f>'ACTIVITY TFR_TFM -5km'!P$29</f>
        <v>TRANGL</v>
      </c>
      <c r="I149" s="38" t="str">
        <f t="shared" si="27"/>
        <v>TRANOXN</v>
      </c>
      <c r="J149" s="47">
        <v>2.2706351507058017E-2</v>
      </c>
      <c r="K149"/>
      <c r="L149" s="38" t="s">
        <v>239</v>
      </c>
      <c r="M149" s="38" t="s">
        <v>293</v>
      </c>
      <c r="N149" s="38" t="s">
        <v>242</v>
      </c>
      <c r="P149" s="53"/>
    </row>
    <row r="150" spans="2:20" x14ac:dyDescent="0.3">
      <c r="B150" s="39" t="s">
        <v>225</v>
      </c>
      <c r="C150" s="39"/>
      <c r="D150" s="39" t="str">
        <f t="shared" si="28"/>
        <v>FLO_EMIS</v>
      </c>
      <c r="E150" s="43">
        <f t="shared" si="25"/>
        <v>2015</v>
      </c>
      <c r="F150" s="39" t="str">
        <f t="shared" si="24"/>
        <v>TRANGS</v>
      </c>
      <c r="G150" s="39" t="str">
        <f t="shared" si="26"/>
        <v>TFL*</v>
      </c>
      <c r="H150" s="39" t="str">
        <f>'ACTIVITY TFR_TFM -5km'!P$30</f>
        <v>TRANGS</v>
      </c>
      <c r="I150" s="39" t="str">
        <f t="shared" si="27"/>
        <v>TRANOXN</v>
      </c>
      <c r="J150" s="48">
        <v>2.2706351507058017E-2</v>
      </c>
      <c r="L150" s="39" t="s">
        <v>239</v>
      </c>
      <c r="M150" s="39" t="s">
        <v>293</v>
      </c>
      <c r="N150" s="39" t="s">
        <v>242</v>
      </c>
    </row>
    <row r="151" spans="2:20" x14ac:dyDescent="0.3">
      <c r="B151" s="38" t="s">
        <v>225</v>
      </c>
      <c r="C151" s="38"/>
      <c r="D151" s="38" t="str">
        <f t="shared" si="28"/>
        <v>FLO_EMIS</v>
      </c>
      <c r="E151" s="42">
        <v>2015</v>
      </c>
      <c r="F151" s="38" t="str">
        <f>H151</f>
        <v>TRABDL</v>
      </c>
      <c r="G151" s="38" t="str">
        <f>G$7</f>
        <v>TFL*</v>
      </c>
      <c r="H151" s="38" t="str">
        <f>'ACTIVITY TFR_TFM -5km'!P$7</f>
        <v>TRABDL</v>
      </c>
      <c r="I151" s="38" t="s">
        <v>246</v>
      </c>
      <c r="J151" s="47">
        <v>1.5051160362826144E-3</v>
      </c>
      <c r="K151" s="2"/>
      <c r="L151" s="38" t="s">
        <v>239</v>
      </c>
      <c r="M151" s="38" t="s">
        <v>293</v>
      </c>
      <c r="N151" s="38" t="s">
        <v>244</v>
      </c>
      <c r="O151" s="56"/>
    </row>
    <row r="152" spans="2:20" x14ac:dyDescent="0.3">
      <c r="B152" s="38" t="s">
        <v>225</v>
      </c>
      <c r="C152" s="38"/>
      <c r="D152" s="38" t="str">
        <f t="shared" si="28"/>
        <v>FLO_EMIS</v>
      </c>
      <c r="E152" s="42">
        <f>E151</f>
        <v>2015</v>
      </c>
      <c r="F152" s="38" t="str">
        <f t="shared" si="24"/>
        <v>TRABDLM</v>
      </c>
      <c r="G152" s="38" t="str">
        <f>G151</f>
        <v>TFL*</v>
      </c>
      <c r="H152" s="38" t="str">
        <f>'ACTIVITY TFR_TFM -5km'!P$8</f>
        <v>TRABDLM</v>
      </c>
      <c r="I152" s="38" t="str">
        <f>I151</f>
        <v>TRAPMN</v>
      </c>
      <c r="J152" s="47">
        <v>1.5051160362826144E-3</v>
      </c>
      <c r="K152" s="2"/>
      <c r="L152" s="38" t="s">
        <v>239</v>
      </c>
      <c r="M152" s="38" t="s">
        <v>293</v>
      </c>
      <c r="N152" s="38" t="s">
        <v>244</v>
      </c>
      <c r="O152" s="56"/>
    </row>
    <row r="153" spans="2:20" s="2" customFormat="1" ht="15" customHeight="1" x14ac:dyDescent="0.3">
      <c r="B153" s="38" t="s">
        <v>225</v>
      </c>
      <c r="C153" s="38"/>
      <c r="D153" s="38" t="str">
        <f t="shared" si="28"/>
        <v>FLO_EMIS</v>
      </c>
      <c r="E153" s="42">
        <f t="shared" ref="E153:I174" si="29">E152</f>
        <v>2015</v>
      </c>
      <c r="F153" s="38" t="str">
        <f t="shared" si="24"/>
        <v>TRABGL</v>
      </c>
      <c r="G153" s="38" t="str">
        <f t="shared" ref="G153:G174" si="30">G152</f>
        <v>TFL*</v>
      </c>
      <c r="H153" s="38" t="str">
        <f>'ACTIVITY TFR_TFM -5km'!P$9</f>
        <v>TRABGL</v>
      </c>
      <c r="I153" s="38" t="str">
        <f t="shared" ref="I153:I174" si="31">I152</f>
        <v>TRAPMN</v>
      </c>
      <c r="J153" s="47">
        <v>5.1028433163750008E-4</v>
      </c>
      <c r="L153" s="38" t="s">
        <v>239</v>
      </c>
      <c r="M153" s="38" t="s">
        <v>293</v>
      </c>
      <c r="N153" s="38" t="s">
        <v>242</v>
      </c>
      <c r="P153" s="53"/>
      <c r="S153" s="53"/>
    </row>
    <row r="154" spans="2:20" s="2" customFormat="1" ht="15" customHeight="1" x14ac:dyDescent="0.3">
      <c r="B154" s="38" t="s">
        <v>225</v>
      </c>
      <c r="C154" s="38"/>
      <c r="D154" s="38" t="str">
        <f t="shared" si="28"/>
        <v>FLO_EMIS</v>
      </c>
      <c r="E154" s="42">
        <f t="shared" si="29"/>
        <v>2015</v>
      </c>
      <c r="F154" s="38" t="str">
        <f t="shared" si="24"/>
        <v>TRABGS</v>
      </c>
      <c r="G154" s="38" t="str">
        <f t="shared" si="30"/>
        <v>TFL*</v>
      </c>
      <c r="H154" s="38" t="str">
        <f>'ACTIVITY TFR_TFM -5km'!P$10</f>
        <v>TRABGS</v>
      </c>
      <c r="I154" s="38" t="str">
        <f t="shared" si="31"/>
        <v>TRAPMN</v>
      </c>
      <c r="J154" s="47">
        <v>5.1028433163750008E-4</v>
      </c>
      <c r="L154" s="38" t="s">
        <v>239</v>
      </c>
      <c r="M154" s="38" t="s">
        <v>293</v>
      </c>
      <c r="N154" s="38" t="s">
        <v>242</v>
      </c>
      <c r="P154" s="53"/>
      <c r="S154" s="1"/>
      <c r="T154" s="54"/>
    </row>
    <row r="155" spans="2:20" s="2" customFormat="1" ht="15" customHeight="1" x14ac:dyDescent="0.3">
      <c r="B155" s="38" t="s">
        <v>225</v>
      </c>
      <c r="C155" s="38"/>
      <c r="D155" s="38" t="str">
        <f t="shared" si="28"/>
        <v>FLO_EMIS</v>
      </c>
      <c r="E155" s="42">
        <f t="shared" si="29"/>
        <v>2015</v>
      </c>
      <c r="F155" s="38" t="str">
        <f t="shared" si="24"/>
        <v>TRABGSL</v>
      </c>
      <c r="G155" s="38" t="str">
        <f t="shared" si="30"/>
        <v>TFL*</v>
      </c>
      <c r="H155" s="38" t="str">
        <f>'ACTIVITY TFR_TFM -5km'!P$11</f>
        <v>TRABGSL</v>
      </c>
      <c r="I155" s="38" t="str">
        <f t="shared" si="31"/>
        <v>TRAPMN</v>
      </c>
      <c r="J155" s="47">
        <f>J164</f>
        <v>1.790265456135549E-4</v>
      </c>
      <c r="L155" s="38" t="s">
        <v>239</v>
      </c>
      <c r="M155" s="38"/>
      <c r="N155" s="38" t="s">
        <v>294</v>
      </c>
      <c r="P155" s="53"/>
      <c r="S155" s="53"/>
    </row>
    <row r="156" spans="2:20" s="2" customFormat="1" ht="15" customHeight="1" x14ac:dyDescent="0.3">
      <c r="B156" s="38" t="s">
        <v>225</v>
      </c>
      <c r="C156" s="38"/>
      <c r="D156" s="38" t="str">
        <f t="shared" si="28"/>
        <v>FLO_EMIS</v>
      </c>
      <c r="E156" s="42">
        <f t="shared" si="29"/>
        <v>2015</v>
      </c>
      <c r="F156" s="38" t="str">
        <f t="shared" ref="F156" si="32">H156</f>
        <v>TRABGSLM</v>
      </c>
      <c r="G156" s="38" t="str">
        <f t="shared" si="29"/>
        <v>TFL*</v>
      </c>
      <c r="H156" s="38" t="str">
        <f>'ACTIVITY TFR_TFM -5km'!P$12</f>
        <v>TRABGSLM</v>
      </c>
      <c r="I156" s="38" t="str">
        <f t="shared" si="29"/>
        <v>TRAPMN</v>
      </c>
      <c r="J156" s="47">
        <f>J155</f>
        <v>1.790265456135549E-4</v>
      </c>
      <c r="L156" s="38" t="s">
        <v>239</v>
      </c>
      <c r="M156" s="38"/>
      <c r="N156" s="38" t="s">
        <v>294</v>
      </c>
      <c r="P156" s="53"/>
      <c r="S156" s="53"/>
      <c r="T156" s="62"/>
    </row>
    <row r="157" spans="2:20" s="2" customFormat="1" ht="15" customHeight="1" x14ac:dyDescent="0.3">
      <c r="B157" s="38" t="s">
        <v>225</v>
      </c>
      <c r="C157" s="38"/>
      <c r="D157" s="38" t="str">
        <f t="shared" si="28"/>
        <v>*</v>
      </c>
      <c r="E157" s="42">
        <f>E155</f>
        <v>2015</v>
      </c>
      <c r="F157" s="38" t="str">
        <f t="shared" si="24"/>
        <v>TRABJF</v>
      </c>
      <c r="G157" s="38" t="str">
        <f>G155</f>
        <v>TFL*</v>
      </c>
      <c r="H157" s="38" t="str">
        <f>'ACTIVITY TFR_TFM -5km'!P$13</f>
        <v>TRABJF</v>
      </c>
      <c r="I157" s="38" t="str">
        <f>I155</f>
        <v>TRAPMN</v>
      </c>
      <c r="J157" s="47">
        <v>0</v>
      </c>
      <c r="L157" s="38" t="s">
        <v>239</v>
      </c>
      <c r="M157" s="38"/>
      <c r="N157" s="38" t="s">
        <v>245</v>
      </c>
      <c r="P157" s="53"/>
      <c r="S157" s="1"/>
      <c r="T157" s="54"/>
    </row>
    <row r="158" spans="2:20" s="2" customFormat="1" ht="15" customHeight="1" x14ac:dyDescent="0.3">
      <c r="B158" s="38" t="s">
        <v>225</v>
      </c>
      <c r="C158" s="38"/>
      <c r="D158" s="38" t="str">
        <f t="shared" si="28"/>
        <v>*</v>
      </c>
      <c r="E158" s="42">
        <f t="shared" si="29"/>
        <v>2015</v>
      </c>
      <c r="F158" s="38" t="str">
        <f t="shared" si="24"/>
        <v>TRADME</v>
      </c>
      <c r="G158" s="38" t="str">
        <f t="shared" si="30"/>
        <v>TFL*</v>
      </c>
      <c r="H158" s="38" t="str">
        <f>'ACTIVITY TFR_TFM -5km'!P$14</f>
        <v>TRADME</v>
      </c>
      <c r="I158" s="38" t="str">
        <f t="shared" si="31"/>
        <v>TRAPMN</v>
      </c>
      <c r="J158" s="47">
        <v>0</v>
      </c>
      <c r="L158" s="38" t="s">
        <v>239</v>
      </c>
      <c r="M158" s="38"/>
      <c r="N158" s="38" t="s">
        <v>245</v>
      </c>
      <c r="P158" s="53"/>
    </row>
    <row r="159" spans="2:20" x14ac:dyDescent="0.3">
      <c r="B159" s="38" t="s">
        <v>225</v>
      </c>
      <c r="C159" s="38"/>
      <c r="D159" s="38" t="str">
        <f t="shared" si="28"/>
        <v>FLO_EMIS</v>
      </c>
      <c r="E159" s="42">
        <f t="shared" si="29"/>
        <v>2015</v>
      </c>
      <c r="F159" s="38" t="str">
        <f t="shared" si="24"/>
        <v>TRADST</v>
      </c>
      <c r="G159" s="38" t="str">
        <f t="shared" si="30"/>
        <v>TFL*</v>
      </c>
      <c r="H159" s="38" t="str">
        <f>'ACTIVITY TFR_TFM -5km'!P$15</f>
        <v>TRADST</v>
      </c>
      <c r="I159" s="38" t="str">
        <f t="shared" si="31"/>
        <v>TRAPMN</v>
      </c>
      <c r="J159" s="47">
        <v>1.4746968706724236E-3</v>
      </c>
      <c r="K159" s="2"/>
      <c r="L159" s="38" t="s">
        <v>239</v>
      </c>
      <c r="M159" s="38" t="s">
        <v>293</v>
      </c>
      <c r="N159" s="38" t="s">
        <v>242</v>
      </c>
      <c r="P159" s="53"/>
    </row>
    <row r="160" spans="2:20" x14ac:dyDescent="0.3">
      <c r="B160" s="38" t="s">
        <v>225</v>
      </c>
      <c r="C160" s="38"/>
      <c r="D160" s="38" t="str">
        <f t="shared" si="28"/>
        <v>*</v>
      </c>
      <c r="E160" s="42">
        <f t="shared" si="29"/>
        <v>2015</v>
      </c>
      <c r="F160" s="38" t="str">
        <f t="shared" si="24"/>
        <v>TRAELC</v>
      </c>
      <c r="G160" s="38" t="str">
        <f t="shared" si="30"/>
        <v>TFL*</v>
      </c>
      <c r="H160" s="38" t="str">
        <f>'ACTIVITY TFR_TFM -5km'!P$16</f>
        <v>TRAELC</v>
      </c>
      <c r="I160" s="38" t="str">
        <f t="shared" si="31"/>
        <v>TRAPMN</v>
      </c>
      <c r="J160" s="47">
        <v>0</v>
      </c>
      <c r="K160" s="2"/>
      <c r="L160" s="38" t="s">
        <v>239</v>
      </c>
      <c r="M160" s="38"/>
      <c r="N160" s="38" t="s">
        <v>245</v>
      </c>
      <c r="O160" s="56"/>
    </row>
    <row r="161" spans="2:16" x14ac:dyDescent="0.3">
      <c r="B161" s="38" t="s">
        <v>225</v>
      </c>
      <c r="C161" s="38"/>
      <c r="D161" s="38" t="str">
        <f t="shared" si="28"/>
        <v>FLO_EMIS</v>
      </c>
      <c r="E161" s="42">
        <f t="shared" si="29"/>
        <v>2015</v>
      </c>
      <c r="F161" s="38" t="str">
        <f t="shared" si="24"/>
        <v>TRAETH</v>
      </c>
      <c r="G161" s="38" t="str">
        <f t="shared" si="30"/>
        <v>TFL*</v>
      </c>
      <c r="H161" s="38" t="str">
        <f>'ACTIVITY TFR_TFM -5km'!P$17</f>
        <v>TRAETH</v>
      </c>
      <c r="I161" s="38" t="str">
        <f t="shared" si="31"/>
        <v>TRAPMN</v>
      </c>
      <c r="J161" s="47">
        <v>1.7521111874895749E-4</v>
      </c>
      <c r="K161" s="2"/>
      <c r="L161" s="38" t="s">
        <v>239</v>
      </c>
      <c r="M161" s="38" t="s">
        <v>293</v>
      </c>
      <c r="N161" s="38" t="s">
        <v>242</v>
      </c>
      <c r="O161" s="56"/>
    </row>
    <row r="162" spans="2:16" x14ac:dyDescent="0.3">
      <c r="B162" s="38" t="s">
        <v>225</v>
      </c>
      <c r="C162" s="38"/>
      <c r="D162" s="38" t="str">
        <f t="shared" si="28"/>
        <v>FLO_EMIS</v>
      </c>
      <c r="E162" s="42">
        <f t="shared" si="29"/>
        <v>2015</v>
      </c>
      <c r="F162" s="38" t="str">
        <f t="shared" si="24"/>
        <v>TRAETHM</v>
      </c>
      <c r="G162" s="38" t="str">
        <f t="shared" si="30"/>
        <v>TFL*</v>
      </c>
      <c r="H162" s="38" t="str">
        <f>'ACTIVITY TFR_TFM -5km'!P$18</f>
        <v>TRAETHM</v>
      </c>
      <c r="I162" s="38" t="str">
        <f t="shared" si="31"/>
        <v>TRAPMN</v>
      </c>
      <c r="J162" s="47">
        <v>1.7521111874895749E-4</v>
      </c>
      <c r="K162" s="2"/>
      <c r="L162" s="38" t="s">
        <v>239</v>
      </c>
      <c r="M162" s="38" t="s">
        <v>293</v>
      </c>
      <c r="N162" s="38" t="s">
        <v>242</v>
      </c>
      <c r="O162" s="56"/>
    </row>
    <row r="163" spans="2:16" x14ac:dyDescent="0.3">
      <c r="B163" s="38" t="s">
        <v>225</v>
      </c>
      <c r="C163" s="38"/>
      <c r="D163" s="38" t="str">
        <f t="shared" si="28"/>
        <v>*</v>
      </c>
      <c r="E163" s="42">
        <f t="shared" si="29"/>
        <v>2015</v>
      </c>
      <c r="F163" s="38" t="str">
        <f t="shared" si="24"/>
        <v>TRAFTD</v>
      </c>
      <c r="G163" s="38" t="str">
        <f t="shared" si="30"/>
        <v>TFL*</v>
      </c>
      <c r="H163" s="38" t="str">
        <f>'ACTIVITY TFR_TFM -5km'!P$19</f>
        <v>TRAFTD</v>
      </c>
      <c r="I163" s="38" t="str">
        <f t="shared" si="31"/>
        <v>TRAPMN</v>
      </c>
      <c r="J163" s="47">
        <v>0</v>
      </c>
      <c r="K163" s="2"/>
      <c r="L163" s="38" t="s">
        <v>239</v>
      </c>
      <c r="M163" s="38"/>
      <c r="N163" s="38" t="s">
        <v>245</v>
      </c>
      <c r="O163" s="56"/>
    </row>
    <row r="164" spans="2:16" x14ac:dyDescent="0.3">
      <c r="B164" s="38" t="s">
        <v>225</v>
      </c>
      <c r="C164" s="38"/>
      <c r="D164" s="38" t="str">
        <f t="shared" si="28"/>
        <v>FLO_EMIS</v>
      </c>
      <c r="E164" s="42">
        <f t="shared" si="29"/>
        <v>2015</v>
      </c>
      <c r="F164" s="38" t="str">
        <f t="shared" si="24"/>
        <v>TRAGSL</v>
      </c>
      <c r="G164" s="38" t="str">
        <f t="shared" si="30"/>
        <v>TFL*</v>
      </c>
      <c r="H164" s="38" t="str">
        <f>'ACTIVITY TFR_TFM -5km'!P$20</f>
        <v>TRAGSL</v>
      </c>
      <c r="I164" s="38" t="str">
        <f t="shared" si="31"/>
        <v>TRAPMN</v>
      </c>
      <c r="J164" s="47">
        <v>1.790265456135549E-4</v>
      </c>
      <c r="K164" s="2"/>
      <c r="L164" s="38" t="s">
        <v>239</v>
      </c>
      <c r="M164" s="38" t="s">
        <v>293</v>
      </c>
      <c r="N164" s="38" t="s">
        <v>242</v>
      </c>
      <c r="O164" s="56"/>
    </row>
    <row r="165" spans="2:16" x14ac:dyDescent="0.3">
      <c r="B165" s="38" t="s">
        <v>225</v>
      </c>
      <c r="C165" s="38"/>
      <c r="D165" s="38" t="str">
        <f t="shared" si="28"/>
        <v>*</v>
      </c>
      <c r="E165" s="42">
        <f t="shared" si="29"/>
        <v>2015</v>
      </c>
      <c r="F165" s="38" t="str">
        <f t="shared" si="24"/>
        <v>TRAH2G</v>
      </c>
      <c r="G165" s="38" t="str">
        <f t="shared" si="30"/>
        <v>TFL*</v>
      </c>
      <c r="H165" s="38" t="str">
        <f>'ACTIVITY TFR_TFM -5km'!P$21</f>
        <v>TRAH2G</v>
      </c>
      <c r="I165" s="38" t="str">
        <f t="shared" si="31"/>
        <v>TRAPMN</v>
      </c>
      <c r="J165" s="47">
        <v>0</v>
      </c>
      <c r="K165" s="2"/>
      <c r="L165" s="38" t="s">
        <v>239</v>
      </c>
      <c r="M165" s="38"/>
      <c r="N165" s="38" t="s">
        <v>245</v>
      </c>
      <c r="O165" s="56"/>
    </row>
    <row r="166" spans="2:16" x14ac:dyDescent="0.3">
      <c r="B166" s="38" t="s">
        <v>225</v>
      </c>
      <c r="C166" s="38"/>
      <c r="D166" s="38" t="str">
        <f t="shared" si="28"/>
        <v>*</v>
      </c>
      <c r="E166" s="42">
        <f t="shared" si="29"/>
        <v>2015</v>
      </c>
      <c r="F166" s="38" t="str">
        <f t="shared" si="24"/>
        <v>TRAHFO</v>
      </c>
      <c r="G166" s="38" t="str">
        <f t="shared" si="30"/>
        <v>TFL*</v>
      </c>
      <c r="H166" s="38" t="str">
        <f>'ACTIVITY TFR_TFM -5km'!P$22</f>
        <v>TRAHFO</v>
      </c>
      <c r="I166" s="38" t="str">
        <f t="shared" si="31"/>
        <v>TRAPMN</v>
      </c>
      <c r="J166" s="47">
        <v>0</v>
      </c>
      <c r="K166" s="2"/>
      <c r="L166" s="38" t="s">
        <v>239</v>
      </c>
      <c r="M166" s="38"/>
      <c r="N166" s="38" t="s">
        <v>245</v>
      </c>
      <c r="O166" s="56"/>
    </row>
    <row r="167" spans="2:16" x14ac:dyDescent="0.3">
      <c r="B167" s="38" t="s">
        <v>225</v>
      </c>
      <c r="C167" s="38"/>
      <c r="D167" s="38" t="str">
        <f t="shared" si="28"/>
        <v>*</v>
      </c>
      <c r="E167" s="42">
        <f t="shared" si="29"/>
        <v>2015</v>
      </c>
      <c r="F167" s="38" t="str">
        <f t="shared" si="24"/>
        <v>TRAHUM</v>
      </c>
      <c r="G167" s="38" t="str">
        <f t="shared" si="30"/>
        <v>TFL*</v>
      </c>
      <c r="H167" s="38" t="str">
        <f>'ACTIVITY TFR_TFM -5km'!P$23</f>
        <v>TRAHUM</v>
      </c>
      <c r="I167" s="38" t="str">
        <f t="shared" si="31"/>
        <v>TRAPMN</v>
      </c>
      <c r="J167" s="47">
        <v>0</v>
      </c>
      <c r="K167" s="2"/>
      <c r="L167" s="38" t="s">
        <v>239</v>
      </c>
      <c r="M167" s="38"/>
      <c r="N167" s="38" t="s">
        <v>245</v>
      </c>
      <c r="O167" s="56"/>
    </row>
    <row r="168" spans="2:16" x14ac:dyDescent="0.3">
      <c r="B168" s="38" t="s">
        <v>225</v>
      </c>
      <c r="C168" s="38"/>
      <c r="D168" s="38" t="str">
        <f t="shared" si="28"/>
        <v>*</v>
      </c>
      <c r="E168" s="42">
        <f t="shared" si="29"/>
        <v>2015</v>
      </c>
      <c r="F168" s="38" t="str">
        <f t="shared" si="24"/>
        <v>TRAKER</v>
      </c>
      <c r="G168" s="38" t="str">
        <f t="shared" si="30"/>
        <v>TFL*</v>
      </c>
      <c r="H168" s="38" t="str">
        <f>'ACTIVITY TFR_TFM -5km'!P$24</f>
        <v>TRAKER</v>
      </c>
      <c r="I168" s="38" t="str">
        <f t="shared" si="31"/>
        <v>TRAPMN</v>
      </c>
      <c r="J168" s="47">
        <v>0</v>
      </c>
      <c r="K168" s="2"/>
      <c r="L168" s="38" t="s">
        <v>239</v>
      </c>
      <c r="M168" s="38"/>
      <c r="N168" s="38" t="s">
        <v>245</v>
      </c>
      <c r="O168" s="56"/>
    </row>
    <row r="169" spans="2:16" x14ac:dyDescent="0.3">
      <c r="B169" s="38" t="s">
        <v>225</v>
      </c>
      <c r="C169" s="38"/>
      <c r="D169" s="38" t="str">
        <f t="shared" si="28"/>
        <v>*</v>
      </c>
      <c r="E169" s="42">
        <f t="shared" si="29"/>
        <v>2015</v>
      </c>
      <c r="F169" s="38" t="str">
        <f t="shared" si="24"/>
        <v>TRALFO</v>
      </c>
      <c r="G169" s="38" t="str">
        <f t="shared" si="30"/>
        <v>TFL*</v>
      </c>
      <c r="H169" s="38" t="str">
        <f>'ACTIVITY TFR_TFM -5km'!P$25</f>
        <v>TRALFO</v>
      </c>
      <c r="I169" s="38" t="str">
        <f t="shared" si="31"/>
        <v>TRAPMN</v>
      </c>
      <c r="J169" s="47">
        <v>0</v>
      </c>
      <c r="K169" s="2"/>
      <c r="L169" s="38" t="s">
        <v>239</v>
      </c>
      <c r="M169" s="38"/>
      <c r="N169" s="38" t="s">
        <v>245</v>
      </c>
      <c r="O169" s="56"/>
    </row>
    <row r="170" spans="2:16" x14ac:dyDescent="0.3">
      <c r="B170" s="38" t="s">
        <v>225</v>
      </c>
      <c r="C170" s="38"/>
      <c r="D170" s="38" t="str">
        <f t="shared" si="28"/>
        <v>FLO_EMIS</v>
      </c>
      <c r="E170" s="42">
        <f t="shared" si="29"/>
        <v>2015</v>
      </c>
      <c r="F170" s="38" t="str">
        <f t="shared" si="24"/>
        <v>TRALPG</v>
      </c>
      <c r="G170" s="38" t="str">
        <f t="shared" si="30"/>
        <v>TFL*</v>
      </c>
      <c r="H170" s="38" t="str">
        <f>'ACTIVITY TFR_TFM -5km'!P$26</f>
        <v>TRALPG</v>
      </c>
      <c r="I170" s="38" t="str">
        <f t="shared" si="31"/>
        <v>TRAPMN</v>
      </c>
      <c r="J170" s="47">
        <v>5.3447388234717855E-4</v>
      </c>
      <c r="K170" s="2"/>
      <c r="L170" s="38" t="s">
        <v>239</v>
      </c>
      <c r="M170" s="38" t="s">
        <v>293</v>
      </c>
      <c r="N170" s="38" t="s">
        <v>242</v>
      </c>
      <c r="O170" s="56"/>
    </row>
    <row r="171" spans="2:16" x14ac:dyDescent="0.3">
      <c r="B171" s="38" t="s">
        <v>225</v>
      </c>
      <c r="C171" s="38"/>
      <c r="D171" s="38" t="str">
        <f t="shared" si="28"/>
        <v>FLO_EMIS</v>
      </c>
      <c r="E171" s="42">
        <f t="shared" si="29"/>
        <v>2015</v>
      </c>
      <c r="F171" s="38" t="str">
        <f t="shared" si="24"/>
        <v>TRAMTH</v>
      </c>
      <c r="G171" s="38" t="str">
        <f t="shared" si="30"/>
        <v>TFL*</v>
      </c>
      <c r="H171" s="38" t="str">
        <f>'ACTIVITY TFR_TFM -5km'!P$27</f>
        <v>TRAMTH</v>
      </c>
      <c r="I171" s="38" t="str">
        <f t="shared" si="31"/>
        <v>TRAPMN</v>
      </c>
      <c r="J171" s="47">
        <v>1.4381125540853382E-3</v>
      </c>
      <c r="K171" s="2"/>
      <c r="L171" s="38" t="s">
        <v>239</v>
      </c>
      <c r="M171" s="38" t="s">
        <v>293</v>
      </c>
      <c r="N171" s="38" t="s">
        <v>242</v>
      </c>
      <c r="O171" s="56"/>
    </row>
    <row r="172" spans="2:16" s="2" customFormat="1" ht="15" customHeight="1" x14ac:dyDescent="0.3">
      <c r="B172" s="38" t="s">
        <v>225</v>
      </c>
      <c r="C172" s="38"/>
      <c r="D172" s="38" t="str">
        <f t="shared" si="28"/>
        <v>FLO_EMIS</v>
      </c>
      <c r="E172" s="42">
        <f t="shared" si="29"/>
        <v>2015</v>
      </c>
      <c r="F172" s="38" t="str">
        <f t="shared" si="24"/>
        <v>TRAMTHM</v>
      </c>
      <c r="G172" s="38" t="str">
        <f t="shared" si="30"/>
        <v>TFL*</v>
      </c>
      <c r="H172" s="38" t="str">
        <f>'ACTIVITY TFR_TFM -5km'!P$28</f>
        <v>TRAMTHM</v>
      </c>
      <c r="I172" s="38" t="str">
        <f t="shared" si="31"/>
        <v>TRAPMN</v>
      </c>
      <c r="J172" s="47">
        <v>1.4381125540853382E-3</v>
      </c>
      <c r="L172" s="38" t="s">
        <v>239</v>
      </c>
      <c r="M172" s="38" t="s">
        <v>293</v>
      </c>
      <c r="N172" s="38" t="s">
        <v>242</v>
      </c>
      <c r="P172" s="53"/>
    </row>
    <row r="173" spans="2:16" s="2" customFormat="1" ht="15" customHeight="1" x14ac:dyDescent="0.3">
      <c r="B173" s="38" t="s">
        <v>225</v>
      </c>
      <c r="C173" s="38"/>
      <c r="D173" s="38" t="str">
        <f t="shared" si="28"/>
        <v>FLO_EMIS</v>
      </c>
      <c r="E173" s="42">
        <f t="shared" si="29"/>
        <v>2015</v>
      </c>
      <c r="F173" s="38" t="str">
        <f t="shared" si="24"/>
        <v>TRANGL</v>
      </c>
      <c r="G173" s="38" t="str">
        <f t="shared" si="30"/>
        <v>TFL*</v>
      </c>
      <c r="H173" s="38" t="str">
        <f>'ACTIVITY TFR_TFM -5km'!P$29</f>
        <v>TRANGL</v>
      </c>
      <c r="I173" s="38" t="str">
        <f t="shared" si="31"/>
        <v>TRAPMN</v>
      </c>
      <c r="J173" s="47">
        <v>5.1028433163750008E-4</v>
      </c>
      <c r="K173"/>
      <c r="L173" s="38" t="s">
        <v>239</v>
      </c>
      <c r="M173" s="38" t="s">
        <v>293</v>
      </c>
      <c r="N173" s="38" t="s">
        <v>242</v>
      </c>
      <c r="P173" s="53"/>
    </row>
    <row r="174" spans="2:16" x14ac:dyDescent="0.3">
      <c r="B174" s="39" t="s">
        <v>225</v>
      </c>
      <c r="C174" s="39"/>
      <c r="D174" s="39" t="str">
        <f t="shared" si="28"/>
        <v>FLO_EMIS</v>
      </c>
      <c r="E174" s="43">
        <f t="shared" si="29"/>
        <v>2015</v>
      </c>
      <c r="F174" s="39" t="str">
        <f t="shared" si="24"/>
        <v>TRANGS</v>
      </c>
      <c r="G174" s="39" t="str">
        <f t="shared" si="30"/>
        <v>TFL*</v>
      </c>
      <c r="H174" s="39" t="str">
        <f>'ACTIVITY TFR_TFM -5km'!P$30</f>
        <v>TRANGS</v>
      </c>
      <c r="I174" s="39" t="str">
        <f t="shared" si="31"/>
        <v>TRAPMN</v>
      </c>
      <c r="J174" s="48">
        <v>5.1028433163750008E-4</v>
      </c>
      <c r="L174" s="39" t="s">
        <v>239</v>
      </c>
      <c r="M174" s="39" t="s">
        <v>293</v>
      </c>
      <c r="N174" s="39" t="s">
        <v>242</v>
      </c>
      <c r="O174" s="56"/>
    </row>
    <row r="175" spans="2:16" x14ac:dyDescent="0.3">
      <c r="B175" s="38" t="s">
        <v>225</v>
      </c>
      <c r="C175" s="38"/>
      <c r="D175" s="38" t="str">
        <f t="shared" si="28"/>
        <v>FLO_EMIS</v>
      </c>
      <c r="E175" s="42">
        <v>2015</v>
      </c>
      <c r="F175" s="38" t="str">
        <f>H175</f>
        <v>TRABDL</v>
      </c>
      <c r="G175" s="38" t="str">
        <f>G$7</f>
        <v>TFL*</v>
      </c>
      <c r="H175" s="38" t="str">
        <f>'ACTIVITY TFR_TFM -5km'!P$7</f>
        <v>TRABDL</v>
      </c>
      <c r="I175" s="38" t="s">
        <v>240</v>
      </c>
      <c r="J175" s="47">
        <v>9.5030486951014034E-5</v>
      </c>
      <c r="K175" s="2"/>
      <c r="L175" s="38" t="s">
        <v>239</v>
      </c>
      <c r="M175" s="38" t="s">
        <v>293</v>
      </c>
      <c r="N175" s="38" t="s">
        <v>244</v>
      </c>
    </row>
    <row r="176" spans="2:16" x14ac:dyDescent="0.3">
      <c r="B176" s="38" t="s">
        <v>225</v>
      </c>
      <c r="C176" s="38"/>
      <c r="D176" s="38" t="str">
        <f t="shared" si="28"/>
        <v>FLO_EMIS</v>
      </c>
      <c r="E176" s="42">
        <f>E175</f>
        <v>2015</v>
      </c>
      <c r="F176" s="38" t="str">
        <f t="shared" ref="F176:F198" si="33">H176</f>
        <v>TRABDLM</v>
      </c>
      <c r="G176" s="38" t="str">
        <f>G175</f>
        <v>TFL*</v>
      </c>
      <c r="H176" s="38" t="str">
        <f>'ACTIVITY TFR_TFM -5km'!P$8</f>
        <v>TRABDLM</v>
      </c>
      <c r="I176" s="38" t="str">
        <f>I175</f>
        <v>TRASO2N</v>
      </c>
      <c r="J176" s="47">
        <v>9.5030486951014034E-5</v>
      </c>
      <c r="K176" s="2"/>
      <c r="L176" s="38" t="s">
        <v>239</v>
      </c>
      <c r="M176" s="38" t="s">
        <v>293</v>
      </c>
      <c r="N176" s="38" t="s">
        <v>244</v>
      </c>
    </row>
    <row r="177" spans="2:20" x14ac:dyDescent="0.3">
      <c r="B177" s="38" t="s">
        <v>225</v>
      </c>
      <c r="C177" s="38"/>
      <c r="D177" s="38" t="str">
        <f t="shared" si="28"/>
        <v>FLO_EMIS</v>
      </c>
      <c r="E177" s="42">
        <f t="shared" ref="E177:I198" si="34">E176</f>
        <v>2015</v>
      </c>
      <c r="F177" s="38" t="str">
        <f t="shared" si="33"/>
        <v>TRABGL</v>
      </c>
      <c r="G177" s="38" t="str">
        <f t="shared" ref="G177:G198" si="35">G176</f>
        <v>TFL*</v>
      </c>
      <c r="H177" s="38" t="str">
        <f>'ACTIVITY TFR_TFM -5km'!P$9</f>
        <v>TRABGL</v>
      </c>
      <c r="I177" s="38" t="str">
        <f t="shared" ref="I177:I198" si="36">I176</f>
        <v>TRASO2N</v>
      </c>
      <c r="J177" s="47">
        <v>7.4224284957330016E-5</v>
      </c>
      <c r="K177" s="2"/>
      <c r="L177" s="38" t="s">
        <v>239</v>
      </c>
      <c r="M177" s="38" t="s">
        <v>293</v>
      </c>
      <c r="N177" s="38" t="s">
        <v>242</v>
      </c>
    </row>
    <row r="178" spans="2:20" s="2" customFormat="1" ht="15" customHeight="1" x14ac:dyDescent="0.3">
      <c r="B178" s="38" t="s">
        <v>225</v>
      </c>
      <c r="C178" s="38"/>
      <c r="D178" s="38" t="str">
        <f t="shared" si="28"/>
        <v>FLO_EMIS</v>
      </c>
      <c r="E178" s="42">
        <f t="shared" si="34"/>
        <v>2015</v>
      </c>
      <c r="F178" s="38" t="str">
        <f t="shared" si="33"/>
        <v>TRABGS</v>
      </c>
      <c r="G178" s="38" t="str">
        <f t="shared" si="35"/>
        <v>TFL*</v>
      </c>
      <c r="H178" s="38" t="str">
        <f>'ACTIVITY TFR_TFM -5km'!P$10</f>
        <v>TRABGS</v>
      </c>
      <c r="I178" s="38" t="str">
        <f t="shared" si="36"/>
        <v>TRASO2N</v>
      </c>
      <c r="J178" s="47">
        <v>7.4224284957330016E-5</v>
      </c>
      <c r="L178" s="38" t="s">
        <v>239</v>
      </c>
      <c r="M178" s="38" t="s">
        <v>293</v>
      </c>
      <c r="N178" s="38" t="s">
        <v>242</v>
      </c>
      <c r="P178" s="53"/>
      <c r="S178" s="53"/>
    </row>
    <row r="179" spans="2:20" s="2" customFormat="1" ht="15" customHeight="1" x14ac:dyDescent="0.3">
      <c r="B179" s="38" t="s">
        <v>225</v>
      </c>
      <c r="C179" s="38"/>
      <c r="D179" s="38" t="str">
        <f t="shared" si="28"/>
        <v>FLO_EMIS</v>
      </c>
      <c r="E179" s="42">
        <f t="shared" si="34"/>
        <v>2015</v>
      </c>
      <c r="F179" s="38" t="str">
        <f t="shared" si="33"/>
        <v>TRABGSL</v>
      </c>
      <c r="G179" s="38" t="str">
        <f t="shared" si="35"/>
        <v>TFL*</v>
      </c>
      <c r="H179" s="38" t="str">
        <f>'ACTIVITY TFR_TFM -5km'!P$11</f>
        <v>TRABGSL</v>
      </c>
      <c r="I179" s="38" t="str">
        <f t="shared" si="36"/>
        <v>TRASO2N</v>
      </c>
      <c r="J179" s="47">
        <f>J188</f>
        <v>1.8234847509984232E-4</v>
      </c>
      <c r="L179" s="38" t="s">
        <v>239</v>
      </c>
      <c r="M179" s="38"/>
      <c r="N179" s="38" t="s">
        <v>294</v>
      </c>
      <c r="P179" s="53"/>
      <c r="S179" s="1"/>
      <c r="T179" s="54"/>
    </row>
    <row r="180" spans="2:20" s="2" customFormat="1" ht="15" customHeight="1" x14ac:dyDescent="0.3">
      <c r="B180" s="38" t="s">
        <v>225</v>
      </c>
      <c r="C180" s="38"/>
      <c r="D180" s="38" t="str">
        <f t="shared" ref="D180" si="37">IF(J180&gt;0,"FLO_EMIS","*")</f>
        <v>FLO_EMIS</v>
      </c>
      <c r="E180" s="42">
        <f t="shared" si="34"/>
        <v>2015</v>
      </c>
      <c r="F180" s="38" t="str">
        <f t="shared" si="33"/>
        <v>TRABGSLM</v>
      </c>
      <c r="G180" s="38" t="str">
        <f t="shared" si="34"/>
        <v>TFL*</v>
      </c>
      <c r="H180" s="38" t="str">
        <f>'ACTIVITY TFR_TFM -5km'!P$12</f>
        <v>TRABGSLM</v>
      </c>
      <c r="I180" s="38" t="str">
        <f t="shared" si="34"/>
        <v>TRASO2N</v>
      </c>
      <c r="J180" s="47">
        <f>J179</f>
        <v>1.8234847509984232E-4</v>
      </c>
      <c r="L180" s="38" t="s">
        <v>239</v>
      </c>
      <c r="M180" s="38"/>
      <c r="N180" s="38" t="s">
        <v>294</v>
      </c>
      <c r="P180" s="53"/>
      <c r="S180" s="53"/>
      <c r="T180" s="62"/>
    </row>
    <row r="181" spans="2:20" s="2" customFormat="1" ht="15" customHeight="1" x14ac:dyDescent="0.3">
      <c r="B181" s="38" t="s">
        <v>225</v>
      </c>
      <c r="C181" s="38"/>
      <c r="D181" s="38" t="str">
        <f t="shared" si="28"/>
        <v>*</v>
      </c>
      <c r="E181" s="42">
        <f>E179</f>
        <v>2015</v>
      </c>
      <c r="F181" s="38" t="str">
        <f t="shared" si="33"/>
        <v>TRABJF</v>
      </c>
      <c r="G181" s="38" t="str">
        <f>G179</f>
        <v>TFL*</v>
      </c>
      <c r="H181" s="38" t="str">
        <f>'ACTIVITY TFR_TFM -5km'!P$13</f>
        <v>TRABJF</v>
      </c>
      <c r="I181" s="38" t="str">
        <f>I179</f>
        <v>TRASO2N</v>
      </c>
      <c r="J181" s="47">
        <v>0</v>
      </c>
      <c r="L181" s="38" t="s">
        <v>239</v>
      </c>
      <c r="M181" s="38"/>
      <c r="N181" s="38" t="s">
        <v>245</v>
      </c>
      <c r="P181" s="53"/>
      <c r="S181" s="53"/>
    </row>
    <row r="182" spans="2:20" s="2" customFormat="1" ht="15" customHeight="1" x14ac:dyDescent="0.3">
      <c r="B182" s="38" t="s">
        <v>225</v>
      </c>
      <c r="C182" s="38"/>
      <c r="D182" s="38" t="str">
        <f t="shared" si="28"/>
        <v>*</v>
      </c>
      <c r="E182" s="42">
        <f t="shared" si="34"/>
        <v>2015</v>
      </c>
      <c r="F182" s="38" t="str">
        <f t="shared" si="33"/>
        <v>TRADME</v>
      </c>
      <c r="G182" s="38" t="str">
        <f t="shared" si="35"/>
        <v>TFL*</v>
      </c>
      <c r="H182" s="38" t="str">
        <f>'ACTIVITY TFR_TFM -5km'!P$14</f>
        <v>TRADME</v>
      </c>
      <c r="I182" s="38" t="str">
        <f t="shared" si="36"/>
        <v>TRASO2N</v>
      </c>
      <c r="J182" s="47">
        <v>0</v>
      </c>
      <c r="L182" s="38" t="s">
        <v>239</v>
      </c>
      <c r="M182" s="38"/>
      <c r="N182" s="38" t="s">
        <v>245</v>
      </c>
      <c r="P182" s="53"/>
      <c r="S182" s="1"/>
      <c r="T182" s="54"/>
    </row>
    <row r="183" spans="2:20" s="2" customFormat="1" ht="15" customHeight="1" x14ac:dyDescent="0.3">
      <c r="B183" s="38" t="s">
        <v>225</v>
      </c>
      <c r="C183" s="38"/>
      <c r="D183" s="38" t="str">
        <f t="shared" si="28"/>
        <v>FLO_EMIS</v>
      </c>
      <c r="E183" s="42">
        <f t="shared" si="34"/>
        <v>2015</v>
      </c>
      <c r="F183" s="38" t="str">
        <f t="shared" si="33"/>
        <v>TRADST</v>
      </c>
      <c r="G183" s="38" t="str">
        <f t="shared" si="35"/>
        <v>TFL*</v>
      </c>
      <c r="H183" s="38" t="str">
        <f>'ACTIVITY TFR_TFM -5km'!P$15</f>
        <v>TRADST</v>
      </c>
      <c r="I183" s="38" t="str">
        <f t="shared" si="36"/>
        <v>TRASO2N</v>
      </c>
      <c r="J183" s="47">
        <v>9.3109872160595866E-5</v>
      </c>
      <c r="L183" s="38" t="s">
        <v>239</v>
      </c>
      <c r="M183" s="38" t="s">
        <v>293</v>
      </c>
      <c r="N183" s="38" t="s">
        <v>242</v>
      </c>
      <c r="P183" s="53"/>
    </row>
    <row r="184" spans="2:20" x14ac:dyDescent="0.3">
      <c r="B184" s="38" t="s">
        <v>225</v>
      </c>
      <c r="C184" s="38"/>
      <c r="D184" s="38" t="str">
        <f t="shared" si="28"/>
        <v>*</v>
      </c>
      <c r="E184" s="42">
        <f t="shared" si="34"/>
        <v>2015</v>
      </c>
      <c r="F184" s="38" t="str">
        <f t="shared" si="33"/>
        <v>TRAELC</v>
      </c>
      <c r="G184" s="38" t="str">
        <f t="shared" si="35"/>
        <v>TFL*</v>
      </c>
      <c r="H184" s="38" t="str">
        <f>'ACTIVITY TFR_TFM -5km'!P$16</f>
        <v>TRAELC</v>
      </c>
      <c r="I184" s="38" t="str">
        <f t="shared" si="36"/>
        <v>TRASO2N</v>
      </c>
      <c r="J184" s="47">
        <v>0</v>
      </c>
      <c r="K184" s="2"/>
      <c r="L184" s="38" t="s">
        <v>239</v>
      </c>
      <c r="M184" s="38"/>
      <c r="N184" s="38" t="s">
        <v>245</v>
      </c>
      <c r="P184" s="53"/>
    </row>
    <row r="185" spans="2:20" x14ac:dyDescent="0.3">
      <c r="B185" s="38" t="s">
        <v>225</v>
      </c>
      <c r="C185" s="38"/>
      <c r="D185" s="38" t="str">
        <f t="shared" si="28"/>
        <v>FLO_EMIS</v>
      </c>
      <c r="E185" s="42">
        <f t="shared" si="34"/>
        <v>2015</v>
      </c>
      <c r="F185" s="38" t="str">
        <f t="shared" si="33"/>
        <v>TRAETH</v>
      </c>
      <c r="G185" s="38" t="str">
        <f t="shared" si="35"/>
        <v>TFL*</v>
      </c>
      <c r="H185" s="38" t="str">
        <f>'ACTIVITY TFR_TFM -5km'!P$17</f>
        <v>TRAETH</v>
      </c>
      <c r="I185" s="38" t="str">
        <f t="shared" si="36"/>
        <v>TRASO2N</v>
      </c>
      <c r="J185" s="47">
        <v>1.2054694460985611E-4</v>
      </c>
      <c r="K185" s="2"/>
      <c r="L185" s="38" t="s">
        <v>239</v>
      </c>
      <c r="M185" s="38" t="s">
        <v>293</v>
      </c>
      <c r="N185" s="38" t="s">
        <v>242</v>
      </c>
    </row>
    <row r="186" spans="2:20" x14ac:dyDescent="0.3">
      <c r="B186" s="38" t="s">
        <v>225</v>
      </c>
      <c r="C186" s="38"/>
      <c r="D186" s="38" t="str">
        <f t="shared" si="28"/>
        <v>FLO_EMIS</v>
      </c>
      <c r="E186" s="42">
        <f t="shared" si="34"/>
        <v>2015</v>
      </c>
      <c r="F186" s="38" t="str">
        <f t="shared" si="33"/>
        <v>TRAETHM</v>
      </c>
      <c r="G186" s="38" t="str">
        <f t="shared" si="35"/>
        <v>TFL*</v>
      </c>
      <c r="H186" s="38" t="str">
        <f>'ACTIVITY TFR_TFM -5km'!P$18</f>
        <v>TRAETHM</v>
      </c>
      <c r="I186" s="38" t="str">
        <f t="shared" si="36"/>
        <v>TRASO2N</v>
      </c>
      <c r="J186" s="47">
        <v>1.2054694460985611E-4</v>
      </c>
      <c r="K186" s="2"/>
      <c r="L186" s="38" t="s">
        <v>239</v>
      </c>
      <c r="M186" s="38" t="s">
        <v>293</v>
      </c>
      <c r="N186" s="38" t="s">
        <v>242</v>
      </c>
    </row>
    <row r="187" spans="2:20" x14ac:dyDescent="0.3">
      <c r="B187" s="38" t="s">
        <v>225</v>
      </c>
      <c r="C187" s="38"/>
      <c r="D187" s="38" t="str">
        <f t="shared" si="28"/>
        <v>*</v>
      </c>
      <c r="E187" s="42">
        <f t="shared" si="34"/>
        <v>2015</v>
      </c>
      <c r="F187" s="38" t="str">
        <f t="shared" si="33"/>
        <v>TRAFTD</v>
      </c>
      <c r="G187" s="38" t="str">
        <f t="shared" si="35"/>
        <v>TFL*</v>
      </c>
      <c r="H187" s="38" t="str">
        <f>'ACTIVITY TFR_TFM -5km'!P$19</f>
        <v>TRAFTD</v>
      </c>
      <c r="I187" s="38" t="str">
        <f t="shared" si="36"/>
        <v>TRASO2N</v>
      </c>
      <c r="J187" s="47">
        <v>0</v>
      </c>
      <c r="K187" s="2"/>
      <c r="L187" s="38" t="s">
        <v>239</v>
      </c>
      <c r="M187" s="38"/>
      <c r="N187" s="38" t="s">
        <v>245</v>
      </c>
    </row>
    <row r="188" spans="2:20" x14ac:dyDescent="0.3">
      <c r="B188" s="38" t="s">
        <v>225</v>
      </c>
      <c r="C188" s="38"/>
      <c r="D188" s="38" t="str">
        <f t="shared" si="28"/>
        <v>FLO_EMIS</v>
      </c>
      <c r="E188" s="42">
        <f t="shared" si="34"/>
        <v>2015</v>
      </c>
      <c r="F188" s="38" t="str">
        <f t="shared" si="33"/>
        <v>TRAGSL</v>
      </c>
      <c r="G188" s="38" t="str">
        <f t="shared" si="35"/>
        <v>TFL*</v>
      </c>
      <c r="H188" s="38" t="str">
        <f>'ACTIVITY TFR_TFM -5km'!P$20</f>
        <v>TRAGSL</v>
      </c>
      <c r="I188" s="38" t="str">
        <f t="shared" si="36"/>
        <v>TRASO2N</v>
      </c>
      <c r="J188" s="47">
        <v>1.8234847509984232E-4</v>
      </c>
      <c r="K188" s="2"/>
      <c r="L188" s="38" t="s">
        <v>239</v>
      </c>
      <c r="M188" s="38" t="s">
        <v>293</v>
      </c>
      <c r="N188" s="38" t="s">
        <v>242</v>
      </c>
    </row>
    <row r="189" spans="2:20" x14ac:dyDescent="0.3">
      <c r="B189" s="38" t="s">
        <v>225</v>
      </c>
      <c r="C189" s="38"/>
      <c r="D189" s="38" t="str">
        <f t="shared" si="28"/>
        <v>*</v>
      </c>
      <c r="E189" s="42">
        <f t="shared" si="34"/>
        <v>2015</v>
      </c>
      <c r="F189" s="38" t="str">
        <f t="shared" si="33"/>
        <v>TRAH2G</v>
      </c>
      <c r="G189" s="38" t="str">
        <f t="shared" si="35"/>
        <v>TFL*</v>
      </c>
      <c r="H189" s="38" t="str">
        <f>'ACTIVITY TFR_TFM -5km'!P$21</f>
        <v>TRAH2G</v>
      </c>
      <c r="I189" s="38" t="str">
        <f t="shared" si="36"/>
        <v>TRASO2N</v>
      </c>
      <c r="J189" s="47">
        <v>0</v>
      </c>
      <c r="K189" s="2"/>
      <c r="L189" s="38" t="s">
        <v>239</v>
      </c>
      <c r="M189" s="38"/>
      <c r="N189" s="38" t="s">
        <v>245</v>
      </c>
    </row>
    <row r="190" spans="2:20" x14ac:dyDescent="0.3">
      <c r="B190" s="38" t="s">
        <v>225</v>
      </c>
      <c r="C190" s="38"/>
      <c r="D190" s="38" t="str">
        <f t="shared" si="28"/>
        <v>*</v>
      </c>
      <c r="E190" s="42">
        <f t="shared" si="34"/>
        <v>2015</v>
      </c>
      <c r="F190" s="38" t="str">
        <f t="shared" si="33"/>
        <v>TRAHFO</v>
      </c>
      <c r="G190" s="38" t="str">
        <f t="shared" si="35"/>
        <v>TFL*</v>
      </c>
      <c r="H190" s="38" t="str">
        <f>'ACTIVITY TFR_TFM -5km'!P$22</f>
        <v>TRAHFO</v>
      </c>
      <c r="I190" s="38" t="str">
        <f t="shared" si="36"/>
        <v>TRASO2N</v>
      </c>
      <c r="J190" s="47">
        <v>0</v>
      </c>
      <c r="K190" s="2"/>
      <c r="L190" s="38" t="s">
        <v>239</v>
      </c>
      <c r="M190" s="38"/>
      <c r="N190" s="38" t="s">
        <v>245</v>
      </c>
    </row>
    <row r="191" spans="2:20" x14ac:dyDescent="0.3">
      <c r="B191" s="38" t="s">
        <v>225</v>
      </c>
      <c r="C191" s="38"/>
      <c r="D191" s="38" t="str">
        <f t="shared" si="28"/>
        <v>*</v>
      </c>
      <c r="E191" s="42">
        <f t="shared" si="34"/>
        <v>2015</v>
      </c>
      <c r="F191" s="38" t="str">
        <f t="shared" si="33"/>
        <v>TRAHUM</v>
      </c>
      <c r="G191" s="38" t="str">
        <f t="shared" si="35"/>
        <v>TFL*</v>
      </c>
      <c r="H191" s="38" t="str">
        <f>'ACTIVITY TFR_TFM -5km'!P$23</f>
        <v>TRAHUM</v>
      </c>
      <c r="I191" s="38" t="str">
        <f t="shared" si="36"/>
        <v>TRASO2N</v>
      </c>
      <c r="J191" s="47">
        <v>0</v>
      </c>
      <c r="K191" s="2"/>
      <c r="L191" s="38" t="s">
        <v>239</v>
      </c>
      <c r="M191" s="38"/>
      <c r="N191" s="38" t="s">
        <v>245</v>
      </c>
    </row>
    <row r="192" spans="2:20" x14ac:dyDescent="0.3">
      <c r="B192" s="38" t="s">
        <v>225</v>
      </c>
      <c r="C192" s="38"/>
      <c r="D192" s="38" t="str">
        <f t="shared" si="28"/>
        <v>*</v>
      </c>
      <c r="E192" s="42">
        <f t="shared" si="34"/>
        <v>2015</v>
      </c>
      <c r="F192" s="38" t="str">
        <f t="shared" si="33"/>
        <v>TRAKER</v>
      </c>
      <c r="G192" s="38" t="str">
        <f t="shared" si="35"/>
        <v>TFL*</v>
      </c>
      <c r="H192" s="38" t="str">
        <f>'ACTIVITY TFR_TFM -5km'!P$24</f>
        <v>TRAKER</v>
      </c>
      <c r="I192" s="38" t="str">
        <f t="shared" si="36"/>
        <v>TRASO2N</v>
      </c>
      <c r="J192" s="47">
        <v>0</v>
      </c>
      <c r="K192" s="2"/>
      <c r="L192" s="38" t="s">
        <v>239</v>
      </c>
      <c r="M192" s="38"/>
      <c r="N192" s="38" t="s">
        <v>245</v>
      </c>
    </row>
    <row r="193" spans="2:20" x14ac:dyDescent="0.3">
      <c r="B193" s="38" t="s">
        <v>225</v>
      </c>
      <c r="C193" s="38"/>
      <c r="D193" s="38" t="str">
        <f t="shared" si="28"/>
        <v>*</v>
      </c>
      <c r="E193" s="42">
        <f t="shared" si="34"/>
        <v>2015</v>
      </c>
      <c r="F193" s="38" t="str">
        <f t="shared" si="33"/>
        <v>TRALFO</v>
      </c>
      <c r="G193" s="38" t="str">
        <f t="shared" si="35"/>
        <v>TFL*</v>
      </c>
      <c r="H193" s="38" t="str">
        <f>'ACTIVITY TFR_TFM -5km'!P$25</f>
        <v>TRALFO</v>
      </c>
      <c r="I193" s="38" t="str">
        <f t="shared" si="36"/>
        <v>TRASO2N</v>
      </c>
      <c r="J193" s="47">
        <v>0</v>
      </c>
      <c r="K193" s="2"/>
      <c r="L193" s="38" t="s">
        <v>239</v>
      </c>
      <c r="M193" s="38"/>
      <c r="N193" s="38" t="s">
        <v>245</v>
      </c>
    </row>
    <row r="194" spans="2:20" x14ac:dyDescent="0.3">
      <c r="B194" s="38" t="s">
        <v>225</v>
      </c>
      <c r="C194" s="38"/>
      <c r="D194" s="38" t="str">
        <f t="shared" si="28"/>
        <v>FLO_EMIS</v>
      </c>
      <c r="E194" s="42">
        <f t="shared" si="34"/>
        <v>2015</v>
      </c>
      <c r="F194" s="38" t="str">
        <f t="shared" si="33"/>
        <v>TRALPG</v>
      </c>
      <c r="G194" s="38" t="str">
        <f t="shared" si="35"/>
        <v>TFL*</v>
      </c>
      <c r="H194" s="38" t="str">
        <f>'ACTIVITY TFR_TFM -5km'!P$26</f>
        <v>TRALPG</v>
      </c>
      <c r="I194" s="38" t="str">
        <f t="shared" si="36"/>
        <v>TRASO2N</v>
      </c>
      <c r="J194" s="47">
        <v>9.8540867479206213E-5</v>
      </c>
      <c r="K194" s="2"/>
      <c r="L194" s="38" t="s">
        <v>239</v>
      </c>
      <c r="M194" s="38" t="s">
        <v>293</v>
      </c>
      <c r="N194" s="38" t="s">
        <v>242</v>
      </c>
    </row>
    <row r="195" spans="2:20" x14ac:dyDescent="0.3">
      <c r="B195" s="38" t="s">
        <v>225</v>
      </c>
      <c r="C195" s="38"/>
      <c r="D195" s="38" t="str">
        <f t="shared" si="28"/>
        <v>FLO_EMIS</v>
      </c>
      <c r="E195" s="42">
        <f t="shared" si="34"/>
        <v>2015</v>
      </c>
      <c r="F195" s="38" t="str">
        <f t="shared" si="33"/>
        <v>TRAMTH</v>
      </c>
      <c r="G195" s="38" t="str">
        <f t="shared" si="35"/>
        <v>TFL*</v>
      </c>
      <c r="H195" s="38" t="str">
        <f>'ACTIVITY TFR_TFM -5km'!P$27</f>
        <v>TRAMTH</v>
      </c>
      <c r="I195" s="38" t="str">
        <f t="shared" si="36"/>
        <v>TRASO2N</v>
      </c>
      <c r="J195" s="47">
        <v>9.0800000139945928E-5</v>
      </c>
      <c r="K195" s="2"/>
      <c r="L195" s="38" t="s">
        <v>239</v>
      </c>
      <c r="M195" s="38" t="s">
        <v>293</v>
      </c>
      <c r="N195" s="38" t="s">
        <v>242</v>
      </c>
    </row>
    <row r="196" spans="2:20" s="2" customFormat="1" ht="15" customHeight="1" x14ac:dyDescent="0.3">
      <c r="B196" s="38" t="s">
        <v>225</v>
      </c>
      <c r="C196" s="38"/>
      <c r="D196" s="38" t="str">
        <f t="shared" si="28"/>
        <v>FLO_EMIS</v>
      </c>
      <c r="E196" s="42">
        <f t="shared" si="34"/>
        <v>2015</v>
      </c>
      <c r="F196" s="38" t="str">
        <f t="shared" si="33"/>
        <v>TRAMTHM</v>
      </c>
      <c r="G196" s="38" t="str">
        <f t="shared" si="35"/>
        <v>TFL*</v>
      </c>
      <c r="H196" s="38" t="str">
        <f>'ACTIVITY TFR_TFM -5km'!P$28</f>
        <v>TRAMTHM</v>
      </c>
      <c r="I196" s="38" t="str">
        <f t="shared" si="36"/>
        <v>TRASO2N</v>
      </c>
      <c r="J196" s="47">
        <v>9.0800000139945928E-5</v>
      </c>
      <c r="L196" s="38" t="s">
        <v>239</v>
      </c>
      <c r="M196" s="38" t="s">
        <v>293</v>
      </c>
      <c r="N196" s="38" t="s">
        <v>242</v>
      </c>
      <c r="P196" s="53"/>
    </row>
    <row r="197" spans="2:20" s="2" customFormat="1" ht="15" customHeight="1" x14ac:dyDescent="0.3">
      <c r="B197" s="38" t="s">
        <v>225</v>
      </c>
      <c r="C197" s="38"/>
      <c r="D197" s="38" t="str">
        <f t="shared" si="28"/>
        <v>FLO_EMIS</v>
      </c>
      <c r="E197" s="42">
        <f t="shared" si="34"/>
        <v>2015</v>
      </c>
      <c r="F197" s="38" t="str">
        <f t="shared" si="33"/>
        <v>TRANGL</v>
      </c>
      <c r="G197" s="38" t="str">
        <f t="shared" si="35"/>
        <v>TFL*</v>
      </c>
      <c r="H197" s="38" t="str">
        <f>'ACTIVITY TFR_TFM -5km'!P$29</f>
        <v>TRANGL</v>
      </c>
      <c r="I197" s="38" t="str">
        <f t="shared" si="36"/>
        <v>TRASO2N</v>
      </c>
      <c r="J197" s="47">
        <v>7.4224284957330016E-5</v>
      </c>
      <c r="K197"/>
      <c r="L197" s="38" t="s">
        <v>239</v>
      </c>
      <c r="M197" s="38" t="s">
        <v>293</v>
      </c>
      <c r="N197" s="38" t="s">
        <v>242</v>
      </c>
      <c r="P197" s="53"/>
    </row>
    <row r="198" spans="2:20" x14ac:dyDescent="0.3">
      <c r="B198" s="39" t="s">
        <v>225</v>
      </c>
      <c r="C198" s="39"/>
      <c r="D198" s="39" t="str">
        <f t="shared" si="28"/>
        <v>FLO_EMIS</v>
      </c>
      <c r="E198" s="43">
        <f t="shared" si="34"/>
        <v>2015</v>
      </c>
      <c r="F198" s="39" t="str">
        <f t="shared" si="33"/>
        <v>TRANGS</v>
      </c>
      <c r="G198" s="39" t="str">
        <f t="shared" si="35"/>
        <v>TFL*</v>
      </c>
      <c r="H198" s="39" t="str">
        <f>'ACTIVITY TFR_TFM -5km'!P$30</f>
        <v>TRANGS</v>
      </c>
      <c r="I198" s="39" t="str">
        <f t="shared" si="36"/>
        <v>TRASO2N</v>
      </c>
      <c r="J198" s="48">
        <v>7.4224284957330016E-5</v>
      </c>
      <c r="L198" s="39" t="s">
        <v>239</v>
      </c>
      <c r="M198" s="39" t="s">
        <v>293</v>
      </c>
      <c r="N198" s="39" t="s">
        <v>242</v>
      </c>
    </row>
    <row r="199" spans="2:20" x14ac:dyDescent="0.3">
      <c r="B199" s="38" t="s">
        <v>225</v>
      </c>
      <c r="C199" s="38"/>
      <c r="D199" s="38" t="str">
        <f t="shared" si="28"/>
        <v>FLO_EMIS</v>
      </c>
      <c r="E199" s="42">
        <v>2015</v>
      </c>
      <c r="F199" s="38" t="str">
        <f>H199</f>
        <v>TRABDL</v>
      </c>
      <c r="G199" s="38" t="str">
        <f>G$7</f>
        <v>TFL*</v>
      </c>
      <c r="H199" s="38" t="str">
        <f>'ACTIVITY TFR_TFM -5km'!P$7</f>
        <v>TRABDL</v>
      </c>
      <c r="I199" s="38" t="s">
        <v>230</v>
      </c>
      <c r="J199" s="47">
        <v>1.4301038775774341E-2</v>
      </c>
      <c r="K199" s="2"/>
      <c r="L199" s="38" t="s">
        <v>239</v>
      </c>
      <c r="M199" s="38" t="s">
        <v>293</v>
      </c>
      <c r="N199" s="38" t="s">
        <v>244</v>
      </c>
    </row>
    <row r="200" spans="2:20" s="2" customFormat="1" ht="15" customHeight="1" x14ac:dyDescent="0.3">
      <c r="B200" s="38" t="s">
        <v>225</v>
      </c>
      <c r="C200" s="38"/>
      <c r="D200" s="38" t="str">
        <f t="shared" si="28"/>
        <v>FLO_EMIS</v>
      </c>
      <c r="E200" s="42">
        <f>E199</f>
        <v>2015</v>
      </c>
      <c r="F200" s="38" t="str">
        <f t="shared" ref="F200:F222" si="38">H200</f>
        <v>TRABDLM</v>
      </c>
      <c r="G200" s="38" t="str">
        <f>G199</f>
        <v>TFL*</v>
      </c>
      <c r="H200" s="38" t="str">
        <f>'ACTIVITY TFR_TFM -5km'!P$8</f>
        <v>TRABDLM</v>
      </c>
      <c r="I200" s="38" t="str">
        <f>I199</f>
        <v>TRAVOCN</v>
      </c>
      <c r="J200" s="47">
        <v>1.4301038775774341E-2</v>
      </c>
      <c r="L200" s="38" t="s">
        <v>239</v>
      </c>
      <c r="M200" s="38" t="s">
        <v>293</v>
      </c>
      <c r="N200" s="38" t="s">
        <v>244</v>
      </c>
      <c r="P200" s="53"/>
      <c r="S200" s="53"/>
    </row>
    <row r="201" spans="2:20" s="2" customFormat="1" ht="15" customHeight="1" x14ac:dyDescent="0.3">
      <c r="B201" s="38" t="s">
        <v>225</v>
      </c>
      <c r="C201" s="38"/>
      <c r="D201" s="38" t="str">
        <f t="shared" si="28"/>
        <v>FLO_EMIS</v>
      </c>
      <c r="E201" s="42">
        <f t="shared" ref="E201:I222" si="39">E200</f>
        <v>2015</v>
      </c>
      <c r="F201" s="38" t="str">
        <f t="shared" si="38"/>
        <v>TRABGL</v>
      </c>
      <c r="G201" s="38" t="str">
        <f t="shared" ref="G201:G222" si="40">G200</f>
        <v>TFL*</v>
      </c>
      <c r="H201" s="38" t="str">
        <f>'ACTIVITY TFR_TFM -5km'!P$9</f>
        <v>TRABGL</v>
      </c>
      <c r="I201" s="38" t="str">
        <f t="shared" ref="I201:I222" si="41">I200</f>
        <v>TRAVOCN</v>
      </c>
      <c r="J201" s="47">
        <v>3.3783144200374223E-4</v>
      </c>
      <c r="L201" s="38" t="s">
        <v>239</v>
      </c>
      <c r="M201" s="38" t="s">
        <v>293</v>
      </c>
      <c r="N201" s="38" t="s">
        <v>242</v>
      </c>
      <c r="P201" s="53"/>
      <c r="S201" s="1"/>
      <c r="T201" s="54"/>
    </row>
    <row r="202" spans="2:20" s="2" customFormat="1" ht="15" customHeight="1" x14ac:dyDescent="0.3">
      <c r="B202" s="38" t="s">
        <v>225</v>
      </c>
      <c r="C202" s="38"/>
      <c r="D202" s="38" t="str">
        <f t="shared" si="28"/>
        <v>FLO_EMIS</v>
      </c>
      <c r="E202" s="42">
        <f t="shared" si="39"/>
        <v>2015</v>
      </c>
      <c r="F202" s="38" t="str">
        <f t="shared" si="38"/>
        <v>TRABGS</v>
      </c>
      <c r="G202" s="38" t="str">
        <f t="shared" si="40"/>
        <v>TFL*</v>
      </c>
      <c r="H202" s="38" t="str">
        <f>'ACTIVITY TFR_TFM -5km'!P$10</f>
        <v>TRABGS</v>
      </c>
      <c r="I202" s="38" t="str">
        <f t="shared" si="41"/>
        <v>TRAVOCN</v>
      </c>
      <c r="J202" s="47">
        <v>3.3783144200374223E-4</v>
      </c>
      <c r="L202" s="38" t="s">
        <v>239</v>
      </c>
      <c r="M202" s="38" t="s">
        <v>293</v>
      </c>
      <c r="N202" s="38" t="s">
        <v>242</v>
      </c>
      <c r="P202" s="53"/>
      <c r="S202" s="53"/>
    </row>
    <row r="203" spans="2:20" s="2" customFormat="1" ht="15" customHeight="1" x14ac:dyDescent="0.3">
      <c r="B203" s="38" t="s">
        <v>225</v>
      </c>
      <c r="C203" s="38"/>
      <c r="D203" s="38" t="str">
        <f t="shared" si="28"/>
        <v>FLO_EMIS</v>
      </c>
      <c r="E203" s="42">
        <f t="shared" si="39"/>
        <v>2015</v>
      </c>
      <c r="F203" s="38" t="str">
        <f t="shared" si="38"/>
        <v>TRABGSL</v>
      </c>
      <c r="G203" s="38" t="str">
        <f t="shared" si="40"/>
        <v>TFL*</v>
      </c>
      <c r="H203" s="38" t="str">
        <f>'ACTIVITY TFR_TFM -5km'!P$11</f>
        <v>TRABGSL</v>
      </c>
      <c r="I203" s="38" t="str">
        <f t="shared" si="41"/>
        <v>TRAVOCN</v>
      </c>
      <c r="J203" s="47">
        <f>J212</f>
        <v>0.22783684105144561</v>
      </c>
      <c r="L203" s="38" t="s">
        <v>239</v>
      </c>
      <c r="M203" s="38"/>
      <c r="N203" s="38" t="s">
        <v>294</v>
      </c>
      <c r="P203" s="53"/>
      <c r="S203" s="1"/>
      <c r="T203" s="54"/>
    </row>
    <row r="204" spans="2:20" s="2" customFormat="1" ht="15" customHeight="1" x14ac:dyDescent="0.3">
      <c r="B204" s="38" t="s">
        <v>225</v>
      </c>
      <c r="C204" s="38"/>
      <c r="D204" s="38" t="str">
        <f t="shared" si="28"/>
        <v>FLO_EMIS</v>
      </c>
      <c r="E204" s="42">
        <f t="shared" si="39"/>
        <v>2015</v>
      </c>
      <c r="F204" s="38" t="str">
        <f t="shared" si="38"/>
        <v>TRABGSLM</v>
      </c>
      <c r="G204" s="38" t="str">
        <f t="shared" si="39"/>
        <v>TFL*</v>
      </c>
      <c r="H204" s="38" t="str">
        <f>'ACTIVITY TFR_TFM -5km'!P$12</f>
        <v>TRABGSLM</v>
      </c>
      <c r="I204" s="38" t="str">
        <f t="shared" si="39"/>
        <v>TRAVOCN</v>
      </c>
      <c r="J204" s="47">
        <f>J203</f>
        <v>0.22783684105144561</v>
      </c>
      <c r="L204" s="38" t="s">
        <v>239</v>
      </c>
      <c r="M204" s="38"/>
      <c r="N204" s="38" t="s">
        <v>294</v>
      </c>
      <c r="P204" s="53"/>
      <c r="S204" s="53"/>
      <c r="T204" s="62"/>
    </row>
    <row r="205" spans="2:20" s="2" customFormat="1" ht="15" customHeight="1" x14ac:dyDescent="0.3">
      <c r="B205" s="38" t="s">
        <v>225</v>
      </c>
      <c r="C205" s="38"/>
      <c r="D205" s="38" t="str">
        <f t="shared" si="28"/>
        <v>*</v>
      </c>
      <c r="E205" s="42">
        <f>E203</f>
        <v>2015</v>
      </c>
      <c r="F205" s="38" t="str">
        <f t="shared" si="38"/>
        <v>TRABJF</v>
      </c>
      <c r="G205" s="38" t="str">
        <f>G203</f>
        <v>TFL*</v>
      </c>
      <c r="H205" s="38" t="str">
        <f>'ACTIVITY TFR_TFM -5km'!P$13</f>
        <v>TRABJF</v>
      </c>
      <c r="I205" s="38" t="str">
        <f>I203</f>
        <v>TRAVOCN</v>
      </c>
      <c r="J205" s="47">
        <v>0</v>
      </c>
      <c r="L205" s="38" t="s">
        <v>239</v>
      </c>
      <c r="M205" s="38"/>
      <c r="N205" s="38" t="s">
        <v>245</v>
      </c>
      <c r="P205" s="53"/>
    </row>
    <row r="206" spans="2:20" x14ac:dyDescent="0.3">
      <c r="B206" s="38" t="s">
        <v>225</v>
      </c>
      <c r="C206" s="38"/>
      <c r="D206" s="38" t="str">
        <f t="shared" si="28"/>
        <v>*</v>
      </c>
      <c r="E206" s="42">
        <f t="shared" si="39"/>
        <v>2015</v>
      </c>
      <c r="F206" s="38" t="str">
        <f t="shared" si="38"/>
        <v>TRADME</v>
      </c>
      <c r="G206" s="38" t="str">
        <f t="shared" si="40"/>
        <v>TFL*</v>
      </c>
      <c r="H206" s="38" t="str">
        <f>'ACTIVITY TFR_TFM -5km'!P$14</f>
        <v>TRADME</v>
      </c>
      <c r="I206" s="38" t="str">
        <f t="shared" si="41"/>
        <v>TRAVOCN</v>
      </c>
      <c r="J206" s="47">
        <v>0</v>
      </c>
      <c r="K206" s="2"/>
      <c r="L206" s="38" t="s">
        <v>239</v>
      </c>
      <c r="M206" s="38"/>
      <c r="N206" s="38" t="s">
        <v>245</v>
      </c>
      <c r="P206" s="53"/>
    </row>
    <row r="207" spans="2:20" x14ac:dyDescent="0.3">
      <c r="B207" s="38" t="s">
        <v>225</v>
      </c>
      <c r="C207" s="38"/>
      <c r="D207" s="38" t="str">
        <f t="shared" si="28"/>
        <v>FLO_EMIS</v>
      </c>
      <c r="E207" s="42">
        <f t="shared" si="39"/>
        <v>2015</v>
      </c>
      <c r="F207" s="38" t="str">
        <f t="shared" si="38"/>
        <v>TRADST</v>
      </c>
      <c r="G207" s="38" t="str">
        <f t="shared" si="40"/>
        <v>TFL*</v>
      </c>
      <c r="H207" s="38" t="str">
        <f>'ACTIVITY TFR_TFM -5km'!P$15</f>
        <v>TRADST</v>
      </c>
      <c r="I207" s="38" t="str">
        <f t="shared" si="41"/>
        <v>TRAVOCN</v>
      </c>
      <c r="J207" s="47">
        <v>1.4012007460957925E-2</v>
      </c>
      <c r="K207" s="2"/>
      <c r="L207" s="38" t="s">
        <v>239</v>
      </c>
      <c r="M207" s="38" t="s">
        <v>293</v>
      </c>
      <c r="N207" s="38" t="s">
        <v>242</v>
      </c>
    </row>
    <row r="208" spans="2:20" x14ac:dyDescent="0.3">
      <c r="B208" s="38" t="s">
        <v>225</v>
      </c>
      <c r="C208" s="38"/>
      <c r="D208" s="38" t="str">
        <f t="shared" ref="D208:D222" si="42">IF(J208&gt;0,"FLO_EMIS","*")</f>
        <v>*</v>
      </c>
      <c r="E208" s="42">
        <f t="shared" si="39"/>
        <v>2015</v>
      </c>
      <c r="F208" s="38" t="str">
        <f t="shared" si="38"/>
        <v>TRAELC</v>
      </c>
      <c r="G208" s="38" t="str">
        <f t="shared" si="40"/>
        <v>TFL*</v>
      </c>
      <c r="H208" s="38" t="str">
        <f>'ACTIVITY TFR_TFM -5km'!P$16</f>
        <v>TRAELC</v>
      </c>
      <c r="I208" s="38" t="str">
        <f t="shared" si="41"/>
        <v>TRAVOCN</v>
      </c>
      <c r="J208" s="47">
        <v>0</v>
      </c>
      <c r="K208" s="2"/>
      <c r="L208" s="38" t="s">
        <v>239</v>
      </c>
      <c r="M208" s="38"/>
      <c r="N208" s="38" t="s">
        <v>245</v>
      </c>
    </row>
    <row r="209" spans="2:14" x14ac:dyDescent="0.3">
      <c r="B209" s="38" t="s">
        <v>225</v>
      </c>
      <c r="C209" s="38"/>
      <c r="D209" s="38" t="str">
        <f t="shared" si="42"/>
        <v>FLO_EMIS</v>
      </c>
      <c r="E209" s="42">
        <f t="shared" si="39"/>
        <v>2015</v>
      </c>
      <c r="F209" s="38" t="str">
        <f t="shared" si="38"/>
        <v>TRAETH</v>
      </c>
      <c r="G209" s="38" t="str">
        <f t="shared" si="40"/>
        <v>TFL*</v>
      </c>
      <c r="H209" s="38" t="str">
        <f>'ACTIVITY TFR_TFM -5km'!P$17</f>
        <v>TRAETH</v>
      </c>
      <c r="I209" s="38" t="str">
        <f t="shared" si="41"/>
        <v>TRAVOCN</v>
      </c>
      <c r="J209" s="47">
        <v>7.147919558042469E-2</v>
      </c>
      <c r="K209" s="2"/>
      <c r="L209" s="38" t="s">
        <v>239</v>
      </c>
      <c r="M209" s="38" t="s">
        <v>293</v>
      </c>
      <c r="N209" s="38" t="s">
        <v>242</v>
      </c>
    </row>
    <row r="210" spans="2:14" x14ac:dyDescent="0.3">
      <c r="B210" s="38" t="s">
        <v>225</v>
      </c>
      <c r="C210" s="38"/>
      <c r="D210" s="38" t="str">
        <f t="shared" si="42"/>
        <v>FLO_EMIS</v>
      </c>
      <c r="E210" s="42">
        <f t="shared" si="39"/>
        <v>2015</v>
      </c>
      <c r="F210" s="38" t="str">
        <f t="shared" si="38"/>
        <v>TRAETHM</v>
      </c>
      <c r="G210" s="38" t="str">
        <f t="shared" si="40"/>
        <v>TFL*</v>
      </c>
      <c r="H210" s="38" t="str">
        <f>'ACTIVITY TFR_TFM -5km'!P$18</f>
        <v>TRAETHM</v>
      </c>
      <c r="I210" s="38" t="str">
        <f t="shared" si="41"/>
        <v>TRAVOCN</v>
      </c>
      <c r="J210" s="47">
        <v>7.147919558042469E-2</v>
      </c>
      <c r="K210" s="2"/>
      <c r="L210" s="38" t="s">
        <v>239</v>
      </c>
      <c r="M210" s="38" t="s">
        <v>293</v>
      </c>
      <c r="N210" s="38" t="s">
        <v>242</v>
      </c>
    </row>
    <row r="211" spans="2:14" x14ac:dyDescent="0.3">
      <c r="B211" s="38" t="s">
        <v>225</v>
      </c>
      <c r="C211" s="38"/>
      <c r="D211" s="38" t="str">
        <f t="shared" si="42"/>
        <v>*</v>
      </c>
      <c r="E211" s="42">
        <f t="shared" si="39"/>
        <v>2015</v>
      </c>
      <c r="F211" s="38" t="str">
        <f t="shared" si="38"/>
        <v>TRAFTD</v>
      </c>
      <c r="G211" s="38" t="str">
        <f t="shared" si="40"/>
        <v>TFL*</v>
      </c>
      <c r="H211" s="38" t="str">
        <f>'ACTIVITY TFR_TFM -5km'!P$19</f>
        <v>TRAFTD</v>
      </c>
      <c r="I211" s="38" t="str">
        <f t="shared" si="41"/>
        <v>TRAVOCN</v>
      </c>
      <c r="J211" s="47">
        <v>0</v>
      </c>
      <c r="K211" s="2"/>
      <c r="L211" s="38" t="s">
        <v>239</v>
      </c>
      <c r="M211" s="38"/>
      <c r="N211" s="38" t="s">
        <v>245</v>
      </c>
    </row>
    <row r="212" spans="2:14" x14ac:dyDescent="0.3">
      <c r="B212" s="38" t="s">
        <v>225</v>
      </c>
      <c r="C212" s="38"/>
      <c r="D212" s="38" t="str">
        <f t="shared" si="42"/>
        <v>FLO_EMIS</v>
      </c>
      <c r="E212" s="42">
        <f t="shared" si="39"/>
        <v>2015</v>
      </c>
      <c r="F212" s="38" t="str">
        <f t="shared" si="38"/>
        <v>TRAGSL</v>
      </c>
      <c r="G212" s="38" t="str">
        <f t="shared" si="40"/>
        <v>TFL*</v>
      </c>
      <c r="H212" s="38" t="str">
        <f>'ACTIVITY TFR_TFM -5km'!P$20</f>
        <v>TRAGSL</v>
      </c>
      <c r="I212" s="38" t="str">
        <f t="shared" si="41"/>
        <v>TRAVOCN</v>
      </c>
      <c r="J212" s="47">
        <v>0.22783684105144561</v>
      </c>
      <c r="K212" s="2"/>
      <c r="L212" s="38" t="s">
        <v>239</v>
      </c>
      <c r="M212" s="38" t="s">
        <v>293</v>
      </c>
      <c r="N212" s="38" t="s">
        <v>242</v>
      </c>
    </row>
    <row r="213" spans="2:14" x14ac:dyDescent="0.3">
      <c r="B213" s="38" t="s">
        <v>225</v>
      </c>
      <c r="C213" s="38"/>
      <c r="D213" s="38" t="str">
        <f t="shared" si="42"/>
        <v>*</v>
      </c>
      <c r="E213" s="42">
        <f t="shared" si="39"/>
        <v>2015</v>
      </c>
      <c r="F213" s="38" t="str">
        <f t="shared" si="38"/>
        <v>TRAH2G</v>
      </c>
      <c r="G213" s="38" t="str">
        <f t="shared" si="40"/>
        <v>TFL*</v>
      </c>
      <c r="H213" s="38" t="str">
        <f>'ACTIVITY TFR_TFM -5km'!P$21</f>
        <v>TRAH2G</v>
      </c>
      <c r="I213" s="38" t="str">
        <f t="shared" si="41"/>
        <v>TRAVOCN</v>
      </c>
      <c r="J213" s="47">
        <v>0</v>
      </c>
      <c r="K213" s="2"/>
      <c r="L213" s="38" t="s">
        <v>239</v>
      </c>
      <c r="M213" s="38"/>
      <c r="N213" s="38" t="s">
        <v>245</v>
      </c>
    </row>
    <row r="214" spans="2:14" x14ac:dyDescent="0.3">
      <c r="B214" s="38" t="s">
        <v>225</v>
      </c>
      <c r="C214" s="38"/>
      <c r="D214" s="38" t="str">
        <f t="shared" si="42"/>
        <v>*</v>
      </c>
      <c r="E214" s="42">
        <f t="shared" si="39"/>
        <v>2015</v>
      </c>
      <c r="F214" s="38" t="str">
        <f t="shared" si="38"/>
        <v>TRAHFO</v>
      </c>
      <c r="G214" s="38" t="str">
        <f t="shared" si="40"/>
        <v>TFL*</v>
      </c>
      <c r="H214" s="38" t="str">
        <f>'ACTIVITY TFR_TFM -5km'!P$22</f>
        <v>TRAHFO</v>
      </c>
      <c r="I214" s="38" t="str">
        <f t="shared" si="41"/>
        <v>TRAVOCN</v>
      </c>
      <c r="J214" s="47">
        <v>0</v>
      </c>
      <c r="K214" s="2"/>
      <c r="L214" s="38" t="s">
        <v>239</v>
      </c>
      <c r="M214" s="38"/>
      <c r="N214" s="38" t="s">
        <v>245</v>
      </c>
    </row>
    <row r="215" spans="2:14" x14ac:dyDescent="0.3">
      <c r="B215" s="38" t="s">
        <v>225</v>
      </c>
      <c r="C215" s="38"/>
      <c r="D215" s="38" t="str">
        <f t="shared" si="42"/>
        <v>*</v>
      </c>
      <c r="E215" s="42">
        <f t="shared" si="39"/>
        <v>2015</v>
      </c>
      <c r="F215" s="38" t="str">
        <f t="shared" si="38"/>
        <v>TRAHUM</v>
      </c>
      <c r="G215" s="38" t="str">
        <f t="shared" si="40"/>
        <v>TFL*</v>
      </c>
      <c r="H215" s="38" t="str">
        <f>'ACTIVITY TFR_TFM -5km'!P$23</f>
        <v>TRAHUM</v>
      </c>
      <c r="I215" s="38" t="str">
        <f t="shared" si="41"/>
        <v>TRAVOCN</v>
      </c>
      <c r="J215" s="47">
        <v>0</v>
      </c>
      <c r="K215" s="2"/>
      <c r="L215" s="38" t="s">
        <v>239</v>
      </c>
      <c r="M215" s="38"/>
      <c r="N215" s="38" t="s">
        <v>245</v>
      </c>
    </row>
    <row r="216" spans="2:14" x14ac:dyDescent="0.3">
      <c r="B216" s="38" t="s">
        <v>225</v>
      </c>
      <c r="C216" s="38"/>
      <c r="D216" s="38" t="str">
        <f t="shared" si="42"/>
        <v>*</v>
      </c>
      <c r="E216" s="42">
        <f t="shared" si="39"/>
        <v>2015</v>
      </c>
      <c r="F216" s="38" t="str">
        <f t="shared" si="38"/>
        <v>TRAKER</v>
      </c>
      <c r="G216" s="38" t="str">
        <f t="shared" si="40"/>
        <v>TFL*</v>
      </c>
      <c r="H216" s="38" t="str">
        <f>'ACTIVITY TFR_TFM -5km'!P$24</f>
        <v>TRAKER</v>
      </c>
      <c r="I216" s="38" t="str">
        <f t="shared" si="41"/>
        <v>TRAVOCN</v>
      </c>
      <c r="J216" s="47">
        <v>0</v>
      </c>
      <c r="K216" s="2"/>
      <c r="L216" s="38" t="s">
        <v>239</v>
      </c>
      <c r="M216" s="38"/>
      <c r="N216" s="38" t="s">
        <v>245</v>
      </c>
    </row>
    <row r="217" spans="2:14" x14ac:dyDescent="0.3">
      <c r="B217" s="38" t="s">
        <v>225</v>
      </c>
      <c r="C217" s="38"/>
      <c r="D217" s="38" t="str">
        <f t="shared" si="42"/>
        <v>*</v>
      </c>
      <c r="E217" s="42">
        <f t="shared" si="39"/>
        <v>2015</v>
      </c>
      <c r="F217" s="38" t="str">
        <f t="shared" si="38"/>
        <v>TRALFO</v>
      </c>
      <c r="G217" s="38" t="str">
        <f t="shared" si="40"/>
        <v>TFL*</v>
      </c>
      <c r="H217" s="38" t="str">
        <f>'ACTIVITY TFR_TFM -5km'!P$25</f>
        <v>TRALFO</v>
      </c>
      <c r="I217" s="38" t="str">
        <f t="shared" si="41"/>
        <v>TRAVOCN</v>
      </c>
      <c r="J217" s="47">
        <v>0</v>
      </c>
      <c r="K217" s="2"/>
      <c r="L217" s="38" t="s">
        <v>239</v>
      </c>
      <c r="M217" s="38"/>
      <c r="N217" s="38" t="s">
        <v>245</v>
      </c>
    </row>
    <row r="218" spans="2:14" x14ac:dyDescent="0.3">
      <c r="B218" s="38" t="s">
        <v>225</v>
      </c>
      <c r="C218" s="38"/>
      <c r="D218" s="38" t="str">
        <f t="shared" si="42"/>
        <v>FLO_EMIS</v>
      </c>
      <c r="E218" s="42">
        <f t="shared" si="39"/>
        <v>2015</v>
      </c>
      <c r="F218" s="38" t="str">
        <f t="shared" si="38"/>
        <v>TRALPG</v>
      </c>
      <c r="G218" s="38" t="str">
        <f t="shared" si="40"/>
        <v>TFL*</v>
      </c>
      <c r="H218" s="38" t="str">
        <f>'ACTIVITY TFR_TFM -5km'!P$26</f>
        <v>TRALPG</v>
      </c>
      <c r="I218" s="38" t="str">
        <f t="shared" si="41"/>
        <v>TRAVOCN</v>
      </c>
      <c r="J218" s="47">
        <v>3.5384602503326501E-4</v>
      </c>
      <c r="K218" s="2"/>
      <c r="L218" s="38" t="s">
        <v>239</v>
      </c>
      <c r="M218" s="38" t="s">
        <v>293</v>
      </c>
      <c r="N218" s="38" t="s">
        <v>242</v>
      </c>
    </row>
    <row r="219" spans="2:14" x14ac:dyDescent="0.3">
      <c r="B219" s="38" t="s">
        <v>225</v>
      </c>
      <c r="C219" s="38"/>
      <c r="D219" s="38" t="str">
        <f t="shared" si="42"/>
        <v>FLO_EMIS</v>
      </c>
      <c r="E219" s="42">
        <f t="shared" si="39"/>
        <v>2015</v>
      </c>
      <c r="F219" s="38" t="str">
        <f t="shared" si="38"/>
        <v>TRAMTH</v>
      </c>
      <c r="G219" s="38" t="str">
        <f t="shared" si="40"/>
        <v>TFL*</v>
      </c>
      <c r="H219" s="38" t="str">
        <f>'ACTIVITY TFR_TFM -5km'!P$27</f>
        <v>TRAMTH</v>
      </c>
      <c r="I219" s="38" t="str">
        <f t="shared" si="41"/>
        <v>TRAVOCN</v>
      </c>
      <c r="J219" s="47">
        <v>1.3664397231922485E-2</v>
      </c>
      <c r="K219" s="2"/>
      <c r="L219" s="38" t="s">
        <v>239</v>
      </c>
      <c r="M219" s="38" t="s">
        <v>293</v>
      </c>
      <c r="N219" s="38" t="s">
        <v>242</v>
      </c>
    </row>
    <row r="220" spans="2:14" x14ac:dyDescent="0.3">
      <c r="B220" s="38" t="s">
        <v>225</v>
      </c>
      <c r="C220" s="38"/>
      <c r="D220" s="38" t="str">
        <f t="shared" si="42"/>
        <v>FLO_EMIS</v>
      </c>
      <c r="E220" s="42">
        <f t="shared" si="39"/>
        <v>2015</v>
      </c>
      <c r="F220" s="38" t="str">
        <f t="shared" si="38"/>
        <v>TRAMTHM</v>
      </c>
      <c r="G220" s="38" t="str">
        <f t="shared" si="40"/>
        <v>TFL*</v>
      </c>
      <c r="H220" s="38" t="str">
        <f>'ACTIVITY TFR_TFM -5km'!P$28</f>
        <v>TRAMTHM</v>
      </c>
      <c r="I220" s="38" t="str">
        <f t="shared" si="41"/>
        <v>TRAVOCN</v>
      </c>
      <c r="J220" s="47">
        <v>1.3664397231922485E-2</v>
      </c>
      <c r="K220" s="2"/>
      <c r="L220" s="38" t="s">
        <v>239</v>
      </c>
      <c r="M220" s="38" t="s">
        <v>293</v>
      </c>
      <c r="N220" s="38" t="s">
        <v>242</v>
      </c>
    </row>
    <row r="221" spans="2:14" x14ac:dyDescent="0.3">
      <c r="B221" s="38" t="s">
        <v>225</v>
      </c>
      <c r="C221" s="38"/>
      <c r="D221" s="38" t="str">
        <f t="shared" si="42"/>
        <v>FLO_EMIS</v>
      </c>
      <c r="E221" s="42">
        <f t="shared" si="39"/>
        <v>2015</v>
      </c>
      <c r="F221" s="38" t="str">
        <f t="shared" si="38"/>
        <v>TRANGL</v>
      </c>
      <c r="G221" s="38" t="str">
        <f t="shared" si="40"/>
        <v>TFL*</v>
      </c>
      <c r="H221" s="38" t="str">
        <f>'ACTIVITY TFR_TFM -5km'!P$29</f>
        <v>TRANGL</v>
      </c>
      <c r="I221" s="38" t="str">
        <f t="shared" si="41"/>
        <v>TRAVOCN</v>
      </c>
      <c r="J221" s="47">
        <v>3.3783144200374223E-4</v>
      </c>
      <c r="L221" s="38" t="s">
        <v>239</v>
      </c>
      <c r="M221" s="38" t="s">
        <v>293</v>
      </c>
      <c r="N221" s="38" t="s">
        <v>242</v>
      </c>
    </row>
    <row r="222" spans="2:14" x14ac:dyDescent="0.3">
      <c r="B222" s="39" t="s">
        <v>225</v>
      </c>
      <c r="C222" s="39"/>
      <c r="D222" s="39" t="str">
        <f t="shared" si="42"/>
        <v>FLO_EMIS</v>
      </c>
      <c r="E222" s="43">
        <f t="shared" si="39"/>
        <v>2015</v>
      </c>
      <c r="F222" s="39" t="str">
        <f t="shared" si="38"/>
        <v>TRANGS</v>
      </c>
      <c r="G222" s="39" t="str">
        <f t="shared" si="40"/>
        <v>TFL*</v>
      </c>
      <c r="H222" s="39" t="str">
        <f>'ACTIVITY TFR_TFM -5km'!P$30</f>
        <v>TRANGS</v>
      </c>
      <c r="I222" s="39" t="str">
        <f t="shared" si="41"/>
        <v>TRAVOCN</v>
      </c>
      <c r="J222" s="48">
        <v>3.3783144200374223E-4</v>
      </c>
      <c r="L222" s="39" t="s">
        <v>239</v>
      </c>
      <c r="M222" s="39" t="s">
        <v>293</v>
      </c>
      <c r="N222" s="39" t="s">
        <v>242</v>
      </c>
    </row>
    <row r="225" spans="2:20" ht="19.8" x14ac:dyDescent="0.3">
      <c r="B225" s="50" t="s">
        <v>330</v>
      </c>
      <c r="C225" s="50"/>
      <c r="D225" s="50"/>
      <c r="E225" s="50"/>
      <c r="F225" s="50"/>
      <c r="G225" s="2"/>
      <c r="H225" s="2"/>
      <c r="I225" s="2"/>
      <c r="J225" s="2"/>
      <c r="K225" s="2"/>
      <c r="L225" s="41"/>
      <c r="M225" s="2"/>
      <c r="N225" s="2"/>
      <c r="O225" s="2"/>
      <c r="P225" s="2"/>
      <c r="Q225" s="2"/>
      <c r="R225" s="2"/>
      <c r="S225" s="2"/>
      <c r="T225" s="2"/>
    </row>
    <row r="226" spans="2:20" x14ac:dyDescent="0.3">
      <c r="B226" s="40" t="s">
        <v>215</v>
      </c>
      <c r="K226" s="2"/>
      <c r="L226" s="41"/>
      <c r="M226" s="2"/>
      <c r="N226" s="2"/>
      <c r="O226" s="2"/>
      <c r="P226" s="2"/>
      <c r="Q226" s="2"/>
      <c r="R226" s="2"/>
      <c r="S226" s="2"/>
      <c r="T226" s="2"/>
    </row>
    <row r="227" spans="2:20" x14ac:dyDescent="0.3">
      <c r="B227" s="35" t="s">
        <v>216</v>
      </c>
      <c r="C227" s="35" t="s">
        <v>217</v>
      </c>
      <c r="D227" s="35" t="s">
        <v>218</v>
      </c>
      <c r="E227" s="35" t="s">
        <v>219</v>
      </c>
      <c r="F227" s="35" t="s">
        <v>220</v>
      </c>
      <c r="G227" s="35" t="s">
        <v>221</v>
      </c>
      <c r="H227" s="35" t="s">
        <v>222</v>
      </c>
      <c r="I227" s="35" t="s">
        <v>223</v>
      </c>
      <c r="J227" s="35" t="s">
        <v>224</v>
      </c>
      <c r="K227" s="2"/>
      <c r="L227" s="35" t="s">
        <v>238</v>
      </c>
      <c r="M227" s="35" t="s">
        <v>292</v>
      </c>
      <c r="N227" s="35" t="s">
        <v>243</v>
      </c>
      <c r="O227" s="51"/>
      <c r="P227" s="35" t="s">
        <v>301</v>
      </c>
      <c r="Q227" s="35" t="s">
        <v>302</v>
      </c>
      <c r="R227" s="2"/>
      <c r="S227" s="35" t="s">
        <v>303</v>
      </c>
      <c r="T227" s="35" t="s">
        <v>302</v>
      </c>
    </row>
    <row r="228" spans="2:20" s="2" customFormat="1" ht="15" customHeight="1" x14ac:dyDescent="0.3">
      <c r="B228" s="38" t="s">
        <v>225</v>
      </c>
      <c r="C228" s="38"/>
      <c r="D228" s="38" t="str">
        <f t="shared" ref="D228:D294" si="43">IF(J228&gt;0,"FLO_EMIS","*")</f>
        <v>FLO_EMIS</v>
      </c>
      <c r="E228" s="42">
        <v>2025</v>
      </c>
      <c r="F228" s="38" t="str">
        <f>H228</f>
        <v>TRABDL</v>
      </c>
      <c r="G228" s="38" t="s">
        <v>345</v>
      </c>
      <c r="H228" s="38" t="str">
        <f>'ACTIVITY TFR_TFM -5km'!P$7</f>
        <v>TRABDL</v>
      </c>
      <c r="I228" s="38" t="s">
        <v>226</v>
      </c>
      <c r="J228" s="47">
        <v>4.0730289793586538E-4</v>
      </c>
      <c r="L228" s="38" t="s">
        <v>239</v>
      </c>
      <c r="M228" s="38" t="s">
        <v>293</v>
      </c>
      <c r="N228" s="38" t="s">
        <v>310</v>
      </c>
      <c r="P228" s="38" t="s">
        <v>185</v>
      </c>
      <c r="Q228" s="44" t="s">
        <v>186</v>
      </c>
      <c r="S228" s="38" t="s">
        <v>226</v>
      </c>
      <c r="T228" s="44" t="s">
        <v>250</v>
      </c>
    </row>
    <row r="229" spans="2:20" s="2" customFormat="1" ht="15" customHeight="1" x14ac:dyDescent="0.3">
      <c r="B229" s="38" t="s">
        <v>225</v>
      </c>
      <c r="C229" s="38"/>
      <c r="D229" s="38" t="str">
        <f t="shared" si="43"/>
        <v>FLO_EMIS</v>
      </c>
      <c r="E229" s="42">
        <f>E228</f>
        <v>2025</v>
      </c>
      <c r="F229" s="38" t="str">
        <f t="shared" ref="F229:F251" si="44">H229</f>
        <v>TRABDLM</v>
      </c>
      <c r="G229" s="38" t="str">
        <f>G228</f>
        <v>TFL*01*</v>
      </c>
      <c r="H229" s="38" t="str">
        <f>'ACTIVITY TFR_TFM -5km'!P$8</f>
        <v>TRABDLM</v>
      </c>
      <c r="I229" s="38" t="str">
        <f>I228</f>
        <v>TRACH4N</v>
      </c>
      <c r="J229" s="47">
        <v>4.0730289793586538E-4</v>
      </c>
      <c r="L229" s="38" t="s">
        <v>239</v>
      </c>
      <c r="M229" s="38" t="s">
        <v>293</v>
      </c>
      <c r="N229" s="38" t="s">
        <v>310</v>
      </c>
      <c r="P229" s="38" t="s">
        <v>187</v>
      </c>
      <c r="Q229" s="44" t="s">
        <v>188</v>
      </c>
      <c r="S229" s="38" t="s">
        <v>227</v>
      </c>
      <c r="T229" s="44" t="s">
        <v>251</v>
      </c>
    </row>
    <row r="230" spans="2:20" s="2" customFormat="1" ht="15" customHeight="1" x14ac:dyDescent="0.3">
      <c r="B230" s="38" t="s">
        <v>225</v>
      </c>
      <c r="C230" s="38"/>
      <c r="D230" s="38" t="str">
        <f t="shared" si="43"/>
        <v>FLO_EMIS</v>
      </c>
      <c r="E230" s="42">
        <f t="shared" ref="E230:I251" si="45">E229</f>
        <v>2025</v>
      </c>
      <c r="F230" s="38" t="str">
        <f t="shared" si="44"/>
        <v>TRABGL</v>
      </c>
      <c r="G230" s="38" t="str">
        <f t="shared" ref="G230:G251" si="46">G229</f>
        <v>TFL*01*</v>
      </c>
      <c r="H230" s="38" t="str">
        <f>'ACTIVITY TFR_TFM -5km'!P$9</f>
        <v>TRABGL</v>
      </c>
      <c r="I230" s="38" t="str">
        <f t="shared" ref="I230:I251" si="47">I229</f>
        <v>TRACH4N</v>
      </c>
      <c r="J230" s="47">
        <v>5.0016356051880125E-3</v>
      </c>
      <c r="L230" s="38" t="s">
        <v>239</v>
      </c>
      <c r="M230" s="38" t="s">
        <v>293</v>
      </c>
      <c r="N230" s="38" t="s">
        <v>311</v>
      </c>
      <c r="P230" s="38" t="s">
        <v>278</v>
      </c>
      <c r="Q230" s="44" t="s">
        <v>279</v>
      </c>
      <c r="S230" s="38" t="s">
        <v>249</v>
      </c>
      <c r="T230" s="44" t="s">
        <v>252</v>
      </c>
    </row>
    <row r="231" spans="2:20" s="2" customFormat="1" ht="15" customHeight="1" x14ac:dyDescent="0.3">
      <c r="B231" s="38" t="s">
        <v>225</v>
      </c>
      <c r="C231" s="38"/>
      <c r="D231" s="38" t="str">
        <f t="shared" si="43"/>
        <v>FLO_EMIS</v>
      </c>
      <c r="E231" s="42">
        <f t="shared" si="45"/>
        <v>2025</v>
      </c>
      <c r="F231" s="38" t="str">
        <f t="shared" si="44"/>
        <v>TRABGS</v>
      </c>
      <c r="G231" s="38" t="str">
        <f t="shared" si="46"/>
        <v>TFL*01*</v>
      </c>
      <c r="H231" s="38" t="str">
        <f>'ACTIVITY TFR_TFM -5km'!P$10</f>
        <v>TRABGS</v>
      </c>
      <c r="I231" s="38" t="str">
        <f t="shared" si="47"/>
        <v>TRACH4N</v>
      </c>
      <c r="J231" s="47">
        <v>5.0016356051880125E-3</v>
      </c>
      <c r="L231" s="38" t="s">
        <v>239</v>
      </c>
      <c r="M231" s="38" t="s">
        <v>293</v>
      </c>
      <c r="N231" s="38" t="s">
        <v>311</v>
      </c>
      <c r="P231" s="38" t="s">
        <v>189</v>
      </c>
      <c r="Q231" s="44" t="s">
        <v>190</v>
      </c>
      <c r="S231" s="38" t="s">
        <v>228</v>
      </c>
      <c r="T231" s="44" t="s">
        <v>253</v>
      </c>
    </row>
    <row r="232" spans="2:20" s="2" customFormat="1" ht="15" customHeight="1" x14ac:dyDescent="0.3">
      <c r="B232" s="38" t="s">
        <v>225</v>
      </c>
      <c r="C232" s="38"/>
      <c r="D232" s="38" t="str">
        <f t="shared" si="43"/>
        <v>FLO_EMIS</v>
      </c>
      <c r="E232" s="42">
        <f t="shared" si="45"/>
        <v>2025</v>
      </c>
      <c r="F232" s="38" t="str">
        <f t="shared" si="44"/>
        <v>TRABGSL</v>
      </c>
      <c r="G232" s="38" t="str">
        <f t="shared" si="46"/>
        <v>TFL*01*</v>
      </c>
      <c r="H232" s="38" t="str">
        <f>'ACTIVITY TFR_TFM -5km'!P$11</f>
        <v>TRABGSL</v>
      </c>
      <c r="I232" s="38" t="str">
        <f t="shared" si="47"/>
        <v>TRACH4N</v>
      </c>
      <c r="J232" s="47">
        <f>J241</f>
        <v>1.3986566052741912E-2</v>
      </c>
      <c r="L232" s="38" t="s">
        <v>239</v>
      </c>
      <c r="M232" s="38"/>
      <c r="N232" s="38" t="s">
        <v>294</v>
      </c>
      <c r="P232" s="38" t="s">
        <v>282</v>
      </c>
      <c r="Q232" s="44" t="s">
        <v>283</v>
      </c>
      <c r="S232" s="38" t="s">
        <v>247</v>
      </c>
      <c r="T232" s="44" t="s">
        <v>254</v>
      </c>
    </row>
    <row r="233" spans="2:20" s="2" customFormat="1" ht="15" customHeight="1" x14ac:dyDescent="0.3">
      <c r="B233" s="38" t="s">
        <v>225</v>
      </c>
      <c r="C233" s="38"/>
      <c r="D233" s="38" t="str">
        <f t="shared" si="43"/>
        <v>FLO_EMIS</v>
      </c>
      <c r="E233" s="42">
        <f t="shared" si="45"/>
        <v>2025</v>
      </c>
      <c r="F233" s="38" t="str">
        <f t="shared" si="44"/>
        <v>TRABGSLM</v>
      </c>
      <c r="G233" s="38" t="str">
        <f t="shared" si="45"/>
        <v>TFL*01*</v>
      </c>
      <c r="H233" s="38" t="str">
        <f>'ACTIVITY TFR_TFM -5km'!P$12</f>
        <v>TRABGSLM</v>
      </c>
      <c r="I233" s="38" t="str">
        <f t="shared" si="45"/>
        <v>TRACH4N</v>
      </c>
      <c r="J233" s="47">
        <f>J232</f>
        <v>1.3986566052741912E-2</v>
      </c>
      <c r="L233" s="38" t="s">
        <v>239</v>
      </c>
      <c r="M233" s="38"/>
      <c r="N233" s="38" t="s">
        <v>294</v>
      </c>
      <c r="P233" s="38" t="s">
        <v>317</v>
      </c>
      <c r="Q233" s="44" t="s">
        <v>318</v>
      </c>
      <c r="S233" s="38" t="s">
        <v>231</v>
      </c>
      <c r="T233" s="44" t="s">
        <v>255</v>
      </c>
    </row>
    <row r="234" spans="2:20" s="2" customFormat="1" ht="15" customHeight="1" x14ac:dyDescent="0.3">
      <c r="B234" s="38" t="s">
        <v>225</v>
      </c>
      <c r="C234" s="38"/>
      <c r="D234" s="38" t="str">
        <f t="shared" si="43"/>
        <v>*</v>
      </c>
      <c r="E234" s="42">
        <f>E232</f>
        <v>2025</v>
      </c>
      <c r="F234" s="38" t="str">
        <f t="shared" si="44"/>
        <v>TRABJF</v>
      </c>
      <c r="G234" s="38" t="str">
        <f>G232</f>
        <v>TFL*01*</v>
      </c>
      <c r="H234" s="38" t="str">
        <f>'ACTIVITY TFR_TFM -5km'!P$13</f>
        <v>TRABJF</v>
      </c>
      <c r="I234" s="38" t="str">
        <f>I232</f>
        <v>TRACH4N</v>
      </c>
      <c r="J234" s="47">
        <v>0</v>
      </c>
      <c r="L234" s="38" t="s">
        <v>239</v>
      </c>
      <c r="M234" s="38"/>
      <c r="N234" s="38" t="s">
        <v>245</v>
      </c>
      <c r="P234" s="38" t="s">
        <v>284</v>
      </c>
      <c r="Q234" s="44" t="s">
        <v>285</v>
      </c>
      <c r="S234" s="38" t="s">
        <v>246</v>
      </c>
      <c r="T234" s="44" t="s">
        <v>257</v>
      </c>
    </row>
    <row r="235" spans="2:20" s="2" customFormat="1" ht="15" customHeight="1" x14ac:dyDescent="0.3">
      <c r="B235" s="38" t="s">
        <v>225</v>
      </c>
      <c r="C235" s="38"/>
      <c r="D235" s="38" t="str">
        <f t="shared" si="43"/>
        <v>*</v>
      </c>
      <c r="E235" s="42">
        <f t="shared" si="45"/>
        <v>2025</v>
      </c>
      <c r="F235" s="38" t="str">
        <f t="shared" si="44"/>
        <v>TRADME</v>
      </c>
      <c r="G235" s="38" t="str">
        <f t="shared" si="46"/>
        <v>TFL*01*</v>
      </c>
      <c r="H235" s="38" t="str">
        <f>'ACTIVITY TFR_TFM -5km'!P$14</f>
        <v>TRADME</v>
      </c>
      <c r="I235" s="38" t="str">
        <f t="shared" si="47"/>
        <v>TRACH4N</v>
      </c>
      <c r="J235" s="47">
        <v>0</v>
      </c>
      <c r="L235" s="38" t="s">
        <v>239</v>
      </c>
      <c r="M235" s="38"/>
      <c r="N235" s="38" t="s">
        <v>245</v>
      </c>
      <c r="P235" s="38" t="s">
        <v>286</v>
      </c>
      <c r="Q235" s="44" t="s">
        <v>287</v>
      </c>
      <c r="S235" s="38" t="s">
        <v>233</v>
      </c>
      <c r="T235" s="44" t="s">
        <v>258</v>
      </c>
    </row>
    <row r="236" spans="2:20" s="2" customFormat="1" ht="15" customHeight="1" x14ac:dyDescent="0.3">
      <c r="B236" s="38" t="s">
        <v>225</v>
      </c>
      <c r="C236" s="38"/>
      <c r="D236" s="38" t="str">
        <f t="shared" si="43"/>
        <v>FLO_EMIS</v>
      </c>
      <c r="E236" s="42">
        <f t="shared" si="45"/>
        <v>2025</v>
      </c>
      <c r="F236" s="38" t="str">
        <f t="shared" si="44"/>
        <v>TRADST</v>
      </c>
      <c r="G236" s="38" t="str">
        <f t="shared" si="46"/>
        <v>TFL*01*</v>
      </c>
      <c r="H236" s="38" t="str">
        <f>'ACTIVITY TFR_TFM -5km'!P$15</f>
        <v>TRADST</v>
      </c>
      <c r="I236" s="38" t="str">
        <f t="shared" si="47"/>
        <v>TRACH4N</v>
      </c>
      <c r="J236" s="47">
        <v>3.9907109375760636E-4</v>
      </c>
      <c r="L236" s="38" t="s">
        <v>239</v>
      </c>
      <c r="M236" s="38" t="s">
        <v>293</v>
      </c>
      <c r="N236" s="38" t="s">
        <v>311</v>
      </c>
      <c r="P236" s="38" t="s">
        <v>191</v>
      </c>
      <c r="Q236" s="44" t="s">
        <v>192</v>
      </c>
      <c r="S236" s="38" t="s">
        <v>232</v>
      </c>
      <c r="T236" s="44" t="s">
        <v>256</v>
      </c>
    </row>
    <row r="237" spans="2:20" s="2" customFormat="1" ht="15" customHeight="1" x14ac:dyDescent="0.3">
      <c r="B237" s="38" t="s">
        <v>225</v>
      </c>
      <c r="C237" s="38"/>
      <c r="D237" s="38" t="str">
        <f t="shared" si="43"/>
        <v>*</v>
      </c>
      <c r="E237" s="42">
        <f t="shared" si="45"/>
        <v>2025</v>
      </c>
      <c r="F237" s="38" t="str">
        <f t="shared" si="44"/>
        <v>TRAELC</v>
      </c>
      <c r="G237" s="38" t="str">
        <f t="shared" si="46"/>
        <v>TFL*01*</v>
      </c>
      <c r="H237" s="38" t="str">
        <f>'ACTIVITY TFR_TFM -5km'!P$16</f>
        <v>TRAELC</v>
      </c>
      <c r="I237" s="38" t="str">
        <f t="shared" si="47"/>
        <v>TRACH4N</v>
      </c>
      <c r="J237" s="47">
        <v>0</v>
      </c>
      <c r="L237" s="38" t="s">
        <v>239</v>
      </c>
      <c r="M237" s="38"/>
      <c r="N237" s="38" t="s">
        <v>245</v>
      </c>
      <c r="P237" s="38" t="s">
        <v>193</v>
      </c>
      <c r="Q237" s="44" t="s">
        <v>194</v>
      </c>
      <c r="S237" s="38" t="s">
        <v>240</v>
      </c>
      <c r="T237" s="44" t="s">
        <v>259</v>
      </c>
    </row>
    <row r="238" spans="2:20" s="2" customFormat="1" ht="15" customHeight="1" x14ac:dyDescent="0.3">
      <c r="B238" s="38" t="s">
        <v>225</v>
      </c>
      <c r="C238" s="38"/>
      <c r="D238" s="38" t="str">
        <f t="shared" si="43"/>
        <v>FLO_EMIS</v>
      </c>
      <c r="E238" s="42">
        <f t="shared" si="45"/>
        <v>2025</v>
      </c>
      <c r="F238" s="38" t="str">
        <f t="shared" si="44"/>
        <v>TRAETH</v>
      </c>
      <c r="G238" s="38" t="str">
        <f t="shared" si="46"/>
        <v>TFL*01*</v>
      </c>
      <c r="H238" s="38" t="str">
        <f>'ACTIVITY TFR_TFM -5km'!P$17</f>
        <v>TRAETH</v>
      </c>
      <c r="I238" s="38" t="str">
        <f t="shared" si="47"/>
        <v>TRACH4N</v>
      </c>
      <c r="J238" s="47">
        <v>4.5590366521885486E-3</v>
      </c>
      <c r="L238" s="38" t="s">
        <v>239</v>
      </c>
      <c r="M238" s="38" t="s">
        <v>293</v>
      </c>
      <c r="N238" s="38" t="s">
        <v>311</v>
      </c>
      <c r="P238" s="38" t="s">
        <v>195</v>
      </c>
      <c r="Q238" s="44" t="s">
        <v>196</v>
      </c>
      <c r="S238" s="38" t="s">
        <v>230</v>
      </c>
      <c r="T238" s="44" t="s">
        <v>300</v>
      </c>
    </row>
    <row r="239" spans="2:20" s="2" customFormat="1" ht="15" customHeight="1" x14ac:dyDescent="0.3">
      <c r="B239" s="38" t="s">
        <v>225</v>
      </c>
      <c r="C239" s="38"/>
      <c r="D239" s="38" t="str">
        <f t="shared" si="43"/>
        <v>FLO_EMIS</v>
      </c>
      <c r="E239" s="42">
        <f t="shared" si="45"/>
        <v>2025</v>
      </c>
      <c r="F239" s="38" t="str">
        <f t="shared" si="44"/>
        <v>TRAETHM</v>
      </c>
      <c r="G239" s="38" t="str">
        <f t="shared" si="46"/>
        <v>TFL*01*</v>
      </c>
      <c r="H239" s="38" t="str">
        <f>'ACTIVITY TFR_TFM -5km'!P$18</f>
        <v>TRAETHM</v>
      </c>
      <c r="I239" s="38" t="str">
        <f t="shared" si="47"/>
        <v>TRACH4N</v>
      </c>
      <c r="J239" s="47">
        <v>4.5590366521885486E-3</v>
      </c>
      <c r="L239" s="38" t="s">
        <v>239</v>
      </c>
      <c r="M239" s="38" t="s">
        <v>293</v>
      </c>
      <c r="N239" s="38" t="s">
        <v>311</v>
      </c>
      <c r="P239" s="38" t="s">
        <v>197</v>
      </c>
      <c r="Q239" s="44" t="s">
        <v>198</v>
      </c>
    </row>
    <row r="240" spans="2:20" x14ac:dyDescent="0.3">
      <c r="B240" s="38" t="s">
        <v>225</v>
      </c>
      <c r="C240" s="38"/>
      <c r="D240" s="38" t="str">
        <f t="shared" si="43"/>
        <v>*</v>
      </c>
      <c r="E240" s="42">
        <f t="shared" si="45"/>
        <v>2025</v>
      </c>
      <c r="F240" s="38" t="str">
        <f t="shared" si="44"/>
        <v>TRAFTD</v>
      </c>
      <c r="G240" s="38" t="str">
        <f t="shared" si="46"/>
        <v>TFL*01*</v>
      </c>
      <c r="H240" s="38" t="str">
        <f>'ACTIVITY TFR_TFM -5km'!P$19</f>
        <v>TRAFTD</v>
      </c>
      <c r="I240" s="38" t="str">
        <f t="shared" si="47"/>
        <v>TRACH4N</v>
      </c>
      <c r="J240" s="47">
        <v>0</v>
      </c>
      <c r="K240" s="2"/>
      <c r="L240" s="38" t="s">
        <v>239</v>
      </c>
      <c r="M240" s="38"/>
      <c r="N240" s="38" t="s">
        <v>245</v>
      </c>
      <c r="O240" s="2"/>
      <c r="P240" s="38" t="s">
        <v>276</v>
      </c>
      <c r="Q240" s="44" t="s">
        <v>277</v>
      </c>
      <c r="R240" s="2"/>
      <c r="S240" s="2"/>
      <c r="T240" s="2"/>
    </row>
    <row r="241" spans="2:20" s="2" customFormat="1" ht="15" customHeight="1" x14ac:dyDescent="0.3">
      <c r="B241" s="38" t="s">
        <v>225</v>
      </c>
      <c r="C241" s="38"/>
      <c r="D241" s="38" t="str">
        <f t="shared" si="43"/>
        <v>FLO_EMIS</v>
      </c>
      <c r="E241" s="42">
        <f t="shared" si="45"/>
        <v>2025</v>
      </c>
      <c r="F241" s="38" t="str">
        <f t="shared" si="44"/>
        <v>TRAGSL</v>
      </c>
      <c r="G241" s="38" t="str">
        <f t="shared" si="46"/>
        <v>TFL*01*</v>
      </c>
      <c r="H241" s="38" t="str">
        <f>'ACTIVITY TFR_TFM -5km'!P$20</f>
        <v>TRAGSL</v>
      </c>
      <c r="I241" s="38" t="str">
        <f t="shared" si="47"/>
        <v>TRACH4N</v>
      </c>
      <c r="J241" s="47">
        <v>1.3986566052741912E-2</v>
      </c>
      <c r="L241" s="38" t="s">
        <v>239</v>
      </c>
      <c r="M241" s="38" t="s">
        <v>293</v>
      </c>
      <c r="N241" s="38" t="s">
        <v>311</v>
      </c>
      <c r="P241" s="38" t="s">
        <v>199</v>
      </c>
      <c r="Q241" s="44" t="s">
        <v>200</v>
      </c>
    </row>
    <row r="242" spans="2:20" s="2" customFormat="1" ht="15" customHeight="1" x14ac:dyDescent="0.3">
      <c r="B242" s="38" t="s">
        <v>225</v>
      </c>
      <c r="C242" s="38"/>
      <c r="D242" s="38" t="str">
        <f t="shared" si="43"/>
        <v>*</v>
      </c>
      <c r="E242" s="42">
        <f t="shared" si="45"/>
        <v>2025</v>
      </c>
      <c r="F242" s="38" t="str">
        <f t="shared" si="44"/>
        <v>TRAH2G</v>
      </c>
      <c r="G242" s="38" t="str">
        <f t="shared" si="46"/>
        <v>TFL*01*</v>
      </c>
      <c r="H242" s="38" t="str">
        <f>'ACTIVITY TFR_TFM -5km'!P$21</f>
        <v>TRAH2G</v>
      </c>
      <c r="I242" s="38" t="str">
        <f t="shared" si="47"/>
        <v>TRACH4N</v>
      </c>
      <c r="J242" s="47">
        <v>0</v>
      </c>
      <c r="L242" s="38" t="s">
        <v>239</v>
      </c>
      <c r="M242" s="38"/>
      <c r="N242" s="38" t="s">
        <v>245</v>
      </c>
      <c r="P242" s="38" t="s">
        <v>201</v>
      </c>
      <c r="Q242" s="44" t="s">
        <v>202</v>
      </c>
    </row>
    <row r="243" spans="2:20" s="2" customFormat="1" ht="15" customHeight="1" x14ac:dyDescent="0.3">
      <c r="B243" s="38" t="s">
        <v>225</v>
      </c>
      <c r="C243" s="38"/>
      <c r="D243" s="38" t="str">
        <f t="shared" si="43"/>
        <v>*</v>
      </c>
      <c r="E243" s="42">
        <f t="shared" si="45"/>
        <v>2025</v>
      </c>
      <c r="F243" s="38" t="str">
        <f t="shared" si="44"/>
        <v>TRAHFO</v>
      </c>
      <c r="G243" s="38" t="str">
        <f t="shared" si="46"/>
        <v>TFL*01*</v>
      </c>
      <c r="H243" s="38" t="str">
        <f>'ACTIVITY TFR_TFM -5km'!P$22</f>
        <v>TRAHFO</v>
      </c>
      <c r="I243" s="38" t="str">
        <f t="shared" si="47"/>
        <v>TRACH4N</v>
      </c>
      <c r="J243" s="47">
        <v>0</v>
      </c>
      <c r="L243" s="38" t="s">
        <v>239</v>
      </c>
      <c r="M243" s="38"/>
      <c r="N243" s="38" t="s">
        <v>245</v>
      </c>
      <c r="P243" s="38" t="s">
        <v>203</v>
      </c>
      <c r="Q243" s="44" t="s">
        <v>204</v>
      </c>
    </row>
    <row r="244" spans="2:20" s="2" customFormat="1" ht="15" customHeight="1" x14ac:dyDescent="0.3">
      <c r="B244" s="38" t="s">
        <v>225</v>
      </c>
      <c r="C244" s="38"/>
      <c r="D244" s="38" t="str">
        <f t="shared" si="43"/>
        <v>*</v>
      </c>
      <c r="E244" s="42">
        <f t="shared" si="45"/>
        <v>2025</v>
      </c>
      <c r="F244" s="38" t="str">
        <f t="shared" si="44"/>
        <v>TRAHUM</v>
      </c>
      <c r="G244" s="38" t="str">
        <f t="shared" si="46"/>
        <v>TFL*01*</v>
      </c>
      <c r="H244" s="38" t="str">
        <f>'ACTIVITY TFR_TFM -5km'!P$23</f>
        <v>TRAHUM</v>
      </c>
      <c r="I244" s="38" t="str">
        <f t="shared" si="47"/>
        <v>TRACH4N</v>
      </c>
      <c r="J244" s="47">
        <v>0</v>
      </c>
      <c r="L244" s="38" t="s">
        <v>239</v>
      </c>
      <c r="M244" s="38"/>
      <c r="N244" s="38" t="s">
        <v>245</v>
      </c>
      <c r="P244" s="38" t="s">
        <v>205</v>
      </c>
      <c r="Q244" s="44" t="s">
        <v>206</v>
      </c>
    </row>
    <row r="245" spans="2:20" s="2" customFormat="1" ht="15" customHeight="1" x14ac:dyDescent="0.3">
      <c r="B245" s="38" t="s">
        <v>225</v>
      </c>
      <c r="C245" s="38"/>
      <c r="D245" s="38" t="str">
        <f t="shared" si="43"/>
        <v>*</v>
      </c>
      <c r="E245" s="42">
        <f t="shared" si="45"/>
        <v>2025</v>
      </c>
      <c r="F245" s="38" t="str">
        <f t="shared" si="44"/>
        <v>TRAKER</v>
      </c>
      <c r="G245" s="38" t="str">
        <f t="shared" si="46"/>
        <v>TFL*01*</v>
      </c>
      <c r="H245" s="38" t="str">
        <f>'ACTIVITY TFR_TFM -5km'!P$24</f>
        <v>TRAKER</v>
      </c>
      <c r="I245" s="38" t="str">
        <f t="shared" si="47"/>
        <v>TRACH4N</v>
      </c>
      <c r="J245" s="47">
        <v>0</v>
      </c>
      <c r="L245" s="38" t="s">
        <v>239</v>
      </c>
      <c r="M245" s="38"/>
      <c r="N245" s="38" t="s">
        <v>245</v>
      </c>
      <c r="P245" s="38" t="s">
        <v>207</v>
      </c>
      <c r="Q245" s="44" t="s">
        <v>208</v>
      </c>
    </row>
    <row r="246" spans="2:20" s="2" customFormat="1" ht="15" customHeight="1" x14ac:dyDescent="0.3">
      <c r="B246" s="38" t="s">
        <v>225</v>
      </c>
      <c r="C246" s="38"/>
      <c r="D246" s="38" t="str">
        <f t="shared" si="43"/>
        <v>*</v>
      </c>
      <c r="E246" s="42">
        <f t="shared" si="45"/>
        <v>2025</v>
      </c>
      <c r="F246" s="38" t="str">
        <f t="shared" si="44"/>
        <v>TRALFO</v>
      </c>
      <c r="G246" s="38" t="str">
        <f t="shared" si="46"/>
        <v>TFL*01*</v>
      </c>
      <c r="H246" s="38" t="str">
        <f>'ACTIVITY TFR_TFM -5km'!P$25</f>
        <v>TRALFO</v>
      </c>
      <c r="I246" s="38" t="str">
        <f t="shared" si="47"/>
        <v>TRACH4N</v>
      </c>
      <c r="J246" s="47">
        <v>0</v>
      </c>
      <c r="L246" s="38" t="s">
        <v>239</v>
      </c>
      <c r="M246" s="38"/>
      <c r="N246" s="38" t="s">
        <v>245</v>
      </c>
      <c r="P246" s="38" t="s">
        <v>209</v>
      </c>
      <c r="Q246" s="44" t="s">
        <v>210</v>
      </c>
    </row>
    <row r="247" spans="2:20" s="2" customFormat="1" ht="15" customHeight="1" x14ac:dyDescent="0.3">
      <c r="B247" s="38" t="s">
        <v>225</v>
      </c>
      <c r="C247" s="38"/>
      <c r="D247" s="38" t="str">
        <f t="shared" si="43"/>
        <v>FLO_EMIS</v>
      </c>
      <c r="E247" s="42">
        <f t="shared" si="45"/>
        <v>2025</v>
      </c>
      <c r="F247" s="38" t="str">
        <f t="shared" si="44"/>
        <v>TRALPG</v>
      </c>
      <c r="G247" s="38" t="str">
        <f t="shared" si="46"/>
        <v>TFL*01*</v>
      </c>
      <c r="H247" s="38" t="str">
        <f>'ACTIVITY TFR_TFM -5km'!P$26</f>
        <v>TRALPG</v>
      </c>
      <c r="I247" s="38" t="str">
        <f t="shared" si="47"/>
        <v>TRACH4N</v>
      </c>
      <c r="J247" s="47">
        <v>5.2387334555468127E-3</v>
      </c>
      <c r="L247" s="38" t="s">
        <v>239</v>
      </c>
      <c r="M247" s="38" t="s">
        <v>293</v>
      </c>
      <c r="N247" s="38" t="s">
        <v>311</v>
      </c>
      <c r="P247" s="38" t="s">
        <v>211</v>
      </c>
      <c r="Q247" s="44" t="s">
        <v>212</v>
      </c>
    </row>
    <row r="248" spans="2:20" s="2" customFormat="1" ht="15" customHeight="1" x14ac:dyDescent="0.3">
      <c r="B248" s="38" t="s">
        <v>225</v>
      </c>
      <c r="C248" s="38"/>
      <c r="D248" s="38" t="str">
        <f t="shared" si="43"/>
        <v>FLO_EMIS</v>
      </c>
      <c r="E248" s="42">
        <f t="shared" si="45"/>
        <v>2025</v>
      </c>
      <c r="F248" s="38" t="str">
        <f t="shared" si="44"/>
        <v>TRAMTH</v>
      </c>
      <c r="G248" s="38" t="str">
        <f t="shared" si="46"/>
        <v>TFL*01*</v>
      </c>
      <c r="H248" s="38" t="str">
        <f>'ACTIVITY TFR_TFM -5km'!P$27</f>
        <v>TRAMTH</v>
      </c>
      <c r="I248" s="38" t="str">
        <f t="shared" si="47"/>
        <v>TRACH4N</v>
      </c>
      <c r="J248" s="47">
        <v>3.8917093040941514E-4</v>
      </c>
      <c r="L248" s="38" t="s">
        <v>239</v>
      </c>
      <c r="M248" s="38" t="s">
        <v>293</v>
      </c>
      <c r="N248" s="38" t="s">
        <v>311</v>
      </c>
      <c r="P248" s="38" t="s">
        <v>265</v>
      </c>
      <c r="Q248" s="44" t="s">
        <v>268</v>
      </c>
    </row>
    <row r="249" spans="2:20" s="2" customFormat="1" ht="15" customHeight="1" x14ac:dyDescent="0.3">
      <c r="B249" s="38" t="s">
        <v>225</v>
      </c>
      <c r="C249" s="38"/>
      <c r="D249" s="38" t="str">
        <f t="shared" si="43"/>
        <v>FLO_EMIS</v>
      </c>
      <c r="E249" s="42">
        <f t="shared" si="45"/>
        <v>2025</v>
      </c>
      <c r="F249" s="38" t="str">
        <f t="shared" si="44"/>
        <v>TRAMTHM</v>
      </c>
      <c r="G249" s="38" t="str">
        <f t="shared" si="46"/>
        <v>TFL*01*</v>
      </c>
      <c r="H249" s="38" t="str">
        <f>'ACTIVITY TFR_TFM -5km'!P$28</f>
        <v>TRAMTHM</v>
      </c>
      <c r="I249" s="38" t="str">
        <f t="shared" si="47"/>
        <v>TRACH4N</v>
      </c>
      <c r="J249" s="47">
        <v>3.8917093040941514E-4</v>
      </c>
      <c r="L249" s="38" t="s">
        <v>239</v>
      </c>
      <c r="M249" s="38" t="s">
        <v>293</v>
      </c>
      <c r="N249" s="38" t="s">
        <v>311</v>
      </c>
      <c r="P249" s="38" t="s">
        <v>266</v>
      </c>
      <c r="Q249" s="44" t="s">
        <v>267</v>
      </c>
      <c r="R249"/>
      <c r="S249"/>
      <c r="T249"/>
    </row>
    <row r="250" spans="2:20" s="2" customFormat="1" ht="15" customHeight="1" x14ac:dyDescent="0.3">
      <c r="B250" s="38" t="s">
        <v>225</v>
      </c>
      <c r="C250" s="38"/>
      <c r="D250" s="38" t="str">
        <f t="shared" si="43"/>
        <v>FLO_EMIS</v>
      </c>
      <c r="E250" s="42">
        <f t="shared" si="45"/>
        <v>2025</v>
      </c>
      <c r="F250" s="38" t="str">
        <f t="shared" si="44"/>
        <v>TRANGL</v>
      </c>
      <c r="G250" s="38" t="str">
        <f t="shared" si="46"/>
        <v>TFL*01*</v>
      </c>
      <c r="H250" s="38" t="str">
        <f>'ACTIVITY TFR_TFM -5km'!P$29</f>
        <v>TRANGL</v>
      </c>
      <c r="I250" s="38" t="str">
        <f t="shared" si="47"/>
        <v>TRACH4N</v>
      </c>
      <c r="J250" s="47">
        <v>5.0016356051880125E-3</v>
      </c>
      <c r="K250"/>
      <c r="L250" s="38" t="s">
        <v>239</v>
      </c>
      <c r="M250" s="38" t="s">
        <v>293</v>
      </c>
      <c r="N250" s="38" t="s">
        <v>311</v>
      </c>
      <c r="O250"/>
      <c r="P250" s="38" t="s">
        <v>280</v>
      </c>
      <c r="Q250" s="45" t="s">
        <v>281</v>
      </c>
      <c r="R250"/>
      <c r="S250"/>
      <c r="T250"/>
    </row>
    <row r="251" spans="2:20" x14ac:dyDescent="0.3">
      <c r="B251" s="39" t="s">
        <v>225</v>
      </c>
      <c r="C251" s="39"/>
      <c r="D251" s="39" t="str">
        <f t="shared" si="43"/>
        <v>FLO_EMIS</v>
      </c>
      <c r="E251" s="43">
        <f t="shared" si="45"/>
        <v>2025</v>
      </c>
      <c r="F251" s="39" t="str">
        <f t="shared" si="44"/>
        <v>TRANGS</v>
      </c>
      <c r="G251" s="39" t="str">
        <f t="shared" si="46"/>
        <v>TFL*01*</v>
      </c>
      <c r="H251" s="39" t="str">
        <f>'ACTIVITY TFR_TFM -5km'!P$30</f>
        <v>TRANGS</v>
      </c>
      <c r="I251" s="39" t="str">
        <f t="shared" si="47"/>
        <v>TRACH4N</v>
      </c>
      <c r="J251" s="48">
        <v>5.0016356051880125E-3</v>
      </c>
      <c r="L251" s="39" t="s">
        <v>239</v>
      </c>
      <c r="M251" s="39" t="s">
        <v>293</v>
      </c>
      <c r="N251" s="39" t="s">
        <v>311</v>
      </c>
      <c r="P251" s="39" t="s">
        <v>213</v>
      </c>
      <c r="Q251" s="46" t="s">
        <v>214</v>
      </c>
    </row>
    <row r="252" spans="2:20" x14ac:dyDescent="0.3">
      <c r="B252" s="38" t="s">
        <v>225</v>
      </c>
      <c r="C252" s="38"/>
      <c r="D252" s="38" t="str">
        <f t="shared" si="43"/>
        <v>FLO_EMIS</v>
      </c>
      <c r="E252" s="42">
        <v>2025</v>
      </c>
      <c r="F252" s="38" t="str">
        <f>H252</f>
        <v>TRABDL</v>
      </c>
      <c r="G252" s="38" t="s">
        <v>345</v>
      </c>
      <c r="H252" s="38" t="str">
        <f>'ACTIVITY TFR_TFM -5km'!P$7</f>
        <v>TRABDL</v>
      </c>
      <c r="I252" s="38" t="s">
        <v>227</v>
      </c>
      <c r="J252" s="47">
        <v>0.14954009116096631</v>
      </c>
      <c r="K252" s="2"/>
      <c r="L252" s="38" t="s">
        <v>239</v>
      </c>
      <c r="M252" s="38" t="s">
        <v>293</v>
      </c>
      <c r="N252" s="38" t="s">
        <v>310</v>
      </c>
    </row>
    <row r="253" spans="2:20" x14ac:dyDescent="0.3">
      <c r="B253" s="38" t="s">
        <v>225</v>
      </c>
      <c r="C253" s="38"/>
      <c r="D253" s="38" t="str">
        <f t="shared" si="43"/>
        <v>FLO_EMIS</v>
      </c>
      <c r="E253" s="42">
        <f>E252</f>
        <v>2025</v>
      </c>
      <c r="F253" s="38" t="str">
        <f t="shared" ref="F253:F275" si="48">H253</f>
        <v>TRABDLM</v>
      </c>
      <c r="G253" s="38" t="str">
        <f>G252</f>
        <v>TFL*01*</v>
      </c>
      <c r="H253" s="38" t="str">
        <f>'ACTIVITY TFR_TFM -5km'!P$8</f>
        <v>TRABDLM</v>
      </c>
      <c r="I253" s="38" t="str">
        <f>I252</f>
        <v>TRACOXN</v>
      </c>
      <c r="J253" s="47">
        <v>0.14954009116096631</v>
      </c>
      <c r="K253" s="2"/>
      <c r="L253" s="38" t="s">
        <v>239</v>
      </c>
      <c r="M253" s="38" t="s">
        <v>293</v>
      </c>
      <c r="N253" s="38" t="s">
        <v>310</v>
      </c>
    </row>
    <row r="254" spans="2:20" s="2" customFormat="1" ht="15" customHeight="1" x14ac:dyDescent="0.3">
      <c r="B254" s="38" t="s">
        <v>225</v>
      </c>
      <c r="C254" s="38"/>
      <c r="D254" s="38" t="str">
        <f t="shared" si="43"/>
        <v>FLO_EMIS</v>
      </c>
      <c r="E254" s="42">
        <f t="shared" ref="E254:I275" si="49">E253</f>
        <v>2025</v>
      </c>
      <c r="F254" s="38" t="str">
        <f t="shared" si="48"/>
        <v>TRABGL</v>
      </c>
      <c r="G254" s="38" t="str">
        <f t="shared" ref="G254:G275" si="50">G253</f>
        <v>TFL*01*</v>
      </c>
      <c r="H254" s="38" t="str">
        <f>'ACTIVITY TFR_TFM -5km'!P$9</f>
        <v>TRABGL</v>
      </c>
      <c r="I254" s="38" t="str">
        <f t="shared" ref="I254:I275" si="51">I253</f>
        <v>TRACOXN</v>
      </c>
      <c r="J254" s="47">
        <v>8.5755388147298731E-2</v>
      </c>
      <c r="L254" s="38" t="s">
        <v>239</v>
      </c>
      <c r="M254" s="38" t="s">
        <v>293</v>
      </c>
      <c r="N254" s="38" t="s">
        <v>311</v>
      </c>
      <c r="P254" s="53"/>
      <c r="S254" s="53"/>
    </row>
    <row r="255" spans="2:20" s="2" customFormat="1" ht="15" customHeight="1" x14ac:dyDescent="0.3">
      <c r="B255" s="38" t="s">
        <v>225</v>
      </c>
      <c r="C255" s="38"/>
      <c r="D255" s="38" t="str">
        <f t="shared" si="43"/>
        <v>FLO_EMIS</v>
      </c>
      <c r="E255" s="42">
        <f t="shared" si="49"/>
        <v>2025</v>
      </c>
      <c r="F255" s="38" t="str">
        <f t="shared" si="48"/>
        <v>TRABGS</v>
      </c>
      <c r="G255" s="38" t="str">
        <f t="shared" si="50"/>
        <v>TFL*01*</v>
      </c>
      <c r="H255" s="38" t="str">
        <f>'ACTIVITY TFR_TFM -5km'!P$10</f>
        <v>TRABGS</v>
      </c>
      <c r="I255" s="38" t="str">
        <f t="shared" si="51"/>
        <v>TRACOXN</v>
      </c>
      <c r="J255" s="47">
        <v>8.5755388147298731E-2</v>
      </c>
      <c r="L255" s="38" t="s">
        <v>239</v>
      </c>
      <c r="M255" s="38" t="s">
        <v>293</v>
      </c>
      <c r="N255" s="38" t="s">
        <v>311</v>
      </c>
      <c r="P255" s="53"/>
      <c r="S255" s="1"/>
      <c r="T255" s="54"/>
    </row>
    <row r="256" spans="2:20" s="2" customFormat="1" ht="15" customHeight="1" x14ac:dyDescent="0.3">
      <c r="B256" s="38" t="s">
        <v>225</v>
      </c>
      <c r="C256" s="38"/>
      <c r="D256" s="38" t="str">
        <f t="shared" si="43"/>
        <v>FLO_EMIS</v>
      </c>
      <c r="E256" s="42">
        <f t="shared" si="49"/>
        <v>2025</v>
      </c>
      <c r="F256" s="38" t="str">
        <f t="shared" si="48"/>
        <v>TRABGSL</v>
      </c>
      <c r="G256" s="38" t="str">
        <f t="shared" si="50"/>
        <v>TFL*01*</v>
      </c>
      <c r="H256" s="38" t="str">
        <f>'ACTIVITY TFR_TFM -5km'!P$11</f>
        <v>TRABGSL</v>
      </c>
      <c r="I256" s="38" t="str">
        <f t="shared" si="51"/>
        <v>TRACOXN</v>
      </c>
      <c r="J256" s="47">
        <f>J265</f>
        <v>1.558563935131847</v>
      </c>
      <c r="L256" s="38" t="s">
        <v>239</v>
      </c>
      <c r="M256" s="38"/>
      <c r="N256" s="38" t="s">
        <v>294</v>
      </c>
      <c r="P256" s="53"/>
      <c r="S256" s="53"/>
    </row>
    <row r="257" spans="2:20" s="2" customFormat="1" ht="15" customHeight="1" x14ac:dyDescent="0.3">
      <c r="B257" s="38" t="s">
        <v>225</v>
      </c>
      <c r="C257" s="38"/>
      <c r="D257" s="38" t="str">
        <f t="shared" ref="D257" si="52">IF(J257&gt;0,"FLO_EMIS","*")</f>
        <v>FLO_EMIS</v>
      </c>
      <c r="E257" s="42">
        <f t="shared" si="49"/>
        <v>2025</v>
      </c>
      <c r="F257" s="38" t="str">
        <f t="shared" si="48"/>
        <v>TRABGSLM</v>
      </c>
      <c r="G257" s="38" t="str">
        <f t="shared" si="49"/>
        <v>TFL*01*</v>
      </c>
      <c r="H257" s="38" t="str">
        <f>'ACTIVITY TFR_TFM -5km'!P$12</f>
        <v>TRABGSLM</v>
      </c>
      <c r="I257" s="38" t="str">
        <f t="shared" si="49"/>
        <v>TRACOXN</v>
      </c>
      <c r="J257" s="47">
        <f>J256</f>
        <v>1.558563935131847</v>
      </c>
      <c r="L257" s="38" t="s">
        <v>239</v>
      </c>
      <c r="M257" s="38"/>
      <c r="N257" s="38" t="s">
        <v>294</v>
      </c>
      <c r="P257" s="53"/>
      <c r="S257" s="53"/>
      <c r="T257" s="62"/>
    </row>
    <row r="258" spans="2:20" s="2" customFormat="1" ht="15" customHeight="1" x14ac:dyDescent="0.3">
      <c r="B258" s="38" t="s">
        <v>225</v>
      </c>
      <c r="C258" s="38"/>
      <c r="D258" s="38" t="str">
        <f t="shared" si="43"/>
        <v>*</v>
      </c>
      <c r="E258" s="42">
        <f>E256</f>
        <v>2025</v>
      </c>
      <c r="F258" s="38" t="str">
        <f t="shared" si="48"/>
        <v>TRABJF</v>
      </c>
      <c r="G258" s="38" t="str">
        <f>G256</f>
        <v>TFL*01*</v>
      </c>
      <c r="H258" s="38" t="str">
        <f>'ACTIVITY TFR_TFM -5km'!P$13</f>
        <v>TRABJF</v>
      </c>
      <c r="I258" s="38" t="str">
        <f>I256</f>
        <v>TRACOXN</v>
      </c>
      <c r="J258" s="47">
        <v>0</v>
      </c>
      <c r="L258" s="38" t="s">
        <v>239</v>
      </c>
      <c r="M258" s="38"/>
      <c r="N258" s="38" t="s">
        <v>245</v>
      </c>
      <c r="P258" s="53"/>
      <c r="S258" s="1"/>
      <c r="T258" s="54"/>
    </row>
    <row r="259" spans="2:20" s="2" customFormat="1" ht="15" customHeight="1" x14ac:dyDescent="0.3">
      <c r="B259" s="38" t="s">
        <v>225</v>
      </c>
      <c r="C259" s="38"/>
      <c r="D259" s="38" t="str">
        <f t="shared" si="43"/>
        <v>*</v>
      </c>
      <c r="E259" s="42">
        <f t="shared" si="49"/>
        <v>2025</v>
      </c>
      <c r="F259" s="38" t="str">
        <f t="shared" si="48"/>
        <v>TRADME</v>
      </c>
      <c r="G259" s="38" t="str">
        <f t="shared" si="50"/>
        <v>TFL*01*</v>
      </c>
      <c r="H259" s="38" t="str">
        <f>'ACTIVITY TFR_TFM -5km'!P$14</f>
        <v>TRADME</v>
      </c>
      <c r="I259" s="38" t="str">
        <f t="shared" si="51"/>
        <v>TRACOXN</v>
      </c>
      <c r="J259" s="47">
        <v>0</v>
      </c>
      <c r="L259" s="38" t="s">
        <v>239</v>
      </c>
      <c r="M259" s="38"/>
      <c r="N259" s="38" t="s">
        <v>245</v>
      </c>
      <c r="P259" s="53"/>
    </row>
    <row r="260" spans="2:20" x14ac:dyDescent="0.3">
      <c r="B260" s="38" t="s">
        <v>225</v>
      </c>
      <c r="C260" s="38"/>
      <c r="D260" s="38" t="str">
        <f t="shared" si="43"/>
        <v>FLO_EMIS</v>
      </c>
      <c r="E260" s="42">
        <f t="shared" si="49"/>
        <v>2025</v>
      </c>
      <c r="F260" s="38" t="str">
        <f t="shared" si="48"/>
        <v>TRADST</v>
      </c>
      <c r="G260" s="38" t="str">
        <f t="shared" si="50"/>
        <v>TFL*01*</v>
      </c>
      <c r="H260" s="38" t="str">
        <f>'ACTIVITY TFR_TFM -5km'!P$15</f>
        <v>TRADST</v>
      </c>
      <c r="I260" s="38" t="str">
        <f t="shared" si="51"/>
        <v>TRACOXN</v>
      </c>
      <c r="J260" s="47">
        <v>0.14651780785909327</v>
      </c>
      <c r="K260" s="2"/>
      <c r="L260" s="38" t="s">
        <v>239</v>
      </c>
      <c r="M260" s="38" t="s">
        <v>293</v>
      </c>
      <c r="N260" s="38" t="s">
        <v>311</v>
      </c>
      <c r="P260" s="53"/>
    </row>
    <row r="261" spans="2:20" x14ac:dyDescent="0.3">
      <c r="B261" s="38" t="s">
        <v>225</v>
      </c>
      <c r="C261" s="38"/>
      <c r="D261" s="38" t="str">
        <f t="shared" si="43"/>
        <v>*</v>
      </c>
      <c r="E261" s="42">
        <f t="shared" si="49"/>
        <v>2025</v>
      </c>
      <c r="F261" s="38" t="str">
        <f t="shared" si="48"/>
        <v>TRAELC</v>
      </c>
      <c r="G261" s="38" t="str">
        <f t="shared" si="50"/>
        <v>TFL*01*</v>
      </c>
      <c r="H261" s="38" t="str">
        <f>'ACTIVITY TFR_TFM -5km'!P$16</f>
        <v>TRAELC</v>
      </c>
      <c r="I261" s="38" t="str">
        <f t="shared" si="51"/>
        <v>TRACOXN</v>
      </c>
      <c r="J261" s="47">
        <v>0</v>
      </c>
      <c r="K261" s="2"/>
      <c r="L261" s="38" t="s">
        <v>239</v>
      </c>
      <c r="M261" s="38"/>
      <c r="N261" s="38" t="s">
        <v>245</v>
      </c>
    </row>
    <row r="262" spans="2:20" x14ac:dyDescent="0.3">
      <c r="B262" s="38" t="s">
        <v>225</v>
      </c>
      <c r="C262" s="38"/>
      <c r="D262" s="38" t="str">
        <f t="shared" si="43"/>
        <v>FLO_EMIS</v>
      </c>
      <c r="E262" s="42">
        <f t="shared" si="49"/>
        <v>2025</v>
      </c>
      <c r="F262" s="38" t="str">
        <f t="shared" si="48"/>
        <v>TRAETH</v>
      </c>
      <c r="G262" s="38" t="str">
        <f t="shared" si="50"/>
        <v>TFL*01*</v>
      </c>
      <c r="H262" s="38" t="str">
        <f>'ACTIVITY TFR_TFM -5km'!P$17</f>
        <v>TRAETH</v>
      </c>
      <c r="I262" s="38" t="str">
        <f t="shared" si="51"/>
        <v>TRACOXN</v>
      </c>
      <c r="J262" s="47">
        <v>1.4734114980442536E-2</v>
      </c>
      <c r="K262" s="2"/>
      <c r="L262" s="38" t="s">
        <v>239</v>
      </c>
      <c r="M262" s="38" t="s">
        <v>293</v>
      </c>
      <c r="N262" s="38" t="s">
        <v>311</v>
      </c>
    </row>
    <row r="263" spans="2:20" x14ac:dyDescent="0.3">
      <c r="B263" s="38" t="s">
        <v>225</v>
      </c>
      <c r="C263" s="38"/>
      <c r="D263" s="38" t="str">
        <f t="shared" si="43"/>
        <v>FLO_EMIS</v>
      </c>
      <c r="E263" s="42">
        <f t="shared" si="49"/>
        <v>2025</v>
      </c>
      <c r="F263" s="38" t="str">
        <f t="shared" si="48"/>
        <v>TRAETHM</v>
      </c>
      <c r="G263" s="38" t="str">
        <f t="shared" si="50"/>
        <v>TFL*01*</v>
      </c>
      <c r="H263" s="38" t="str">
        <f>'ACTIVITY TFR_TFM -5km'!P$18</f>
        <v>TRAETHM</v>
      </c>
      <c r="I263" s="38" t="str">
        <f t="shared" si="51"/>
        <v>TRACOXN</v>
      </c>
      <c r="J263" s="47">
        <v>1.4734114980442536E-2</v>
      </c>
      <c r="K263" s="2"/>
      <c r="L263" s="38" t="s">
        <v>239</v>
      </c>
      <c r="M263" s="38" t="s">
        <v>293</v>
      </c>
      <c r="N263" s="38" t="s">
        <v>311</v>
      </c>
    </row>
    <row r="264" spans="2:20" x14ac:dyDescent="0.3">
      <c r="B264" s="38" t="s">
        <v>225</v>
      </c>
      <c r="C264" s="38"/>
      <c r="D264" s="38" t="str">
        <f t="shared" si="43"/>
        <v>*</v>
      </c>
      <c r="E264" s="42">
        <f t="shared" si="49"/>
        <v>2025</v>
      </c>
      <c r="F264" s="38" t="str">
        <f t="shared" si="48"/>
        <v>TRAFTD</v>
      </c>
      <c r="G264" s="38" t="str">
        <f t="shared" si="50"/>
        <v>TFL*01*</v>
      </c>
      <c r="H264" s="38" t="str">
        <f>'ACTIVITY TFR_TFM -5km'!P$19</f>
        <v>TRAFTD</v>
      </c>
      <c r="I264" s="38" t="str">
        <f t="shared" si="51"/>
        <v>TRACOXN</v>
      </c>
      <c r="J264" s="47">
        <v>0</v>
      </c>
      <c r="K264" s="2"/>
      <c r="L264" s="38" t="s">
        <v>239</v>
      </c>
      <c r="M264" s="38"/>
      <c r="N264" s="38" t="s">
        <v>245</v>
      </c>
    </row>
    <row r="265" spans="2:20" x14ac:dyDescent="0.3">
      <c r="B265" s="38" t="s">
        <v>225</v>
      </c>
      <c r="C265" s="38"/>
      <c r="D265" s="38" t="str">
        <f t="shared" si="43"/>
        <v>FLO_EMIS</v>
      </c>
      <c r="E265" s="42">
        <f t="shared" si="49"/>
        <v>2025</v>
      </c>
      <c r="F265" s="38" t="str">
        <f t="shared" si="48"/>
        <v>TRAGSL</v>
      </c>
      <c r="G265" s="38" t="str">
        <f t="shared" si="50"/>
        <v>TFL*01*</v>
      </c>
      <c r="H265" s="38" t="str">
        <f>'ACTIVITY TFR_TFM -5km'!P$20</f>
        <v>TRAGSL</v>
      </c>
      <c r="I265" s="38" t="str">
        <f t="shared" si="51"/>
        <v>TRACOXN</v>
      </c>
      <c r="J265" s="47">
        <v>1.558563935131847</v>
      </c>
      <c r="K265" s="2"/>
      <c r="L265" s="38" t="s">
        <v>239</v>
      </c>
      <c r="M265" s="38" t="s">
        <v>293</v>
      </c>
      <c r="N265" s="38" t="s">
        <v>311</v>
      </c>
    </row>
    <row r="266" spans="2:20" x14ac:dyDescent="0.3">
      <c r="B266" s="38" t="s">
        <v>225</v>
      </c>
      <c r="C266" s="38"/>
      <c r="D266" s="38" t="str">
        <f t="shared" si="43"/>
        <v>*</v>
      </c>
      <c r="E266" s="42">
        <f t="shared" si="49"/>
        <v>2025</v>
      </c>
      <c r="F266" s="38" t="str">
        <f t="shared" si="48"/>
        <v>TRAH2G</v>
      </c>
      <c r="G266" s="38" t="str">
        <f t="shared" si="50"/>
        <v>TFL*01*</v>
      </c>
      <c r="H266" s="38" t="str">
        <f>'ACTIVITY TFR_TFM -5km'!P$21</f>
        <v>TRAH2G</v>
      </c>
      <c r="I266" s="38" t="str">
        <f t="shared" si="51"/>
        <v>TRACOXN</v>
      </c>
      <c r="J266" s="47">
        <v>0</v>
      </c>
      <c r="K266" s="2"/>
      <c r="L266" s="38" t="s">
        <v>239</v>
      </c>
      <c r="M266" s="38"/>
      <c r="N266" s="38" t="s">
        <v>245</v>
      </c>
    </row>
    <row r="267" spans="2:20" x14ac:dyDescent="0.3">
      <c r="B267" s="38" t="s">
        <v>225</v>
      </c>
      <c r="C267" s="38"/>
      <c r="D267" s="38" t="str">
        <f t="shared" si="43"/>
        <v>*</v>
      </c>
      <c r="E267" s="42">
        <f t="shared" si="49"/>
        <v>2025</v>
      </c>
      <c r="F267" s="38" t="str">
        <f t="shared" si="48"/>
        <v>TRAHFO</v>
      </c>
      <c r="G267" s="38" t="str">
        <f t="shared" si="50"/>
        <v>TFL*01*</v>
      </c>
      <c r="H267" s="38" t="str">
        <f>'ACTIVITY TFR_TFM -5km'!P$22</f>
        <v>TRAHFO</v>
      </c>
      <c r="I267" s="38" t="str">
        <f t="shared" si="51"/>
        <v>TRACOXN</v>
      </c>
      <c r="J267" s="47">
        <v>0</v>
      </c>
      <c r="K267" s="2"/>
      <c r="L267" s="38" t="s">
        <v>239</v>
      </c>
      <c r="M267" s="38"/>
      <c r="N267" s="38" t="s">
        <v>245</v>
      </c>
    </row>
    <row r="268" spans="2:20" x14ac:dyDescent="0.3">
      <c r="B268" s="38" t="s">
        <v>225</v>
      </c>
      <c r="C268" s="38"/>
      <c r="D268" s="38" t="str">
        <f t="shared" si="43"/>
        <v>*</v>
      </c>
      <c r="E268" s="42">
        <f t="shared" si="49"/>
        <v>2025</v>
      </c>
      <c r="F268" s="38" t="str">
        <f t="shared" si="48"/>
        <v>TRAHUM</v>
      </c>
      <c r="G268" s="38" t="str">
        <f t="shared" si="50"/>
        <v>TFL*01*</v>
      </c>
      <c r="H268" s="38" t="str">
        <f>'ACTIVITY TFR_TFM -5km'!P$23</f>
        <v>TRAHUM</v>
      </c>
      <c r="I268" s="38" t="str">
        <f t="shared" si="51"/>
        <v>TRACOXN</v>
      </c>
      <c r="J268" s="47">
        <v>0</v>
      </c>
      <c r="K268" s="2"/>
      <c r="L268" s="38" t="s">
        <v>239</v>
      </c>
      <c r="M268" s="38"/>
      <c r="N268" s="38" t="s">
        <v>245</v>
      </c>
    </row>
    <row r="269" spans="2:20" x14ac:dyDescent="0.3">
      <c r="B269" s="38" t="s">
        <v>225</v>
      </c>
      <c r="C269" s="38"/>
      <c r="D269" s="38" t="str">
        <f t="shared" si="43"/>
        <v>*</v>
      </c>
      <c r="E269" s="42">
        <f t="shared" si="49"/>
        <v>2025</v>
      </c>
      <c r="F269" s="38" t="str">
        <f t="shared" si="48"/>
        <v>TRAKER</v>
      </c>
      <c r="G269" s="38" t="str">
        <f t="shared" si="50"/>
        <v>TFL*01*</v>
      </c>
      <c r="H269" s="38" t="str">
        <f>'ACTIVITY TFR_TFM -5km'!P$24</f>
        <v>TRAKER</v>
      </c>
      <c r="I269" s="38" t="str">
        <f t="shared" si="51"/>
        <v>TRACOXN</v>
      </c>
      <c r="J269" s="47">
        <v>0</v>
      </c>
      <c r="K269" s="2"/>
      <c r="L269" s="38" t="s">
        <v>239</v>
      </c>
      <c r="M269" s="38"/>
      <c r="N269" s="38" t="s">
        <v>245</v>
      </c>
    </row>
    <row r="270" spans="2:20" x14ac:dyDescent="0.3">
      <c r="B270" s="38" t="s">
        <v>225</v>
      </c>
      <c r="C270" s="38"/>
      <c r="D270" s="38" t="str">
        <f t="shared" si="43"/>
        <v>*</v>
      </c>
      <c r="E270" s="42">
        <f t="shared" si="49"/>
        <v>2025</v>
      </c>
      <c r="F270" s="38" t="str">
        <f t="shared" si="48"/>
        <v>TRALFO</v>
      </c>
      <c r="G270" s="38" t="str">
        <f t="shared" si="50"/>
        <v>TFL*01*</v>
      </c>
      <c r="H270" s="38" t="str">
        <f>'ACTIVITY TFR_TFM -5km'!P$25</f>
        <v>TRALFO</v>
      </c>
      <c r="I270" s="38" t="str">
        <f t="shared" si="51"/>
        <v>TRACOXN</v>
      </c>
      <c r="J270" s="47">
        <v>0</v>
      </c>
      <c r="K270" s="2"/>
      <c r="L270" s="38" t="s">
        <v>239</v>
      </c>
      <c r="M270" s="38"/>
      <c r="N270" s="38" t="s">
        <v>245</v>
      </c>
    </row>
    <row r="271" spans="2:20" x14ac:dyDescent="0.3">
      <c r="B271" s="38" t="s">
        <v>225</v>
      </c>
      <c r="C271" s="38"/>
      <c r="D271" s="38" t="str">
        <f t="shared" si="43"/>
        <v>FLO_EMIS</v>
      </c>
      <c r="E271" s="42">
        <f t="shared" si="49"/>
        <v>2025</v>
      </c>
      <c r="F271" s="38" t="str">
        <f t="shared" si="48"/>
        <v>TRALPG</v>
      </c>
      <c r="G271" s="38" t="str">
        <f t="shared" si="50"/>
        <v>TFL*01*</v>
      </c>
      <c r="H271" s="38" t="str">
        <f>'ACTIVITY TFR_TFM -5km'!P$26</f>
        <v>TRALPG</v>
      </c>
      <c r="I271" s="38" t="str">
        <f t="shared" si="51"/>
        <v>TRACOXN</v>
      </c>
      <c r="J271" s="47">
        <v>8.9820541987238392E-2</v>
      </c>
      <c r="K271" s="2"/>
      <c r="L271" s="38" t="s">
        <v>239</v>
      </c>
      <c r="M271" s="38" t="s">
        <v>293</v>
      </c>
      <c r="N271" s="38" t="s">
        <v>311</v>
      </c>
    </row>
    <row r="272" spans="2:20" x14ac:dyDescent="0.3">
      <c r="B272" s="38" t="s">
        <v>225</v>
      </c>
      <c r="C272" s="38"/>
      <c r="D272" s="38" t="str">
        <f t="shared" si="43"/>
        <v>FLO_EMIS</v>
      </c>
      <c r="E272" s="42">
        <f t="shared" si="49"/>
        <v>2025</v>
      </c>
      <c r="F272" s="38" t="str">
        <f t="shared" si="48"/>
        <v>TRAMTH</v>
      </c>
      <c r="G272" s="38" t="str">
        <f t="shared" si="50"/>
        <v>TFL*01*</v>
      </c>
      <c r="H272" s="38" t="str">
        <f>'ACTIVITY TFR_TFM -5km'!P$27</f>
        <v>TRAMTH</v>
      </c>
      <c r="I272" s="38" t="str">
        <f t="shared" si="51"/>
        <v>TRACOXN</v>
      </c>
      <c r="J272" s="47">
        <v>0.14288299127148799</v>
      </c>
      <c r="K272" s="2"/>
      <c r="L272" s="38" t="s">
        <v>239</v>
      </c>
      <c r="M272" s="38" t="s">
        <v>293</v>
      </c>
      <c r="N272" s="38" t="s">
        <v>311</v>
      </c>
    </row>
    <row r="273" spans="2:20" s="2" customFormat="1" ht="15" customHeight="1" x14ac:dyDescent="0.3">
      <c r="B273" s="38" t="s">
        <v>225</v>
      </c>
      <c r="C273" s="38"/>
      <c r="D273" s="38" t="str">
        <f t="shared" si="43"/>
        <v>FLO_EMIS</v>
      </c>
      <c r="E273" s="42">
        <f t="shared" si="49"/>
        <v>2025</v>
      </c>
      <c r="F273" s="38" t="str">
        <f t="shared" si="48"/>
        <v>TRAMTHM</v>
      </c>
      <c r="G273" s="38" t="str">
        <f t="shared" si="50"/>
        <v>TFL*01*</v>
      </c>
      <c r="H273" s="38" t="str">
        <f>'ACTIVITY TFR_TFM -5km'!P$28</f>
        <v>TRAMTHM</v>
      </c>
      <c r="I273" s="38" t="str">
        <f t="shared" si="51"/>
        <v>TRACOXN</v>
      </c>
      <c r="J273" s="47">
        <v>0.14288299127148799</v>
      </c>
      <c r="L273" s="38" t="s">
        <v>239</v>
      </c>
      <c r="M273" s="38" t="s">
        <v>293</v>
      </c>
      <c r="N273" s="38" t="s">
        <v>311</v>
      </c>
      <c r="P273" s="53"/>
    </row>
    <row r="274" spans="2:20" s="2" customFormat="1" ht="15" customHeight="1" x14ac:dyDescent="0.3">
      <c r="B274" s="38" t="s">
        <v>225</v>
      </c>
      <c r="C274" s="38"/>
      <c r="D274" s="38" t="str">
        <f t="shared" si="43"/>
        <v>FLO_EMIS</v>
      </c>
      <c r="E274" s="42">
        <f t="shared" si="49"/>
        <v>2025</v>
      </c>
      <c r="F274" s="38" t="str">
        <f t="shared" si="48"/>
        <v>TRANGL</v>
      </c>
      <c r="G274" s="38" t="str">
        <f t="shared" si="50"/>
        <v>TFL*01*</v>
      </c>
      <c r="H274" s="38" t="str">
        <f>'ACTIVITY TFR_TFM -5km'!P$29</f>
        <v>TRANGL</v>
      </c>
      <c r="I274" s="38" t="str">
        <f t="shared" si="51"/>
        <v>TRACOXN</v>
      </c>
      <c r="J274" s="47">
        <v>8.5755388147298731E-2</v>
      </c>
      <c r="K274"/>
      <c r="L274" s="38" t="s">
        <v>239</v>
      </c>
      <c r="M274" s="38" t="s">
        <v>293</v>
      </c>
      <c r="N274" s="38" t="s">
        <v>311</v>
      </c>
      <c r="P274" s="53"/>
    </row>
    <row r="275" spans="2:20" x14ac:dyDescent="0.3">
      <c r="B275" s="39" t="s">
        <v>225</v>
      </c>
      <c r="C275" s="39"/>
      <c r="D275" s="39" t="str">
        <f t="shared" si="43"/>
        <v>FLO_EMIS</v>
      </c>
      <c r="E275" s="43">
        <f t="shared" si="49"/>
        <v>2025</v>
      </c>
      <c r="F275" s="39" t="str">
        <f t="shared" si="48"/>
        <v>TRANGS</v>
      </c>
      <c r="G275" s="39" t="str">
        <f t="shared" si="50"/>
        <v>TFL*01*</v>
      </c>
      <c r="H275" s="39" t="str">
        <f>'ACTIVITY TFR_TFM -5km'!P$30</f>
        <v>TRANGS</v>
      </c>
      <c r="I275" s="39" t="str">
        <f t="shared" si="51"/>
        <v>TRACOXN</v>
      </c>
      <c r="J275" s="48">
        <v>8.5755388147298731E-2</v>
      </c>
      <c r="L275" s="39" t="s">
        <v>239</v>
      </c>
      <c r="M275" s="39" t="s">
        <v>293</v>
      </c>
      <c r="N275" s="39" t="s">
        <v>311</v>
      </c>
    </row>
    <row r="276" spans="2:20" x14ac:dyDescent="0.3">
      <c r="B276" s="38" t="s">
        <v>225</v>
      </c>
      <c r="C276" s="38"/>
      <c r="D276" s="38" t="str">
        <f t="shared" si="43"/>
        <v>FLO_EMIS</v>
      </c>
      <c r="E276" s="42">
        <v>2025</v>
      </c>
      <c r="F276" s="38" t="str">
        <f>H276</f>
        <v>TRABDL</v>
      </c>
      <c r="G276" s="38" t="s">
        <v>345</v>
      </c>
      <c r="H276" s="38" t="str">
        <f>'ACTIVITY TFR_TFM -5km'!P$7</f>
        <v>TRABDL</v>
      </c>
      <c r="I276" s="38" t="s">
        <v>249</v>
      </c>
      <c r="J276" s="47">
        <v>23.757621775096258</v>
      </c>
      <c r="K276" s="2"/>
      <c r="L276" s="38" t="s">
        <v>239</v>
      </c>
      <c r="M276" s="38" t="s">
        <v>293</v>
      </c>
      <c r="N276" s="38" t="s">
        <v>310</v>
      </c>
    </row>
    <row r="277" spans="2:20" x14ac:dyDescent="0.3">
      <c r="B277" s="38" t="s">
        <v>225</v>
      </c>
      <c r="C277" s="38"/>
      <c r="D277" s="38" t="str">
        <f t="shared" si="43"/>
        <v>FLO_EMIS</v>
      </c>
      <c r="E277" s="42">
        <f>E276</f>
        <v>2025</v>
      </c>
      <c r="F277" s="38" t="str">
        <f t="shared" ref="F277:F299" si="53">H277</f>
        <v>TRABDLM</v>
      </c>
      <c r="G277" s="38" t="str">
        <f>G276</f>
        <v>TFL*01*</v>
      </c>
      <c r="H277" s="38" t="str">
        <f>'ACTIVITY TFR_TFM -5km'!P$8</f>
        <v>TRABDLM</v>
      </c>
      <c r="I277" s="38" t="str">
        <f>I276</f>
        <v>TRACXFN</v>
      </c>
      <c r="J277" s="47">
        <v>23.757621775096258</v>
      </c>
      <c r="K277" s="2"/>
      <c r="L277" s="38" t="s">
        <v>239</v>
      </c>
      <c r="M277" s="38" t="s">
        <v>293</v>
      </c>
      <c r="N277" s="38" t="s">
        <v>310</v>
      </c>
    </row>
    <row r="278" spans="2:20" x14ac:dyDescent="0.3">
      <c r="B278" s="38" t="s">
        <v>225</v>
      </c>
      <c r="C278" s="38"/>
      <c r="D278" s="38" t="str">
        <f t="shared" si="43"/>
        <v>FLO_EMIS</v>
      </c>
      <c r="E278" s="42">
        <f t="shared" ref="E278:I299" si="54">E277</f>
        <v>2025</v>
      </c>
      <c r="F278" s="38" t="str">
        <f t="shared" si="53"/>
        <v>TRABGL</v>
      </c>
      <c r="G278" s="38" t="str">
        <f t="shared" ref="G278:G299" si="55">G277</f>
        <v>TFL*01*</v>
      </c>
      <c r="H278" s="38" t="str">
        <f>'ACTIVITY TFR_TFM -5km'!P$9</f>
        <v>TRABGL</v>
      </c>
      <c r="I278" s="38" t="str">
        <f t="shared" ref="I278:I299" si="56">I277</f>
        <v>TRACXFN</v>
      </c>
      <c r="J278" s="47">
        <v>23.682148796471147</v>
      </c>
      <c r="K278" s="2"/>
      <c r="L278" s="38" t="s">
        <v>239</v>
      </c>
      <c r="M278" s="38" t="s">
        <v>293</v>
      </c>
      <c r="N278" s="38" t="s">
        <v>311</v>
      </c>
    </row>
    <row r="279" spans="2:20" s="2" customFormat="1" ht="15" customHeight="1" x14ac:dyDescent="0.3">
      <c r="B279" s="38" t="s">
        <v>225</v>
      </c>
      <c r="C279" s="38"/>
      <c r="D279" s="38" t="str">
        <f t="shared" si="43"/>
        <v>FLO_EMIS</v>
      </c>
      <c r="E279" s="42">
        <f t="shared" si="54"/>
        <v>2025</v>
      </c>
      <c r="F279" s="38" t="str">
        <f t="shared" si="53"/>
        <v>TRABGS</v>
      </c>
      <c r="G279" s="38" t="str">
        <f t="shared" si="55"/>
        <v>TFL*01*</v>
      </c>
      <c r="H279" s="38" t="str">
        <f>'ACTIVITY TFR_TFM -5km'!P$10</f>
        <v>TRABGS</v>
      </c>
      <c r="I279" s="38" t="str">
        <f t="shared" si="56"/>
        <v>TRACXFN</v>
      </c>
      <c r="J279" s="47">
        <v>23.682148796471147</v>
      </c>
      <c r="L279" s="38" t="s">
        <v>239</v>
      </c>
      <c r="M279" s="38" t="s">
        <v>293</v>
      </c>
      <c r="N279" s="38" t="s">
        <v>311</v>
      </c>
      <c r="P279" s="53"/>
      <c r="S279" s="53"/>
    </row>
    <row r="280" spans="2:20" s="2" customFormat="1" ht="15" customHeight="1" x14ac:dyDescent="0.3">
      <c r="B280" s="38" t="s">
        <v>225</v>
      </c>
      <c r="C280" s="38"/>
      <c r="D280" s="38" t="str">
        <f t="shared" si="43"/>
        <v>FLO_EMIS</v>
      </c>
      <c r="E280" s="42">
        <f t="shared" si="54"/>
        <v>2025</v>
      </c>
      <c r="F280" s="38" t="str">
        <f t="shared" si="53"/>
        <v>TRABGSL</v>
      </c>
      <c r="G280" s="38" t="str">
        <f t="shared" si="55"/>
        <v>TFL*01*</v>
      </c>
      <c r="H280" s="38" t="str">
        <f>'ACTIVITY TFR_TFM -5km'!P$11</f>
        <v>TRABGSL</v>
      </c>
      <c r="I280" s="38" t="str">
        <f t="shared" si="56"/>
        <v>TRACXFN</v>
      </c>
      <c r="J280" s="47">
        <f>J289</f>
        <v>22.96580417138199</v>
      </c>
      <c r="L280" s="38" t="s">
        <v>239</v>
      </c>
      <c r="M280" s="38"/>
      <c r="N280" s="38" t="s">
        <v>294</v>
      </c>
      <c r="P280" s="53"/>
      <c r="S280" s="1"/>
      <c r="T280" s="54"/>
    </row>
    <row r="281" spans="2:20" s="2" customFormat="1" ht="15" customHeight="1" x14ac:dyDescent="0.3">
      <c r="B281" s="38" t="s">
        <v>225</v>
      </c>
      <c r="C281" s="38"/>
      <c r="D281" s="38" t="str">
        <f t="shared" si="43"/>
        <v>FLO_EMIS</v>
      </c>
      <c r="E281" s="42">
        <f t="shared" si="54"/>
        <v>2025</v>
      </c>
      <c r="F281" s="38" t="str">
        <f t="shared" si="53"/>
        <v>TRABGSLM</v>
      </c>
      <c r="G281" s="38" t="str">
        <f t="shared" si="54"/>
        <v>TFL*01*</v>
      </c>
      <c r="H281" s="38" t="str">
        <f>'ACTIVITY TFR_TFM -5km'!P$12</f>
        <v>TRABGSLM</v>
      </c>
      <c r="I281" s="38" t="str">
        <f t="shared" si="54"/>
        <v>TRACXFN</v>
      </c>
      <c r="J281" s="47">
        <f>J280</f>
        <v>22.96580417138199</v>
      </c>
      <c r="L281" s="38" t="s">
        <v>239</v>
      </c>
      <c r="M281" s="38"/>
      <c r="N281" s="38" t="s">
        <v>294</v>
      </c>
      <c r="P281" s="53"/>
      <c r="S281" s="53"/>
      <c r="T281" s="62"/>
    </row>
    <row r="282" spans="2:20" s="2" customFormat="1" ht="15" customHeight="1" x14ac:dyDescent="0.3">
      <c r="B282" s="38" t="s">
        <v>225</v>
      </c>
      <c r="C282" s="38"/>
      <c r="D282" s="38" t="str">
        <f t="shared" si="43"/>
        <v>*</v>
      </c>
      <c r="E282" s="42">
        <f>E280</f>
        <v>2025</v>
      </c>
      <c r="F282" s="38" t="str">
        <f t="shared" si="53"/>
        <v>TRABJF</v>
      </c>
      <c r="G282" s="38" t="str">
        <f>G280</f>
        <v>TFL*01*</v>
      </c>
      <c r="H282" s="38" t="str">
        <f>'ACTIVITY TFR_TFM -5km'!P$13</f>
        <v>TRABJF</v>
      </c>
      <c r="I282" s="38" t="str">
        <f>I280</f>
        <v>TRACXFN</v>
      </c>
      <c r="J282" s="47">
        <v>0</v>
      </c>
      <c r="L282" s="38" t="s">
        <v>239</v>
      </c>
      <c r="M282" s="38"/>
      <c r="N282" s="38" t="s">
        <v>245</v>
      </c>
      <c r="P282" s="53"/>
      <c r="S282" s="53"/>
    </row>
    <row r="283" spans="2:20" s="2" customFormat="1" ht="15" customHeight="1" x14ac:dyDescent="0.3">
      <c r="B283" s="38" t="s">
        <v>225</v>
      </c>
      <c r="C283" s="38"/>
      <c r="D283" s="38" t="str">
        <f t="shared" si="43"/>
        <v>*</v>
      </c>
      <c r="E283" s="42">
        <f t="shared" si="54"/>
        <v>2025</v>
      </c>
      <c r="F283" s="38" t="str">
        <f t="shared" si="53"/>
        <v>TRADME</v>
      </c>
      <c r="G283" s="38" t="str">
        <f t="shared" si="55"/>
        <v>TFL*01*</v>
      </c>
      <c r="H283" s="38" t="str">
        <f>'ACTIVITY TFR_TFM -5km'!P$14</f>
        <v>TRADME</v>
      </c>
      <c r="I283" s="38" t="str">
        <f t="shared" si="56"/>
        <v>TRACXFN</v>
      </c>
      <c r="J283" s="47">
        <v>0</v>
      </c>
      <c r="L283" s="38" t="s">
        <v>239</v>
      </c>
      <c r="M283" s="38"/>
      <c r="N283" s="38" t="s">
        <v>245</v>
      </c>
      <c r="P283" s="53"/>
      <c r="S283" s="1"/>
      <c r="T283" s="54"/>
    </row>
    <row r="284" spans="2:20" s="2" customFormat="1" ht="15" customHeight="1" x14ac:dyDescent="0.3">
      <c r="B284" s="38" t="s">
        <v>225</v>
      </c>
      <c r="C284" s="38"/>
      <c r="D284" s="38" t="str">
        <f t="shared" si="43"/>
        <v>FLO_EMIS</v>
      </c>
      <c r="E284" s="42">
        <f t="shared" si="54"/>
        <v>2025</v>
      </c>
      <c r="F284" s="38" t="str">
        <f t="shared" si="53"/>
        <v>TRADST</v>
      </c>
      <c r="G284" s="38" t="str">
        <f t="shared" si="55"/>
        <v>TFL*01*</v>
      </c>
      <c r="H284" s="38" t="str">
        <f>'ACTIVITY TFR_TFM -5km'!P$15</f>
        <v>TRADST</v>
      </c>
      <c r="I284" s="38" t="str">
        <f t="shared" si="56"/>
        <v>TRACXFN</v>
      </c>
      <c r="J284" s="47">
        <v>23.277467837609347</v>
      </c>
      <c r="L284" s="38" t="s">
        <v>239</v>
      </c>
      <c r="M284" s="38" t="s">
        <v>293</v>
      </c>
      <c r="N284" s="38" t="s">
        <v>311</v>
      </c>
      <c r="P284" s="53"/>
    </row>
    <row r="285" spans="2:20" x14ac:dyDescent="0.3">
      <c r="B285" s="38" t="s">
        <v>225</v>
      </c>
      <c r="C285" s="38"/>
      <c r="D285" s="38" t="str">
        <f t="shared" si="43"/>
        <v>*</v>
      </c>
      <c r="E285" s="42">
        <f t="shared" si="54"/>
        <v>2025</v>
      </c>
      <c r="F285" s="38" t="str">
        <f t="shared" si="53"/>
        <v>TRAELC</v>
      </c>
      <c r="G285" s="38" t="str">
        <f t="shared" si="55"/>
        <v>TFL*01*</v>
      </c>
      <c r="H285" s="38" t="str">
        <f>'ACTIVITY TFR_TFM -5km'!P$16</f>
        <v>TRAELC</v>
      </c>
      <c r="I285" s="38" t="str">
        <f t="shared" si="56"/>
        <v>TRACXFN</v>
      </c>
      <c r="J285" s="47">
        <v>0</v>
      </c>
      <c r="K285" s="2"/>
      <c r="L285" s="38" t="s">
        <v>239</v>
      </c>
      <c r="M285" s="38"/>
      <c r="N285" s="38" t="s">
        <v>245</v>
      </c>
      <c r="P285" s="53"/>
    </row>
    <row r="286" spans="2:20" x14ac:dyDescent="0.3">
      <c r="B286" s="38" t="s">
        <v>225</v>
      </c>
      <c r="C286" s="38"/>
      <c r="D286" s="38" t="str">
        <f t="shared" si="43"/>
        <v>FLO_EMIS</v>
      </c>
      <c r="E286" s="42">
        <f t="shared" si="54"/>
        <v>2025</v>
      </c>
      <c r="F286" s="38" t="str">
        <f t="shared" si="53"/>
        <v>TRAETH</v>
      </c>
      <c r="G286" s="38" t="str">
        <f t="shared" si="55"/>
        <v>TFL*01*</v>
      </c>
      <c r="H286" s="38" t="str">
        <f>'ACTIVITY TFR_TFM -5km'!P$17</f>
        <v>TRAETH</v>
      </c>
      <c r="I286" s="38" t="str">
        <f t="shared" si="56"/>
        <v>TRACXFN</v>
      </c>
      <c r="J286" s="47">
        <v>15.18223528889008</v>
      </c>
      <c r="K286" s="2"/>
      <c r="L286" s="38" t="s">
        <v>239</v>
      </c>
      <c r="M286" s="38" t="s">
        <v>293</v>
      </c>
      <c r="N286" s="38" t="s">
        <v>311</v>
      </c>
    </row>
    <row r="287" spans="2:20" x14ac:dyDescent="0.3">
      <c r="B287" s="38" t="s">
        <v>225</v>
      </c>
      <c r="C287" s="38"/>
      <c r="D287" s="38" t="str">
        <f t="shared" si="43"/>
        <v>FLO_EMIS</v>
      </c>
      <c r="E287" s="42">
        <f t="shared" si="54"/>
        <v>2025</v>
      </c>
      <c r="F287" s="38" t="str">
        <f t="shared" si="53"/>
        <v>TRAETHM</v>
      </c>
      <c r="G287" s="38" t="str">
        <f t="shared" si="55"/>
        <v>TFL*01*</v>
      </c>
      <c r="H287" s="38" t="str">
        <f>'ACTIVITY TFR_TFM -5km'!P$18</f>
        <v>TRAETHM</v>
      </c>
      <c r="I287" s="38" t="str">
        <f t="shared" si="56"/>
        <v>TRACXFN</v>
      </c>
      <c r="J287" s="47">
        <v>15.18223528889008</v>
      </c>
      <c r="K287" s="2"/>
      <c r="L287" s="38" t="s">
        <v>239</v>
      </c>
      <c r="M287" s="38" t="s">
        <v>293</v>
      </c>
      <c r="N287" s="38" t="s">
        <v>311</v>
      </c>
    </row>
    <row r="288" spans="2:20" x14ac:dyDescent="0.3">
      <c r="B288" s="38" t="s">
        <v>225</v>
      </c>
      <c r="C288" s="38"/>
      <c r="D288" s="38" t="str">
        <f t="shared" si="43"/>
        <v>*</v>
      </c>
      <c r="E288" s="42">
        <f t="shared" si="54"/>
        <v>2025</v>
      </c>
      <c r="F288" s="38" t="str">
        <f t="shared" si="53"/>
        <v>TRAFTD</v>
      </c>
      <c r="G288" s="38" t="str">
        <f t="shared" si="55"/>
        <v>TFL*01*</v>
      </c>
      <c r="H288" s="38" t="str">
        <f>'ACTIVITY TFR_TFM -5km'!P$19</f>
        <v>TRAFTD</v>
      </c>
      <c r="I288" s="38" t="str">
        <f t="shared" si="56"/>
        <v>TRACXFN</v>
      </c>
      <c r="J288" s="47">
        <v>0</v>
      </c>
      <c r="K288" s="2"/>
      <c r="L288" s="38" t="s">
        <v>239</v>
      </c>
      <c r="M288" s="38"/>
      <c r="N288" s="38" t="s">
        <v>245</v>
      </c>
    </row>
    <row r="289" spans="2:20" x14ac:dyDescent="0.3">
      <c r="B289" s="38" t="s">
        <v>225</v>
      </c>
      <c r="C289" s="38"/>
      <c r="D289" s="38" t="str">
        <f t="shared" si="43"/>
        <v>FLO_EMIS</v>
      </c>
      <c r="E289" s="42">
        <f t="shared" si="54"/>
        <v>2025</v>
      </c>
      <c r="F289" s="38" t="str">
        <f t="shared" si="53"/>
        <v>TRAGSL</v>
      </c>
      <c r="G289" s="38" t="str">
        <f t="shared" si="55"/>
        <v>TFL*01*</v>
      </c>
      <c r="H289" s="38" t="str">
        <f>'ACTIVITY TFR_TFM -5km'!P$20</f>
        <v>TRAGSL</v>
      </c>
      <c r="I289" s="38" t="str">
        <f t="shared" si="56"/>
        <v>TRACXFN</v>
      </c>
      <c r="J289" s="47">
        <v>22.96580417138199</v>
      </c>
      <c r="K289" s="2"/>
      <c r="L289" s="38" t="s">
        <v>239</v>
      </c>
      <c r="M289" s="38" t="s">
        <v>293</v>
      </c>
      <c r="N289" s="38" t="s">
        <v>311</v>
      </c>
    </row>
    <row r="290" spans="2:20" x14ac:dyDescent="0.3">
      <c r="B290" s="38" t="s">
        <v>225</v>
      </c>
      <c r="C290" s="38"/>
      <c r="D290" s="38" t="str">
        <f t="shared" si="43"/>
        <v>*</v>
      </c>
      <c r="E290" s="42">
        <f t="shared" si="54"/>
        <v>2025</v>
      </c>
      <c r="F290" s="38" t="str">
        <f t="shared" si="53"/>
        <v>TRAH2G</v>
      </c>
      <c r="G290" s="38" t="str">
        <f t="shared" si="55"/>
        <v>TFL*01*</v>
      </c>
      <c r="H290" s="38" t="str">
        <f>'ACTIVITY TFR_TFM -5km'!P$21</f>
        <v>TRAH2G</v>
      </c>
      <c r="I290" s="38" t="str">
        <f t="shared" si="56"/>
        <v>TRACXFN</v>
      </c>
      <c r="J290" s="47">
        <v>0</v>
      </c>
      <c r="K290" s="2"/>
      <c r="L290" s="38" t="s">
        <v>239</v>
      </c>
      <c r="M290" s="38"/>
      <c r="N290" s="38" t="s">
        <v>245</v>
      </c>
    </row>
    <row r="291" spans="2:20" x14ac:dyDescent="0.3">
      <c r="B291" s="38" t="s">
        <v>225</v>
      </c>
      <c r="C291" s="38"/>
      <c r="D291" s="38" t="str">
        <f t="shared" si="43"/>
        <v>*</v>
      </c>
      <c r="E291" s="42">
        <f t="shared" si="54"/>
        <v>2025</v>
      </c>
      <c r="F291" s="38" t="str">
        <f t="shared" si="53"/>
        <v>TRAHFO</v>
      </c>
      <c r="G291" s="38" t="str">
        <f t="shared" si="55"/>
        <v>TFL*01*</v>
      </c>
      <c r="H291" s="38" t="str">
        <f>'ACTIVITY TFR_TFM -5km'!P$22</f>
        <v>TRAHFO</v>
      </c>
      <c r="I291" s="38" t="str">
        <f t="shared" si="56"/>
        <v>TRACXFN</v>
      </c>
      <c r="J291" s="47">
        <v>0</v>
      </c>
      <c r="K291" s="2"/>
      <c r="L291" s="38" t="s">
        <v>239</v>
      </c>
      <c r="M291" s="38"/>
      <c r="N291" s="38" t="s">
        <v>245</v>
      </c>
    </row>
    <row r="292" spans="2:20" x14ac:dyDescent="0.3">
      <c r="B292" s="38" t="s">
        <v>225</v>
      </c>
      <c r="C292" s="38"/>
      <c r="D292" s="38" t="str">
        <f t="shared" si="43"/>
        <v>*</v>
      </c>
      <c r="E292" s="42">
        <f t="shared" si="54"/>
        <v>2025</v>
      </c>
      <c r="F292" s="38" t="str">
        <f t="shared" si="53"/>
        <v>TRAHUM</v>
      </c>
      <c r="G292" s="38" t="str">
        <f t="shared" si="55"/>
        <v>TFL*01*</v>
      </c>
      <c r="H292" s="38" t="str">
        <f>'ACTIVITY TFR_TFM -5km'!P$23</f>
        <v>TRAHUM</v>
      </c>
      <c r="I292" s="38" t="str">
        <f t="shared" si="56"/>
        <v>TRACXFN</v>
      </c>
      <c r="J292" s="47">
        <v>0</v>
      </c>
      <c r="K292" s="2"/>
      <c r="L292" s="38" t="s">
        <v>239</v>
      </c>
      <c r="M292" s="38"/>
      <c r="N292" s="38" t="s">
        <v>245</v>
      </c>
    </row>
    <row r="293" spans="2:20" x14ac:dyDescent="0.3">
      <c r="B293" s="38" t="s">
        <v>225</v>
      </c>
      <c r="C293" s="38"/>
      <c r="D293" s="38" t="str">
        <f t="shared" si="43"/>
        <v>*</v>
      </c>
      <c r="E293" s="42">
        <f t="shared" si="54"/>
        <v>2025</v>
      </c>
      <c r="F293" s="38" t="str">
        <f t="shared" si="53"/>
        <v>TRAKER</v>
      </c>
      <c r="G293" s="38" t="str">
        <f t="shared" si="55"/>
        <v>TFL*01*</v>
      </c>
      <c r="H293" s="38" t="str">
        <f>'ACTIVITY TFR_TFM -5km'!P$24</f>
        <v>TRAKER</v>
      </c>
      <c r="I293" s="38" t="str">
        <f t="shared" si="56"/>
        <v>TRACXFN</v>
      </c>
      <c r="J293" s="47">
        <v>0</v>
      </c>
      <c r="K293" s="2"/>
      <c r="L293" s="38" t="s">
        <v>239</v>
      </c>
      <c r="M293" s="38"/>
      <c r="N293" s="38" t="s">
        <v>245</v>
      </c>
    </row>
    <row r="294" spans="2:20" x14ac:dyDescent="0.3">
      <c r="B294" s="38" t="s">
        <v>225</v>
      </c>
      <c r="C294" s="38"/>
      <c r="D294" s="38" t="str">
        <f t="shared" si="43"/>
        <v>*</v>
      </c>
      <c r="E294" s="42">
        <f t="shared" si="54"/>
        <v>2025</v>
      </c>
      <c r="F294" s="38" t="str">
        <f t="shared" si="53"/>
        <v>TRALFO</v>
      </c>
      <c r="G294" s="38" t="str">
        <f t="shared" si="55"/>
        <v>TFL*01*</v>
      </c>
      <c r="H294" s="38" t="str">
        <f>'ACTIVITY TFR_TFM -5km'!P$25</f>
        <v>TRALFO</v>
      </c>
      <c r="I294" s="38" t="str">
        <f t="shared" si="56"/>
        <v>TRACXFN</v>
      </c>
      <c r="J294" s="47">
        <v>0</v>
      </c>
      <c r="K294" s="2"/>
      <c r="L294" s="38" t="s">
        <v>239</v>
      </c>
      <c r="M294" s="38"/>
      <c r="N294" s="38" t="s">
        <v>245</v>
      </c>
    </row>
    <row r="295" spans="2:20" x14ac:dyDescent="0.3">
      <c r="B295" s="38" t="s">
        <v>225</v>
      </c>
      <c r="C295" s="38"/>
      <c r="D295" s="38" t="str">
        <f t="shared" ref="D295:D361" si="57">IF(J295&gt;0,"FLO_EMIS","*")</f>
        <v>FLO_EMIS</v>
      </c>
      <c r="E295" s="42">
        <f t="shared" si="54"/>
        <v>2025</v>
      </c>
      <c r="F295" s="38" t="str">
        <f t="shared" si="53"/>
        <v>TRALPG</v>
      </c>
      <c r="G295" s="38" t="str">
        <f t="shared" si="55"/>
        <v>TFL*01*</v>
      </c>
      <c r="H295" s="38" t="str">
        <f>'ACTIVITY TFR_TFM -5km'!P$26</f>
        <v>TRALPG</v>
      </c>
      <c r="I295" s="38" t="str">
        <f t="shared" si="56"/>
        <v>TRACXFN</v>
      </c>
      <c r="J295" s="47">
        <v>24.804778874859164</v>
      </c>
      <c r="K295" s="2"/>
      <c r="L295" s="38" t="s">
        <v>239</v>
      </c>
      <c r="M295" s="38" t="s">
        <v>293</v>
      </c>
      <c r="N295" s="38" t="s">
        <v>311</v>
      </c>
    </row>
    <row r="296" spans="2:20" x14ac:dyDescent="0.3">
      <c r="B296" s="38" t="s">
        <v>225</v>
      </c>
      <c r="C296" s="38"/>
      <c r="D296" s="38" t="str">
        <f t="shared" si="57"/>
        <v>FLO_EMIS</v>
      </c>
      <c r="E296" s="42">
        <f t="shared" si="54"/>
        <v>2025</v>
      </c>
      <c r="F296" s="38" t="str">
        <f t="shared" si="53"/>
        <v>TRAMTH</v>
      </c>
      <c r="G296" s="38" t="str">
        <f t="shared" si="55"/>
        <v>TFL*01*</v>
      </c>
      <c r="H296" s="38" t="str">
        <f>'ACTIVITY TFR_TFM -5km'!P$27</f>
        <v>TRAMTH</v>
      </c>
      <c r="I296" s="38" t="str">
        <f t="shared" si="56"/>
        <v>TRACXFN</v>
      </c>
      <c r="J296" s="47">
        <v>22.699999969028081</v>
      </c>
      <c r="K296" s="2"/>
      <c r="L296" s="38" t="s">
        <v>239</v>
      </c>
      <c r="M296" s="38" t="s">
        <v>293</v>
      </c>
      <c r="N296" s="38" t="s">
        <v>311</v>
      </c>
    </row>
    <row r="297" spans="2:20" s="2" customFormat="1" ht="15" customHeight="1" x14ac:dyDescent="0.3">
      <c r="B297" s="38" t="s">
        <v>225</v>
      </c>
      <c r="C297" s="38"/>
      <c r="D297" s="38" t="str">
        <f t="shared" si="57"/>
        <v>FLO_EMIS</v>
      </c>
      <c r="E297" s="42">
        <f t="shared" si="54"/>
        <v>2025</v>
      </c>
      <c r="F297" s="38" t="str">
        <f t="shared" si="53"/>
        <v>TRAMTHM</v>
      </c>
      <c r="G297" s="38" t="str">
        <f t="shared" si="55"/>
        <v>TFL*01*</v>
      </c>
      <c r="H297" s="38" t="str">
        <f>'ACTIVITY TFR_TFM -5km'!P$28</f>
        <v>TRAMTHM</v>
      </c>
      <c r="I297" s="38" t="str">
        <f t="shared" si="56"/>
        <v>TRACXFN</v>
      </c>
      <c r="J297" s="47">
        <v>22.699999969028081</v>
      </c>
      <c r="L297" s="38" t="s">
        <v>239</v>
      </c>
      <c r="M297" s="38" t="s">
        <v>293</v>
      </c>
      <c r="N297" s="38" t="s">
        <v>311</v>
      </c>
      <c r="P297" s="53"/>
    </row>
    <row r="298" spans="2:20" s="2" customFormat="1" ht="15" customHeight="1" x14ac:dyDescent="0.3">
      <c r="B298" s="38" t="s">
        <v>225</v>
      </c>
      <c r="C298" s="38"/>
      <c r="D298" s="38" t="str">
        <f t="shared" si="57"/>
        <v>FLO_EMIS</v>
      </c>
      <c r="E298" s="42">
        <f t="shared" si="54"/>
        <v>2025</v>
      </c>
      <c r="F298" s="38" t="str">
        <f t="shared" si="53"/>
        <v>TRANGL</v>
      </c>
      <c r="G298" s="38" t="str">
        <f t="shared" si="55"/>
        <v>TFL*01*</v>
      </c>
      <c r="H298" s="38" t="str">
        <f>'ACTIVITY TFR_TFM -5km'!P$29</f>
        <v>TRANGL</v>
      </c>
      <c r="I298" s="38" t="str">
        <f t="shared" si="56"/>
        <v>TRACXFN</v>
      </c>
      <c r="J298" s="47">
        <v>23.682148796471147</v>
      </c>
      <c r="K298"/>
      <c r="L298" s="38" t="s">
        <v>239</v>
      </c>
      <c r="M298" s="38" t="s">
        <v>293</v>
      </c>
      <c r="N298" s="38" t="s">
        <v>311</v>
      </c>
      <c r="P298" s="53"/>
    </row>
    <row r="299" spans="2:20" x14ac:dyDescent="0.3">
      <c r="B299" s="39" t="s">
        <v>225</v>
      </c>
      <c r="C299" s="39"/>
      <c r="D299" s="39" t="str">
        <f t="shared" si="57"/>
        <v>FLO_EMIS</v>
      </c>
      <c r="E299" s="43">
        <f t="shared" si="54"/>
        <v>2025</v>
      </c>
      <c r="F299" s="39" t="str">
        <f t="shared" si="53"/>
        <v>TRANGS</v>
      </c>
      <c r="G299" s="39" t="str">
        <f t="shared" si="55"/>
        <v>TFL*01*</v>
      </c>
      <c r="H299" s="39" t="str">
        <f>'ACTIVITY TFR_TFM -5km'!P$30</f>
        <v>TRANGS</v>
      </c>
      <c r="I299" s="39" t="str">
        <f t="shared" si="56"/>
        <v>TRACXFN</v>
      </c>
      <c r="J299" s="48">
        <v>23.682148796471147</v>
      </c>
      <c r="L299" s="39" t="s">
        <v>239</v>
      </c>
      <c r="M299" s="39" t="s">
        <v>293</v>
      </c>
      <c r="N299" s="39" t="s">
        <v>311</v>
      </c>
    </row>
    <row r="300" spans="2:20" x14ac:dyDescent="0.3">
      <c r="B300" s="38" t="s">
        <v>225</v>
      </c>
      <c r="C300" s="38"/>
      <c r="D300" s="38" t="str">
        <f t="shared" si="57"/>
        <v>FLO_EMIS</v>
      </c>
      <c r="E300" s="42">
        <v>2025</v>
      </c>
      <c r="F300" s="38" t="str">
        <f>H300</f>
        <v>TRABDL</v>
      </c>
      <c r="G300" s="38" t="s">
        <v>345</v>
      </c>
      <c r="H300" s="38" t="str">
        <f>'ACTIVITY TFR_TFM -5km'!P$7</f>
        <v>TRABDL</v>
      </c>
      <c r="I300" s="38" t="s">
        <v>228</v>
      </c>
      <c r="J300" s="47">
        <v>3.0013198060425887E-3</v>
      </c>
      <c r="K300" s="2"/>
      <c r="L300" s="38" t="s">
        <v>239</v>
      </c>
      <c r="M300" s="38" t="s">
        <v>293</v>
      </c>
      <c r="N300" s="38" t="s">
        <v>310</v>
      </c>
    </row>
    <row r="301" spans="2:20" x14ac:dyDescent="0.3">
      <c r="B301" s="38" t="s">
        <v>225</v>
      </c>
      <c r="C301" s="38"/>
      <c r="D301" s="38" t="str">
        <f t="shared" si="57"/>
        <v>FLO_EMIS</v>
      </c>
      <c r="E301" s="42">
        <f>E300</f>
        <v>2025</v>
      </c>
      <c r="F301" s="38" t="str">
        <f t="shared" ref="F301:F323" si="58">H301</f>
        <v>TRABDLM</v>
      </c>
      <c r="G301" s="38" t="str">
        <f>G300</f>
        <v>TFL*01*</v>
      </c>
      <c r="H301" s="38" t="str">
        <f>'ACTIVITY TFR_TFM -5km'!P$8</f>
        <v>TRABDLM</v>
      </c>
      <c r="I301" s="38" t="str">
        <f>I300</f>
        <v>TRAN2ON</v>
      </c>
      <c r="J301" s="47">
        <v>3.0013198060425887E-3</v>
      </c>
      <c r="K301" s="2"/>
      <c r="L301" s="38" t="s">
        <v>239</v>
      </c>
      <c r="M301" s="38" t="s">
        <v>293</v>
      </c>
      <c r="N301" s="38" t="s">
        <v>310</v>
      </c>
    </row>
    <row r="302" spans="2:20" s="2" customFormat="1" ht="15" customHeight="1" x14ac:dyDescent="0.3">
      <c r="B302" s="38" t="s">
        <v>225</v>
      </c>
      <c r="C302" s="38"/>
      <c r="D302" s="38" t="str">
        <f t="shared" si="57"/>
        <v>FLO_EMIS</v>
      </c>
      <c r="E302" s="42">
        <f t="shared" ref="E302:I323" si="59">E301</f>
        <v>2025</v>
      </c>
      <c r="F302" s="38" t="str">
        <f t="shared" si="58"/>
        <v>TRABGL</v>
      </c>
      <c r="G302" s="38" t="str">
        <f t="shared" ref="G302:G323" si="60">G301</f>
        <v>TFL*01*</v>
      </c>
      <c r="H302" s="38" t="str">
        <f>'ACTIVITY TFR_TFM -5km'!P$9</f>
        <v>TRABGL</v>
      </c>
      <c r="I302" s="38" t="str">
        <f t="shared" ref="I302:I323" si="61">I301</f>
        <v>TRAN2ON</v>
      </c>
      <c r="J302" s="47">
        <v>3.7574310799472118E-4</v>
      </c>
      <c r="L302" s="38" t="s">
        <v>239</v>
      </c>
      <c r="M302" s="38" t="s">
        <v>293</v>
      </c>
      <c r="N302" s="38" t="s">
        <v>311</v>
      </c>
      <c r="P302" s="53"/>
      <c r="S302" s="53"/>
    </row>
    <row r="303" spans="2:20" s="2" customFormat="1" ht="15" customHeight="1" x14ac:dyDescent="0.3">
      <c r="B303" s="38" t="s">
        <v>225</v>
      </c>
      <c r="C303" s="38"/>
      <c r="D303" s="38" t="str">
        <f t="shared" si="57"/>
        <v>FLO_EMIS</v>
      </c>
      <c r="E303" s="42">
        <f t="shared" si="59"/>
        <v>2025</v>
      </c>
      <c r="F303" s="38" t="str">
        <f t="shared" si="58"/>
        <v>TRABGS</v>
      </c>
      <c r="G303" s="38" t="str">
        <f t="shared" si="60"/>
        <v>TFL*01*</v>
      </c>
      <c r="H303" s="38" t="str">
        <f>'ACTIVITY TFR_TFM -5km'!P$10</f>
        <v>TRABGS</v>
      </c>
      <c r="I303" s="38" t="str">
        <f t="shared" si="61"/>
        <v>TRAN2ON</v>
      </c>
      <c r="J303" s="47">
        <v>3.7574310799472118E-4</v>
      </c>
      <c r="L303" s="38" t="s">
        <v>239</v>
      </c>
      <c r="M303" s="38" t="s">
        <v>293</v>
      </c>
      <c r="N303" s="38" t="s">
        <v>311</v>
      </c>
      <c r="P303" s="53"/>
      <c r="S303" s="1"/>
      <c r="T303" s="54"/>
    </row>
    <row r="304" spans="2:20" s="2" customFormat="1" ht="15" customHeight="1" x14ac:dyDescent="0.3">
      <c r="B304" s="38" t="s">
        <v>225</v>
      </c>
      <c r="C304" s="38"/>
      <c r="D304" s="38" t="str">
        <f t="shared" si="57"/>
        <v>FLO_EMIS</v>
      </c>
      <c r="E304" s="42">
        <f t="shared" si="59"/>
        <v>2025</v>
      </c>
      <c r="F304" s="38" t="str">
        <f t="shared" si="58"/>
        <v>TRABGSL</v>
      </c>
      <c r="G304" s="38" t="str">
        <f t="shared" si="60"/>
        <v>TFL*01*</v>
      </c>
      <c r="H304" s="38" t="str">
        <f>'ACTIVITY TFR_TFM -5km'!P$11</f>
        <v>TRABGSL</v>
      </c>
      <c r="I304" s="38" t="str">
        <f t="shared" si="61"/>
        <v>TRAN2ON</v>
      </c>
      <c r="J304" s="47">
        <f>J313</f>
        <v>3.376433998044891E-4</v>
      </c>
      <c r="L304" s="38" t="s">
        <v>239</v>
      </c>
      <c r="M304" s="38"/>
      <c r="N304" s="38" t="s">
        <v>294</v>
      </c>
      <c r="P304" s="53"/>
      <c r="S304" s="53"/>
    </row>
    <row r="305" spans="2:20" s="2" customFormat="1" ht="15" customHeight="1" x14ac:dyDescent="0.3">
      <c r="B305" s="38" t="s">
        <v>225</v>
      </c>
      <c r="C305" s="38"/>
      <c r="D305" s="38" t="str">
        <f t="shared" si="57"/>
        <v>FLO_EMIS</v>
      </c>
      <c r="E305" s="42">
        <f t="shared" si="59"/>
        <v>2025</v>
      </c>
      <c r="F305" s="38" t="str">
        <f t="shared" si="58"/>
        <v>TRABGSLM</v>
      </c>
      <c r="G305" s="38" t="str">
        <f t="shared" si="59"/>
        <v>TFL*01*</v>
      </c>
      <c r="H305" s="38" t="str">
        <f>'ACTIVITY TFR_TFM -5km'!P$12</f>
        <v>TRABGSLM</v>
      </c>
      <c r="I305" s="38" t="str">
        <f t="shared" si="59"/>
        <v>TRAN2ON</v>
      </c>
      <c r="J305" s="47">
        <f>J304</f>
        <v>3.376433998044891E-4</v>
      </c>
      <c r="L305" s="38" t="s">
        <v>239</v>
      </c>
      <c r="M305" s="38"/>
      <c r="N305" s="38" t="s">
        <v>294</v>
      </c>
      <c r="P305" s="53"/>
      <c r="S305" s="53"/>
      <c r="T305" s="62"/>
    </row>
    <row r="306" spans="2:20" s="2" customFormat="1" ht="15" customHeight="1" x14ac:dyDescent="0.3">
      <c r="B306" s="38" t="s">
        <v>225</v>
      </c>
      <c r="C306" s="38"/>
      <c r="D306" s="38" t="str">
        <f t="shared" si="57"/>
        <v>*</v>
      </c>
      <c r="E306" s="42">
        <f>E304</f>
        <v>2025</v>
      </c>
      <c r="F306" s="38" t="str">
        <f t="shared" si="58"/>
        <v>TRABJF</v>
      </c>
      <c r="G306" s="38" t="str">
        <f>G304</f>
        <v>TFL*01*</v>
      </c>
      <c r="H306" s="38" t="str">
        <f>'ACTIVITY TFR_TFM -5km'!P$13</f>
        <v>TRABJF</v>
      </c>
      <c r="I306" s="38" t="str">
        <f>I304</f>
        <v>TRAN2ON</v>
      </c>
      <c r="J306" s="47">
        <v>0</v>
      </c>
      <c r="L306" s="38" t="s">
        <v>239</v>
      </c>
      <c r="M306" s="38"/>
      <c r="N306" s="38" t="s">
        <v>245</v>
      </c>
      <c r="P306" s="53"/>
      <c r="S306" s="1"/>
      <c r="T306" s="54"/>
    </row>
    <row r="307" spans="2:20" s="2" customFormat="1" ht="15" customHeight="1" x14ac:dyDescent="0.3">
      <c r="B307" s="38" t="s">
        <v>225</v>
      </c>
      <c r="C307" s="38"/>
      <c r="D307" s="38" t="str">
        <f t="shared" si="57"/>
        <v>*</v>
      </c>
      <c r="E307" s="42">
        <f t="shared" si="59"/>
        <v>2025</v>
      </c>
      <c r="F307" s="38" t="str">
        <f t="shared" si="58"/>
        <v>TRADME</v>
      </c>
      <c r="G307" s="38" t="str">
        <f t="shared" si="60"/>
        <v>TFL*01*</v>
      </c>
      <c r="H307" s="38" t="str">
        <f>'ACTIVITY TFR_TFM -5km'!P$14</f>
        <v>TRADME</v>
      </c>
      <c r="I307" s="38" t="str">
        <f t="shared" si="61"/>
        <v>TRAN2ON</v>
      </c>
      <c r="J307" s="47">
        <v>0</v>
      </c>
      <c r="L307" s="38" t="s">
        <v>239</v>
      </c>
      <c r="M307" s="38"/>
      <c r="N307" s="38" t="s">
        <v>245</v>
      </c>
      <c r="P307" s="53"/>
    </row>
    <row r="308" spans="2:20" x14ac:dyDescent="0.3">
      <c r="B308" s="38" t="s">
        <v>225</v>
      </c>
      <c r="C308" s="38"/>
      <c r="D308" s="38" t="str">
        <f t="shared" si="57"/>
        <v>FLO_EMIS</v>
      </c>
      <c r="E308" s="42">
        <f t="shared" si="59"/>
        <v>2025</v>
      </c>
      <c r="F308" s="38" t="str">
        <f t="shared" si="58"/>
        <v>TRADST</v>
      </c>
      <c r="G308" s="38" t="str">
        <f t="shared" si="60"/>
        <v>TFL*01*</v>
      </c>
      <c r="H308" s="38" t="str">
        <f>'ACTIVITY TFR_TFM -5km'!P$15</f>
        <v>TRADST</v>
      </c>
      <c r="I308" s="38" t="str">
        <f t="shared" si="61"/>
        <v>TRAN2ON</v>
      </c>
      <c r="J308" s="47">
        <v>2.9406615660819116E-3</v>
      </c>
      <c r="K308" s="2"/>
      <c r="L308" s="38" t="s">
        <v>239</v>
      </c>
      <c r="M308" s="38" t="s">
        <v>293</v>
      </c>
      <c r="N308" s="38" t="s">
        <v>311</v>
      </c>
      <c r="P308" s="53"/>
    </row>
    <row r="309" spans="2:20" x14ac:dyDescent="0.3">
      <c r="B309" s="38" t="s">
        <v>225</v>
      </c>
      <c r="C309" s="38"/>
      <c r="D309" s="38" t="str">
        <f t="shared" si="57"/>
        <v>*</v>
      </c>
      <c r="E309" s="42">
        <f t="shared" si="59"/>
        <v>2025</v>
      </c>
      <c r="F309" s="38" t="str">
        <f t="shared" si="58"/>
        <v>TRAELC</v>
      </c>
      <c r="G309" s="38" t="str">
        <f t="shared" si="60"/>
        <v>TFL*01*</v>
      </c>
      <c r="H309" s="38" t="str">
        <f>'ACTIVITY TFR_TFM -5km'!P$16</f>
        <v>TRAELC</v>
      </c>
      <c r="I309" s="38" t="str">
        <f t="shared" si="61"/>
        <v>TRAN2ON</v>
      </c>
      <c r="J309" s="47">
        <v>0</v>
      </c>
      <c r="K309" s="2"/>
      <c r="L309" s="38" t="s">
        <v>239</v>
      </c>
      <c r="M309" s="38"/>
      <c r="N309" s="38" t="s">
        <v>245</v>
      </c>
    </row>
    <row r="310" spans="2:20" x14ac:dyDescent="0.3">
      <c r="B310" s="38" t="s">
        <v>225</v>
      </c>
      <c r="C310" s="38"/>
      <c r="D310" s="38" t="str">
        <f t="shared" si="57"/>
        <v>FLO_EMIS</v>
      </c>
      <c r="E310" s="42">
        <f t="shared" si="59"/>
        <v>2025</v>
      </c>
      <c r="F310" s="38" t="str">
        <f t="shared" si="58"/>
        <v>TRAETH</v>
      </c>
      <c r="G310" s="38" t="str">
        <f t="shared" si="60"/>
        <v>TFL*01*</v>
      </c>
      <c r="H310" s="38" t="str">
        <f>'ACTIVITY TFR_TFM -5km'!P$17</f>
        <v>TRAETH</v>
      </c>
      <c r="I310" s="38" t="str">
        <f t="shared" si="61"/>
        <v>TRAN2ON</v>
      </c>
      <c r="J310" s="47">
        <v>2.5823413669558224E-4</v>
      </c>
      <c r="K310" s="2"/>
      <c r="L310" s="38" t="s">
        <v>239</v>
      </c>
      <c r="M310" s="38" t="s">
        <v>293</v>
      </c>
      <c r="N310" s="38" t="s">
        <v>311</v>
      </c>
    </row>
    <row r="311" spans="2:20" x14ac:dyDescent="0.3">
      <c r="B311" s="38" t="s">
        <v>225</v>
      </c>
      <c r="C311" s="38"/>
      <c r="D311" s="38" t="str">
        <f t="shared" si="57"/>
        <v>FLO_EMIS</v>
      </c>
      <c r="E311" s="42">
        <f t="shared" si="59"/>
        <v>2025</v>
      </c>
      <c r="F311" s="38" t="str">
        <f t="shared" si="58"/>
        <v>TRAETHM</v>
      </c>
      <c r="G311" s="38" t="str">
        <f t="shared" si="60"/>
        <v>TFL*01*</v>
      </c>
      <c r="H311" s="38" t="str">
        <f>'ACTIVITY TFR_TFM -5km'!P$18</f>
        <v>TRAETHM</v>
      </c>
      <c r="I311" s="38" t="str">
        <f t="shared" si="61"/>
        <v>TRAN2ON</v>
      </c>
      <c r="J311" s="47">
        <v>2.5823413669558224E-4</v>
      </c>
      <c r="K311" s="2"/>
      <c r="L311" s="38" t="s">
        <v>239</v>
      </c>
      <c r="M311" s="38" t="s">
        <v>293</v>
      </c>
      <c r="N311" s="38" t="s">
        <v>311</v>
      </c>
    </row>
    <row r="312" spans="2:20" x14ac:dyDescent="0.3">
      <c r="B312" s="38" t="s">
        <v>225</v>
      </c>
      <c r="C312" s="38"/>
      <c r="D312" s="38" t="str">
        <f t="shared" si="57"/>
        <v>*</v>
      </c>
      <c r="E312" s="42">
        <f t="shared" si="59"/>
        <v>2025</v>
      </c>
      <c r="F312" s="38" t="str">
        <f t="shared" si="58"/>
        <v>TRAFTD</v>
      </c>
      <c r="G312" s="38" t="str">
        <f t="shared" si="60"/>
        <v>TFL*01*</v>
      </c>
      <c r="H312" s="38" t="str">
        <f>'ACTIVITY TFR_TFM -5km'!P$19</f>
        <v>TRAFTD</v>
      </c>
      <c r="I312" s="38" t="str">
        <f t="shared" si="61"/>
        <v>TRAN2ON</v>
      </c>
      <c r="J312" s="47">
        <v>0</v>
      </c>
      <c r="K312" s="2"/>
      <c r="L312" s="38" t="s">
        <v>239</v>
      </c>
      <c r="M312" s="38"/>
      <c r="N312" s="38" t="s">
        <v>245</v>
      </c>
    </row>
    <row r="313" spans="2:20" x14ac:dyDescent="0.3">
      <c r="B313" s="38" t="s">
        <v>225</v>
      </c>
      <c r="C313" s="38"/>
      <c r="D313" s="38" t="str">
        <f t="shared" si="57"/>
        <v>FLO_EMIS</v>
      </c>
      <c r="E313" s="42">
        <f t="shared" si="59"/>
        <v>2025</v>
      </c>
      <c r="F313" s="38" t="str">
        <f t="shared" si="58"/>
        <v>TRAGSL</v>
      </c>
      <c r="G313" s="38" t="str">
        <f t="shared" si="60"/>
        <v>TFL*01*</v>
      </c>
      <c r="H313" s="38" t="str">
        <f>'ACTIVITY TFR_TFM -5km'!P$20</f>
        <v>TRAGSL</v>
      </c>
      <c r="I313" s="38" t="str">
        <f t="shared" si="61"/>
        <v>TRAN2ON</v>
      </c>
      <c r="J313" s="47">
        <v>3.376433998044891E-4</v>
      </c>
      <c r="K313" s="2"/>
      <c r="L313" s="38" t="s">
        <v>239</v>
      </c>
      <c r="M313" s="38" t="s">
        <v>293</v>
      </c>
      <c r="N313" s="38" t="s">
        <v>311</v>
      </c>
    </row>
    <row r="314" spans="2:20" x14ac:dyDescent="0.3">
      <c r="B314" s="38" t="s">
        <v>225</v>
      </c>
      <c r="C314" s="38"/>
      <c r="D314" s="38" t="str">
        <f t="shared" si="57"/>
        <v>*</v>
      </c>
      <c r="E314" s="42">
        <f t="shared" si="59"/>
        <v>2025</v>
      </c>
      <c r="F314" s="38" t="str">
        <f t="shared" si="58"/>
        <v>TRAH2G</v>
      </c>
      <c r="G314" s="38" t="str">
        <f t="shared" si="60"/>
        <v>TFL*01*</v>
      </c>
      <c r="H314" s="38" t="str">
        <f>'ACTIVITY TFR_TFM -5km'!P$21</f>
        <v>TRAH2G</v>
      </c>
      <c r="I314" s="38" t="str">
        <f t="shared" si="61"/>
        <v>TRAN2ON</v>
      </c>
      <c r="J314" s="47">
        <v>0</v>
      </c>
      <c r="K314" s="2"/>
      <c r="L314" s="38" t="s">
        <v>239</v>
      </c>
      <c r="M314" s="38"/>
      <c r="N314" s="38" t="s">
        <v>245</v>
      </c>
    </row>
    <row r="315" spans="2:20" x14ac:dyDescent="0.3">
      <c r="B315" s="38" t="s">
        <v>225</v>
      </c>
      <c r="C315" s="38"/>
      <c r="D315" s="38" t="str">
        <f t="shared" si="57"/>
        <v>*</v>
      </c>
      <c r="E315" s="42">
        <f t="shared" si="59"/>
        <v>2025</v>
      </c>
      <c r="F315" s="38" t="str">
        <f t="shared" si="58"/>
        <v>TRAHFO</v>
      </c>
      <c r="G315" s="38" t="str">
        <f t="shared" si="60"/>
        <v>TFL*01*</v>
      </c>
      <c r="H315" s="38" t="str">
        <f>'ACTIVITY TFR_TFM -5km'!P$22</f>
        <v>TRAHFO</v>
      </c>
      <c r="I315" s="38" t="str">
        <f t="shared" si="61"/>
        <v>TRAN2ON</v>
      </c>
      <c r="J315" s="47">
        <v>0</v>
      </c>
      <c r="K315" s="2"/>
      <c r="L315" s="38" t="s">
        <v>239</v>
      </c>
      <c r="M315" s="38"/>
      <c r="N315" s="38" t="s">
        <v>245</v>
      </c>
    </row>
    <row r="316" spans="2:20" x14ac:dyDescent="0.3">
      <c r="B316" s="38" t="s">
        <v>225</v>
      </c>
      <c r="C316" s="38"/>
      <c r="D316" s="38" t="str">
        <f t="shared" si="57"/>
        <v>*</v>
      </c>
      <c r="E316" s="42">
        <f t="shared" si="59"/>
        <v>2025</v>
      </c>
      <c r="F316" s="38" t="str">
        <f t="shared" si="58"/>
        <v>TRAHUM</v>
      </c>
      <c r="G316" s="38" t="str">
        <f t="shared" si="60"/>
        <v>TFL*01*</v>
      </c>
      <c r="H316" s="38" t="str">
        <f>'ACTIVITY TFR_TFM -5km'!P$23</f>
        <v>TRAHUM</v>
      </c>
      <c r="I316" s="38" t="str">
        <f t="shared" si="61"/>
        <v>TRAN2ON</v>
      </c>
      <c r="J316" s="47">
        <v>0</v>
      </c>
      <c r="K316" s="2"/>
      <c r="L316" s="38" t="s">
        <v>239</v>
      </c>
      <c r="M316" s="38"/>
      <c r="N316" s="38" t="s">
        <v>245</v>
      </c>
    </row>
    <row r="317" spans="2:20" x14ac:dyDescent="0.3">
      <c r="B317" s="38" t="s">
        <v>225</v>
      </c>
      <c r="C317" s="38"/>
      <c r="D317" s="38" t="str">
        <f t="shared" si="57"/>
        <v>*</v>
      </c>
      <c r="E317" s="42">
        <f t="shared" si="59"/>
        <v>2025</v>
      </c>
      <c r="F317" s="38" t="str">
        <f t="shared" si="58"/>
        <v>TRAKER</v>
      </c>
      <c r="G317" s="38" t="str">
        <f t="shared" si="60"/>
        <v>TFL*01*</v>
      </c>
      <c r="H317" s="38" t="str">
        <f>'ACTIVITY TFR_TFM -5km'!P$24</f>
        <v>TRAKER</v>
      </c>
      <c r="I317" s="38" t="str">
        <f t="shared" si="61"/>
        <v>TRAN2ON</v>
      </c>
      <c r="J317" s="47">
        <v>0</v>
      </c>
      <c r="K317" s="2"/>
      <c r="L317" s="38" t="s">
        <v>239</v>
      </c>
      <c r="M317" s="38"/>
      <c r="N317" s="38" t="s">
        <v>245</v>
      </c>
    </row>
    <row r="318" spans="2:20" x14ac:dyDescent="0.3">
      <c r="B318" s="38" t="s">
        <v>225</v>
      </c>
      <c r="C318" s="38"/>
      <c r="D318" s="38" t="str">
        <f t="shared" si="57"/>
        <v>*</v>
      </c>
      <c r="E318" s="42">
        <f t="shared" si="59"/>
        <v>2025</v>
      </c>
      <c r="F318" s="38" t="str">
        <f t="shared" si="58"/>
        <v>TRALFO</v>
      </c>
      <c r="G318" s="38" t="str">
        <f t="shared" si="60"/>
        <v>TFL*01*</v>
      </c>
      <c r="H318" s="38" t="str">
        <f>'ACTIVITY TFR_TFM -5km'!P$25</f>
        <v>TRALFO</v>
      </c>
      <c r="I318" s="38" t="str">
        <f t="shared" si="61"/>
        <v>TRAN2ON</v>
      </c>
      <c r="J318" s="47">
        <v>0</v>
      </c>
      <c r="K318" s="2"/>
      <c r="L318" s="38" t="s">
        <v>239</v>
      </c>
      <c r="M318" s="38"/>
      <c r="N318" s="38" t="s">
        <v>245</v>
      </c>
    </row>
    <row r="319" spans="2:20" x14ac:dyDescent="0.3">
      <c r="B319" s="38" t="s">
        <v>225</v>
      </c>
      <c r="C319" s="38"/>
      <c r="D319" s="38" t="str">
        <f t="shared" si="57"/>
        <v>FLO_EMIS</v>
      </c>
      <c r="E319" s="42">
        <f t="shared" si="59"/>
        <v>2025</v>
      </c>
      <c r="F319" s="38" t="str">
        <f t="shared" si="58"/>
        <v>TRALPG</v>
      </c>
      <c r="G319" s="38" t="str">
        <f t="shared" si="60"/>
        <v>TFL*01*</v>
      </c>
      <c r="H319" s="38" t="str">
        <f>'ACTIVITY TFR_TFM -5km'!P$26</f>
        <v>TRALPG</v>
      </c>
      <c r="I319" s="38" t="str">
        <f t="shared" si="61"/>
        <v>TRAN2ON</v>
      </c>
      <c r="J319" s="47">
        <v>3.9355485803510304E-4</v>
      </c>
      <c r="K319" s="2"/>
      <c r="L319" s="38" t="s">
        <v>239</v>
      </c>
      <c r="M319" s="38" t="s">
        <v>293</v>
      </c>
      <c r="N319" s="38" t="s">
        <v>311</v>
      </c>
    </row>
    <row r="320" spans="2:20" x14ac:dyDescent="0.3">
      <c r="B320" s="38" t="s">
        <v>225</v>
      </c>
      <c r="C320" s="38"/>
      <c r="D320" s="38" t="str">
        <f t="shared" si="57"/>
        <v>FLO_EMIS</v>
      </c>
      <c r="E320" s="42">
        <f t="shared" si="59"/>
        <v>2025</v>
      </c>
      <c r="F320" s="38" t="str">
        <f t="shared" si="58"/>
        <v>TRAMTH</v>
      </c>
      <c r="G320" s="38" t="str">
        <f t="shared" si="60"/>
        <v>TFL*01*</v>
      </c>
      <c r="H320" s="38" t="str">
        <f>'ACTIVITY TFR_TFM -5km'!P$27</f>
        <v>TRAMTH</v>
      </c>
      <c r="I320" s="38" t="str">
        <f t="shared" si="61"/>
        <v>TRAN2ON</v>
      </c>
      <c r="J320" s="47">
        <v>2.8677095775481547E-3</v>
      </c>
      <c r="K320" s="2"/>
      <c r="L320" s="38" t="s">
        <v>239</v>
      </c>
      <c r="M320" s="38" t="s">
        <v>293</v>
      </c>
      <c r="N320" s="38" t="s">
        <v>311</v>
      </c>
    </row>
    <row r="321" spans="2:20" s="2" customFormat="1" ht="15" customHeight="1" x14ac:dyDescent="0.3">
      <c r="B321" s="38" t="s">
        <v>225</v>
      </c>
      <c r="C321" s="38"/>
      <c r="D321" s="38" t="str">
        <f t="shared" si="57"/>
        <v>FLO_EMIS</v>
      </c>
      <c r="E321" s="42">
        <f t="shared" si="59"/>
        <v>2025</v>
      </c>
      <c r="F321" s="38" t="str">
        <f t="shared" si="58"/>
        <v>TRAMTHM</v>
      </c>
      <c r="G321" s="38" t="str">
        <f t="shared" si="60"/>
        <v>TFL*01*</v>
      </c>
      <c r="H321" s="38" t="str">
        <f>'ACTIVITY TFR_TFM -5km'!P$28</f>
        <v>TRAMTHM</v>
      </c>
      <c r="I321" s="38" t="str">
        <f t="shared" si="61"/>
        <v>TRAN2ON</v>
      </c>
      <c r="J321" s="47">
        <v>2.8677095775481547E-3</v>
      </c>
      <c r="L321" s="38" t="s">
        <v>239</v>
      </c>
      <c r="M321" s="38" t="s">
        <v>293</v>
      </c>
      <c r="N321" s="38" t="s">
        <v>311</v>
      </c>
      <c r="P321" s="53"/>
    </row>
    <row r="322" spans="2:20" s="2" customFormat="1" ht="15" customHeight="1" x14ac:dyDescent="0.3">
      <c r="B322" s="38" t="s">
        <v>225</v>
      </c>
      <c r="C322" s="38"/>
      <c r="D322" s="38" t="str">
        <f t="shared" si="57"/>
        <v>FLO_EMIS</v>
      </c>
      <c r="E322" s="42">
        <f t="shared" si="59"/>
        <v>2025</v>
      </c>
      <c r="F322" s="38" t="str">
        <f t="shared" si="58"/>
        <v>TRANGL</v>
      </c>
      <c r="G322" s="38" t="str">
        <f t="shared" si="60"/>
        <v>TFL*01*</v>
      </c>
      <c r="H322" s="38" t="str">
        <f>'ACTIVITY TFR_TFM -5km'!P$29</f>
        <v>TRANGL</v>
      </c>
      <c r="I322" s="38" t="str">
        <f t="shared" si="61"/>
        <v>TRAN2ON</v>
      </c>
      <c r="J322" s="47">
        <v>3.7574310799472118E-4</v>
      </c>
      <c r="K322"/>
      <c r="L322" s="38" t="s">
        <v>239</v>
      </c>
      <c r="M322" s="38" t="s">
        <v>293</v>
      </c>
      <c r="N322" s="38" t="s">
        <v>311</v>
      </c>
      <c r="P322" s="53"/>
    </row>
    <row r="323" spans="2:20" x14ac:dyDescent="0.3">
      <c r="B323" s="39" t="s">
        <v>225</v>
      </c>
      <c r="C323" s="39"/>
      <c r="D323" s="39" t="str">
        <f t="shared" si="57"/>
        <v>FLO_EMIS</v>
      </c>
      <c r="E323" s="43">
        <f t="shared" si="59"/>
        <v>2025</v>
      </c>
      <c r="F323" s="39" t="str">
        <f t="shared" si="58"/>
        <v>TRANGS</v>
      </c>
      <c r="G323" s="39" t="str">
        <f t="shared" si="60"/>
        <v>TFL*01*</v>
      </c>
      <c r="H323" s="39" t="str">
        <f>'ACTIVITY TFR_TFM -5km'!P$30</f>
        <v>TRANGS</v>
      </c>
      <c r="I323" s="39" t="str">
        <f t="shared" si="61"/>
        <v>TRAN2ON</v>
      </c>
      <c r="J323" s="48">
        <v>3.7574310799472118E-4</v>
      </c>
      <c r="L323" s="39" t="s">
        <v>239</v>
      </c>
      <c r="M323" s="39" t="s">
        <v>293</v>
      </c>
      <c r="N323" s="39" t="s">
        <v>311</v>
      </c>
    </row>
    <row r="324" spans="2:20" x14ac:dyDescent="0.3">
      <c r="B324" s="38" t="s">
        <v>225</v>
      </c>
      <c r="C324" s="38"/>
      <c r="D324" s="38" t="str">
        <f t="shared" si="57"/>
        <v>FLO_EMIS</v>
      </c>
      <c r="E324" s="42">
        <v>2025</v>
      </c>
      <c r="F324" s="38" t="str">
        <f>H324</f>
        <v>TRABDL</v>
      </c>
      <c r="G324" s="38" t="s">
        <v>345</v>
      </c>
      <c r="H324" s="38" t="str">
        <f>'ACTIVITY TFR_TFM -5km'!P$7</f>
        <v>TRABDL</v>
      </c>
      <c r="I324" s="38" t="s">
        <v>247</v>
      </c>
      <c r="J324" s="47">
        <v>3.3348000864420529E-4</v>
      </c>
      <c r="K324" s="2"/>
      <c r="L324" s="38" t="s">
        <v>239</v>
      </c>
      <c r="M324" s="38" t="s">
        <v>293</v>
      </c>
      <c r="N324" s="38" t="s">
        <v>310</v>
      </c>
    </row>
    <row r="325" spans="2:20" x14ac:dyDescent="0.3">
      <c r="B325" s="38" t="s">
        <v>225</v>
      </c>
      <c r="C325" s="38"/>
      <c r="D325" s="38" t="str">
        <f t="shared" si="57"/>
        <v>FLO_EMIS</v>
      </c>
      <c r="E325" s="42">
        <f>E324</f>
        <v>2025</v>
      </c>
      <c r="F325" s="38" t="str">
        <f t="shared" ref="F325:F347" si="62">H325</f>
        <v>TRABDLM</v>
      </c>
      <c r="G325" s="38" t="str">
        <f>G324</f>
        <v>TFL*01*</v>
      </c>
      <c r="H325" s="38" t="str">
        <f>'ACTIVITY TFR_TFM -5km'!P$8</f>
        <v>TRABDLM</v>
      </c>
      <c r="I325" s="38" t="str">
        <f>I324</f>
        <v>TRANH3N</v>
      </c>
      <c r="J325" s="47">
        <v>3.3348000864420529E-4</v>
      </c>
      <c r="K325" s="2"/>
      <c r="L325" s="38" t="s">
        <v>239</v>
      </c>
      <c r="M325" s="38" t="s">
        <v>293</v>
      </c>
      <c r="N325" s="38" t="s">
        <v>310</v>
      </c>
    </row>
    <row r="326" spans="2:20" x14ac:dyDescent="0.3">
      <c r="B326" s="38" t="s">
        <v>225</v>
      </c>
      <c r="C326" s="38"/>
      <c r="D326" s="38" t="str">
        <f t="shared" si="57"/>
        <v>FLO_EMIS</v>
      </c>
      <c r="E326" s="42">
        <f t="shared" ref="E326:I347" si="63">E325</f>
        <v>2025</v>
      </c>
      <c r="F326" s="38" t="str">
        <f t="shared" si="62"/>
        <v>TRABGL</v>
      </c>
      <c r="G326" s="38" t="str">
        <f t="shared" ref="G326:G347" si="64">G325</f>
        <v>TFL*01*</v>
      </c>
      <c r="H326" s="38" t="str">
        <f>'ACTIVITY TFR_TFM -5km'!P$9</f>
        <v>TRABGL</v>
      </c>
      <c r="I326" s="38" t="str">
        <f t="shared" ref="I326:I347" si="65">I325</f>
        <v>TRANH3N</v>
      </c>
      <c r="J326" s="47">
        <v>1.2700117050221576E-2</v>
      </c>
      <c r="K326" s="2"/>
      <c r="L326" s="38" t="s">
        <v>239</v>
      </c>
      <c r="M326" s="38" t="s">
        <v>293</v>
      </c>
      <c r="N326" s="38" t="s">
        <v>311</v>
      </c>
    </row>
    <row r="327" spans="2:20" s="2" customFormat="1" ht="15" customHeight="1" x14ac:dyDescent="0.3">
      <c r="B327" s="38" t="s">
        <v>225</v>
      </c>
      <c r="C327" s="38"/>
      <c r="D327" s="38" t="str">
        <f t="shared" si="57"/>
        <v>FLO_EMIS</v>
      </c>
      <c r="E327" s="42">
        <f t="shared" si="63"/>
        <v>2025</v>
      </c>
      <c r="F327" s="38" t="str">
        <f t="shared" si="62"/>
        <v>TRABGS</v>
      </c>
      <c r="G327" s="38" t="str">
        <f t="shared" si="64"/>
        <v>TFL*01*</v>
      </c>
      <c r="H327" s="38" t="str">
        <f>'ACTIVITY TFR_TFM -5km'!P$10</f>
        <v>TRABGS</v>
      </c>
      <c r="I327" s="38" t="str">
        <f t="shared" si="65"/>
        <v>TRANH3N</v>
      </c>
      <c r="J327" s="47">
        <v>1.2700117050221576E-2</v>
      </c>
      <c r="L327" s="38" t="s">
        <v>239</v>
      </c>
      <c r="M327" s="38" t="s">
        <v>293</v>
      </c>
      <c r="N327" s="38" t="s">
        <v>311</v>
      </c>
      <c r="P327" s="53"/>
      <c r="S327" s="53"/>
    </row>
    <row r="328" spans="2:20" s="2" customFormat="1" ht="15" customHeight="1" x14ac:dyDescent="0.3">
      <c r="B328" s="38" t="s">
        <v>225</v>
      </c>
      <c r="C328" s="38"/>
      <c r="D328" s="38" t="str">
        <f t="shared" si="57"/>
        <v>FLO_EMIS</v>
      </c>
      <c r="E328" s="42">
        <f t="shared" si="63"/>
        <v>2025</v>
      </c>
      <c r="F328" s="38" t="str">
        <f t="shared" si="62"/>
        <v>TRABGSL</v>
      </c>
      <c r="G328" s="38" t="str">
        <f t="shared" si="64"/>
        <v>TFL*01*</v>
      </c>
      <c r="H328" s="38" t="str">
        <f>'ACTIVITY TFR_TFM -5km'!P$11</f>
        <v>TRABGSL</v>
      </c>
      <c r="I328" s="38" t="str">
        <f t="shared" si="65"/>
        <v>TRANH3N</v>
      </c>
      <c r="J328" s="47">
        <f>J337</f>
        <v>5.2554730550649523E-4</v>
      </c>
      <c r="L328" s="38" t="s">
        <v>239</v>
      </c>
      <c r="M328" s="38"/>
      <c r="N328" s="38" t="s">
        <v>294</v>
      </c>
      <c r="P328" s="53"/>
      <c r="S328" s="1"/>
      <c r="T328" s="54"/>
    </row>
    <row r="329" spans="2:20" s="2" customFormat="1" ht="15" customHeight="1" x14ac:dyDescent="0.3">
      <c r="B329" s="38" t="s">
        <v>225</v>
      </c>
      <c r="C329" s="38"/>
      <c r="D329" s="38" t="str">
        <f t="shared" ref="D329" si="66">IF(J329&gt;0,"FLO_EMIS","*")</f>
        <v>FLO_EMIS</v>
      </c>
      <c r="E329" s="42">
        <f t="shared" si="63"/>
        <v>2025</v>
      </c>
      <c r="F329" s="38" t="str">
        <f t="shared" si="62"/>
        <v>TRABGSLM</v>
      </c>
      <c r="G329" s="38" t="str">
        <f t="shared" si="63"/>
        <v>TFL*01*</v>
      </c>
      <c r="H329" s="38" t="str">
        <f>'ACTIVITY TFR_TFM -5km'!P$12</f>
        <v>TRABGSLM</v>
      </c>
      <c r="I329" s="38" t="str">
        <f t="shared" si="63"/>
        <v>TRANH3N</v>
      </c>
      <c r="J329" s="47">
        <f>J328</f>
        <v>5.2554730550649523E-4</v>
      </c>
      <c r="L329" s="38" t="s">
        <v>239</v>
      </c>
      <c r="M329" s="38"/>
      <c r="N329" s="38" t="s">
        <v>294</v>
      </c>
      <c r="P329" s="53"/>
      <c r="S329" s="53"/>
      <c r="T329" s="62"/>
    </row>
    <row r="330" spans="2:20" s="2" customFormat="1" ht="15" customHeight="1" x14ac:dyDescent="0.3">
      <c r="B330" s="38" t="s">
        <v>225</v>
      </c>
      <c r="C330" s="38"/>
      <c r="D330" s="38" t="str">
        <f t="shared" si="57"/>
        <v>*</v>
      </c>
      <c r="E330" s="42">
        <f>E328</f>
        <v>2025</v>
      </c>
      <c r="F330" s="38" t="str">
        <f t="shared" si="62"/>
        <v>TRABJF</v>
      </c>
      <c r="G330" s="38" t="str">
        <f>G328</f>
        <v>TFL*01*</v>
      </c>
      <c r="H330" s="38" t="str">
        <f>'ACTIVITY TFR_TFM -5km'!P$13</f>
        <v>TRABJF</v>
      </c>
      <c r="I330" s="38" t="str">
        <f>I328</f>
        <v>TRANH3N</v>
      </c>
      <c r="J330" s="47">
        <v>0</v>
      </c>
      <c r="L330" s="38" t="s">
        <v>239</v>
      </c>
      <c r="M330" s="38"/>
      <c r="N330" s="38" t="s">
        <v>245</v>
      </c>
      <c r="P330" s="53"/>
      <c r="S330" s="53"/>
    </row>
    <row r="331" spans="2:20" s="2" customFormat="1" ht="15" customHeight="1" x14ac:dyDescent="0.3">
      <c r="B331" s="38" t="s">
        <v>225</v>
      </c>
      <c r="C331" s="38"/>
      <c r="D331" s="38" t="str">
        <f t="shared" si="57"/>
        <v>*</v>
      </c>
      <c r="E331" s="42">
        <f t="shared" si="63"/>
        <v>2025</v>
      </c>
      <c r="F331" s="38" t="str">
        <f t="shared" si="62"/>
        <v>TRADME</v>
      </c>
      <c r="G331" s="38" t="str">
        <f t="shared" si="64"/>
        <v>TFL*01*</v>
      </c>
      <c r="H331" s="38" t="str">
        <f>'ACTIVITY TFR_TFM -5km'!P$14</f>
        <v>TRADME</v>
      </c>
      <c r="I331" s="38" t="str">
        <f t="shared" si="65"/>
        <v>TRANH3N</v>
      </c>
      <c r="J331" s="47">
        <v>0</v>
      </c>
      <c r="L331" s="38" t="s">
        <v>239</v>
      </c>
      <c r="M331" s="38"/>
      <c r="N331" s="38" t="s">
        <v>245</v>
      </c>
      <c r="P331" s="53"/>
      <c r="S331" s="1"/>
      <c r="T331" s="54"/>
    </row>
    <row r="332" spans="2:20" s="2" customFormat="1" ht="15" customHeight="1" x14ac:dyDescent="0.3">
      <c r="B332" s="38" t="s">
        <v>225</v>
      </c>
      <c r="C332" s="38"/>
      <c r="D332" s="38" t="str">
        <f t="shared" si="57"/>
        <v>FLO_EMIS</v>
      </c>
      <c r="E332" s="42">
        <f t="shared" si="63"/>
        <v>2025</v>
      </c>
      <c r="F332" s="38" t="str">
        <f t="shared" si="62"/>
        <v>TRADST</v>
      </c>
      <c r="G332" s="38" t="str">
        <f t="shared" si="64"/>
        <v>TFL*01*</v>
      </c>
      <c r="H332" s="38" t="str">
        <f>'ACTIVITY TFR_TFM -5km'!P$15</f>
        <v>TRADST</v>
      </c>
      <c r="I332" s="38" t="str">
        <f t="shared" si="65"/>
        <v>TRANH3N</v>
      </c>
      <c r="J332" s="47">
        <v>3.2674020359387278E-4</v>
      </c>
      <c r="L332" s="38" t="s">
        <v>239</v>
      </c>
      <c r="M332" s="38" t="s">
        <v>293</v>
      </c>
      <c r="N332" s="38" t="s">
        <v>311</v>
      </c>
      <c r="P332" s="53"/>
    </row>
    <row r="333" spans="2:20" x14ac:dyDescent="0.3">
      <c r="B333" s="38" t="s">
        <v>225</v>
      </c>
      <c r="C333" s="38"/>
      <c r="D333" s="38" t="str">
        <f t="shared" si="57"/>
        <v>*</v>
      </c>
      <c r="E333" s="42">
        <f t="shared" si="63"/>
        <v>2025</v>
      </c>
      <c r="F333" s="38" t="str">
        <f t="shared" si="62"/>
        <v>TRAELC</v>
      </c>
      <c r="G333" s="38" t="str">
        <f t="shared" si="64"/>
        <v>TFL*01*</v>
      </c>
      <c r="H333" s="38" t="str">
        <f>'ACTIVITY TFR_TFM -5km'!P$16</f>
        <v>TRAELC</v>
      </c>
      <c r="I333" s="38" t="str">
        <f t="shared" si="65"/>
        <v>TRANH3N</v>
      </c>
      <c r="J333" s="47">
        <v>0</v>
      </c>
      <c r="K333" s="2"/>
      <c r="L333" s="38" t="s">
        <v>239</v>
      </c>
      <c r="M333" s="38"/>
      <c r="N333" s="38" t="s">
        <v>245</v>
      </c>
      <c r="P333" s="53"/>
    </row>
    <row r="334" spans="2:20" x14ac:dyDescent="0.3">
      <c r="B334" s="38" t="s">
        <v>225</v>
      </c>
      <c r="C334" s="38"/>
      <c r="D334" s="38" t="str">
        <f t="shared" si="57"/>
        <v>FLO_EMIS</v>
      </c>
      <c r="E334" s="42">
        <f t="shared" si="63"/>
        <v>2025</v>
      </c>
      <c r="F334" s="38" t="str">
        <f t="shared" si="62"/>
        <v>TRAETH</v>
      </c>
      <c r="G334" s="38" t="str">
        <f t="shared" si="64"/>
        <v>TFL*01*</v>
      </c>
      <c r="H334" s="38" t="str">
        <f>'ACTIVITY TFR_TFM -5km'!P$17</f>
        <v>TRAETH</v>
      </c>
      <c r="I334" s="38" t="str">
        <f t="shared" si="65"/>
        <v>TRANH3N</v>
      </c>
      <c r="J334" s="47">
        <v>4.3770686169901183E-3</v>
      </c>
      <c r="K334" s="2"/>
      <c r="L334" s="38" t="s">
        <v>239</v>
      </c>
      <c r="M334" s="38" t="s">
        <v>293</v>
      </c>
      <c r="N334" s="38" t="s">
        <v>311</v>
      </c>
    </row>
    <row r="335" spans="2:20" x14ac:dyDescent="0.3">
      <c r="B335" s="38" t="s">
        <v>225</v>
      </c>
      <c r="C335" s="38"/>
      <c r="D335" s="38" t="str">
        <f t="shared" si="57"/>
        <v>FLO_EMIS</v>
      </c>
      <c r="E335" s="42">
        <f t="shared" si="63"/>
        <v>2025</v>
      </c>
      <c r="F335" s="38" t="str">
        <f t="shared" si="62"/>
        <v>TRAETHM</v>
      </c>
      <c r="G335" s="38" t="str">
        <f t="shared" si="64"/>
        <v>TFL*01*</v>
      </c>
      <c r="H335" s="38" t="str">
        <f>'ACTIVITY TFR_TFM -5km'!P$18</f>
        <v>TRAETHM</v>
      </c>
      <c r="I335" s="38" t="str">
        <f t="shared" si="65"/>
        <v>TRANH3N</v>
      </c>
      <c r="J335" s="47">
        <v>4.3770686169901183E-3</v>
      </c>
      <c r="K335" s="2"/>
      <c r="L335" s="38" t="s">
        <v>239</v>
      </c>
      <c r="M335" s="38" t="s">
        <v>293</v>
      </c>
      <c r="N335" s="38" t="s">
        <v>311</v>
      </c>
    </row>
    <row r="336" spans="2:20" x14ac:dyDescent="0.3">
      <c r="B336" s="38" t="s">
        <v>225</v>
      </c>
      <c r="C336" s="38"/>
      <c r="D336" s="38" t="str">
        <f t="shared" si="57"/>
        <v>*</v>
      </c>
      <c r="E336" s="42">
        <f t="shared" si="63"/>
        <v>2025</v>
      </c>
      <c r="F336" s="38" t="str">
        <f t="shared" si="62"/>
        <v>TRAFTD</v>
      </c>
      <c r="G336" s="38" t="str">
        <f t="shared" si="64"/>
        <v>TFL*01*</v>
      </c>
      <c r="H336" s="38" t="str">
        <f>'ACTIVITY TFR_TFM -5km'!P$19</f>
        <v>TRAFTD</v>
      </c>
      <c r="I336" s="38" t="str">
        <f t="shared" si="65"/>
        <v>TRANH3N</v>
      </c>
      <c r="J336" s="47">
        <v>0</v>
      </c>
      <c r="K336" s="2"/>
      <c r="L336" s="38" t="s">
        <v>239</v>
      </c>
      <c r="M336" s="38"/>
      <c r="N336" s="38" t="s">
        <v>245</v>
      </c>
    </row>
    <row r="337" spans="2:20" x14ac:dyDescent="0.3">
      <c r="B337" s="38" t="s">
        <v>225</v>
      </c>
      <c r="C337" s="38"/>
      <c r="D337" s="38" t="str">
        <f t="shared" si="57"/>
        <v>FLO_EMIS</v>
      </c>
      <c r="E337" s="42">
        <f t="shared" si="63"/>
        <v>2025</v>
      </c>
      <c r="F337" s="38" t="str">
        <f t="shared" si="62"/>
        <v>TRAGSL</v>
      </c>
      <c r="G337" s="38" t="str">
        <f t="shared" si="64"/>
        <v>TFL*01*</v>
      </c>
      <c r="H337" s="38" t="str">
        <f>'ACTIVITY TFR_TFM -5km'!P$20</f>
        <v>TRAGSL</v>
      </c>
      <c r="I337" s="38" t="str">
        <f t="shared" si="65"/>
        <v>TRANH3N</v>
      </c>
      <c r="J337" s="47">
        <v>5.2554730550649523E-4</v>
      </c>
      <c r="K337" s="2"/>
      <c r="L337" s="38" t="s">
        <v>239</v>
      </c>
      <c r="M337" s="38" t="s">
        <v>293</v>
      </c>
      <c r="N337" s="38" t="s">
        <v>311</v>
      </c>
    </row>
    <row r="338" spans="2:20" x14ac:dyDescent="0.3">
      <c r="B338" s="38" t="s">
        <v>225</v>
      </c>
      <c r="C338" s="38"/>
      <c r="D338" s="38" t="str">
        <f t="shared" si="57"/>
        <v>*</v>
      </c>
      <c r="E338" s="42">
        <f t="shared" si="63"/>
        <v>2025</v>
      </c>
      <c r="F338" s="38" t="str">
        <f t="shared" si="62"/>
        <v>TRAH2G</v>
      </c>
      <c r="G338" s="38" t="str">
        <f t="shared" si="64"/>
        <v>TFL*01*</v>
      </c>
      <c r="H338" s="38" t="str">
        <f>'ACTIVITY TFR_TFM -5km'!P$21</f>
        <v>TRAH2G</v>
      </c>
      <c r="I338" s="38" t="str">
        <f t="shared" si="65"/>
        <v>TRANH3N</v>
      </c>
      <c r="J338" s="47">
        <v>0</v>
      </c>
      <c r="K338" s="2"/>
      <c r="L338" s="38" t="s">
        <v>239</v>
      </c>
      <c r="M338" s="38"/>
      <c r="N338" s="38" t="s">
        <v>245</v>
      </c>
    </row>
    <row r="339" spans="2:20" x14ac:dyDescent="0.3">
      <c r="B339" s="38" t="s">
        <v>225</v>
      </c>
      <c r="C339" s="38"/>
      <c r="D339" s="38" t="str">
        <f t="shared" si="57"/>
        <v>*</v>
      </c>
      <c r="E339" s="42">
        <f t="shared" si="63"/>
        <v>2025</v>
      </c>
      <c r="F339" s="38" t="str">
        <f t="shared" si="62"/>
        <v>TRAHFO</v>
      </c>
      <c r="G339" s="38" t="str">
        <f t="shared" si="64"/>
        <v>TFL*01*</v>
      </c>
      <c r="H339" s="38" t="str">
        <f>'ACTIVITY TFR_TFM -5km'!P$22</f>
        <v>TRAHFO</v>
      </c>
      <c r="I339" s="38" t="str">
        <f t="shared" si="65"/>
        <v>TRANH3N</v>
      </c>
      <c r="J339" s="47">
        <v>0</v>
      </c>
      <c r="K339" s="2"/>
      <c r="L339" s="38" t="s">
        <v>239</v>
      </c>
      <c r="M339" s="38"/>
      <c r="N339" s="38" t="s">
        <v>245</v>
      </c>
    </row>
    <row r="340" spans="2:20" x14ac:dyDescent="0.3">
      <c r="B340" s="38" t="s">
        <v>225</v>
      </c>
      <c r="C340" s="38"/>
      <c r="D340" s="38" t="str">
        <f t="shared" si="57"/>
        <v>*</v>
      </c>
      <c r="E340" s="42">
        <f t="shared" si="63"/>
        <v>2025</v>
      </c>
      <c r="F340" s="38" t="str">
        <f t="shared" si="62"/>
        <v>TRAHUM</v>
      </c>
      <c r="G340" s="38" t="str">
        <f t="shared" si="64"/>
        <v>TFL*01*</v>
      </c>
      <c r="H340" s="38" t="str">
        <f>'ACTIVITY TFR_TFM -5km'!P$23</f>
        <v>TRAHUM</v>
      </c>
      <c r="I340" s="38" t="str">
        <f t="shared" si="65"/>
        <v>TRANH3N</v>
      </c>
      <c r="J340" s="47">
        <v>0</v>
      </c>
      <c r="K340" s="2"/>
      <c r="L340" s="38" t="s">
        <v>239</v>
      </c>
      <c r="M340" s="38"/>
      <c r="N340" s="38" t="s">
        <v>245</v>
      </c>
    </row>
    <row r="341" spans="2:20" x14ac:dyDescent="0.3">
      <c r="B341" s="38" t="s">
        <v>225</v>
      </c>
      <c r="C341" s="38"/>
      <c r="D341" s="38" t="str">
        <f t="shared" si="57"/>
        <v>*</v>
      </c>
      <c r="E341" s="42">
        <f t="shared" si="63"/>
        <v>2025</v>
      </c>
      <c r="F341" s="38" t="str">
        <f t="shared" si="62"/>
        <v>TRAKER</v>
      </c>
      <c r="G341" s="38" t="str">
        <f t="shared" si="64"/>
        <v>TFL*01*</v>
      </c>
      <c r="H341" s="38" t="str">
        <f>'ACTIVITY TFR_TFM -5km'!P$24</f>
        <v>TRAKER</v>
      </c>
      <c r="I341" s="38" t="str">
        <f t="shared" si="65"/>
        <v>TRANH3N</v>
      </c>
      <c r="J341" s="47">
        <v>0</v>
      </c>
      <c r="K341" s="2"/>
      <c r="L341" s="38" t="s">
        <v>239</v>
      </c>
      <c r="M341" s="38"/>
      <c r="N341" s="38" t="s">
        <v>245</v>
      </c>
    </row>
    <row r="342" spans="2:20" x14ac:dyDescent="0.3">
      <c r="B342" s="38" t="s">
        <v>225</v>
      </c>
      <c r="C342" s="38"/>
      <c r="D342" s="38" t="str">
        <f t="shared" si="57"/>
        <v>*</v>
      </c>
      <c r="E342" s="42">
        <f t="shared" si="63"/>
        <v>2025</v>
      </c>
      <c r="F342" s="38" t="str">
        <f t="shared" si="62"/>
        <v>TRALFO</v>
      </c>
      <c r="G342" s="38" t="str">
        <f t="shared" si="64"/>
        <v>TFL*01*</v>
      </c>
      <c r="H342" s="38" t="str">
        <f>'ACTIVITY TFR_TFM -5km'!P$25</f>
        <v>TRALFO</v>
      </c>
      <c r="I342" s="38" t="str">
        <f t="shared" si="65"/>
        <v>TRANH3N</v>
      </c>
      <c r="J342" s="47">
        <v>0</v>
      </c>
      <c r="K342" s="2"/>
      <c r="L342" s="38" t="s">
        <v>239</v>
      </c>
      <c r="M342" s="38"/>
      <c r="N342" s="38" t="s">
        <v>245</v>
      </c>
    </row>
    <row r="343" spans="2:20" x14ac:dyDescent="0.3">
      <c r="B343" s="38" t="s">
        <v>225</v>
      </c>
      <c r="C343" s="38"/>
      <c r="D343" s="38" t="str">
        <f t="shared" si="57"/>
        <v>FLO_EMIS</v>
      </c>
      <c r="E343" s="42">
        <f t="shared" si="63"/>
        <v>2025</v>
      </c>
      <c r="F343" s="38" t="str">
        <f t="shared" si="62"/>
        <v>TRALPG</v>
      </c>
      <c r="G343" s="38" t="str">
        <f t="shared" si="64"/>
        <v>TFL*01*</v>
      </c>
      <c r="H343" s="38" t="str">
        <f>'ACTIVITY TFR_TFM -5km'!P$26</f>
        <v>TRALPG</v>
      </c>
      <c r="I343" s="38" t="str">
        <f t="shared" si="65"/>
        <v>TRANH3N</v>
      </c>
      <c r="J343" s="47">
        <v>1.3302154201586478E-2</v>
      </c>
      <c r="K343" s="2"/>
      <c r="L343" s="38" t="s">
        <v>239</v>
      </c>
      <c r="M343" s="38" t="s">
        <v>293</v>
      </c>
      <c r="N343" s="38" t="s">
        <v>311</v>
      </c>
    </row>
    <row r="344" spans="2:20" x14ac:dyDescent="0.3">
      <c r="B344" s="38" t="s">
        <v>225</v>
      </c>
      <c r="C344" s="38"/>
      <c r="D344" s="38" t="str">
        <f t="shared" si="57"/>
        <v>FLO_EMIS</v>
      </c>
      <c r="E344" s="42">
        <f t="shared" si="63"/>
        <v>2025</v>
      </c>
      <c r="F344" s="38" t="str">
        <f t="shared" si="62"/>
        <v>TRAMTH</v>
      </c>
      <c r="G344" s="38" t="str">
        <f t="shared" si="64"/>
        <v>TFL*01*</v>
      </c>
      <c r="H344" s="38" t="str">
        <f>'ACTIVITY TFR_TFM -5km'!P$27</f>
        <v>TRAMTH</v>
      </c>
      <c r="I344" s="38" t="str">
        <f t="shared" si="65"/>
        <v>TRANH3N</v>
      </c>
      <c r="J344" s="47">
        <v>3.1863442635618239E-4</v>
      </c>
      <c r="K344" s="2"/>
      <c r="L344" s="38" t="s">
        <v>239</v>
      </c>
      <c r="M344" s="38" t="s">
        <v>293</v>
      </c>
      <c r="N344" s="38" t="s">
        <v>311</v>
      </c>
    </row>
    <row r="345" spans="2:20" s="2" customFormat="1" ht="15" customHeight="1" x14ac:dyDescent="0.3">
      <c r="B345" s="38" t="s">
        <v>225</v>
      </c>
      <c r="C345" s="38"/>
      <c r="D345" s="38" t="str">
        <f t="shared" si="57"/>
        <v>FLO_EMIS</v>
      </c>
      <c r="E345" s="42">
        <f t="shared" si="63"/>
        <v>2025</v>
      </c>
      <c r="F345" s="38" t="str">
        <f t="shared" si="62"/>
        <v>TRAMTHM</v>
      </c>
      <c r="G345" s="38" t="str">
        <f t="shared" si="64"/>
        <v>TFL*01*</v>
      </c>
      <c r="H345" s="38" t="str">
        <f>'ACTIVITY TFR_TFM -5km'!P$28</f>
        <v>TRAMTHM</v>
      </c>
      <c r="I345" s="38" t="str">
        <f t="shared" si="65"/>
        <v>TRANH3N</v>
      </c>
      <c r="J345" s="47">
        <v>3.1863442635618239E-4</v>
      </c>
      <c r="L345" s="38" t="s">
        <v>239</v>
      </c>
      <c r="M345" s="38" t="s">
        <v>293</v>
      </c>
      <c r="N345" s="38" t="s">
        <v>311</v>
      </c>
      <c r="P345" s="53"/>
    </row>
    <row r="346" spans="2:20" s="2" customFormat="1" ht="15" customHeight="1" x14ac:dyDescent="0.3">
      <c r="B346" s="38" t="s">
        <v>225</v>
      </c>
      <c r="C346" s="38"/>
      <c r="D346" s="38" t="str">
        <f t="shared" si="57"/>
        <v>FLO_EMIS</v>
      </c>
      <c r="E346" s="42">
        <f t="shared" si="63"/>
        <v>2025</v>
      </c>
      <c r="F346" s="38" t="str">
        <f t="shared" si="62"/>
        <v>TRANGL</v>
      </c>
      <c r="G346" s="38" t="str">
        <f t="shared" si="64"/>
        <v>TFL*01*</v>
      </c>
      <c r="H346" s="38" t="str">
        <f>'ACTIVITY TFR_TFM -5km'!P$29</f>
        <v>TRANGL</v>
      </c>
      <c r="I346" s="38" t="str">
        <f t="shared" si="65"/>
        <v>TRANH3N</v>
      </c>
      <c r="J346" s="47">
        <v>1.2700117050221576E-2</v>
      </c>
      <c r="K346"/>
      <c r="L346" s="38" t="s">
        <v>239</v>
      </c>
      <c r="M346" s="38" t="s">
        <v>293</v>
      </c>
      <c r="N346" s="38" t="s">
        <v>311</v>
      </c>
      <c r="P346" s="53"/>
    </row>
    <row r="347" spans="2:20" x14ac:dyDescent="0.3">
      <c r="B347" s="39" t="s">
        <v>225</v>
      </c>
      <c r="C347" s="39"/>
      <c r="D347" s="39" t="str">
        <f t="shared" si="57"/>
        <v>FLO_EMIS</v>
      </c>
      <c r="E347" s="43">
        <f t="shared" si="63"/>
        <v>2025</v>
      </c>
      <c r="F347" s="39" t="str">
        <f t="shared" si="62"/>
        <v>TRANGS</v>
      </c>
      <c r="G347" s="39" t="str">
        <f t="shared" si="64"/>
        <v>TFL*01*</v>
      </c>
      <c r="H347" s="39" t="str">
        <f>'ACTIVITY TFR_TFM -5km'!P$30</f>
        <v>TRANGS</v>
      </c>
      <c r="I347" s="39" t="str">
        <f t="shared" si="65"/>
        <v>TRANH3N</v>
      </c>
      <c r="J347" s="48">
        <v>1.2700117050221576E-2</v>
      </c>
      <c r="L347" s="39" t="s">
        <v>239</v>
      </c>
      <c r="M347" s="39" t="s">
        <v>293</v>
      </c>
      <c r="N347" s="39" t="s">
        <v>311</v>
      </c>
    </row>
    <row r="348" spans="2:20" x14ac:dyDescent="0.3">
      <c r="B348" s="38" t="s">
        <v>225</v>
      </c>
      <c r="C348" s="38"/>
      <c r="D348" s="38" t="str">
        <f t="shared" si="57"/>
        <v>FLO_EMIS</v>
      </c>
      <c r="E348" s="42">
        <v>2025</v>
      </c>
      <c r="F348" s="38" t="str">
        <f>H348</f>
        <v>TRABDL</v>
      </c>
      <c r="G348" s="38" t="s">
        <v>345</v>
      </c>
      <c r="H348" s="38" t="str">
        <f>'ACTIVITY TFR_TFM -5km'!P$7</f>
        <v>TRABDL</v>
      </c>
      <c r="I348" s="38" t="s">
        <v>231</v>
      </c>
      <c r="J348" s="47">
        <v>4.1430684021572628E-2</v>
      </c>
      <c r="K348" s="2"/>
      <c r="L348" s="38" t="s">
        <v>239</v>
      </c>
      <c r="M348" s="38" t="s">
        <v>293</v>
      </c>
      <c r="N348" s="38" t="s">
        <v>310</v>
      </c>
    </row>
    <row r="349" spans="2:20" x14ac:dyDescent="0.3">
      <c r="B349" s="38" t="s">
        <v>225</v>
      </c>
      <c r="C349" s="38"/>
      <c r="D349" s="38" t="str">
        <f t="shared" si="57"/>
        <v>FLO_EMIS</v>
      </c>
      <c r="E349" s="42">
        <f>E348</f>
        <v>2025</v>
      </c>
      <c r="F349" s="38" t="str">
        <f t="shared" ref="F349:F395" si="67">H349</f>
        <v>TRABDLM</v>
      </c>
      <c r="G349" s="38" t="str">
        <f>G348</f>
        <v>TFL*01*</v>
      </c>
      <c r="H349" s="38" t="str">
        <f>'ACTIVITY TFR_TFM -5km'!P$8</f>
        <v>TRABDLM</v>
      </c>
      <c r="I349" s="38" t="str">
        <f>I348</f>
        <v>TRANOXN</v>
      </c>
      <c r="J349" s="47">
        <v>4.1430684021572628E-2</v>
      </c>
      <c r="K349" s="2"/>
      <c r="L349" s="38" t="s">
        <v>239</v>
      </c>
      <c r="M349" s="38" t="s">
        <v>293</v>
      </c>
      <c r="N349" s="38" t="s">
        <v>310</v>
      </c>
    </row>
    <row r="350" spans="2:20" x14ac:dyDescent="0.3">
      <c r="B350" s="38" t="s">
        <v>225</v>
      </c>
      <c r="C350" s="38"/>
      <c r="D350" s="38" t="str">
        <f t="shared" si="57"/>
        <v>FLO_EMIS</v>
      </c>
      <c r="E350" s="42">
        <f t="shared" ref="E350:I371" si="68">E349</f>
        <v>2025</v>
      </c>
      <c r="F350" s="38" t="str">
        <f t="shared" si="67"/>
        <v>TRABGL</v>
      </c>
      <c r="G350" s="38" t="str">
        <f t="shared" ref="G350:G371" si="69">G349</f>
        <v>TFL*01*</v>
      </c>
      <c r="H350" s="38" t="str">
        <f>'ACTIVITY TFR_TFM -5km'!P$9</f>
        <v>TRABGL</v>
      </c>
      <c r="I350" s="38" t="str">
        <f t="shared" ref="I350:I371" si="70">I349</f>
        <v>TRANOXN</v>
      </c>
      <c r="J350" s="47">
        <v>2.9232198468422458E-2</v>
      </c>
      <c r="K350" s="2"/>
      <c r="L350" s="38" t="s">
        <v>239</v>
      </c>
      <c r="M350" s="38" t="s">
        <v>293</v>
      </c>
      <c r="N350" s="38" t="s">
        <v>311</v>
      </c>
    </row>
    <row r="351" spans="2:20" s="2" customFormat="1" ht="15" customHeight="1" x14ac:dyDescent="0.3">
      <c r="B351" s="38" t="s">
        <v>225</v>
      </c>
      <c r="C351" s="38"/>
      <c r="D351" s="38" t="str">
        <f t="shared" si="57"/>
        <v>FLO_EMIS</v>
      </c>
      <c r="E351" s="42">
        <f t="shared" si="68"/>
        <v>2025</v>
      </c>
      <c r="F351" s="38" t="str">
        <f t="shared" si="67"/>
        <v>TRABGS</v>
      </c>
      <c r="G351" s="38" t="str">
        <f t="shared" si="69"/>
        <v>TFL*01*</v>
      </c>
      <c r="H351" s="38" t="str">
        <f>'ACTIVITY TFR_TFM -5km'!P$10</f>
        <v>TRABGS</v>
      </c>
      <c r="I351" s="38" t="str">
        <f t="shared" si="70"/>
        <v>TRANOXN</v>
      </c>
      <c r="J351" s="47">
        <v>2.9232198468422458E-2</v>
      </c>
      <c r="L351" s="38" t="s">
        <v>239</v>
      </c>
      <c r="M351" s="38" t="s">
        <v>293</v>
      </c>
      <c r="N351" s="38" t="s">
        <v>311</v>
      </c>
      <c r="P351" s="53"/>
      <c r="S351" s="53"/>
    </row>
    <row r="352" spans="2:20" s="2" customFormat="1" ht="15" customHeight="1" x14ac:dyDescent="0.3">
      <c r="B352" s="38" t="s">
        <v>225</v>
      </c>
      <c r="C352" s="38"/>
      <c r="D352" s="38" t="str">
        <f t="shared" si="57"/>
        <v>FLO_EMIS</v>
      </c>
      <c r="E352" s="42">
        <f t="shared" si="68"/>
        <v>2025</v>
      </c>
      <c r="F352" s="38" t="str">
        <f t="shared" si="67"/>
        <v>TRABGSL</v>
      </c>
      <c r="G352" s="38" t="str">
        <f t="shared" si="69"/>
        <v>TFL*01*</v>
      </c>
      <c r="H352" s="38" t="str">
        <f>'ACTIVITY TFR_TFM -5km'!P$11</f>
        <v>TRABGSL</v>
      </c>
      <c r="I352" s="38" t="str">
        <f t="shared" si="70"/>
        <v>TRANOXN</v>
      </c>
      <c r="J352" s="47">
        <f>J361</f>
        <v>4.7280011435553576E-2</v>
      </c>
      <c r="L352" s="38" t="s">
        <v>239</v>
      </c>
      <c r="M352" s="38"/>
      <c r="N352" s="38" t="s">
        <v>294</v>
      </c>
      <c r="P352" s="53"/>
      <c r="S352" s="1"/>
      <c r="T352" s="54"/>
    </row>
    <row r="353" spans="2:20" s="2" customFormat="1" ht="15" customHeight="1" x14ac:dyDescent="0.3">
      <c r="B353" s="38" t="s">
        <v>225</v>
      </c>
      <c r="C353" s="38"/>
      <c r="D353" s="38" t="str">
        <f t="shared" si="57"/>
        <v>FLO_EMIS</v>
      </c>
      <c r="E353" s="42">
        <f t="shared" si="68"/>
        <v>2025</v>
      </c>
      <c r="F353" s="38" t="str">
        <f t="shared" si="67"/>
        <v>TRABGSLM</v>
      </c>
      <c r="G353" s="38" t="str">
        <f t="shared" si="68"/>
        <v>TFL*01*</v>
      </c>
      <c r="H353" s="38" t="str">
        <f>'ACTIVITY TFR_TFM -5km'!P$12</f>
        <v>TRABGSLM</v>
      </c>
      <c r="I353" s="38" t="str">
        <f t="shared" si="68"/>
        <v>TRANOXN</v>
      </c>
      <c r="J353" s="47">
        <f>J352</f>
        <v>4.7280011435553576E-2</v>
      </c>
      <c r="L353" s="38" t="s">
        <v>239</v>
      </c>
      <c r="M353" s="38"/>
      <c r="N353" s="38" t="s">
        <v>294</v>
      </c>
      <c r="P353" s="53"/>
      <c r="S353" s="53"/>
      <c r="T353" s="62"/>
    </row>
    <row r="354" spans="2:20" s="2" customFormat="1" ht="15" customHeight="1" x14ac:dyDescent="0.3">
      <c r="B354" s="38" t="s">
        <v>225</v>
      </c>
      <c r="C354" s="38"/>
      <c r="D354" s="38" t="str">
        <f t="shared" si="57"/>
        <v>*</v>
      </c>
      <c r="E354" s="42">
        <f>E352</f>
        <v>2025</v>
      </c>
      <c r="F354" s="38" t="str">
        <f t="shared" si="67"/>
        <v>TRABJF</v>
      </c>
      <c r="G354" s="38" t="str">
        <f>G352</f>
        <v>TFL*01*</v>
      </c>
      <c r="H354" s="38" t="str">
        <f>'ACTIVITY TFR_TFM -5km'!P$13</f>
        <v>TRABJF</v>
      </c>
      <c r="I354" s="38" t="str">
        <f>I352</f>
        <v>TRANOXN</v>
      </c>
      <c r="J354" s="47">
        <v>0</v>
      </c>
      <c r="L354" s="38" t="s">
        <v>239</v>
      </c>
      <c r="M354" s="38"/>
      <c r="N354" s="38" t="s">
        <v>245</v>
      </c>
      <c r="P354" s="53"/>
      <c r="S354" s="53"/>
    </row>
    <row r="355" spans="2:20" s="2" customFormat="1" ht="15" customHeight="1" x14ac:dyDescent="0.3">
      <c r="B355" s="38" t="s">
        <v>225</v>
      </c>
      <c r="C355" s="38"/>
      <c r="D355" s="38" t="str">
        <f t="shared" si="57"/>
        <v>*</v>
      </c>
      <c r="E355" s="42">
        <f t="shared" si="68"/>
        <v>2025</v>
      </c>
      <c r="F355" s="38" t="str">
        <f t="shared" si="67"/>
        <v>TRADME</v>
      </c>
      <c r="G355" s="38" t="str">
        <f t="shared" si="69"/>
        <v>TFL*01*</v>
      </c>
      <c r="H355" s="38" t="str">
        <f>'ACTIVITY TFR_TFM -5km'!P$14</f>
        <v>TRADME</v>
      </c>
      <c r="I355" s="38" t="str">
        <f t="shared" si="70"/>
        <v>TRANOXN</v>
      </c>
      <c r="J355" s="47">
        <v>0</v>
      </c>
      <c r="L355" s="38" t="s">
        <v>239</v>
      </c>
      <c r="M355" s="38"/>
      <c r="N355" s="38" t="s">
        <v>245</v>
      </c>
      <c r="P355" s="53"/>
      <c r="S355" s="1"/>
      <c r="T355" s="54"/>
    </row>
    <row r="356" spans="2:20" s="2" customFormat="1" ht="15" customHeight="1" x14ac:dyDescent="0.3">
      <c r="B356" s="38" t="s">
        <v>225</v>
      </c>
      <c r="C356" s="38"/>
      <c r="D356" s="38" t="str">
        <f t="shared" si="57"/>
        <v>FLO_EMIS</v>
      </c>
      <c r="E356" s="42">
        <f t="shared" si="68"/>
        <v>2025</v>
      </c>
      <c r="F356" s="38" t="str">
        <f t="shared" si="67"/>
        <v>TRADST</v>
      </c>
      <c r="G356" s="38" t="str">
        <f t="shared" si="69"/>
        <v>TFL*01*</v>
      </c>
      <c r="H356" s="38" t="str">
        <f>'ACTIVITY TFR_TFM -5km'!P$15</f>
        <v>TRADST</v>
      </c>
      <c r="I356" s="38" t="str">
        <f t="shared" si="70"/>
        <v>TRANOXN</v>
      </c>
      <c r="J356" s="47">
        <v>4.0593348270795297E-2</v>
      </c>
      <c r="L356" s="38" t="s">
        <v>239</v>
      </c>
      <c r="M356" s="38" t="s">
        <v>293</v>
      </c>
      <c r="N356" s="38" t="s">
        <v>311</v>
      </c>
      <c r="P356" s="53"/>
    </row>
    <row r="357" spans="2:20" x14ac:dyDescent="0.3">
      <c r="B357" s="38" t="s">
        <v>225</v>
      </c>
      <c r="C357" s="38"/>
      <c r="D357" s="38" t="str">
        <f t="shared" si="57"/>
        <v>*</v>
      </c>
      <c r="E357" s="42">
        <f t="shared" si="68"/>
        <v>2025</v>
      </c>
      <c r="F357" s="38" t="str">
        <f t="shared" si="67"/>
        <v>TRAELC</v>
      </c>
      <c r="G357" s="38" t="str">
        <f t="shared" si="69"/>
        <v>TFL*01*</v>
      </c>
      <c r="H357" s="38" t="str">
        <f>'ACTIVITY TFR_TFM -5km'!P$16</f>
        <v>TRAELC</v>
      </c>
      <c r="I357" s="38" t="str">
        <f t="shared" si="70"/>
        <v>TRANOXN</v>
      </c>
      <c r="J357" s="47">
        <v>0</v>
      </c>
      <c r="K357" s="2"/>
      <c r="L357" s="38" t="s">
        <v>239</v>
      </c>
      <c r="M357" s="38"/>
      <c r="N357" s="38" t="s">
        <v>245</v>
      </c>
      <c r="P357" s="53"/>
    </row>
    <row r="358" spans="2:20" x14ac:dyDescent="0.3">
      <c r="B358" s="38" t="s">
        <v>225</v>
      </c>
      <c r="C358" s="38"/>
      <c r="D358" s="38" t="str">
        <f t="shared" si="57"/>
        <v>FLO_EMIS</v>
      </c>
      <c r="E358" s="42">
        <f t="shared" si="68"/>
        <v>2025</v>
      </c>
      <c r="F358" s="38" t="str">
        <f t="shared" si="67"/>
        <v>TRAETH</v>
      </c>
      <c r="G358" s="38" t="str">
        <f t="shared" si="69"/>
        <v>TFL*01*</v>
      </c>
      <c r="H358" s="38" t="str">
        <f>'ACTIVITY TFR_TFM -5km'!P$17</f>
        <v>TRAETH</v>
      </c>
      <c r="I358" s="38" t="str">
        <f t="shared" si="70"/>
        <v>TRANOXN</v>
      </c>
      <c r="J358" s="47">
        <v>5.0225482348122338E-3</v>
      </c>
      <c r="K358" s="2"/>
      <c r="L358" s="38" t="s">
        <v>239</v>
      </c>
      <c r="M358" s="38" t="s">
        <v>293</v>
      </c>
      <c r="N358" s="38" t="s">
        <v>311</v>
      </c>
    </row>
    <row r="359" spans="2:20" x14ac:dyDescent="0.3">
      <c r="B359" s="38" t="s">
        <v>225</v>
      </c>
      <c r="C359" s="38"/>
      <c r="D359" s="38" t="str">
        <f t="shared" si="57"/>
        <v>FLO_EMIS</v>
      </c>
      <c r="E359" s="42">
        <f t="shared" si="68"/>
        <v>2025</v>
      </c>
      <c r="F359" s="38" t="str">
        <f t="shared" si="67"/>
        <v>TRAETHM</v>
      </c>
      <c r="G359" s="38" t="str">
        <f t="shared" si="69"/>
        <v>TFL*01*</v>
      </c>
      <c r="H359" s="38" t="str">
        <f>'ACTIVITY TFR_TFM -5km'!P$18</f>
        <v>TRAETHM</v>
      </c>
      <c r="I359" s="38" t="str">
        <f t="shared" si="70"/>
        <v>TRANOXN</v>
      </c>
      <c r="J359" s="47">
        <v>5.0225482348122338E-3</v>
      </c>
      <c r="K359" s="2"/>
      <c r="L359" s="38" t="s">
        <v>239</v>
      </c>
      <c r="M359" s="38" t="s">
        <v>293</v>
      </c>
      <c r="N359" s="38" t="s">
        <v>311</v>
      </c>
    </row>
    <row r="360" spans="2:20" x14ac:dyDescent="0.3">
      <c r="B360" s="38" t="s">
        <v>225</v>
      </c>
      <c r="C360" s="38"/>
      <c r="D360" s="38" t="str">
        <f t="shared" si="57"/>
        <v>*</v>
      </c>
      <c r="E360" s="42">
        <f t="shared" si="68"/>
        <v>2025</v>
      </c>
      <c r="F360" s="38" t="str">
        <f t="shared" si="67"/>
        <v>TRAFTD</v>
      </c>
      <c r="G360" s="38" t="str">
        <f t="shared" si="69"/>
        <v>TFL*01*</v>
      </c>
      <c r="H360" s="38" t="str">
        <f>'ACTIVITY TFR_TFM -5km'!P$19</f>
        <v>TRAFTD</v>
      </c>
      <c r="I360" s="38" t="str">
        <f t="shared" si="70"/>
        <v>TRANOXN</v>
      </c>
      <c r="J360" s="47">
        <v>0</v>
      </c>
      <c r="K360" s="2"/>
      <c r="L360" s="38" t="s">
        <v>239</v>
      </c>
      <c r="M360" s="38"/>
      <c r="N360" s="38" t="s">
        <v>245</v>
      </c>
    </row>
    <row r="361" spans="2:20" x14ac:dyDescent="0.3">
      <c r="B361" s="38" t="s">
        <v>225</v>
      </c>
      <c r="C361" s="38"/>
      <c r="D361" s="38" t="str">
        <f t="shared" si="57"/>
        <v>FLO_EMIS</v>
      </c>
      <c r="E361" s="42">
        <f t="shared" si="68"/>
        <v>2025</v>
      </c>
      <c r="F361" s="38" t="str">
        <f t="shared" si="67"/>
        <v>TRAGSL</v>
      </c>
      <c r="G361" s="38" t="str">
        <f t="shared" si="69"/>
        <v>TFL*01*</v>
      </c>
      <c r="H361" s="38" t="str">
        <f>'ACTIVITY TFR_TFM -5km'!P$20</f>
        <v>TRAGSL</v>
      </c>
      <c r="I361" s="38" t="str">
        <f t="shared" si="70"/>
        <v>TRANOXN</v>
      </c>
      <c r="J361" s="47">
        <v>4.7280011435553576E-2</v>
      </c>
      <c r="K361" s="2"/>
      <c r="L361" s="38" t="s">
        <v>239</v>
      </c>
      <c r="M361" s="38" t="s">
        <v>293</v>
      </c>
      <c r="N361" s="38" t="s">
        <v>311</v>
      </c>
    </row>
    <row r="362" spans="2:20" x14ac:dyDescent="0.3">
      <c r="B362" s="38" t="s">
        <v>225</v>
      </c>
      <c r="C362" s="38"/>
      <c r="D362" s="38" t="str">
        <f t="shared" ref="D362:D428" si="71">IF(J362&gt;0,"FLO_EMIS","*")</f>
        <v>*</v>
      </c>
      <c r="E362" s="42">
        <f t="shared" si="68"/>
        <v>2025</v>
      </c>
      <c r="F362" s="38" t="str">
        <f t="shared" si="67"/>
        <v>TRAH2G</v>
      </c>
      <c r="G362" s="38" t="str">
        <f t="shared" si="69"/>
        <v>TFL*01*</v>
      </c>
      <c r="H362" s="38" t="str">
        <f>'ACTIVITY TFR_TFM -5km'!P$21</f>
        <v>TRAH2G</v>
      </c>
      <c r="I362" s="38" t="str">
        <f t="shared" si="70"/>
        <v>TRANOXN</v>
      </c>
      <c r="J362" s="47">
        <v>0</v>
      </c>
      <c r="K362" s="2"/>
      <c r="L362" s="38" t="s">
        <v>239</v>
      </c>
      <c r="M362" s="38"/>
      <c r="N362" s="38" t="s">
        <v>245</v>
      </c>
    </row>
    <row r="363" spans="2:20" x14ac:dyDescent="0.3">
      <c r="B363" s="38" t="s">
        <v>225</v>
      </c>
      <c r="C363" s="38"/>
      <c r="D363" s="38" t="str">
        <f t="shared" si="71"/>
        <v>*</v>
      </c>
      <c r="E363" s="42">
        <f t="shared" si="68"/>
        <v>2025</v>
      </c>
      <c r="F363" s="38" t="str">
        <f t="shared" si="67"/>
        <v>TRAHFO</v>
      </c>
      <c r="G363" s="38" t="str">
        <f t="shared" si="69"/>
        <v>TFL*01*</v>
      </c>
      <c r="H363" s="38" t="str">
        <f>'ACTIVITY TFR_TFM -5km'!P$22</f>
        <v>TRAHFO</v>
      </c>
      <c r="I363" s="38" t="str">
        <f t="shared" si="70"/>
        <v>TRANOXN</v>
      </c>
      <c r="J363" s="47">
        <v>0</v>
      </c>
      <c r="K363" s="2"/>
      <c r="L363" s="38" t="s">
        <v>239</v>
      </c>
      <c r="M363" s="38"/>
      <c r="N363" s="38" t="s">
        <v>245</v>
      </c>
    </row>
    <row r="364" spans="2:20" x14ac:dyDescent="0.3">
      <c r="B364" s="38" t="s">
        <v>225</v>
      </c>
      <c r="C364" s="38"/>
      <c r="D364" s="38" t="str">
        <f t="shared" si="71"/>
        <v>*</v>
      </c>
      <c r="E364" s="42">
        <f t="shared" si="68"/>
        <v>2025</v>
      </c>
      <c r="F364" s="38" t="str">
        <f t="shared" si="67"/>
        <v>TRAHUM</v>
      </c>
      <c r="G364" s="38" t="str">
        <f t="shared" si="69"/>
        <v>TFL*01*</v>
      </c>
      <c r="H364" s="38" t="str">
        <f>'ACTIVITY TFR_TFM -5km'!P$23</f>
        <v>TRAHUM</v>
      </c>
      <c r="I364" s="38" t="str">
        <f t="shared" si="70"/>
        <v>TRANOXN</v>
      </c>
      <c r="J364" s="47">
        <v>0</v>
      </c>
      <c r="K364" s="2"/>
      <c r="L364" s="38" t="s">
        <v>239</v>
      </c>
      <c r="M364" s="38"/>
      <c r="N364" s="38" t="s">
        <v>245</v>
      </c>
    </row>
    <row r="365" spans="2:20" x14ac:dyDescent="0.3">
      <c r="B365" s="38" t="s">
        <v>225</v>
      </c>
      <c r="C365" s="38"/>
      <c r="D365" s="38" t="str">
        <f t="shared" si="71"/>
        <v>*</v>
      </c>
      <c r="E365" s="42">
        <f t="shared" si="68"/>
        <v>2025</v>
      </c>
      <c r="F365" s="38" t="str">
        <f t="shared" si="67"/>
        <v>TRAKER</v>
      </c>
      <c r="G365" s="38" t="str">
        <f t="shared" si="69"/>
        <v>TFL*01*</v>
      </c>
      <c r="H365" s="38" t="str">
        <f>'ACTIVITY TFR_TFM -5km'!P$24</f>
        <v>TRAKER</v>
      </c>
      <c r="I365" s="38" t="str">
        <f t="shared" si="70"/>
        <v>TRANOXN</v>
      </c>
      <c r="J365" s="47">
        <v>0</v>
      </c>
      <c r="K365" s="2"/>
      <c r="L365" s="38" t="s">
        <v>239</v>
      </c>
      <c r="M365" s="38"/>
      <c r="N365" s="38" t="s">
        <v>245</v>
      </c>
    </row>
    <row r="366" spans="2:20" x14ac:dyDescent="0.3">
      <c r="B366" s="38" t="s">
        <v>225</v>
      </c>
      <c r="C366" s="38"/>
      <c r="D366" s="38" t="str">
        <f t="shared" si="71"/>
        <v>*</v>
      </c>
      <c r="E366" s="42">
        <f t="shared" si="68"/>
        <v>2025</v>
      </c>
      <c r="F366" s="38" t="str">
        <f t="shared" si="67"/>
        <v>TRALFO</v>
      </c>
      <c r="G366" s="38" t="str">
        <f t="shared" si="69"/>
        <v>TFL*01*</v>
      </c>
      <c r="H366" s="38" t="str">
        <f>'ACTIVITY TFR_TFM -5km'!P$25</f>
        <v>TRALFO</v>
      </c>
      <c r="I366" s="38" t="str">
        <f t="shared" si="70"/>
        <v>TRANOXN</v>
      </c>
      <c r="J366" s="47">
        <v>0</v>
      </c>
      <c r="K366" s="2"/>
      <c r="L366" s="38" t="s">
        <v>239</v>
      </c>
      <c r="M366" s="38"/>
      <c r="N366" s="38" t="s">
        <v>245</v>
      </c>
    </row>
    <row r="367" spans="2:20" x14ac:dyDescent="0.3">
      <c r="B367" s="38" t="s">
        <v>225</v>
      </c>
      <c r="C367" s="38"/>
      <c r="D367" s="38" t="str">
        <f t="shared" si="71"/>
        <v>FLO_EMIS</v>
      </c>
      <c r="E367" s="42">
        <f t="shared" si="68"/>
        <v>2025</v>
      </c>
      <c r="F367" s="38" t="str">
        <f t="shared" si="67"/>
        <v>TRALPG</v>
      </c>
      <c r="G367" s="38" t="str">
        <f t="shared" si="69"/>
        <v>TFL*01*</v>
      </c>
      <c r="H367" s="38" t="str">
        <f>'ACTIVITY TFR_TFM -5km'!P$26</f>
        <v>TRALPG</v>
      </c>
      <c r="I367" s="38" t="str">
        <f t="shared" si="70"/>
        <v>TRANOXN</v>
      </c>
      <c r="J367" s="47">
        <v>3.0617923452252865E-2</v>
      </c>
      <c r="K367" s="2"/>
      <c r="L367" s="38" t="s">
        <v>239</v>
      </c>
      <c r="M367" s="38" t="s">
        <v>293</v>
      </c>
      <c r="N367" s="38" t="s">
        <v>311</v>
      </c>
    </row>
    <row r="368" spans="2:20" x14ac:dyDescent="0.3">
      <c r="B368" s="38" t="s">
        <v>225</v>
      </c>
      <c r="C368" s="38"/>
      <c r="D368" s="38" t="str">
        <f t="shared" si="71"/>
        <v>FLO_EMIS</v>
      </c>
      <c r="E368" s="42">
        <f t="shared" si="68"/>
        <v>2025</v>
      </c>
      <c r="F368" s="38" t="str">
        <f t="shared" si="67"/>
        <v>TRAMTH</v>
      </c>
      <c r="G368" s="38" t="str">
        <f t="shared" si="69"/>
        <v>TFL*01*</v>
      </c>
      <c r="H368" s="38" t="str">
        <f>'ACTIVITY TFR_TFM -5km'!P$27</f>
        <v>TRAMTH</v>
      </c>
      <c r="I368" s="38" t="str">
        <f t="shared" si="70"/>
        <v>TRANOXN</v>
      </c>
      <c r="J368" s="47">
        <v>3.9586307708305971E-2</v>
      </c>
      <c r="K368" s="2"/>
      <c r="L368" s="38" t="s">
        <v>239</v>
      </c>
      <c r="M368" s="38" t="s">
        <v>293</v>
      </c>
      <c r="N368" s="38" t="s">
        <v>311</v>
      </c>
    </row>
    <row r="369" spans="2:20" s="2" customFormat="1" ht="15" customHeight="1" x14ac:dyDescent="0.3">
      <c r="B369" s="38" t="s">
        <v>225</v>
      </c>
      <c r="C369" s="38"/>
      <c r="D369" s="38" t="str">
        <f t="shared" si="71"/>
        <v>FLO_EMIS</v>
      </c>
      <c r="E369" s="42">
        <f t="shared" si="68"/>
        <v>2025</v>
      </c>
      <c r="F369" s="38" t="str">
        <f t="shared" si="67"/>
        <v>TRAMTHM</v>
      </c>
      <c r="G369" s="38" t="str">
        <f t="shared" si="69"/>
        <v>TFL*01*</v>
      </c>
      <c r="H369" s="38" t="str">
        <f>'ACTIVITY TFR_TFM -5km'!P$28</f>
        <v>TRAMTHM</v>
      </c>
      <c r="I369" s="38" t="str">
        <f t="shared" si="70"/>
        <v>TRANOXN</v>
      </c>
      <c r="J369" s="47">
        <v>3.9586307708305971E-2</v>
      </c>
      <c r="L369" s="38" t="s">
        <v>239</v>
      </c>
      <c r="M369" s="38" t="s">
        <v>293</v>
      </c>
      <c r="N369" s="38" t="s">
        <v>311</v>
      </c>
      <c r="P369" s="53"/>
    </row>
    <row r="370" spans="2:20" s="2" customFormat="1" ht="15" customHeight="1" x14ac:dyDescent="0.3">
      <c r="B370" s="38" t="s">
        <v>225</v>
      </c>
      <c r="C370" s="38"/>
      <c r="D370" s="38" t="str">
        <f t="shared" si="71"/>
        <v>FLO_EMIS</v>
      </c>
      <c r="E370" s="42">
        <f t="shared" si="68"/>
        <v>2025</v>
      </c>
      <c r="F370" s="38" t="str">
        <f t="shared" si="67"/>
        <v>TRANGL</v>
      </c>
      <c r="G370" s="38" t="str">
        <f t="shared" si="69"/>
        <v>TFL*01*</v>
      </c>
      <c r="H370" s="38" t="str">
        <f>'ACTIVITY TFR_TFM -5km'!P$29</f>
        <v>TRANGL</v>
      </c>
      <c r="I370" s="38" t="str">
        <f t="shared" si="70"/>
        <v>TRANOXN</v>
      </c>
      <c r="J370" s="47">
        <v>2.9232198468422458E-2</v>
      </c>
      <c r="K370"/>
      <c r="L370" s="38" t="s">
        <v>239</v>
      </c>
      <c r="M370" s="38" t="s">
        <v>293</v>
      </c>
      <c r="N370" s="38" t="s">
        <v>311</v>
      </c>
      <c r="P370" s="53"/>
    </row>
    <row r="371" spans="2:20" x14ac:dyDescent="0.3">
      <c r="B371" s="39" t="s">
        <v>225</v>
      </c>
      <c r="C371" s="39"/>
      <c r="D371" s="39" t="str">
        <f t="shared" si="71"/>
        <v>FLO_EMIS</v>
      </c>
      <c r="E371" s="43">
        <f t="shared" si="68"/>
        <v>2025</v>
      </c>
      <c r="F371" s="39" t="str">
        <f t="shared" si="67"/>
        <v>TRANGS</v>
      </c>
      <c r="G371" s="39" t="str">
        <f t="shared" si="69"/>
        <v>TFL*01*</v>
      </c>
      <c r="H371" s="39" t="str">
        <f>'ACTIVITY TFR_TFM -5km'!P$30</f>
        <v>TRANGS</v>
      </c>
      <c r="I371" s="39" t="str">
        <f t="shared" si="70"/>
        <v>TRANOXN</v>
      </c>
      <c r="J371" s="48">
        <v>2.9232198468422458E-2</v>
      </c>
      <c r="L371" s="39" t="s">
        <v>239</v>
      </c>
      <c r="M371" s="39" t="s">
        <v>293</v>
      </c>
      <c r="N371" s="39" t="s">
        <v>311</v>
      </c>
    </row>
    <row r="372" spans="2:20" x14ac:dyDescent="0.3">
      <c r="B372" s="38" t="s">
        <v>225</v>
      </c>
      <c r="C372" s="38"/>
      <c r="D372" s="38" t="str">
        <f t="shared" si="71"/>
        <v>FLO_EMIS</v>
      </c>
      <c r="E372" s="42">
        <v>2025</v>
      </c>
      <c r="F372" s="38" t="str">
        <f>H372</f>
        <v>TRABDL</v>
      </c>
      <c r="G372" s="38" t="s">
        <v>345</v>
      </c>
      <c r="H372" s="38" t="str">
        <f>'ACTIVITY TFR_TFM -5km'!P$7</f>
        <v>TRABDL</v>
      </c>
      <c r="I372" s="38" t="s">
        <v>246</v>
      </c>
      <c r="J372" s="47">
        <v>1.737934550546648E-3</v>
      </c>
      <c r="K372" s="2"/>
      <c r="L372" s="38" t="s">
        <v>239</v>
      </c>
      <c r="M372" s="38" t="s">
        <v>293</v>
      </c>
      <c r="N372" s="38" t="s">
        <v>310</v>
      </c>
      <c r="O372" s="56"/>
    </row>
    <row r="373" spans="2:20" x14ac:dyDescent="0.3">
      <c r="B373" s="38" t="s">
        <v>225</v>
      </c>
      <c r="C373" s="38"/>
      <c r="D373" s="38" t="str">
        <f t="shared" si="71"/>
        <v>FLO_EMIS</v>
      </c>
      <c r="E373" s="42">
        <f>E372</f>
        <v>2025</v>
      </c>
      <c r="F373" s="38" t="str">
        <f t="shared" si="67"/>
        <v>TRABDLM</v>
      </c>
      <c r="G373" s="38" t="str">
        <f>G372</f>
        <v>TFL*01*</v>
      </c>
      <c r="H373" s="38" t="str">
        <f>'ACTIVITY TFR_TFM -5km'!P$8</f>
        <v>TRABDLM</v>
      </c>
      <c r="I373" s="38" t="str">
        <f>I372</f>
        <v>TRAPMN</v>
      </c>
      <c r="J373" s="47">
        <v>1.737934550546648E-3</v>
      </c>
      <c r="K373" s="2"/>
      <c r="L373" s="38" t="s">
        <v>239</v>
      </c>
      <c r="M373" s="38" t="s">
        <v>293</v>
      </c>
      <c r="N373" s="38" t="s">
        <v>310</v>
      </c>
      <c r="O373" s="56"/>
    </row>
    <row r="374" spans="2:20" s="2" customFormat="1" ht="15" customHeight="1" x14ac:dyDescent="0.3">
      <c r="B374" s="38" t="s">
        <v>225</v>
      </c>
      <c r="C374" s="38"/>
      <c r="D374" s="38" t="str">
        <f t="shared" si="71"/>
        <v>FLO_EMIS</v>
      </c>
      <c r="E374" s="42">
        <f t="shared" ref="E374:I395" si="72">E373</f>
        <v>2025</v>
      </c>
      <c r="F374" s="38" t="str">
        <f t="shared" si="67"/>
        <v>TRABGL</v>
      </c>
      <c r="G374" s="38" t="str">
        <f t="shared" ref="G374:G395" si="73">G373</f>
        <v>TFL*01*</v>
      </c>
      <c r="H374" s="38" t="str">
        <f>'ACTIVITY TFR_TFM -5km'!P$9</f>
        <v>TRABGL</v>
      </c>
      <c r="I374" s="38" t="str">
        <f t="shared" ref="I374:I395" si="74">I373</f>
        <v>TRAPMN</v>
      </c>
      <c r="J374" s="47">
        <v>6.5694098204711589E-4</v>
      </c>
      <c r="L374" s="38" t="s">
        <v>239</v>
      </c>
      <c r="M374" s="38" t="s">
        <v>293</v>
      </c>
      <c r="N374" s="38" t="s">
        <v>311</v>
      </c>
      <c r="P374" s="53"/>
      <c r="S374" s="53"/>
    </row>
    <row r="375" spans="2:20" s="2" customFormat="1" ht="15" customHeight="1" x14ac:dyDescent="0.3">
      <c r="B375" s="38" t="s">
        <v>225</v>
      </c>
      <c r="C375" s="38"/>
      <c r="D375" s="38" t="str">
        <f t="shared" si="71"/>
        <v>FLO_EMIS</v>
      </c>
      <c r="E375" s="42">
        <f t="shared" si="72"/>
        <v>2025</v>
      </c>
      <c r="F375" s="38" t="str">
        <f t="shared" si="67"/>
        <v>TRABGS</v>
      </c>
      <c r="G375" s="38" t="str">
        <f t="shared" si="73"/>
        <v>TFL*01*</v>
      </c>
      <c r="H375" s="38" t="str">
        <f>'ACTIVITY TFR_TFM -5km'!P$10</f>
        <v>TRABGS</v>
      </c>
      <c r="I375" s="38" t="str">
        <f t="shared" si="74"/>
        <v>TRAPMN</v>
      </c>
      <c r="J375" s="47">
        <v>6.5694098204711589E-4</v>
      </c>
      <c r="L375" s="38" t="s">
        <v>239</v>
      </c>
      <c r="M375" s="38" t="s">
        <v>293</v>
      </c>
      <c r="N375" s="38" t="s">
        <v>311</v>
      </c>
      <c r="P375" s="53"/>
      <c r="S375" s="1"/>
      <c r="T375" s="54"/>
    </row>
    <row r="376" spans="2:20" s="2" customFormat="1" ht="15" customHeight="1" x14ac:dyDescent="0.3">
      <c r="B376" s="38" t="s">
        <v>225</v>
      </c>
      <c r="C376" s="38"/>
      <c r="D376" s="38" t="str">
        <f t="shared" si="71"/>
        <v>FLO_EMIS</v>
      </c>
      <c r="E376" s="42">
        <f t="shared" si="72"/>
        <v>2025</v>
      </c>
      <c r="F376" s="38" t="str">
        <f t="shared" si="67"/>
        <v>TRABGSL</v>
      </c>
      <c r="G376" s="38" t="str">
        <f t="shared" si="73"/>
        <v>TFL*01*</v>
      </c>
      <c r="H376" s="38" t="str">
        <f>'ACTIVITY TFR_TFM -5km'!P$11</f>
        <v>TRABGSL</v>
      </c>
      <c r="I376" s="38" t="str">
        <f t="shared" si="74"/>
        <v>TRAPMN</v>
      </c>
      <c r="J376" s="47">
        <f>J385</f>
        <v>2.1991628039965145E-4</v>
      </c>
      <c r="L376" s="38" t="s">
        <v>239</v>
      </c>
      <c r="M376" s="38"/>
      <c r="N376" s="38" t="s">
        <v>294</v>
      </c>
      <c r="P376" s="53"/>
      <c r="S376" s="53"/>
    </row>
    <row r="377" spans="2:20" s="2" customFormat="1" ht="15" customHeight="1" x14ac:dyDescent="0.3">
      <c r="B377" s="38" t="s">
        <v>225</v>
      </c>
      <c r="C377" s="38"/>
      <c r="D377" s="38" t="str">
        <f t="shared" si="71"/>
        <v>FLO_EMIS</v>
      </c>
      <c r="E377" s="42">
        <f t="shared" si="72"/>
        <v>2025</v>
      </c>
      <c r="F377" s="38" t="str">
        <f t="shared" ref="F377" si="75">H377</f>
        <v>TRABGSLM</v>
      </c>
      <c r="G377" s="38" t="str">
        <f t="shared" si="72"/>
        <v>TFL*01*</v>
      </c>
      <c r="H377" s="38" t="str">
        <f>'ACTIVITY TFR_TFM -5km'!P$12</f>
        <v>TRABGSLM</v>
      </c>
      <c r="I377" s="38" t="str">
        <f t="shared" si="72"/>
        <v>TRAPMN</v>
      </c>
      <c r="J377" s="47">
        <f>J376</f>
        <v>2.1991628039965145E-4</v>
      </c>
      <c r="L377" s="38" t="s">
        <v>239</v>
      </c>
      <c r="M377" s="38"/>
      <c r="N377" s="38" t="s">
        <v>294</v>
      </c>
      <c r="P377" s="53"/>
      <c r="S377" s="53"/>
      <c r="T377" s="62"/>
    </row>
    <row r="378" spans="2:20" s="2" customFormat="1" ht="15" customHeight="1" x14ac:dyDescent="0.3">
      <c r="B378" s="38" t="s">
        <v>225</v>
      </c>
      <c r="C378" s="38"/>
      <c r="D378" s="38" t="str">
        <f t="shared" si="71"/>
        <v>*</v>
      </c>
      <c r="E378" s="42">
        <f>E376</f>
        <v>2025</v>
      </c>
      <c r="F378" s="38" t="str">
        <f t="shared" si="67"/>
        <v>TRABJF</v>
      </c>
      <c r="G378" s="38" t="str">
        <f>G376</f>
        <v>TFL*01*</v>
      </c>
      <c r="H378" s="38" t="str">
        <f>'ACTIVITY TFR_TFM -5km'!P$13</f>
        <v>TRABJF</v>
      </c>
      <c r="I378" s="38" t="str">
        <f>I376</f>
        <v>TRAPMN</v>
      </c>
      <c r="J378" s="47">
        <v>0</v>
      </c>
      <c r="L378" s="38" t="s">
        <v>239</v>
      </c>
      <c r="M378" s="38"/>
      <c r="N378" s="38" t="s">
        <v>245</v>
      </c>
      <c r="P378" s="53"/>
      <c r="S378" s="1"/>
      <c r="T378" s="54"/>
    </row>
    <row r="379" spans="2:20" s="2" customFormat="1" ht="15" customHeight="1" x14ac:dyDescent="0.3">
      <c r="B379" s="38" t="s">
        <v>225</v>
      </c>
      <c r="C379" s="38"/>
      <c r="D379" s="38" t="str">
        <f t="shared" si="71"/>
        <v>*</v>
      </c>
      <c r="E379" s="42">
        <f t="shared" si="72"/>
        <v>2025</v>
      </c>
      <c r="F379" s="38" t="str">
        <f t="shared" si="67"/>
        <v>TRADME</v>
      </c>
      <c r="G379" s="38" t="str">
        <f t="shared" si="73"/>
        <v>TFL*01*</v>
      </c>
      <c r="H379" s="38" t="str">
        <f>'ACTIVITY TFR_TFM -5km'!P$14</f>
        <v>TRADME</v>
      </c>
      <c r="I379" s="38" t="str">
        <f t="shared" si="74"/>
        <v>TRAPMN</v>
      </c>
      <c r="J379" s="47">
        <v>0</v>
      </c>
      <c r="L379" s="38" t="s">
        <v>239</v>
      </c>
      <c r="M379" s="38"/>
      <c r="N379" s="38" t="s">
        <v>245</v>
      </c>
      <c r="P379" s="53"/>
    </row>
    <row r="380" spans="2:20" x14ac:dyDescent="0.3">
      <c r="B380" s="38" t="s">
        <v>225</v>
      </c>
      <c r="C380" s="38"/>
      <c r="D380" s="38" t="str">
        <f t="shared" si="71"/>
        <v>FLO_EMIS</v>
      </c>
      <c r="E380" s="42">
        <f t="shared" si="72"/>
        <v>2025</v>
      </c>
      <c r="F380" s="38" t="str">
        <f t="shared" si="67"/>
        <v>TRADST</v>
      </c>
      <c r="G380" s="38" t="str">
        <f t="shared" si="73"/>
        <v>TFL*01*</v>
      </c>
      <c r="H380" s="38" t="str">
        <f>'ACTIVITY TFR_TFM -5km'!P$15</f>
        <v>TRADST</v>
      </c>
      <c r="I380" s="38" t="str">
        <f t="shared" si="74"/>
        <v>TRAPMN</v>
      </c>
      <c r="J380" s="47">
        <v>1.7028099860831188E-3</v>
      </c>
      <c r="K380" s="2"/>
      <c r="L380" s="38" t="s">
        <v>239</v>
      </c>
      <c r="M380" s="38" t="s">
        <v>293</v>
      </c>
      <c r="N380" s="38" t="s">
        <v>311</v>
      </c>
      <c r="P380" s="53"/>
    </row>
    <row r="381" spans="2:20" x14ac:dyDescent="0.3">
      <c r="B381" s="38" t="s">
        <v>225</v>
      </c>
      <c r="C381" s="38"/>
      <c r="D381" s="38" t="str">
        <f t="shared" si="71"/>
        <v>*</v>
      </c>
      <c r="E381" s="42">
        <f t="shared" si="72"/>
        <v>2025</v>
      </c>
      <c r="F381" s="38" t="str">
        <f t="shared" si="67"/>
        <v>TRAELC</v>
      </c>
      <c r="G381" s="38" t="str">
        <f t="shared" si="73"/>
        <v>TFL*01*</v>
      </c>
      <c r="H381" s="38" t="str">
        <f>'ACTIVITY TFR_TFM -5km'!P$16</f>
        <v>TRAELC</v>
      </c>
      <c r="I381" s="38" t="str">
        <f t="shared" si="74"/>
        <v>TRAPMN</v>
      </c>
      <c r="J381" s="47">
        <v>0</v>
      </c>
      <c r="K381" s="2"/>
      <c r="L381" s="38" t="s">
        <v>239</v>
      </c>
      <c r="M381" s="38"/>
      <c r="N381" s="38" t="s">
        <v>245</v>
      </c>
      <c r="O381" s="56"/>
    </row>
    <row r="382" spans="2:20" x14ac:dyDescent="0.3">
      <c r="B382" s="38" t="s">
        <v>225</v>
      </c>
      <c r="C382" s="38"/>
      <c r="D382" s="38" t="str">
        <f t="shared" si="71"/>
        <v>FLO_EMIS</v>
      </c>
      <c r="E382" s="42">
        <f t="shared" si="72"/>
        <v>2025</v>
      </c>
      <c r="F382" s="38" t="str">
        <f t="shared" si="67"/>
        <v>TRAETH</v>
      </c>
      <c r="G382" s="38" t="str">
        <f t="shared" si="73"/>
        <v>TFL*01*</v>
      </c>
      <c r="H382" s="38" t="str">
        <f>'ACTIVITY TFR_TFM -5km'!P$17</f>
        <v>TRAETH</v>
      </c>
      <c r="I382" s="38" t="str">
        <f t="shared" si="74"/>
        <v>TRAPMN</v>
      </c>
      <c r="J382" s="47">
        <v>2.2574544116624006E-4</v>
      </c>
      <c r="K382" s="2"/>
      <c r="L382" s="38" t="s">
        <v>239</v>
      </c>
      <c r="M382" s="38" t="s">
        <v>293</v>
      </c>
      <c r="N382" s="38" t="s">
        <v>311</v>
      </c>
      <c r="O382" s="56"/>
    </row>
    <row r="383" spans="2:20" x14ac:dyDescent="0.3">
      <c r="B383" s="38" t="s">
        <v>225</v>
      </c>
      <c r="C383" s="38"/>
      <c r="D383" s="38" t="str">
        <f t="shared" si="71"/>
        <v>FLO_EMIS</v>
      </c>
      <c r="E383" s="42">
        <f t="shared" si="72"/>
        <v>2025</v>
      </c>
      <c r="F383" s="38" t="str">
        <f t="shared" si="67"/>
        <v>TRAETHM</v>
      </c>
      <c r="G383" s="38" t="str">
        <f t="shared" si="73"/>
        <v>TFL*01*</v>
      </c>
      <c r="H383" s="38" t="str">
        <f>'ACTIVITY TFR_TFM -5km'!P$18</f>
        <v>TRAETHM</v>
      </c>
      <c r="I383" s="38" t="str">
        <f t="shared" si="74"/>
        <v>TRAPMN</v>
      </c>
      <c r="J383" s="47">
        <v>2.2574544116624006E-4</v>
      </c>
      <c r="K383" s="2"/>
      <c r="L383" s="38" t="s">
        <v>239</v>
      </c>
      <c r="M383" s="38" t="s">
        <v>293</v>
      </c>
      <c r="N383" s="38" t="s">
        <v>311</v>
      </c>
      <c r="O383" s="56"/>
    </row>
    <row r="384" spans="2:20" x14ac:dyDescent="0.3">
      <c r="B384" s="38" t="s">
        <v>225</v>
      </c>
      <c r="C384" s="38"/>
      <c r="D384" s="38" t="str">
        <f t="shared" si="71"/>
        <v>*</v>
      </c>
      <c r="E384" s="42">
        <f t="shared" si="72"/>
        <v>2025</v>
      </c>
      <c r="F384" s="38" t="str">
        <f t="shared" si="67"/>
        <v>TRAFTD</v>
      </c>
      <c r="G384" s="38" t="str">
        <f t="shared" si="73"/>
        <v>TFL*01*</v>
      </c>
      <c r="H384" s="38" t="str">
        <f>'ACTIVITY TFR_TFM -5km'!P$19</f>
        <v>TRAFTD</v>
      </c>
      <c r="I384" s="38" t="str">
        <f t="shared" si="74"/>
        <v>TRAPMN</v>
      </c>
      <c r="J384" s="47">
        <v>0</v>
      </c>
      <c r="K384" s="2"/>
      <c r="L384" s="38" t="s">
        <v>239</v>
      </c>
      <c r="M384" s="38"/>
      <c r="N384" s="38" t="s">
        <v>245</v>
      </c>
      <c r="O384" s="56"/>
    </row>
    <row r="385" spans="2:20" x14ac:dyDescent="0.3">
      <c r="B385" s="38" t="s">
        <v>225</v>
      </c>
      <c r="C385" s="38"/>
      <c r="D385" s="38" t="str">
        <f t="shared" si="71"/>
        <v>FLO_EMIS</v>
      </c>
      <c r="E385" s="42">
        <f t="shared" si="72"/>
        <v>2025</v>
      </c>
      <c r="F385" s="38" t="str">
        <f t="shared" si="67"/>
        <v>TRAGSL</v>
      </c>
      <c r="G385" s="38" t="str">
        <f t="shared" si="73"/>
        <v>TFL*01*</v>
      </c>
      <c r="H385" s="38" t="str">
        <f>'ACTIVITY TFR_TFM -5km'!P$20</f>
        <v>TRAGSL</v>
      </c>
      <c r="I385" s="38" t="str">
        <f t="shared" si="74"/>
        <v>TRAPMN</v>
      </c>
      <c r="J385" s="47">
        <v>2.1991628039965145E-4</v>
      </c>
      <c r="K385" s="2"/>
      <c r="L385" s="38" t="s">
        <v>239</v>
      </c>
      <c r="M385" s="38" t="s">
        <v>293</v>
      </c>
      <c r="N385" s="38" t="s">
        <v>311</v>
      </c>
      <c r="O385" s="56"/>
    </row>
    <row r="386" spans="2:20" x14ac:dyDescent="0.3">
      <c r="B386" s="38" t="s">
        <v>225</v>
      </c>
      <c r="C386" s="38"/>
      <c r="D386" s="38" t="str">
        <f t="shared" si="71"/>
        <v>*</v>
      </c>
      <c r="E386" s="42">
        <f t="shared" si="72"/>
        <v>2025</v>
      </c>
      <c r="F386" s="38" t="str">
        <f t="shared" si="67"/>
        <v>TRAH2G</v>
      </c>
      <c r="G386" s="38" t="str">
        <f t="shared" si="73"/>
        <v>TFL*01*</v>
      </c>
      <c r="H386" s="38" t="str">
        <f>'ACTIVITY TFR_TFM -5km'!P$21</f>
        <v>TRAH2G</v>
      </c>
      <c r="I386" s="38" t="str">
        <f t="shared" si="74"/>
        <v>TRAPMN</v>
      </c>
      <c r="J386" s="47">
        <v>0</v>
      </c>
      <c r="K386" s="2"/>
      <c r="L386" s="38" t="s">
        <v>239</v>
      </c>
      <c r="M386" s="38"/>
      <c r="N386" s="38" t="s">
        <v>245</v>
      </c>
      <c r="O386" s="56"/>
    </row>
    <row r="387" spans="2:20" x14ac:dyDescent="0.3">
      <c r="B387" s="38" t="s">
        <v>225</v>
      </c>
      <c r="C387" s="38"/>
      <c r="D387" s="38" t="str">
        <f t="shared" si="71"/>
        <v>*</v>
      </c>
      <c r="E387" s="42">
        <f t="shared" si="72"/>
        <v>2025</v>
      </c>
      <c r="F387" s="38" t="str">
        <f t="shared" si="67"/>
        <v>TRAHFO</v>
      </c>
      <c r="G387" s="38" t="str">
        <f t="shared" si="73"/>
        <v>TFL*01*</v>
      </c>
      <c r="H387" s="38" t="str">
        <f>'ACTIVITY TFR_TFM -5km'!P$22</f>
        <v>TRAHFO</v>
      </c>
      <c r="I387" s="38" t="str">
        <f t="shared" si="74"/>
        <v>TRAPMN</v>
      </c>
      <c r="J387" s="47">
        <v>0</v>
      </c>
      <c r="K387" s="2"/>
      <c r="L387" s="38" t="s">
        <v>239</v>
      </c>
      <c r="M387" s="38"/>
      <c r="N387" s="38" t="s">
        <v>245</v>
      </c>
      <c r="O387" s="56"/>
    </row>
    <row r="388" spans="2:20" x14ac:dyDescent="0.3">
      <c r="B388" s="38" t="s">
        <v>225</v>
      </c>
      <c r="C388" s="38"/>
      <c r="D388" s="38" t="str">
        <f t="shared" si="71"/>
        <v>*</v>
      </c>
      <c r="E388" s="42">
        <f t="shared" si="72"/>
        <v>2025</v>
      </c>
      <c r="F388" s="38" t="str">
        <f t="shared" si="67"/>
        <v>TRAHUM</v>
      </c>
      <c r="G388" s="38" t="str">
        <f t="shared" si="73"/>
        <v>TFL*01*</v>
      </c>
      <c r="H388" s="38" t="str">
        <f>'ACTIVITY TFR_TFM -5km'!P$23</f>
        <v>TRAHUM</v>
      </c>
      <c r="I388" s="38" t="str">
        <f t="shared" si="74"/>
        <v>TRAPMN</v>
      </c>
      <c r="J388" s="47">
        <v>0</v>
      </c>
      <c r="K388" s="2"/>
      <c r="L388" s="38" t="s">
        <v>239</v>
      </c>
      <c r="M388" s="38"/>
      <c r="N388" s="38" t="s">
        <v>245</v>
      </c>
      <c r="O388" s="56"/>
    </row>
    <row r="389" spans="2:20" x14ac:dyDescent="0.3">
      <c r="B389" s="38" t="s">
        <v>225</v>
      </c>
      <c r="C389" s="38"/>
      <c r="D389" s="38" t="str">
        <f t="shared" si="71"/>
        <v>*</v>
      </c>
      <c r="E389" s="42">
        <f t="shared" si="72"/>
        <v>2025</v>
      </c>
      <c r="F389" s="38" t="str">
        <f t="shared" si="67"/>
        <v>TRAKER</v>
      </c>
      <c r="G389" s="38" t="str">
        <f t="shared" si="73"/>
        <v>TFL*01*</v>
      </c>
      <c r="H389" s="38" t="str">
        <f>'ACTIVITY TFR_TFM -5km'!P$24</f>
        <v>TRAKER</v>
      </c>
      <c r="I389" s="38" t="str">
        <f t="shared" si="74"/>
        <v>TRAPMN</v>
      </c>
      <c r="J389" s="47">
        <v>0</v>
      </c>
      <c r="K389" s="2"/>
      <c r="L389" s="38" t="s">
        <v>239</v>
      </c>
      <c r="M389" s="38"/>
      <c r="N389" s="38" t="s">
        <v>245</v>
      </c>
      <c r="O389" s="56"/>
    </row>
    <row r="390" spans="2:20" x14ac:dyDescent="0.3">
      <c r="B390" s="38" t="s">
        <v>225</v>
      </c>
      <c r="C390" s="38"/>
      <c r="D390" s="38" t="str">
        <f t="shared" si="71"/>
        <v>*</v>
      </c>
      <c r="E390" s="42">
        <f t="shared" si="72"/>
        <v>2025</v>
      </c>
      <c r="F390" s="38" t="str">
        <f t="shared" si="67"/>
        <v>TRALFO</v>
      </c>
      <c r="G390" s="38" t="str">
        <f t="shared" si="73"/>
        <v>TFL*01*</v>
      </c>
      <c r="H390" s="38" t="str">
        <f>'ACTIVITY TFR_TFM -5km'!P$25</f>
        <v>TRALFO</v>
      </c>
      <c r="I390" s="38" t="str">
        <f t="shared" si="74"/>
        <v>TRAPMN</v>
      </c>
      <c r="J390" s="47">
        <v>0</v>
      </c>
      <c r="K390" s="2"/>
      <c r="L390" s="38" t="s">
        <v>239</v>
      </c>
      <c r="M390" s="38"/>
      <c r="N390" s="38" t="s">
        <v>245</v>
      </c>
      <c r="O390" s="56"/>
    </row>
    <row r="391" spans="2:20" x14ac:dyDescent="0.3">
      <c r="B391" s="38" t="s">
        <v>225</v>
      </c>
      <c r="C391" s="38"/>
      <c r="D391" s="38" t="str">
        <f t="shared" si="71"/>
        <v>FLO_EMIS</v>
      </c>
      <c r="E391" s="42">
        <f t="shared" si="72"/>
        <v>2025</v>
      </c>
      <c r="F391" s="38" t="str">
        <f t="shared" si="67"/>
        <v>TRALPG</v>
      </c>
      <c r="G391" s="38" t="str">
        <f t="shared" si="73"/>
        <v>TFL*01*</v>
      </c>
      <c r="H391" s="38" t="str">
        <f>'ACTIVITY TFR_TFM -5km'!P$26</f>
        <v>TRALPG</v>
      </c>
      <c r="I391" s="38" t="str">
        <f t="shared" si="74"/>
        <v>TRAPMN</v>
      </c>
      <c r="J391" s="47">
        <v>6.880826538823065E-4</v>
      </c>
      <c r="K391" s="2"/>
      <c r="L391" s="38" t="s">
        <v>239</v>
      </c>
      <c r="M391" s="38" t="s">
        <v>293</v>
      </c>
      <c r="N391" s="38" t="s">
        <v>311</v>
      </c>
      <c r="O391" s="56"/>
    </row>
    <row r="392" spans="2:20" x14ac:dyDescent="0.3">
      <c r="B392" s="38" t="s">
        <v>225</v>
      </c>
      <c r="C392" s="38"/>
      <c r="D392" s="38" t="str">
        <f t="shared" si="71"/>
        <v>FLO_EMIS</v>
      </c>
      <c r="E392" s="42">
        <f t="shared" si="72"/>
        <v>2025</v>
      </c>
      <c r="F392" s="38" t="str">
        <f t="shared" si="67"/>
        <v>TRAMTH</v>
      </c>
      <c r="G392" s="38" t="str">
        <f t="shared" si="73"/>
        <v>TFL*01*</v>
      </c>
      <c r="H392" s="38" t="str">
        <f>'ACTIVITY TFR_TFM -5km'!P$27</f>
        <v>TRAMTH</v>
      </c>
      <c r="I392" s="38" t="str">
        <f t="shared" si="74"/>
        <v>TRAPMN</v>
      </c>
      <c r="J392" s="47">
        <v>1.6605666432881791E-3</v>
      </c>
      <c r="K392" s="2"/>
      <c r="L392" s="38" t="s">
        <v>239</v>
      </c>
      <c r="M392" s="38" t="s">
        <v>293</v>
      </c>
      <c r="N392" s="38" t="s">
        <v>311</v>
      </c>
      <c r="O392" s="56"/>
    </row>
    <row r="393" spans="2:20" s="2" customFormat="1" ht="15" customHeight="1" x14ac:dyDescent="0.3">
      <c r="B393" s="38" t="s">
        <v>225</v>
      </c>
      <c r="C393" s="38"/>
      <c r="D393" s="38" t="str">
        <f t="shared" si="71"/>
        <v>FLO_EMIS</v>
      </c>
      <c r="E393" s="42">
        <f t="shared" si="72"/>
        <v>2025</v>
      </c>
      <c r="F393" s="38" t="str">
        <f t="shared" si="67"/>
        <v>TRAMTHM</v>
      </c>
      <c r="G393" s="38" t="str">
        <f t="shared" si="73"/>
        <v>TFL*01*</v>
      </c>
      <c r="H393" s="38" t="str">
        <f>'ACTIVITY TFR_TFM -5km'!P$28</f>
        <v>TRAMTHM</v>
      </c>
      <c r="I393" s="38" t="str">
        <f t="shared" si="74"/>
        <v>TRAPMN</v>
      </c>
      <c r="J393" s="47">
        <v>1.6605666432881791E-3</v>
      </c>
      <c r="L393" s="38" t="s">
        <v>239</v>
      </c>
      <c r="M393" s="38" t="s">
        <v>293</v>
      </c>
      <c r="N393" s="38" t="s">
        <v>311</v>
      </c>
      <c r="P393" s="53"/>
    </row>
    <row r="394" spans="2:20" s="2" customFormat="1" ht="15" customHeight="1" x14ac:dyDescent="0.3">
      <c r="B394" s="38" t="s">
        <v>225</v>
      </c>
      <c r="C394" s="38"/>
      <c r="D394" s="38" t="str">
        <f t="shared" si="71"/>
        <v>FLO_EMIS</v>
      </c>
      <c r="E394" s="42">
        <f t="shared" si="72"/>
        <v>2025</v>
      </c>
      <c r="F394" s="38" t="str">
        <f t="shared" si="67"/>
        <v>TRANGL</v>
      </c>
      <c r="G394" s="38" t="str">
        <f t="shared" si="73"/>
        <v>TFL*01*</v>
      </c>
      <c r="H394" s="38" t="str">
        <f>'ACTIVITY TFR_TFM -5km'!P$29</f>
        <v>TRANGL</v>
      </c>
      <c r="I394" s="38" t="str">
        <f t="shared" si="74"/>
        <v>TRAPMN</v>
      </c>
      <c r="J394" s="47">
        <v>6.5694098204711589E-4</v>
      </c>
      <c r="K394"/>
      <c r="L394" s="38" t="s">
        <v>239</v>
      </c>
      <c r="M394" s="38" t="s">
        <v>293</v>
      </c>
      <c r="N394" s="38" t="s">
        <v>311</v>
      </c>
      <c r="P394" s="53"/>
    </row>
    <row r="395" spans="2:20" x14ac:dyDescent="0.3">
      <c r="B395" s="39" t="s">
        <v>225</v>
      </c>
      <c r="C395" s="39"/>
      <c r="D395" s="39" t="str">
        <f t="shared" si="71"/>
        <v>FLO_EMIS</v>
      </c>
      <c r="E395" s="43">
        <f t="shared" si="72"/>
        <v>2025</v>
      </c>
      <c r="F395" s="39" t="str">
        <f t="shared" si="67"/>
        <v>TRANGS</v>
      </c>
      <c r="G395" s="39" t="str">
        <f t="shared" si="73"/>
        <v>TFL*01*</v>
      </c>
      <c r="H395" s="39" t="str">
        <f>'ACTIVITY TFR_TFM -5km'!P$30</f>
        <v>TRANGS</v>
      </c>
      <c r="I395" s="39" t="str">
        <f t="shared" si="74"/>
        <v>TRAPMN</v>
      </c>
      <c r="J395" s="48">
        <v>6.5694098204711589E-4</v>
      </c>
      <c r="L395" s="39" t="s">
        <v>239</v>
      </c>
      <c r="M395" s="39" t="s">
        <v>293</v>
      </c>
      <c r="N395" s="39" t="s">
        <v>311</v>
      </c>
      <c r="O395" s="56"/>
    </row>
    <row r="396" spans="2:20" x14ac:dyDescent="0.3">
      <c r="B396" s="38" t="s">
        <v>225</v>
      </c>
      <c r="C396" s="38"/>
      <c r="D396" s="38" t="str">
        <f t="shared" si="71"/>
        <v>FLO_EMIS</v>
      </c>
      <c r="E396" s="42">
        <v>2025</v>
      </c>
      <c r="F396" s="38" t="str">
        <f>H396</f>
        <v>TRABDL</v>
      </c>
      <c r="G396" s="38" t="s">
        <v>345</v>
      </c>
      <c r="H396" s="38" t="str">
        <f>'ACTIVITY TFR_TFM -5km'!P$7</f>
        <v>TRABDL</v>
      </c>
      <c r="I396" s="38" t="s">
        <v>240</v>
      </c>
      <c r="J396" s="47">
        <v>9.5030486596724262E-5</v>
      </c>
      <c r="K396" s="2"/>
      <c r="L396" s="38" t="s">
        <v>239</v>
      </c>
      <c r="M396" s="38" t="s">
        <v>293</v>
      </c>
      <c r="N396" s="38" t="s">
        <v>310</v>
      </c>
    </row>
    <row r="397" spans="2:20" x14ac:dyDescent="0.3">
      <c r="B397" s="38" t="s">
        <v>225</v>
      </c>
      <c r="C397" s="38"/>
      <c r="D397" s="38" t="str">
        <f t="shared" si="71"/>
        <v>FLO_EMIS</v>
      </c>
      <c r="E397" s="42">
        <f>E396</f>
        <v>2025</v>
      </c>
      <c r="F397" s="38" t="str">
        <f t="shared" ref="F397:F419" si="76">H397</f>
        <v>TRABDLM</v>
      </c>
      <c r="G397" s="38" t="str">
        <f>G396</f>
        <v>TFL*01*</v>
      </c>
      <c r="H397" s="38" t="str">
        <f>'ACTIVITY TFR_TFM -5km'!P$8</f>
        <v>TRABDLM</v>
      </c>
      <c r="I397" s="38" t="str">
        <f>I396</f>
        <v>TRASO2N</v>
      </c>
      <c r="J397" s="47">
        <v>9.5030486596724262E-5</v>
      </c>
      <c r="K397" s="2"/>
      <c r="L397" s="38" t="s">
        <v>239</v>
      </c>
      <c r="M397" s="38" t="s">
        <v>293</v>
      </c>
      <c r="N397" s="38" t="s">
        <v>310</v>
      </c>
    </row>
    <row r="398" spans="2:20" x14ac:dyDescent="0.3">
      <c r="B398" s="38" t="s">
        <v>225</v>
      </c>
      <c r="C398" s="38"/>
      <c r="D398" s="38" t="str">
        <f t="shared" si="71"/>
        <v>FLO_EMIS</v>
      </c>
      <c r="E398" s="42">
        <f t="shared" ref="E398:I419" si="77">E397</f>
        <v>2025</v>
      </c>
      <c r="F398" s="38" t="str">
        <f t="shared" si="76"/>
        <v>TRABGL</v>
      </c>
      <c r="G398" s="38" t="str">
        <f t="shared" ref="G398:G419" si="78">G397</f>
        <v>TFL*01*</v>
      </c>
      <c r="H398" s="38" t="str">
        <f>'ACTIVITY TFR_TFM -5km'!P$9</f>
        <v>TRABGL</v>
      </c>
      <c r="I398" s="38" t="str">
        <f t="shared" ref="I398:I419" si="79">I397</f>
        <v>TRASO2N</v>
      </c>
      <c r="J398" s="47">
        <v>7.6255853651887399E-5</v>
      </c>
      <c r="K398" s="2"/>
      <c r="L398" s="38" t="s">
        <v>239</v>
      </c>
      <c r="M398" s="38" t="s">
        <v>293</v>
      </c>
      <c r="N398" s="38" t="s">
        <v>311</v>
      </c>
    </row>
    <row r="399" spans="2:20" s="2" customFormat="1" ht="15" customHeight="1" x14ac:dyDescent="0.3">
      <c r="B399" s="38" t="s">
        <v>225</v>
      </c>
      <c r="C399" s="38"/>
      <c r="D399" s="38" t="str">
        <f t="shared" si="71"/>
        <v>FLO_EMIS</v>
      </c>
      <c r="E399" s="42">
        <f t="shared" si="77"/>
        <v>2025</v>
      </c>
      <c r="F399" s="38" t="str">
        <f t="shared" si="76"/>
        <v>TRABGS</v>
      </c>
      <c r="G399" s="38" t="str">
        <f t="shared" si="78"/>
        <v>TFL*01*</v>
      </c>
      <c r="H399" s="38" t="str">
        <f>'ACTIVITY TFR_TFM -5km'!P$10</f>
        <v>TRABGS</v>
      </c>
      <c r="I399" s="38" t="str">
        <f t="shared" si="79"/>
        <v>TRASO2N</v>
      </c>
      <c r="J399" s="47">
        <v>7.6255853651887399E-5</v>
      </c>
      <c r="L399" s="38" t="s">
        <v>239</v>
      </c>
      <c r="M399" s="38" t="s">
        <v>293</v>
      </c>
      <c r="N399" s="38" t="s">
        <v>311</v>
      </c>
      <c r="P399" s="53"/>
      <c r="S399" s="53"/>
    </row>
    <row r="400" spans="2:20" s="2" customFormat="1" ht="15" customHeight="1" x14ac:dyDescent="0.3">
      <c r="B400" s="38" t="s">
        <v>225</v>
      </c>
      <c r="C400" s="38"/>
      <c r="D400" s="38" t="str">
        <f t="shared" si="71"/>
        <v>FLO_EMIS</v>
      </c>
      <c r="E400" s="42">
        <f t="shared" si="77"/>
        <v>2025</v>
      </c>
      <c r="F400" s="38" t="str">
        <f t="shared" si="76"/>
        <v>TRABGSL</v>
      </c>
      <c r="G400" s="38" t="str">
        <f t="shared" si="78"/>
        <v>TFL*01*</v>
      </c>
      <c r="H400" s="38" t="str">
        <f>'ACTIVITY TFR_TFM -5km'!P$11</f>
        <v>TRABGSL</v>
      </c>
      <c r="I400" s="38" t="str">
        <f t="shared" si="79"/>
        <v>TRASO2N</v>
      </c>
      <c r="J400" s="47">
        <f>J409</f>
        <v>1.8234847734540269E-4</v>
      </c>
      <c r="L400" s="38" t="s">
        <v>239</v>
      </c>
      <c r="M400" s="38"/>
      <c r="N400" s="38" t="s">
        <v>294</v>
      </c>
      <c r="P400" s="53"/>
      <c r="S400" s="1"/>
      <c r="T400" s="54"/>
    </row>
    <row r="401" spans="2:20" s="2" customFormat="1" ht="15" customHeight="1" x14ac:dyDescent="0.3">
      <c r="B401" s="38" t="s">
        <v>225</v>
      </c>
      <c r="C401" s="38"/>
      <c r="D401" s="38" t="str">
        <f t="shared" ref="D401" si="80">IF(J401&gt;0,"FLO_EMIS","*")</f>
        <v>FLO_EMIS</v>
      </c>
      <c r="E401" s="42">
        <f t="shared" si="77"/>
        <v>2025</v>
      </c>
      <c r="F401" s="38" t="str">
        <f t="shared" si="76"/>
        <v>TRABGSLM</v>
      </c>
      <c r="G401" s="38" t="str">
        <f t="shared" si="77"/>
        <v>TFL*01*</v>
      </c>
      <c r="H401" s="38" t="str">
        <f>'ACTIVITY TFR_TFM -5km'!P$12</f>
        <v>TRABGSLM</v>
      </c>
      <c r="I401" s="38" t="str">
        <f t="shared" si="77"/>
        <v>TRASO2N</v>
      </c>
      <c r="J401" s="47">
        <f>J400</f>
        <v>1.8234847734540269E-4</v>
      </c>
      <c r="L401" s="38" t="s">
        <v>239</v>
      </c>
      <c r="M401" s="38"/>
      <c r="N401" s="38" t="s">
        <v>294</v>
      </c>
      <c r="P401" s="53"/>
      <c r="S401" s="53"/>
      <c r="T401" s="62"/>
    </row>
    <row r="402" spans="2:20" s="2" customFormat="1" ht="15" customHeight="1" x14ac:dyDescent="0.3">
      <c r="B402" s="38" t="s">
        <v>225</v>
      </c>
      <c r="C402" s="38"/>
      <c r="D402" s="38" t="str">
        <f t="shared" si="71"/>
        <v>*</v>
      </c>
      <c r="E402" s="42">
        <f>E400</f>
        <v>2025</v>
      </c>
      <c r="F402" s="38" t="str">
        <f t="shared" si="76"/>
        <v>TRABJF</v>
      </c>
      <c r="G402" s="38" t="str">
        <f>G400</f>
        <v>TFL*01*</v>
      </c>
      <c r="H402" s="38" t="str">
        <f>'ACTIVITY TFR_TFM -5km'!P$13</f>
        <v>TRABJF</v>
      </c>
      <c r="I402" s="38" t="str">
        <f>I400</f>
        <v>TRASO2N</v>
      </c>
      <c r="J402" s="47">
        <v>0</v>
      </c>
      <c r="L402" s="38" t="s">
        <v>239</v>
      </c>
      <c r="M402" s="38"/>
      <c r="N402" s="38" t="s">
        <v>245</v>
      </c>
      <c r="P402" s="53"/>
      <c r="S402" s="53"/>
    </row>
    <row r="403" spans="2:20" s="2" customFormat="1" ht="15" customHeight="1" x14ac:dyDescent="0.3">
      <c r="B403" s="38" t="s">
        <v>225</v>
      </c>
      <c r="C403" s="38"/>
      <c r="D403" s="38" t="str">
        <f t="shared" si="71"/>
        <v>*</v>
      </c>
      <c r="E403" s="42">
        <f t="shared" si="77"/>
        <v>2025</v>
      </c>
      <c r="F403" s="38" t="str">
        <f t="shared" si="76"/>
        <v>TRADME</v>
      </c>
      <c r="G403" s="38" t="str">
        <f t="shared" si="78"/>
        <v>TFL*01*</v>
      </c>
      <c r="H403" s="38" t="str">
        <f>'ACTIVITY TFR_TFM -5km'!P$14</f>
        <v>TRADME</v>
      </c>
      <c r="I403" s="38" t="str">
        <f t="shared" si="79"/>
        <v>TRASO2N</v>
      </c>
      <c r="J403" s="47">
        <v>0</v>
      </c>
      <c r="L403" s="38" t="s">
        <v>239</v>
      </c>
      <c r="M403" s="38"/>
      <c r="N403" s="38" t="s">
        <v>245</v>
      </c>
      <c r="P403" s="53"/>
      <c r="S403" s="1"/>
      <c r="T403" s="54"/>
    </row>
    <row r="404" spans="2:20" s="2" customFormat="1" ht="15" customHeight="1" x14ac:dyDescent="0.3">
      <c r="B404" s="38" t="s">
        <v>225</v>
      </c>
      <c r="C404" s="38"/>
      <c r="D404" s="38" t="str">
        <f t="shared" si="71"/>
        <v>FLO_EMIS</v>
      </c>
      <c r="E404" s="42">
        <f t="shared" si="77"/>
        <v>2025</v>
      </c>
      <c r="F404" s="38" t="str">
        <f t="shared" si="76"/>
        <v>TRADST</v>
      </c>
      <c r="G404" s="38" t="str">
        <f t="shared" si="78"/>
        <v>TFL*01*</v>
      </c>
      <c r="H404" s="38" t="str">
        <f>'ACTIVITY TFR_TFM -5km'!P$15</f>
        <v>TRADST</v>
      </c>
      <c r="I404" s="38" t="str">
        <f t="shared" si="79"/>
        <v>TRASO2N</v>
      </c>
      <c r="J404" s="47">
        <v>9.3109870856955863E-5</v>
      </c>
      <c r="L404" s="38" t="s">
        <v>239</v>
      </c>
      <c r="M404" s="38" t="s">
        <v>293</v>
      </c>
      <c r="N404" s="38" t="s">
        <v>311</v>
      </c>
      <c r="P404" s="53"/>
    </row>
    <row r="405" spans="2:20" x14ac:dyDescent="0.3">
      <c r="B405" s="38" t="s">
        <v>225</v>
      </c>
      <c r="C405" s="38"/>
      <c r="D405" s="38" t="str">
        <f t="shared" si="71"/>
        <v>*</v>
      </c>
      <c r="E405" s="42">
        <f t="shared" si="77"/>
        <v>2025</v>
      </c>
      <c r="F405" s="38" t="str">
        <f t="shared" si="76"/>
        <v>TRAELC</v>
      </c>
      <c r="G405" s="38" t="str">
        <f t="shared" si="78"/>
        <v>TFL*01*</v>
      </c>
      <c r="H405" s="38" t="str">
        <f>'ACTIVITY TFR_TFM -5km'!P$16</f>
        <v>TRAELC</v>
      </c>
      <c r="I405" s="38" t="str">
        <f t="shared" si="79"/>
        <v>TRASO2N</v>
      </c>
      <c r="J405" s="47">
        <v>0</v>
      </c>
      <c r="K405" s="2"/>
      <c r="L405" s="38" t="s">
        <v>239</v>
      </c>
      <c r="M405" s="38"/>
      <c r="N405" s="38" t="s">
        <v>245</v>
      </c>
      <c r="P405" s="53"/>
    </row>
    <row r="406" spans="2:20" x14ac:dyDescent="0.3">
      <c r="B406" s="38" t="s">
        <v>225</v>
      </c>
      <c r="C406" s="38"/>
      <c r="D406" s="38" t="str">
        <f t="shared" si="71"/>
        <v>FLO_EMIS</v>
      </c>
      <c r="E406" s="42">
        <f t="shared" si="77"/>
        <v>2025</v>
      </c>
      <c r="F406" s="38" t="str">
        <f t="shared" si="76"/>
        <v>TRAETH</v>
      </c>
      <c r="G406" s="38" t="str">
        <f t="shared" si="78"/>
        <v>TFL*01*</v>
      </c>
      <c r="H406" s="38" t="str">
        <f>'ACTIVITY TFR_TFM -5km'!P$17</f>
        <v>TRAETH</v>
      </c>
      <c r="I406" s="38" t="str">
        <f t="shared" si="79"/>
        <v>TRASO2N</v>
      </c>
      <c r="J406" s="47">
        <v>1.2054694366489986E-4</v>
      </c>
      <c r="K406" s="2"/>
      <c r="L406" s="38" t="s">
        <v>239</v>
      </c>
      <c r="M406" s="38" t="s">
        <v>293</v>
      </c>
      <c r="N406" s="38" t="s">
        <v>311</v>
      </c>
    </row>
    <row r="407" spans="2:20" x14ac:dyDescent="0.3">
      <c r="B407" s="38" t="s">
        <v>225</v>
      </c>
      <c r="C407" s="38"/>
      <c r="D407" s="38" t="str">
        <f t="shared" si="71"/>
        <v>FLO_EMIS</v>
      </c>
      <c r="E407" s="42">
        <f t="shared" si="77"/>
        <v>2025</v>
      </c>
      <c r="F407" s="38" t="str">
        <f t="shared" si="76"/>
        <v>TRAETHM</v>
      </c>
      <c r="G407" s="38" t="str">
        <f t="shared" si="78"/>
        <v>TFL*01*</v>
      </c>
      <c r="H407" s="38" t="str">
        <f>'ACTIVITY TFR_TFM -5km'!P$18</f>
        <v>TRAETHM</v>
      </c>
      <c r="I407" s="38" t="str">
        <f t="shared" si="79"/>
        <v>TRASO2N</v>
      </c>
      <c r="J407" s="47">
        <v>1.2054694366489986E-4</v>
      </c>
      <c r="K407" s="2"/>
      <c r="L407" s="38" t="s">
        <v>239</v>
      </c>
      <c r="M407" s="38" t="s">
        <v>293</v>
      </c>
      <c r="N407" s="38" t="s">
        <v>311</v>
      </c>
    </row>
    <row r="408" spans="2:20" x14ac:dyDescent="0.3">
      <c r="B408" s="38" t="s">
        <v>225</v>
      </c>
      <c r="C408" s="38"/>
      <c r="D408" s="38" t="str">
        <f t="shared" si="71"/>
        <v>*</v>
      </c>
      <c r="E408" s="42">
        <f t="shared" si="77"/>
        <v>2025</v>
      </c>
      <c r="F408" s="38" t="str">
        <f t="shared" si="76"/>
        <v>TRAFTD</v>
      </c>
      <c r="G408" s="38" t="str">
        <f t="shared" si="78"/>
        <v>TFL*01*</v>
      </c>
      <c r="H408" s="38" t="str">
        <f>'ACTIVITY TFR_TFM -5km'!P$19</f>
        <v>TRAFTD</v>
      </c>
      <c r="I408" s="38" t="str">
        <f t="shared" si="79"/>
        <v>TRASO2N</v>
      </c>
      <c r="J408" s="47">
        <v>0</v>
      </c>
      <c r="K408" s="2"/>
      <c r="L408" s="38" t="s">
        <v>239</v>
      </c>
      <c r="M408" s="38"/>
      <c r="N408" s="38" t="s">
        <v>245</v>
      </c>
    </row>
    <row r="409" spans="2:20" x14ac:dyDescent="0.3">
      <c r="B409" s="38" t="s">
        <v>225</v>
      </c>
      <c r="C409" s="38"/>
      <c r="D409" s="38" t="str">
        <f t="shared" si="71"/>
        <v>FLO_EMIS</v>
      </c>
      <c r="E409" s="42">
        <f t="shared" si="77"/>
        <v>2025</v>
      </c>
      <c r="F409" s="38" t="str">
        <f t="shared" si="76"/>
        <v>TRAGSL</v>
      </c>
      <c r="G409" s="38" t="str">
        <f t="shared" si="78"/>
        <v>TFL*01*</v>
      </c>
      <c r="H409" s="38" t="str">
        <f>'ACTIVITY TFR_TFM -5km'!P$20</f>
        <v>TRAGSL</v>
      </c>
      <c r="I409" s="38" t="str">
        <f t="shared" si="79"/>
        <v>TRASO2N</v>
      </c>
      <c r="J409" s="47">
        <v>1.8234847734540269E-4</v>
      </c>
      <c r="K409" s="2"/>
      <c r="L409" s="38" t="s">
        <v>239</v>
      </c>
      <c r="M409" s="38" t="s">
        <v>293</v>
      </c>
      <c r="N409" s="38" t="s">
        <v>311</v>
      </c>
    </row>
    <row r="410" spans="2:20" x14ac:dyDescent="0.3">
      <c r="B410" s="38" t="s">
        <v>225</v>
      </c>
      <c r="C410" s="38"/>
      <c r="D410" s="38" t="str">
        <f t="shared" si="71"/>
        <v>*</v>
      </c>
      <c r="E410" s="42">
        <f t="shared" si="77"/>
        <v>2025</v>
      </c>
      <c r="F410" s="38" t="str">
        <f t="shared" si="76"/>
        <v>TRAH2G</v>
      </c>
      <c r="G410" s="38" t="str">
        <f t="shared" si="78"/>
        <v>TFL*01*</v>
      </c>
      <c r="H410" s="38" t="str">
        <f>'ACTIVITY TFR_TFM -5km'!P$21</f>
        <v>TRAH2G</v>
      </c>
      <c r="I410" s="38" t="str">
        <f t="shared" si="79"/>
        <v>TRASO2N</v>
      </c>
      <c r="J410" s="47">
        <v>0</v>
      </c>
      <c r="K410" s="2"/>
      <c r="L410" s="38" t="s">
        <v>239</v>
      </c>
      <c r="M410" s="38"/>
      <c r="N410" s="38" t="s">
        <v>245</v>
      </c>
    </row>
    <row r="411" spans="2:20" x14ac:dyDescent="0.3">
      <c r="B411" s="38" t="s">
        <v>225</v>
      </c>
      <c r="C411" s="38"/>
      <c r="D411" s="38" t="str">
        <f t="shared" si="71"/>
        <v>*</v>
      </c>
      <c r="E411" s="42">
        <f t="shared" si="77"/>
        <v>2025</v>
      </c>
      <c r="F411" s="38" t="str">
        <f t="shared" si="76"/>
        <v>TRAHFO</v>
      </c>
      <c r="G411" s="38" t="str">
        <f t="shared" si="78"/>
        <v>TFL*01*</v>
      </c>
      <c r="H411" s="38" t="str">
        <f>'ACTIVITY TFR_TFM -5km'!P$22</f>
        <v>TRAHFO</v>
      </c>
      <c r="I411" s="38" t="str">
        <f t="shared" si="79"/>
        <v>TRASO2N</v>
      </c>
      <c r="J411" s="47">
        <v>0</v>
      </c>
      <c r="K411" s="2"/>
      <c r="L411" s="38" t="s">
        <v>239</v>
      </c>
      <c r="M411" s="38"/>
      <c r="N411" s="38" t="s">
        <v>245</v>
      </c>
    </row>
    <row r="412" spans="2:20" x14ac:dyDescent="0.3">
      <c r="B412" s="38" t="s">
        <v>225</v>
      </c>
      <c r="C412" s="38"/>
      <c r="D412" s="38" t="str">
        <f t="shared" si="71"/>
        <v>*</v>
      </c>
      <c r="E412" s="42">
        <f t="shared" si="77"/>
        <v>2025</v>
      </c>
      <c r="F412" s="38" t="str">
        <f t="shared" si="76"/>
        <v>TRAHUM</v>
      </c>
      <c r="G412" s="38" t="str">
        <f t="shared" si="78"/>
        <v>TFL*01*</v>
      </c>
      <c r="H412" s="38" t="str">
        <f>'ACTIVITY TFR_TFM -5km'!P$23</f>
        <v>TRAHUM</v>
      </c>
      <c r="I412" s="38" t="str">
        <f t="shared" si="79"/>
        <v>TRASO2N</v>
      </c>
      <c r="J412" s="47">
        <v>0</v>
      </c>
      <c r="K412" s="2"/>
      <c r="L412" s="38" t="s">
        <v>239</v>
      </c>
      <c r="M412" s="38"/>
      <c r="N412" s="38" t="s">
        <v>245</v>
      </c>
    </row>
    <row r="413" spans="2:20" x14ac:dyDescent="0.3">
      <c r="B413" s="38" t="s">
        <v>225</v>
      </c>
      <c r="C413" s="38"/>
      <c r="D413" s="38" t="str">
        <f t="shared" si="71"/>
        <v>*</v>
      </c>
      <c r="E413" s="42">
        <f t="shared" si="77"/>
        <v>2025</v>
      </c>
      <c r="F413" s="38" t="str">
        <f t="shared" si="76"/>
        <v>TRAKER</v>
      </c>
      <c r="G413" s="38" t="str">
        <f t="shared" si="78"/>
        <v>TFL*01*</v>
      </c>
      <c r="H413" s="38" t="str">
        <f>'ACTIVITY TFR_TFM -5km'!P$24</f>
        <v>TRAKER</v>
      </c>
      <c r="I413" s="38" t="str">
        <f t="shared" si="79"/>
        <v>TRASO2N</v>
      </c>
      <c r="J413" s="47">
        <v>0</v>
      </c>
      <c r="K413" s="2"/>
      <c r="L413" s="38" t="s">
        <v>239</v>
      </c>
      <c r="M413" s="38"/>
      <c r="N413" s="38" t="s">
        <v>245</v>
      </c>
    </row>
    <row r="414" spans="2:20" x14ac:dyDescent="0.3">
      <c r="B414" s="38" t="s">
        <v>225</v>
      </c>
      <c r="C414" s="38"/>
      <c r="D414" s="38" t="str">
        <f t="shared" si="71"/>
        <v>*</v>
      </c>
      <c r="E414" s="42">
        <f t="shared" si="77"/>
        <v>2025</v>
      </c>
      <c r="F414" s="38" t="str">
        <f t="shared" si="76"/>
        <v>TRALFO</v>
      </c>
      <c r="G414" s="38" t="str">
        <f t="shared" si="78"/>
        <v>TFL*01*</v>
      </c>
      <c r="H414" s="38" t="str">
        <f>'ACTIVITY TFR_TFM -5km'!P$25</f>
        <v>TRALFO</v>
      </c>
      <c r="I414" s="38" t="str">
        <f t="shared" si="79"/>
        <v>TRASO2N</v>
      </c>
      <c r="J414" s="47">
        <v>0</v>
      </c>
      <c r="K414" s="2"/>
      <c r="L414" s="38" t="s">
        <v>239</v>
      </c>
      <c r="M414" s="38"/>
      <c r="N414" s="38" t="s">
        <v>245</v>
      </c>
    </row>
    <row r="415" spans="2:20" x14ac:dyDescent="0.3">
      <c r="B415" s="38" t="s">
        <v>225</v>
      </c>
      <c r="C415" s="38"/>
      <c r="D415" s="38" t="str">
        <f t="shared" si="71"/>
        <v>FLO_EMIS</v>
      </c>
      <c r="E415" s="42">
        <f t="shared" si="77"/>
        <v>2025</v>
      </c>
      <c r="F415" s="38" t="str">
        <f t="shared" si="76"/>
        <v>TRALPG</v>
      </c>
      <c r="G415" s="38" t="str">
        <f t="shared" si="78"/>
        <v>TFL*01*</v>
      </c>
      <c r="H415" s="38" t="str">
        <f>'ACTIVITY TFR_TFM -5km'!P$26</f>
        <v>TRALPG</v>
      </c>
      <c r="I415" s="38" t="str">
        <f t="shared" si="79"/>
        <v>TRASO2N</v>
      </c>
      <c r="J415" s="47">
        <v>1.0123799739978014E-4</v>
      </c>
      <c r="K415" s="2"/>
      <c r="L415" s="38" t="s">
        <v>239</v>
      </c>
      <c r="M415" s="38" t="s">
        <v>293</v>
      </c>
      <c r="N415" s="38" t="s">
        <v>311</v>
      </c>
    </row>
    <row r="416" spans="2:20" x14ac:dyDescent="0.3">
      <c r="B416" s="38" t="s">
        <v>225</v>
      </c>
      <c r="C416" s="38"/>
      <c r="D416" s="38" t="str">
        <f t="shared" si="71"/>
        <v>FLO_EMIS</v>
      </c>
      <c r="E416" s="42">
        <f t="shared" si="77"/>
        <v>2025</v>
      </c>
      <c r="F416" s="38" t="str">
        <f t="shared" si="76"/>
        <v>TRAMTH</v>
      </c>
      <c r="G416" s="38" t="str">
        <f t="shared" si="78"/>
        <v>TFL*01*</v>
      </c>
      <c r="H416" s="38" t="str">
        <f>'ACTIVITY TFR_TFM -5km'!P$27</f>
        <v>TRAMTH</v>
      </c>
      <c r="I416" s="38" t="str">
        <f t="shared" si="79"/>
        <v>TRASO2N</v>
      </c>
      <c r="J416" s="47">
        <v>9.0799999394873088E-5</v>
      </c>
      <c r="K416" s="2"/>
      <c r="L416" s="38" t="s">
        <v>239</v>
      </c>
      <c r="M416" s="38" t="s">
        <v>293</v>
      </c>
      <c r="N416" s="38" t="s">
        <v>311</v>
      </c>
    </row>
    <row r="417" spans="2:20" s="2" customFormat="1" ht="15" customHeight="1" x14ac:dyDescent="0.3">
      <c r="B417" s="38" t="s">
        <v>225</v>
      </c>
      <c r="C417" s="38"/>
      <c r="D417" s="38" t="str">
        <f t="shared" si="71"/>
        <v>FLO_EMIS</v>
      </c>
      <c r="E417" s="42">
        <f t="shared" si="77"/>
        <v>2025</v>
      </c>
      <c r="F417" s="38" t="str">
        <f t="shared" si="76"/>
        <v>TRAMTHM</v>
      </c>
      <c r="G417" s="38" t="str">
        <f t="shared" si="78"/>
        <v>TFL*01*</v>
      </c>
      <c r="H417" s="38" t="str">
        <f>'ACTIVITY TFR_TFM -5km'!P$28</f>
        <v>TRAMTHM</v>
      </c>
      <c r="I417" s="38" t="str">
        <f t="shared" si="79"/>
        <v>TRASO2N</v>
      </c>
      <c r="J417" s="47">
        <v>9.0799999394873088E-5</v>
      </c>
      <c r="L417" s="38" t="s">
        <v>239</v>
      </c>
      <c r="M417" s="38" t="s">
        <v>293</v>
      </c>
      <c r="N417" s="38" t="s">
        <v>311</v>
      </c>
      <c r="P417" s="53"/>
    </row>
    <row r="418" spans="2:20" s="2" customFormat="1" ht="15" customHeight="1" x14ac:dyDescent="0.3">
      <c r="B418" s="38" t="s">
        <v>225</v>
      </c>
      <c r="C418" s="38"/>
      <c r="D418" s="38" t="str">
        <f t="shared" si="71"/>
        <v>FLO_EMIS</v>
      </c>
      <c r="E418" s="42">
        <f t="shared" si="77"/>
        <v>2025</v>
      </c>
      <c r="F418" s="38" t="str">
        <f t="shared" si="76"/>
        <v>TRANGL</v>
      </c>
      <c r="G418" s="38" t="str">
        <f t="shared" si="78"/>
        <v>TFL*01*</v>
      </c>
      <c r="H418" s="38" t="str">
        <f>'ACTIVITY TFR_TFM -5km'!P$29</f>
        <v>TRANGL</v>
      </c>
      <c r="I418" s="38" t="str">
        <f t="shared" si="79"/>
        <v>TRASO2N</v>
      </c>
      <c r="J418" s="47">
        <v>7.6255853651887399E-5</v>
      </c>
      <c r="K418"/>
      <c r="L418" s="38" t="s">
        <v>239</v>
      </c>
      <c r="M418" s="38" t="s">
        <v>293</v>
      </c>
      <c r="N418" s="38" t="s">
        <v>311</v>
      </c>
      <c r="P418" s="53"/>
    </row>
    <row r="419" spans="2:20" x14ac:dyDescent="0.3">
      <c r="B419" s="39" t="s">
        <v>225</v>
      </c>
      <c r="C419" s="39"/>
      <c r="D419" s="39" t="str">
        <f t="shared" si="71"/>
        <v>FLO_EMIS</v>
      </c>
      <c r="E419" s="43">
        <f t="shared" si="77"/>
        <v>2025</v>
      </c>
      <c r="F419" s="39" t="str">
        <f t="shared" si="76"/>
        <v>TRANGS</v>
      </c>
      <c r="G419" s="39" t="str">
        <f t="shared" si="78"/>
        <v>TFL*01*</v>
      </c>
      <c r="H419" s="39" t="str">
        <f>'ACTIVITY TFR_TFM -5km'!P$30</f>
        <v>TRANGS</v>
      </c>
      <c r="I419" s="39" t="str">
        <f t="shared" si="79"/>
        <v>TRASO2N</v>
      </c>
      <c r="J419" s="48">
        <v>7.6255853651887399E-5</v>
      </c>
      <c r="L419" s="39" t="s">
        <v>239</v>
      </c>
      <c r="M419" s="39" t="s">
        <v>293</v>
      </c>
      <c r="N419" s="39" t="s">
        <v>311</v>
      </c>
    </row>
    <row r="420" spans="2:20" x14ac:dyDescent="0.3">
      <c r="B420" s="38" t="s">
        <v>225</v>
      </c>
      <c r="C420" s="38"/>
      <c r="D420" s="38" t="str">
        <f t="shared" si="71"/>
        <v>FLO_EMIS</v>
      </c>
      <c r="E420" s="42">
        <v>2025</v>
      </c>
      <c r="F420" s="38" t="str">
        <f>H420</f>
        <v>TRABDL</v>
      </c>
      <c r="G420" s="38" t="s">
        <v>345</v>
      </c>
      <c r="H420" s="38" t="str">
        <f>'ACTIVITY TFR_TFM -5km'!P$7</f>
        <v>TRABDL</v>
      </c>
      <c r="I420" s="38" t="s">
        <v>230</v>
      </c>
      <c r="J420" s="47">
        <v>1.6563652911930439E-2</v>
      </c>
      <c r="K420" s="2"/>
      <c r="L420" s="38" t="s">
        <v>239</v>
      </c>
      <c r="M420" s="38" t="s">
        <v>293</v>
      </c>
      <c r="N420" s="38" t="s">
        <v>310</v>
      </c>
    </row>
    <row r="421" spans="2:20" s="2" customFormat="1" ht="15" customHeight="1" x14ac:dyDescent="0.3">
      <c r="B421" s="38" t="s">
        <v>225</v>
      </c>
      <c r="C421" s="38"/>
      <c r="D421" s="38" t="str">
        <f t="shared" si="71"/>
        <v>FLO_EMIS</v>
      </c>
      <c r="E421" s="42">
        <f>E420</f>
        <v>2025</v>
      </c>
      <c r="F421" s="38" t="str">
        <f t="shared" ref="F421:F443" si="81">H421</f>
        <v>TRABDLM</v>
      </c>
      <c r="G421" s="38" t="str">
        <f>G420</f>
        <v>TFL*01*</v>
      </c>
      <c r="H421" s="38" t="str">
        <f>'ACTIVITY TFR_TFM -5km'!P$8</f>
        <v>TRABDLM</v>
      </c>
      <c r="I421" s="38" t="str">
        <f>I420</f>
        <v>TRAVOCN</v>
      </c>
      <c r="J421" s="47">
        <v>1.6563652911930439E-2</v>
      </c>
      <c r="L421" s="38" t="s">
        <v>239</v>
      </c>
      <c r="M421" s="38" t="s">
        <v>293</v>
      </c>
      <c r="N421" s="38" t="s">
        <v>310</v>
      </c>
      <c r="P421" s="53"/>
      <c r="S421" s="53"/>
    </row>
    <row r="422" spans="2:20" s="2" customFormat="1" ht="15" customHeight="1" x14ac:dyDescent="0.3">
      <c r="B422" s="38" t="s">
        <v>225</v>
      </c>
      <c r="C422" s="38"/>
      <c r="D422" s="38" t="str">
        <f t="shared" si="71"/>
        <v>FLO_EMIS</v>
      </c>
      <c r="E422" s="42">
        <f t="shared" ref="E422:I443" si="82">E421</f>
        <v>2025</v>
      </c>
      <c r="F422" s="38" t="str">
        <f t="shared" si="81"/>
        <v>TRABGL</v>
      </c>
      <c r="G422" s="38" t="str">
        <f t="shared" ref="G422:G443" si="83">G421</f>
        <v>TFL*01*</v>
      </c>
      <c r="H422" s="38" t="str">
        <f>'ACTIVITY TFR_TFM -5km'!P$9</f>
        <v>TRABGL</v>
      </c>
      <c r="I422" s="38" t="str">
        <f t="shared" ref="I422:I443" si="84">I421</f>
        <v>TRAVOCN</v>
      </c>
      <c r="J422" s="47">
        <v>4.3492481645309843E-4</v>
      </c>
      <c r="L422" s="38" t="s">
        <v>239</v>
      </c>
      <c r="M422" s="38" t="s">
        <v>293</v>
      </c>
      <c r="N422" s="38" t="s">
        <v>311</v>
      </c>
      <c r="P422" s="53"/>
      <c r="S422" s="1"/>
      <c r="T422" s="54"/>
    </row>
    <row r="423" spans="2:20" s="2" customFormat="1" ht="15" customHeight="1" x14ac:dyDescent="0.3">
      <c r="B423" s="38" t="s">
        <v>225</v>
      </c>
      <c r="C423" s="38"/>
      <c r="D423" s="38" t="str">
        <f t="shared" si="71"/>
        <v>FLO_EMIS</v>
      </c>
      <c r="E423" s="42">
        <f t="shared" si="82"/>
        <v>2025</v>
      </c>
      <c r="F423" s="38" t="str">
        <f t="shared" si="81"/>
        <v>TRABGS</v>
      </c>
      <c r="G423" s="38" t="str">
        <f t="shared" si="83"/>
        <v>TFL*01*</v>
      </c>
      <c r="H423" s="38" t="str">
        <f>'ACTIVITY TFR_TFM -5km'!P$10</f>
        <v>TRABGS</v>
      </c>
      <c r="I423" s="38" t="str">
        <f t="shared" si="84"/>
        <v>TRAVOCN</v>
      </c>
      <c r="J423" s="47">
        <v>4.3492481645309843E-4</v>
      </c>
      <c r="L423" s="38" t="s">
        <v>239</v>
      </c>
      <c r="M423" s="38" t="s">
        <v>293</v>
      </c>
      <c r="N423" s="38" t="s">
        <v>311</v>
      </c>
      <c r="P423" s="53"/>
      <c r="S423" s="53"/>
    </row>
    <row r="424" spans="2:20" s="2" customFormat="1" ht="15" customHeight="1" x14ac:dyDescent="0.3">
      <c r="B424" s="38" t="s">
        <v>225</v>
      </c>
      <c r="C424" s="38"/>
      <c r="D424" s="38" t="str">
        <f t="shared" si="71"/>
        <v>FLO_EMIS</v>
      </c>
      <c r="E424" s="42">
        <f t="shared" si="82"/>
        <v>2025</v>
      </c>
      <c r="F424" s="38" t="str">
        <f t="shared" si="81"/>
        <v>TRABGSL</v>
      </c>
      <c r="G424" s="38" t="str">
        <f t="shared" si="83"/>
        <v>TFL*01*</v>
      </c>
      <c r="H424" s="38" t="str">
        <f>'ACTIVITY TFR_TFM -5km'!P$11</f>
        <v>TRABGSL</v>
      </c>
      <c r="I424" s="38" t="str">
        <f t="shared" si="84"/>
        <v>TRAVOCN</v>
      </c>
      <c r="J424" s="47">
        <f>J433</f>
        <v>0.2498086742948348</v>
      </c>
      <c r="L424" s="38" t="s">
        <v>239</v>
      </c>
      <c r="M424" s="38"/>
      <c r="N424" s="38" t="s">
        <v>294</v>
      </c>
      <c r="P424" s="53"/>
      <c r="S424" s="1"/>
      <c r="T424" s="54"/>
    </row>
    <row r="425" spans="2:20" s="2" customFormat="1" ht="15" customHeight="1" x14ac:dyDescent="0.3">
      <c r="B425" s="38" t="s">
        <v>225</v>
      </c>
      <c r="C425" s="38"/>
      <c r="D425" s="38" t="str">
        <f t="shared" si="71"/>
        <v>FLO_EMIS</v>
      </c>
      <c r="E425" s="42">
        <f t="shared" si="82"/>
        <v>2025</v>
      </c>
      <c r="F425" s="38" t="str">
        <f t="shared" si="81"/>
        <v>TRABGSLM</v>
      </c>
      <c r="G425" s="38" t="str">
        <f t="shared" si="82"/>
        <v>TFL*01*</v>
      </c>
      <c r="H425" s="38" t="str">
        <f>'ACTIVITY TFR_TFM -5km'!P$12</f>
        <v>TRABGSLM</v>
      </c>
      <c r="I425" s="38" t="str">
        <f t="shared" si="82"/>
        <v>TRAVOCN</v>
      </c>
      <c r="J425" s="47">
        <f>J424</f>
        <v>0.2498086742948348</v>
      </c>
      <c r="L425" s="38" t="s">
        <v>239</v>
      </c>
      <c r="M425" s="38"/>
      <c r="N425" s="38" t="s">
        <v>294</v>
      </c>
      <c r="P425" s="53"/>
      <c r="S425" s="53"/>
      <c r="T425" s="62"/>
    </row>
    <row r="426" spans="2:20" s="2" customFormat="1" ht="15" customHeight="1" x14ac:dyDescent="0.3">
      <c r="B426" s="38" t="s">
        <v>225</v>
      </c>
      <c r="C426" s="38"/>
      <c r="D426" s="38" t="str">
        <f t="shared" si="71"/>
        <v>*</v>
      </c>
      <c r="E426" s="42">
        <f>E424</f>
        <v>2025</v>
      </c>
      <c r="F426" s="38" t="str">
        <f t="shared" si="81"/>
        <v>TRABJF</v>
      </c>
      <c r="G426" s="38" t="str">
        <f>G424</f>
        <v>TFL*01*</v>
      </c>
      <c r="H426" s="38" t="str">
        <f>'ACTIVITY TFR_TFM -5km'!P$13</f>
        <v>TRABJF</v>
      </c>
      <c r="I426" s="38" t="str">
        <f>I424</f>
        <v>TRAVOCN</v>
      </c>
      <c r="J426" s="47">
        <v>0</v>
      </c>
      <c r="L426" s="38" t="s">
        <v>239</v>
      </c>
      <c r="M426" s="38"/>
      <c r="N426" s="38" t="s">
        <v>245</v>
      </c>
      <c r="P426" s="53"/>
    </row>
    <row r="427" spans="2:20" x14ac:dyDescent="0.3">
      <c r="B427" s="38" t="s">
        <v>225</v>
      </c>
      <c r="C427" s="38"/>
      <c r="D427" s="38" t="str">
        <f t="shared" si="71"/>
        <v>*</v>
      </c>
      <c r="E427" s="42">
        <f t="shared" si="82"/>
        <v>2025</v>
      </c>
      <c r="F427" s="38" t="str">
        <f t="shared" si="81"/>
        <v>TRADME</v>
      </c>
      <c r="G427" s="38" t="str">
        <f t="shared" si="83"/>
        <v>TFL*01*</v>
      </c>
      <c r="H427" s="38" t="str">
        <f>'ACTIVITY TFR_TFM -5km'!P$14</f>
        <v>TRADME</v>
      </c>
      <c r="I427" s="38" t="str">
        <f t="shared" si="84"/>
        <v>TRAVOCN</v>
      </c>
      <c r="J427" s="47">
        <v>0</v>
      </c>
      <c r="K427" s="2"/>
      <c r="L427" s="38" t="s">
        <v>239</v>
      </c>
      <c r="M427" s="38"/>
      <c r="N427" s="38" t="s">
        <v>245</v>
      </c>
      <c r="P427" s="53"/>
    </row>
    <row r="428" spans="2:20" x14ac:dyDescent="0.3">
      <c r="B428" s="38" t="s">
        <v>225</v>
      </c>
      <c r="C428" s="38"/>
      <c r="D428" s="38" t="str">
        <f t="shared" si="71"/>
        <v>FLO_EMIS</v>
      </c>
      <c r="E428" s="42">
        <f t="shared" si="82"/>
        <v>2025</v>
      </c>
      <c r="F428" s="38" t="str">
        <f t="shared" si="81"/>
        <v>TRADST</v>
      </c>
      <c r="G428" s="38" t="str">
        <f t="shared" si="83"/>
        <v>TFL*01*</v>
      </c>
      <c r="H428" s="38" t="str">
        <f>'ACTIVITY TFR_TFM -5km'!P$15</f>
        <v>TRADST</v>
      </c>
      <c r="I428" s="38" t="str">
        <f t="shared" si="84"/>
        <v>TRAVOCN</v>
      </c>
      <c r="J428" s="47">
        <v>1.6228892840399765E-2</v>
      </c>
      <c r="K428" s="2"/>
      <c r="L428" s="38" t="s">
        <v>239</v>
      </c>
      <c r="M428" s="38" t="s">
        <v>293</v>
      </c>
      <c r="N428" s="38" t="s">
        <v>311</v>
      </c>
    </row>
    <row r="429" spans="2:20" x14ac:dyDescent="0.3">
      <c r="B429" s="38" t="s">
        <v>225</v>
      </c>
      <c r="C429" s="38"/>
      <c r="D429" s="38" t="str">
        <f t="shared" ref="D429:D443" si="85">IF(J429&gt;0,"FLO_EMIS","*")</f>
        <v>*</v>
      </c>
      <c r="E429" s="42">
        <f t="shared" si="82"/>
        <v>2025</v>
      </c>
      <c r="F429" s="38" t="str">
        <f t="shared" si="81"/>
        <v>TRAELC</v>
      </c>
      <c r="G429" s="38" t="str">
        <f t="shared" si="83"/>
        <v>TFL*01*</v>
      </c>
      <c r="H429" s="38" t="str">
        <f>'ACTIVITY TFR_TFM -5km'!P$16</f>
        <v>TRAELC</v>
      </c>
      <c r="I429" s="38" t="str">
        <f t="shared" si="84"/>
        <v>TRAVOCN</v>
      </c>
      <c r="J429" s="47">
        <v>0</v>
      </c>
      <c r="K429" s="2"/>
      <c r="L429" s="38" t="s">
        <v>239</v>
      </c>
      <c r="M429" s="38"/>
      <c r="N429" s="38" t="s">
        <v>245</v>
      </c>
    </row>
    <row r="430" spans="2:20" x14ac:dyDescent="0.3">
      <c r="B430" s="38" t="s">
        <v>225</v>
      </c>
      <c r="C430" s="38"/>
      <c r="D430" s="38" t="str">
        <f t="shared" si="85"/>
        <v>FLO_EMIS</v>
      </c>
      <c r="E430" s="42">
        <f t="shared" si="82"/>
        <v>2025</v>
      </c>
      <c r="F430" s="38" t="str">
        <f t="shared" si="81"/>
        <v>TRAETH</v>
      </c>
      <c r="G430" s="38" t="str">
        <f t="shared" si="83"/>
        <v>TFL*01*</v>
      </c>
      <c r="H430" s="38" t="str">
        <f>'ACTIVITY TFR_TFM -5km'!P$17</f>
        <v>TRAETH</v>
      </c>
      <c r="I430" s="38" t="str">
        <f t="shared" si="84"/>
        <v>TRAVOCN</v>
      </c>
      <c r="J430" s="47">
        <v>8.2635160557389301E-2</v>
      </c>
      <c r="K430" s="2"/>
      <c r="L430" s="38" t="s">
        <v>239</v>
      </c>
      <c r="M430" s="38" t="s">
        <v>293</v>
      </c>
      <c r="N430" s="38" t="s">
        <v>311</v>
      </c>
    </row>
    <row r="431" spans="2:20" x14ac:dyDescent="0.3">
      <c r="B431" s="38" t="s">
        <v>225</v>
      </c>
      <c r="C431" s="38"/>
      <c r="D431" s="38" t="str">
        <f t="shared" si="85"/>
        <v>FLO_EMIS</v>
      </c>
      <c r="E431" s="42">
        <f t="shared" si="82"/>
        <v>2025</v>
      </c>
      <c r="F431" s="38" t="str">
        <f t="shared" si="81"/>
        <v>TRAETHM</v>
      </c>
      <c r="G431" s="38" t="str">
        <f t="shared" si="83"/>
        <v>TFL*01*</v>
      </c>
      <c r="H431" s="38" t="str">
        <f>'ACTIVITY TFR_TFM -5km'!P$18</f>
        <v>TRAETHM</v>
      </c>
      <c r="I431" s="38" t="str">
        <f t="shared" si="84"/>
        <v>TRAVOCN</v>
      </c>
      <c r="J431" s="47">
        <v>8.2635160557389301E-2</v>
      </c>
      <c r="K431" s="2"/>
      <c r="L431" s="38" t="s">
        <v>239</v>
      </c>
      <c r="M431" s="38" t="s">
        <v>293</v>
      </c>
      <c r="N431" s="38" t="s">
        <v>311</v>
      </c>
    </row>
    <row r="432" spans="2:20" x14ac:dyDescent="0.3">
      <c r="B432" s="38" t="s">
        <v>225</v>
      </c>
      <c r="C432" s="38"/>
      <c r="D432" s="38" t="str">
        <f t="shared" si="85"/>
        <v>*</v>
      </c>
      <c r="E432" s="42">
        <f t="shared" si="82"/>
        <v>2025</v>
      </c>
      <c r="F432" s="38" t="str">
        <f t="shared" si="81"/>
        <v>TRAFTD</v>
      </c>
      <c r="G432" s="38" t="str">
        <f t="shared" si="83"/>
        <v>TFL*01*</v>
      </c>
      <c r="H432" s="38" t="str">
        <f>'ACTIVITY TFR_TFM -5km'!P$19</f>
        <v>TRAFTD</v>
      </c>
      <c r="I432" s="38" t="str">
        <f t="shared" si="84"/>
        <v>TRAVOCN</v>
      </c>
      <c r="J432" s="47">
        <v>0</v>
      </c>
      <c r="K432" s="2"/>
      <c r="L432" s="38" t="s">
        <v>239</v>
      </c>
      <c r="M432" s="38"/>
      <c r="N432" s="38" t="s">
        <v>245</v>
      </c>
    </row>
    <row r="433" spans="2:14" x14ac:dyDescent="0.3">
      <c r="B433" s="38" t="s">
        <v>225</v>
      </c>
      <c r="C433" s="38"/>
      <c r="D433" s="38" t="str">
        <f t="shared" si="85"/>
        <v>FLO_EMIS</v>
      </c>
      <c r="E433" s="42">
        <f t="shared" si="82"/>
        <v>2025</v>
      </c>
      <c r="F433" s="38" t="str">
        <f t="shared" si="81"/>
        <v>TRAGSL</v>
      </c>
      <c r="G433" s="38" t="str">
        <f t="shared" si="83"/>
        <v>TFL*01*</v>
      </c>
      <c r="H433" s="38" t="str">
        <f>'ACTIVITY TFR_TFM -5km'!P$20</f>
        <v>TRAGSL</v>
      </c>
      <c r="I433" s="38" t="str">
        <f t="shared" si="84"/>
        <v>TRAVOCN</v>
      </c>
      <c r="J433" s="47">
        <v>0.2498086742948348</v>
      </c>
      <c r="K433" s="2"/>
      <c r="L433" s="38" t="s">
        <v>239</v>
      </c>
      <c r="M433" s="38" t="s">
        <v>293</v>
      </c>
      <c r="N433" s="38" t="s">
        <v>311</v>
      </c>
    </row>
    <row r="434" spans="2:14" x14ac:dyDescent="0.3">
      <c r="B434" s="38" t="s">
        <v>225</v>
      </c>
      <c r="C434" s="38"/>
      <c r="D434" s="38" t="str">
        <f t="shared" si="85"/>
        <v>*</v>
      </c>
      <c r="E434" s="42">
        <f t="shared" si="82"/>
        <v>2025</v>
      </c>
      <c r="F434" s="38" t="str">
        <f t="shared" si="81"/>
        <v>TRAH2G</v>
      </c>
      <c r="G434" s="38" t="str">
        <f t="shared" si="83"/>
        <v>TFL*01*</v>
      </c>
      <c r="H434" s="38" t="str">
        <f>'ACTIVITY TFR_TFM -5km'!P$21</f>
        <v>TRAH2G</v>
      </c>
      <c r="I434" s="38" t="str">
        <f t="shared" si="84"/>
        <v>TRAVOCN</v>
      </c>
      <c r="J434" s="47">
        <v>0</v>
      </c>
      <c r="K434" s="2"/>
      <c r="L434" s="38" t="s">
        <v>239</v>
      </c>
      <c r="M434" s="38"/>
      <c r="N434" s="38" t="s">
        <v>245</v>
      </c>
    </row>
    <row r="435" spans="2:14" x14ac:dyDescent="0.3">
      <c r="B435" s="38" t="s">
        <v>225</v>
      </c>
      <c r="C435" s="38"/>
      <c r="D435" s="38" t="str">
        <f t="shared" si="85"/>
        <v>*</v>
      </c>
      <c r="E435" s="42">
        <f t="shared" si="82"/>
        <v>2025</v>
      </c>
      <c r="F435" s="38" t="str">
        <f t="shared" si="81"/>
        <v>TRAHFO</v>
      </c>
      <c r="G435" s="38" t="str">
        <f t="shared" si="83"/>
        <v>TFL*01*</v>
      </c>
      <c r="H435" s="38" t="str">
        <f>'ACTIVITY TFR_TFM -5km'!P$22</f>
        <v>TRAHFO</v>
      </c>
      <c r="I435" s="38" t="str">
        <f t="shared" si="84"/>
        <v>TRAVOCN</v>
      </c>
      <c r="J435" s="47">
        <v>0</v>
      </c>
      <c r="K435" s="2"/>
      <c r="L435" s="38" t="s">
        <v>239</v>
      </c>
      <c r="M435" s="38"/>
      <c r="N435" s="38" t="s">
        <v>245</v>
      </c>
    </row>
    <row r="436" spans="2:14" x14ac:dyDescent="0.3">
      <c r="B436" s="38" t="s">
        <v>225</v>
      </c>
      <c r="C436" s="38"/>
      <c r="D436" s="38" t="str">
        <f t="shared" si="85"/>
        <v>*</v>
      </c>
      <c r="E436" s="42">
        <f t="shared" si="82"/>
        <v>2025</v>
      </c>
      <c r="F436" s="38" t="str">
        <f t="shared" si="81"/>
        <v>TRAHUM</v>
      </c>
      <c r="G436" s="38" t="str">
        <f t="shared" si="83"/>
        <v>TFL*01*</v>
      </c>
      <c r="H436" s="38" t="str">
        <f>'ACTIVITY TFR_TFM -5km'!P$23</f>
        <v>TRAHUM</v>
      </c>
      <c r="I436" s="38" t="str">
        <f t="shared" si="84"/>
        <v>TRAVOCN</v>
      </c>
      <c r="J436" s="47">
        <v>0</v>
      </c>
      <c r="K436" s="2"/>
      <c r="L436" s="38" t="s">
        <v>239</v>
      </c>
      <c r="M436" s="38"/>
      <c r="N436" s="38" t="s">
        <v>245</v>
      </c>
    </row>
    <row r="437" spans="2:14" x14ac:dyDescent="0.3">
      <c r="B437" s="38" t="s">
        <v>225</v>
      </c>
      <c r="C437" s="38"/>
      <c r="D437" s="38" t="str">
        <f t="shared" si="85"/>
        <v>*</v>
      </c>
      <c r="E437" s="42">
        <f t="shared" si="82"/>
        <v>2025</v>
      </c>
      <c r="F437" s="38" t="str">
        <f t="shared" si="81"/>
        <v>TRAKER</v>
      </c>
      <c r="G437" s="38" t="str">
        <f t="shared" si="83"/>
        <v>TFL*01*</v>
      </c>
      <c r="H437" s="38" t="str">
        <f>'ACTIVITY TFR_TFM -5km'!P$24</f>
        <v>TRAKER</v>
      </c>
      <c r="I437" s="38" t="str">
        <f t="shared" si="84"/>
        <v>TRAVOCN</v>
      </c>
      <c r="J437" s="47">
        <v>0</v>
      </c>
      <c r="K437" s="2"/>
      <c r="L437" s="38" t="s">
        <v>239</v>
      </c>
      <c r="M437" s="38"/>
      <c r="N437" s="38" t="s">
        <v>245</v>
      </c>
    </row>
    <row r="438" spans="2:14" x14ac:dyDescent="0.3">
      <c r="B438" s="38" t="s">
        <v>225</v>
      </c>
      <c r="C438" s="38"/>
      <c r="D438" s="38" t="str">
        <f t="shared" si="85"/>
        <v>*</v>
      </c>
      <c r="E438" s="42">
        <f t="shared" si="82"/>
        <v>2025</v>
      </c>
      <c r="F438" s="38" t="str">
        <f t="shared" si="81"/>
        <v>TRALFO</v>
      </c>
      <c r="G438" s="38" t="str">
        <f t="shared" si="83"/>
        <v>TFL*01*</v>
      </c>
      <c r="H438" s="38" t="str">
        <f>'ACTIVITY TFR_TFM -5km'!P$25</f>
        <v>TRALFO</v>
      </c>
      <c r="I438" s="38" t="str">
        <f t="shared" si="84"/>
        <v>TRAVOCN</v>
      </c>
      <c r="J438" s="47">
        <v>0</v>
      </c>
      <c r="K438" s="2"/>
      <c r="L438" s="38" t="s">
        <v>239</v>
      </c>
      <c r="M438" s="38"/>
      <c r="N438" s="38" t="s">
        <v>245</v>
      </c>
    </row>
    <row r="439" spans="2:14" x14ac:dyDescent="0.3">
      <c r="B439" s="38" t="s">
        <v>225</v>
      </c>
      <c r="C439" s="38"/>
      <c r="D439" s="38" t="str">
        <f t="shared" si="85"/>
        <v>FLO_EMIS</v>
      </c>
      <c r="E439" s="42">
        <f t="shared" si="82"/>
        <v>2025</v>
      </c>
      <c r="F439" s="38" t="str">
        <f t="shared" si="81"/>
        <v>TRALPG</v>
      </c>
      <c r="G439" s="38" t="str">
        <f t="shared" si="83"/>
        <v>TFL*01*</v>
      </c>
      <c r="H439" s="38" t="str">
        <f>'ACTIVITY TFR_TFM -5km'!P$26</f>
        <v>TRALPG</v>
      </c>
      <c r="I439" s="38" t="str">
        <f t="shared" si="84"/>
        <v>TRAVOCN</v>
      </c>
      <c r="J439" s="47">
        <v>4.5554201994184572E-4</v>
      </c>
      <c r="K439" s="2"/>
      <c r="L439" s="38" t="s">
        <v>239</v>
      </c>
      <c r="M439" s="38" t="s">
        <v>293</v>
      </c>
      <c r="N439" s="38" t="s">
        <v>311</v>
      </c>
    </row>
    <row r="440" spans="2:14" x14ac:dyDescent="0.3">
      <c r="B440" s="38" t="s">
        <v>225</v>
      </c>
      <c r="C440" s="38"/>
      <c r="D440" s="38" t="str">
        <f t="shared" si="85"/>
        <v>FLO_EMIS</v>
      </c>
      <c r="E440" s="42">
        <f t="shared" si="82"/>
        <v>2025</v>
      </c>
      <c r="F440" s="38" t="str">
        <f t="shared" si="81"/>
        <v>TRAMTH</v>
      </c>
      <c r="G440" s="38" t="str">
        <f t="shared" si="83"/>
        <v>TFL*01*</v>
      </c>
      <c r="H440" s="38" t="str">
        <f>'ACTIVITY TFR_TFM -5km'!P$27</f>
        <v>TRAMTH</v>
      </c>
      <c r="I440" s="38" t="str">
        <f t="shared" si="84"/>
        <v>TRAVOCN</v>
      </c>
      <c r="J440" s="47">
        <v>1.5826286155542161E-2</v>
      </c>
      <c r="K440" s="2"/>
      <c r="L440" s="38" t="s">
        <v>239</v>
      </c>
      <c r="M440" s="38" t="s">
        <v>293</v>
      </c>
      <c r="N440" s="38" t="s">
        <v>311</v>
      </c>
    </row>
    <row r="441" spans="2:14" x14ac:dyDescent="0.3">
      <c r="B441" s="38" t="s">
        <v>225</v>
      </c>
      <c r="C441" s="38"/>
      <c r="D441" s="38" t="str">
        <f t="shared" si="85"/>
        <v>FLO_EMIS</v>
      </c>
      <c r="E441" s="42">
        <f t="shared" si="82"/>
        <v>2025</v>
      </c>
      <c r="F441" s="38" t="str">
        <f t="shared" si="81"/>
        <v>TRAMTHM</v>
      </c>
      <c r="G441" s="38" t="str">
        <f t="shared" si="83"/>
        <v>TFL*01*</v>
      </c>
      <c r="H441" s="38" t="str">
        <f>'ACTIVITY TFR_TFM -5km'!P$28</f>
        <v>TRAMTHM</v>
      </c>
      <c r="I441" s="38" t="str">
        <f t="shared" si="84"/>
        <v>TRAVOCN</v>
      </c>
      <c r="J441" s="47">
        <v>1.5826286155542161E-2</v>
      </c>
      <c r="K441" s="2"/>
      <c r="L441" s="38" t="s">
        <v>239</v>
      </c>
      <c r="M441" s="38" t="s">
        <v>293</v>
      </c>
      <c r="N441" s="38" t="s">
        <v>311</v>
      </c>
    </row>
    <row r="442" spans="2:14" x14ac:dyDescent="0.3">
      <c r="B442" s="38" t="s">
        <v>225</v>
      </c>
      <c r="C442" s="38"/>
      <c r="D442" s="38" t="str">
        <f t="shared" si="85"/>
        <v>FLO_EMIS</v>
      </c>
      <c r="E442" s="42">
        <f t="shared" si="82"/>
        <v>2025</v>
      </c>
      <c r="F442" s="38" t="str">
        <f t="shared" si="81"/>
        <v>TRANGL</v>
      </c>
      <c r="G442" s="38" t="str">
        <f t="shared" si="83"/>
        <v>TFL*01*</v>
      </c>
      <c r="H442" s="38" t="str">
        <f>'ACTIVITY TFR_TFM -5km'!P$29</f>
        <v>TRANGL</v>
      </c>
      <c r="I442" s="38" t="str">
        <f t="shared" si="84"/>
        <v>TRAVOCN</v>
      </c>
      <c r="J442" s="47">
        <v>4.3492481645309843E-4</v>
      </c>
      <c r="L442" s="38" t="s">
        <v>239</v>
      </c>
      <c r="M442" s="38" t="s">
        <v>293</v>
      </c>
      <c r="N442" s="38" t="s">
        <v>311</v>
      </c>
    </row>
    <row r="443" spans="2:14" x14ac:dyDescent="0.3">
      <c r="B443" s="39" t="s">
        <v>225</v>
      </c>
      <c r="C443" s="39"/>
      <c r="D443" s="39" t="str">
        <f t="shared" si="85"/>
        <v>FLO_EMIS</v>
      </c>
      <c r="E443" s="43">
        <f t="shared" si="82"/>
        <v>2025</v>
      </c>
      <c r="F443" s="39" t="str">
        <f t="shared" si="81"/>
        <v>TRANGS</v>
      </c>
      <c r="G443" s="39" t="str">
        <f t="shared" si="83"/>
        <v>TFL*01*</v>
      </c>
      <c r="H443" s="39" t="str">
        <f>'ACTIVITY TFR_TFM -5km'!P$30</f>
        <v>TRANGS</v>
      </c>
      <c r="I443" s="39" t="str">
        <f t="shared" si="84"/>
        <v>TRAVOCN</v>
      </c>
      <c r="J443" s="48">
        <v>4.3492481645309843E-4</v>
      </c>
      <c r="L443" s="39" t="s">
        <v>239</v>
      </c>
      <c r="M443" s="39" t="s">
        <v>293</v>
      </c>
      <c r="N443" s="39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ACTIVITY TNO</vt:lpstr>
      <vt:lpstr>ACTIVITY Cars -5km</vt:lpstr>
      <vt:lpstr>ACTIVITY Cars +5km</vt:lpstr>
      <vt:lpstr>ACTIVITY Moto</vt:lpstr>
      <vt:lpstr>ACTIVITY BUS</vt:lpstr>
      <vt:lpstr>ACTIVITY BIS</vt:lpstr>
      <vt:lpstr>ACTIVITY TFR_TFM -5km</vt:lpstr>
      <vt:lpstr>ACTIVITY TFR_TFM +5km</vt:lpstr>
      <vt:lpstr>ACTIVITY TFL -5km</vt:lpstr>
      <vt:lpstr>ACTIVITY TFL +5km</vt:lpstr>
      <vt:lpstr>ACTIVITY Rail</vt:lpstr>
      <vt:lpstr>ACTIVITY Navigation</vt:lpstr>
      <vt:lpstr>ACTIVITY Aviation</vt:lpstr>
      <vt:lpstr>ACTIVITY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 (LTU)</dc:creator>
  <cp:lastModifiedBy>Parvathy Sobha</cp:lastModifiedBy>
  <dcterms:created xsi:type="dcterms:W3CDTF">2017-10-17T07:44:08Z</dcterms:created>
  <dcterms:modified xsi:type="dcterms:W3CDTF">2022-10-12T15:03:35Z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730635046958923</vt:r8>
  </property>
</Properties>
</file>