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21212\SubRES_TMPL\"/>
    </mc:Choice>
  </mc:AlternateContent>
  <xr:revisionPtr revIDLastSave="0" documentId="13_ncr:1_{0CE1E65F-01EF-4F65-A205-FB88FC3E269B}" xr6:coauthVersionLast="47" xr6:coauthVersionMax="47" xr10:uidLastSave="{00000000-0000-0000-0000-000000000000}"/>
  <bookViews>
    <workbookView xWindow="1920" yWindow="1920" windowWidth="17280" windowHeight="10044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G9" i="4"/>
  <c r="F10" i="4"/>
  <c r="G10" i="4"/>
  <c r="F11" i="4"/>
  <c r="G11" i="4"/>
  <c r="F8" i="4"/>
  <c r="G8" i="4"/>
  <c r="G5" i="4"/>
  <c r="G6" i="4"/>
  <c r="G7" i="4"/>
  <c r="F5" i="4"/>
  <c r="F6" i="4"/>
  <c r="F7" i="4"/>
  <c r="F4" i="4"/>
  <c r="G4" i="4" l="1"/>
  <c r="U43" i="3" l="1"/>
  <c r="U44" i="3"/>
  <c r="U45" i="3"/>
  <c r="U46" i="3"/>
  <c r="U47" i="3"/>
  <c r="U48" i="3"/>
  <c r="U49" i="3"/>
  <c r="U50" i="3"/>
  <c r="U51" i="3"/>
  <c r="U52" i="3"/>
  <c r="U53" i="3"/>
  <c r="U42" i="3"/>
  <c r="U31" i="3"/>
  <c r="U32" i="3"/>
  <c r="U33" i="3"/>
  <c r="U34" i="3"/>
  <c r="U35" i="3"/>
  <c r="U36" i="3"/>
  <c r="U37" i="3"/>
  <c r="U38" i="3"/>
  <c r="U39" i="3"/>
  <c r="U40" i="3"/>
  <c r="U41" i="3"/>
  <c r="U30" i="3"/>
  <c r="U19" i="3"/>
  <c r="U20" i="3"/>
  <c r="U21" i="3"/>
  <c r="U22" i="3"/>
  <c r="U23" i="3"/>
  <c r="U24" i="3"/>
  <c r="U25" i="3"/>
  <c r="U26" i="3"/>
  <c r="U27" i="3"/>
  <c r="U28" i="3"/>
  <c r="U29" i="3"/>
  <c r="U18" i="3"/>
  <c r="U7" i="3" l="1"/>
  <c r="U8" i="3"/>
  <c r="U9" i="3"/>
  <c r="U10" i="3"/>
  <c r="U11" i="3"/>
  <c r="U12" i="3"/>
  <c r="U13" i="3"/>
  <c r="U14" i="3"/>
  <c r="U15" i="3"/>
  <c r="U16" i="3"/>
  <c r="U17" i="3"/>
  <c r="U6" i="3"/>
</calcChain>
</file>

<file path=xl/sharedStrings.xml><?xml version="1.0" encoding="utf-8"?>
<sst xmlns="http://schemas.openxmlformats.org/spreadsheetml/2006/main" count="283" uniqueCount="85">
  <si>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</si>
  <si>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</si>
  <si>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</si>
  <si>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</si>
  <si>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</si>
  <si>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</si>
  <si>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</si>
  <si>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</si>
  <si>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</si>
  <si>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</si>
  <si>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</si>
  <si>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</si>
  <si>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</si>
  <si>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</si>
  <si>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</si>
  <si>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</si>
  <si>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</si>
  <si>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</si>
  <si>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</si>
  <si>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</si>
  <si>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</si>
  <si>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</si>
  <si>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</si>
  <si>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</si>
  <si>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</si>
  <si>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</si>
  <si>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</si>
  <si>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</si>
  <si>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</si>
  <si>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</si>
  <si>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</si>
  <si>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</si>
  <si>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</si>
  <si>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</si>
  <si>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</si>
  <si>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</si>
  <si>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</si>
  <si>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</si>
  <si>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</si>
  <si>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</si>
  <si>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</si>
  <si>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</si>
  <si>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</si>
  <si>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</si>
  <si>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</si>
  <si>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</si>
  <si>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</si>
  <si>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</si>
  <si>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</si>
  <si>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</si>
  <si>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</si>
  <si>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</si>
  <si>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</si>
  <si>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</si>
  <si>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</si>
  <si>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</si>
  <si>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</si>
  <si>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</si>
  <si>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</si>
  <si>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</si>
  <si>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</si>
  <si>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</si>
  <si>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</si>
  <si>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</si>
  <si>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</si>
  <si>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</si>
  <si>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</si>
  <si>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</si>
  <si>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</si>
  <si>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</si>
  <si>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</si>
  <si>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</si>
  <si>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</si>
  <si>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</si>
  <si>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RK*</t>
  </si>
  <si>
    <t>RL*</t>
  </si>
  <si>
    <t>RO*</t>
  </si>
  <si>
    <t>Z01</t>
  </si>
  <si>
    <t>RH*SAV*</t>
  </si>
  <si>
    <t>RH*BFW*,RH*BPL*,RH*COA*,RH*GAS*,RH*LPG*,RH*OIL*,RH*WOF*,RH*WOO*</t>
  </si>
  <si>
    <t>RH*HTH*</t>
  </si>
  <si>
    <t>RH*SOL*</t>
  </si>
  <si>
    <t>RH*AHT*</t>
  </si>
  <si>
    <t>~TFM_FILL</t>
  </si>
  <si>
    <t>~TFM_UPD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</si>
</sst>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6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6" fillId="0" borderId="0" xfId="0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Fill="1"/>
    <xf numFmtId="0" fontId="3" fillId="0" borderId="0" xfId="2" quotePrefix="1" applyFill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2" applyFont="1" applyFill="1" applyBorder="1"/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3" fillId="0" borderId="0" xfId="2" quotePrefix="1" applyFill="1" applyAlignment="1">
      <alignment horizontal="left" wrapText="1"/>
    </xf>
    <xf numFmtId="2" fontId="3" fillId="0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3"/>
  <sheetViews>
    <sheetView tabSelected="1" zoomScale="80" zoomScaleNormal="80" workbookViewId="0">
      <selection activeCell="F14" sqref="F14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2" bestFit="1" customWidth="1"/>
    <col min="7" max="7" width="16.109375" style="49" customWidth="1"/>
  </cols>
  <sheetData>
    <row r="2" spans="2:11" x14ac:dyDescent="0.3">
      <c r="B2" s="40" t="s">
        <v>84</v>
      </c>
      <c r="C2" s="41"/>
      <c r="D2" s="41"/>
      <c r="E2" s="41"/>
      <c r="F2" s="41"/>
      <c r="G2" s="47"/>
      <c r="H2" s="41"/>
      <c r="I2" s="41"/>
      <c r="J2" s="41"/>
      <c r="K2" s="41"/>
    </row>
    <row r="3" spans="2:11" ht="15" thickBot="1" x14ac:dyDescent="0.35">
      <c r="B3" s="42" t="s">
        <v>0</v>
      </c>
      <c r="C3" s="42" t="s">
        <v>1</v>
      </c>
      <c r="D3" s="42" t="s">
        <v>2</v>
      </c>
      <c r="E3" s="42" t="s">
        <v>3</v>
      </c>
      <c r="F3" s="42" t="s">
        <v>4</v>
      </c>
      <c r="G3" s="51" t="s">
        <v>6</v>
      </c>
      <c r="H3" s="43" t="s">
        <v>7</v>
      </c>
      <c r="I3" s="43" t="s">
        <v>9</v>
      </c>
      <c r="J3" s="43" t="s">
        <v>8</v>
      </c>
      <c r="K3" s="43" t="s">
        <v>11</v>
      </c>
    </row>
    <row r="4" spans="2:11" x14ac:dyDescent="0.3">
      <c r="B4" s="41"/>
      <c r="C4" s="41"/>
      <c r="D4" s="41" t="s">
        <v>70</v>
      </c>
      <c r="E4" s="41"/>
      <c r="F4" s="54">
        <f>IF(OR(FILL_AF!H5="",FILL_AF!H5=0), 0.05,FILL_AF!H5)</f>
        <v>0.19900000000000001</v>
      </c>
      <c r="G4" s="52" t="str">
        <f>FILL_AF!J5</f>
        <v>RH*BFW*,RH*BPL*,RH*COA*,RH*GAS*,RH*LPG*,RH*OIL*,RH*WOF*,RH*WOO*</v>
      </c>
      <c r="H4" s="41"/>
      <c r="I4" s="44"/>
      <c r="J4" s="41"/>
      <c r="K4" s="41"/>
    </row>
    <row r="5" spans="2:11" x14ac:dyDescent="0.3">
      <c r="B5" s="41"/>
      <c r="C5" s="41"/>
      <c r="D5" s="41" t="s">
        <v>70</v>
      </c>
      <c r="E5" s="41"/>
      <c r="F5" s="47">
        <f>IF(OR(FILL_AF!H6="",FILL_AF!H6=0), 0.05,FILL_AF!H6)</f>
        <v>4.9999999999999899E-2</v>
      </c>
      <c r="G5" s="52" t="str">
        <f>FILL_AF!J6</f>
        <v>RK*</v>
      </c>
      <c r="H5" s="41"/>
      <c r="I5" s="44"/>
      <c r="J5" s="41"/>
      <c r="K5" s="41"/>
    </row>
    <row r="6" spans="2:11" x14ac:dyDescent="0.3">
      <c r="B6" s="41"/>
      <c r="C6" s="41"/>
      <c r="D6" s="41" t="s">
        <v>70</v>
      </c>
      <c r="E6" s="41"/>
      <c r="F6" s="47">
        <f>IF(OR(FILL_AF!H7="",FILL_AF!H7=0), 0.05,FILL_AF!H7)</f>
        <v>0.60000000000000098</v>
      </c>
      <c r="G6" s="52" t="str">
        <f>FILL_AF!J7</f>
        <v>RL*</v>
      </c>
      <c r="H6" s="41"/>
      <c r="I6" s="44"/>
      <c r="J6" s="44"/>
      <c r="K6" s="41"/>
    </row>
    <row r="7" spans="2:11" x14ac:dyDescent="0.3">
      <c r="B7" s="41"/>
      <c r="C7" s="41"/>
      <c r="D7" s="41" t="s">
        <v>70</v>
      </c>
      <c r="E7" s="41"/>
      <c r="F7" s="47">
        <f>IF(OR(FILL_AF!H8="",FILL_AF!H8=0), 0.05,FILL_AF!H8)</f>
        <v>1</v>
      </c>
      <c r="G7" s="53" t="str">
        <f>FILL_AF!J8</f>
        <v>RO*</v>
      </c>
      <c r="H7" s="41"/>
      <c r="I7" s="44"/>
      <c r="J7" s="41"/>
      <c r="K7" s="41"/>
    </row>
    <row r="8" spans="2:11" x14ac:dyDescent="0.3">
      <c r="B8" s="41"/>
      <c r="C8" s="41"/>
      <c r="D8" s="41" t="s">
        <v>70</v>
      </c>
      <c r="E8" s="41"/>
      <c r="F8" s="47">
        <f>IF(OR(FILL_AF!H9="",FILL_AF!H9=0), 0.05,FILL_AF!H9)</f>
        <v>0.05</v>
      </c>
      <c r="G8" s="53" t="str">
        <f>FILL_AF!J9</f>
        <v>RH*SAV*</v>
      </c>
      <c r="H8" s="41"/>
      <c r="I8" s="44"/>
      <c r="J8" s="41"/>
      <c r="K8" s="41"/>
    </row>
    <row r="9" spans="2:11" x14ac:dyDescent="0.3">
      <c r="B9" s="41"/>
      <c r="C9" s="41"/>
      <c r="D9" s="41" t="s">
        <v>70</v>
      </c>
      <c r="E9" s="41"/>
      <c r="F9" s="47">
        <f>IF(OR(FILL_AF!H10="",FILL_AF!H10=0), 0.05,FILL_AF!H10)</f>
        <v>0.17499999999999999</v>
      </c>
      <c r="G9" s="53" t="str">
        <f>FILL_AF!J10</f>
        <v>RH*HTH*</v>
      </c>
      <c r="H9" s="41"/>
      <c r="I9" s="44"/>
      <c r="J9" s="41"/>
      <c r="K9" s="41"/>
    </row>
    <row r="10" spans="2:11" x14ac:dyDescent="0.3">
      <c r="B10" s="41"/>
      <c r="C10" s="41"/>
      <c r="D10" s="41" t="s">
        <v>70</v>
      </c>
      <c r="E10" s="41"/>
      <c r="F10" s="47">
        <f>IF(OR(FILL_AF!H11="",FILL_AF!H11=0), 0.05,FILL_AF!H11)</f>
        <v>0.22500000000000001</v>
      </c>
      <c r="G10" s="53" t="str">
        <f>FILL_AF!J11</f>
        <v>RH*SOL*</v>
      </c>
      <c r="H10" s="41"/>
      <c r="I10" s="44"/>
      <c r="J10" s="41"/>
      <c r="K10" s="41"/>
    </row>
    <row r="11" spans="2:11" s="21" customFormat="1" x14ac:dyDescent="0.3">
      <c r="B11" s="41"/>
      <c r="C11" s="41"/>
      <c r="D11" s="41" t="s">
        <v>70</v>
      </c>
      <c r="E11" s="41"/>
      <c r="F11" s="47">
        <f>IF(OR(FILL_AF!H12="",FILL_AF!H12=0), 0.05,FILL_AF!H12)</f>
        <v>0.17499999999999999</v>
      </c>
      <c r="G11" s="53" t="str">
        <f>FILL_AF!J12</f>
        <v>RH*AHT*</v>
      </c>
      <c r="H11" s="45"/>
      <c r="I11" s="46"/>
      <c r="J11" s="45"/>
      <c r="K11" s="45"/>
    </row>
    <row r="12" spans="2:11" x14ac:dyDescent="0.3">
      <c r="B12" s="41"/>
      <c r="C12" s="41"/>
      <c r="D12" s="41"/>
      <c r="E12" s="41"/>
      <c r="F12" s="47"/>
      <c r="G12" s="53"/>
    </row>
    <row r="13" spans="2:11" x14ac:dyDescent="0.3">
      <c r="B13" s="41"/>
      <c r="C13" s="41"/>
      <c r="D13" s="41"/>
      <c r="E13" s="41"/>
      <c r="F13" s="47"/>
      <c r="G13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77"/>
  <sheetViews>
    <sheetView zoomScale="80" zoomScaleNormal="80" workbookViewId="0">
      <selection activeCell="B3" sqref="B3"/>
    </sheetView>
  </sheetViews>
  <sheetFormatPr defaultRowHeight="14.4" x14ac:dyDescent="0.3"/>
  <cols>
    <col min="2" max="2" width="25.21875" bestFit="1" customWidth="1"/>
    <col min="3" max="3" width="14" bestFit="1" customWidth="1"/>
    <col min="4" max="4" width="9.33203125" bestFit="1" customWidth="1"/>
    <col min="6" max="6" width="10.44140625" customWidth="1"/>
    <col min="7" max="7" width="5.6640625" customWidth="1"/>
    <col min="8" max="8" width="8.109375" style="22" customWidth="1"/>
    <col min="9" max="9" width="15.109375" bestFit="1" customWidth="1"/>
    <col min="10" max="10" width="9.5546875" customWidth="1"/>
    <col min="17" max="17" width="10.6640625" customWidth="1"/>
    <col min="18" max="18" width="8.21875" bestFit="1" customWidth="1"/>
    <col min="19" max="19" width="9.5546875" bestFit="1" customWidth="1"/>
    <col min="20" max="20" width="8.88671875" style="4"/>
    <col min="21" max="21" width="11.33203125" style="22" bestFit="1" customWidth="1"/>
    <col min="23" max="23" width="11.6640625" customWidth="1"/>
    <col min="29" max="29" width="8.5546875" customWidth="1"/>
    <col min="31" max="31" width="18.44140625" customWidth="1"/>
    <col min="32" max="32" width="18.77734375" bestFit="1" customWidth="1"/>
    <col min="33" max="33" width="14.33203125" customWidth="1"/>
    <col min="34" max="34" width="14.109375" customWidth="1"/>
    <col min="35" max="35" width="13.88671875" customWidth="1"/>
    <col min="36" max="36" width="14.21875" customWidth="1"/>
  </cols>
  <sheetData>
    <row r="3" spans="2:38" x14ac:dyDescent="0.3">
      <c r="B3" s="39" t="s">
        <v>83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29"/>
      <c r="P3" s="30"/>
    </row>
    <row r="4" spans="2:38" ht="15" thickBot="1" x14ac:dyDescent="0.35">
      <c r="B4" s="31" t="s">
        <v>66</v>
      </c>
      <c r="C4" s="31" t="s">
        <v>73</v>
      </c>
      <c r="D4" s="31" t="s">
        <v>0</v>
      </c>
      <c r="E4" s="31" t="s">
        <v>1</v>
      </c>
      <c r="F4" s="31" t="s">
        <v>2</v>
      </c>
      <c r="G4" s="31" t="s">
        <v>3</v>
      </c>
      <c r="H4" s="48" t="s">
        <v>77</v>
      </c>
      <c r="I4" s="32" t="s">
        <v>67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50"/>
      <c r="P4" s="30"/>
      <c r="Q4" t="s">
        <v>65</v>
      </c>
    </row>
    <row r="5" spans="2:38" ht="15" thickBot="1" x14ac:dyDescent="0.35">
      <c r="B5" s="29" t="s">
        <v>68</v>
      </c>
      <c r="C5" s="33" t="s">
        <v>69</v>
      </c>
      <c r="D5" s="29" t="s">
        <v>72</v>
      </c>
      <c r="E5" s="29"/>
      <c r="F5" s="29" t="s">
        <v>71</v>
      </c>
      <c r="G5" s="29"/>
      <c r="H5" s="36">
        <v>0.19900000000000001</v>
      </c>
      <c r="I5" s="37"/>
      <c r="J5" s="29" t="s">
        <v>79</v>
      </c>
      <c r="K5" s="29"/>
      <c r="L5" s="29"/>
      <c r="M5" s="29"/>
      <c r="N5" s="29"/>
      <c r="O5" s="29"/>
      <c r="P5" s="30"/>
      <c r="Q5" s="1" t="s">
        <v>0</v>
      </c>
      <c r="R5" s="1" t="s">
        <v>1</v>
      </c>
      <c r="S5" s="1" t="s">
        <v>2</v>
      </c>
      <c r="T5" s="5" t="s">
        <v>3</v>
      </c>
      <c r="U5" s="25" t="s">
        <v>4</v>
      </c>
      <c r="V5" s="1" t="s">
        <v>5</v>
      </c>
      <c r="W5" s="1" t="s">
        <v>6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F5" s="2" t="s">
        <v>14</v>
      </c>
      <c r="AG5" s="3">
        <v>0.12466000000000001</v>
      </c>
      <c r="AI5" s="10" t="s">
        <v>41</v>
      </c>
      <c r="AJ5" s="10" t="s">
        <v>42</v>
      </c>
      <c r="AK5" s="12">
        <v>91</v>
      </c>
      <c r="AL5" s="13">
        <v>0.24931506849315069</v>
      </c>
    </row>
    <row r="6" spans="2:38" ht="15" thickTop="1" x14ac:dyDescent="0.3">
      <c r="B6" s="29" t="s">
        <v>68</v>
      </c>
      <c r="C6" s="33" t="s">
        <v>69</v>
      </c>
      <c r="D6" s="29" t="s">
        <v>72</v>
      </c>
      <c r="E6" s="29"/>
      <c r="F6" s="29" t="s">
        <v>71</v>
      </c>
      <c r="G6" s="29"/>
      <c r="H6" s="36">
        <v>4.9999999999999899E-2</v>
      </c>
      <c r="I6" s="37"/>
      <c r="J6" s="29" t="s">
        <v>74</v>
      </c>
      <c r="K6" s="29"/>
      <c r="L6" s="29"/>
      <c r="M6" s="29"/>
      <c r="N6" s="29"/>
      <c r="O6" s="29"/>
      <c r="P6" s="30"/>
      <c r="Q6" s="16" t="s">
        <v>14</v>
      </c>
      <c r="R6" s="17"/>
      <c r="S6" s="17" t="s">
        <v>13</v>
      </c>
      <c r="T6" s="18">
        <v>2019</v>
      </c>
      <c r="U6" s="26">
        <f>ROUND($AG$22*VLOOKUP(LEFT(Q6,2),$AI$5:$AK$8,3,FALSE)*VLOOKUP(RIGHT(Q6,1),$AI$10:$AJ$12,2,FALSE)/8760,4)</f>
        <v>1.8700000000000001E-2</v>
      </c>
      <c r="V6" s="17"/>
      <c r="W6" s="17" t="s">
        <v>61</v>
      </c>
      <c r="AF6" s="2" t="s">
        <v>15</v>
      </c>
      <c r="AG6" s="3">
        <v>0.11427</v>
      </c>
      <c r="AI6" s="10" t="s">
        <v>43</v>
      </c>
      <c r="AJ6" s="10" t="s">
        <v>44</v>
      </c>
      <c r="AK6" s="12">
        <v>77</v>
      </c>
      <c r="AL6" s="13">
        <v>0.21095890410958903</v>
      </c>
    </row>
    <row r="7" spans="2:38" x14ac:dyDescent="0.3">
      <c r="B7" s="29" t="s">
        <v>68</v>
      </c>
      <c r="C7" s="33" t="s">
        <v>69</v>
      </c>
      <c r="D7" s="29" t="s">
        <v>72</v>
      </c>
      <c r="E7" s="29"/>
      <c r="F7" s="29" t="s">
        <v>71</v>
      </c>
      <c r="G7" s="29"/>
      <c r="H7" s="36">
        <v>0.60000000000000098</v>
      </c>
      <c r="I7" s="37"/>
      <c r="J7" s="29" t="s">
        <v>75</v>
      </c>
      <c r="K7" s="29"/>
      <c r="L7" s="29"/>
      <c r="M7" s="29"/>
      <c r="N7" s="29"/>
      <c r="O7" s="29"/>
      <c r="P7" s="30"/>
      <c r="Q7" s="16" t="s">
        <v>15</v>
      </c>
      <c r="R7" s="17"/>
      <c r="S7" s="17" t="s">
        <v>13</v>
      </c>
      <c r="T7" s="18">
        <v>2019</v>
      </c>
      <c r="U7" s="26">
        <f t="shared" ref="U7:U17" si="0">ROUND($AG$22*VLOOKUP(LEFT(Q7,2),$AI$5:$AK$8,3,FALSE)*VLOOKUP(RIGHT(Q7,1),$AI$10:$AJ$12,2,FALSE)/8760,4)</f>
        <v>1.7100000000000001E-2</v>
      </c>
      <c r="V7" s="17"/>
      <c r="W7" s="17" t="s">
        <v>61</v>
      </c>
      <c r="AF7" s="2" t="s">
        <v>16</v>
      </c>
      <c r="AG7" s="3">
        <v>1.039E-2</v>
      </c>
      <c r="AI7" s="10" t="s">
        <v>45</v>
      </c>
      <c r="AJ7" s="10" t="s">
        <v>46</v>
      </c>
      <c r="AK7" s="12">
        <v>120</v>
      </c>
      <c r="AL7" s="13">
        <v>0.32876712328767121</v>
      </c>
    </row>
    <row r="8" spans="2:38" x14ac:dyDescent="0.3">
      <c r="B8" s="29" t="s">
        <v>68</v>
      </c>
      <c r="C8" s="33" t="s">
        <v>69</v>
      </c>
      <c r="D8" s="29" t="s">
        <v>72</v>
      </c>
      <c r="E8" s="29"/>
      <c r="F8" s="29" t="s">
        <v>71</v>
      </c>
      <c r="G8" s="29"/>
      <c r="H8" s="36">
        <v>1</v>
      </c>
      <c r="I8" s="37"/>
      <c r="J8" s="29" t="s">
        <v>76</v>
      </c>
      <c r="K8" s="29"/>
      <c r="L8" s="29"/>
      <c r="M8" s="29"/>
      <c r="N8" s="29"/>
      <c r="O8" s="29"/>
      <c r="P8" s="30"/>
      <c r="Q8" s="16" t="s">
        <v>16</v>
      </c>
      <c r="R8" s="17"/>
      <c r="S8" s="17" t="s">
        <v>13</v>
      </c>
      <c r="T8" s="18">
        <v>2019</v>
      </c>
      <c r="U8" s="26">
        <f t="shared" si="0"/>
        <v>1.6000000000000001E-3</v>
      </c>
      <c r="V8" s="17"/>
      <c r="W8" s="17" t="s">
        <v>61</v>
      </c>
      <c r="AF8" s="2" t="s">
        <v>17</v>
      </c>
      <c r="AG8" s="3">
        <v>0.10548</v>
      </c>
      <c r="AI8" s="10" t="s">
        <v>47</v>
      </c>
      <c r="AJ8" s="10" t="s">
        <v>48</v>
      </c>
      <c r="AK8" s="12">
        <v>77</v>
      </c>
      <c r="AL8" s="13">
        <v>0.21095890410958903</v>
      </c>
    </row>
    <row r="9" spans="2:38" x14ac:dyDescent="0.3">
      <c r="B9" s="29" t="s">
        <v>68</v>
      </c>
      <c r="C9" s="33" t="s">
        <v>69</v>
      </c>
      <c r="D9" s="29" t="s">
        <v>72</v>
      </c>
      <c r="E9" s="29"/>
      <c r="F9" s="29" t="s">
        <v>71</v>
      </c>
      <c r="G9" s="29"/>
      <c r="H9" s="36"/>
      <c r="I9" s="38"/>
      <c r="J9" s="29" t="s">
        <v>78</v>
      </c>
      <c r="K9" s="29"/>
      <c r="L9" s="34"/>
      <c r="M9" s="29"/>
      <c r="N9" s="29"/>
      <c r="O9" s="29"/>
      <c r="P9" s="30"/>
      <c r="Q9" s="16" t="s">
        <v>17</v>
      </c>
      <c r="R9" s="17"/>
      <c r="S9" s="17" t="s">
        <v>13</v>
      </c>
      <c r="T9" s="18">
        <v>2019</v>
      </c>
      <c r="U9" s="26">
        <f t="shared" si="0"/>
        <v>1.5800000000000002E-2</v>
      </c>
      <c r="V9" s="17"/>
      <c r="W9" s="17" t="s">
        <v>61</v>
      </c>
      <c r="AF9" s="2" t="s">
        <v>18</v>
      </c>
      <c r="AG9" s="3">
        <v>9.6689999999999998E-2</v>
      </c>
      <c r="AI9" s="2"/>
      <c r="AJ9" s="14"/>
      <c r="AK9" s="14">
        <v>365</v>
      </c>
      <c r="AL9" s="14">
        <v>1</v>
      </c>
    </row>
    <row r="10" spans="2:38" x14ac:dyDescent="0.3">
      <c r="B10" s="29" t="s">
        <v>68</v>
      </c>
      <c r="C10" s="33" t="s">
        <v>69</v>
      </c>
      <c r="D10" s="29" t="s">
        <v>72</v>
      </c>
      <c r="E10" s="29"/>
      <c r="F10" s="29" t="s">
        <v>71</v>
      </c>
      <c r="G10" s="29"/>
      <c r="H10" s="36">
        <v>0.17499999999999999</v>
      </c>
      <c r="I10" s="38"/>
      <c r="J10" s="29" t="s">
        <v>80</v>
      </c>
      <c r="K10" s="29"/>
      <c r="L10" s="34"/>
      <c r="M10" s="29"/>
      <c r="N10" s="29"/>
      <c r="O10" s="29"/>
      <c r="P10" s="30"/>
      <c r="Q10" s="16" t="s">
        <v>18</v>
      </c>
      <c r="R10" s="17"/>
      <c r="S10" s="17" t="s">
        <v>13</v>
      </c>
      <c r="T10" s="18">
        <v>2019</v>
      </c>
      <c r="U10" s="26">
        <f t="shared" si="0"/>
        <v>1.4500000000000001E-2</v>
      </c>
      <c r="V10" s="17"/>
      <c r="W10" s="17" t="s">
        <v>61</v>
      </c>
      <c r="AF10" s="2" t="s">
        <v>19</v>
      </c>
      <c r="AG10" s="3">
        <v>8.7899999999999992E-3</v>
      </c>
      <c r="AI10" s="13" t="s">
        <v>49</v>
      </c>
      <c r="AJ10" s="13">
        <v>12</v>
      </c>
      <c r="AK10" s="13">
        <v>0.5</v>
      </c>
      <c r="AL10" s="2"/>
    </row>
    <row r="11" spans="2:38" x14ac:dyDescent="0.3">
      <c r="B11" s="29" t="s">
        <v>68</v>
      </c>
      <c r="C11" s="33" t="s">
        <v>69</v>
      </c>
      <c r="D11" s="29" t="s">
        <v>72</v>
      </c>
      <c r="E11" s="29"/>
      <c r="F11" s="29" t="s">
        <v>71</v>
      </c>
      <c r="G11" s="29"/>
      <c r="H11" s="36">
        <v>0.22500000000000001</v>
      </c>
      <c r="I11" s="38"/>
      <c r="J11" s="29" t="s">
        <v>81</v>
      </c>
      <c r="K11" s="29"/>
      <c r="L11" s="34"/>
      <c r="M11" s="29"/>
      <c r="N11" s="29"/>
      <c r="O11" s="29"/>
      <c r="P11" s="30"/>
      <c r="Q11" s="16" t="s">
        <v>19</v>
      </c>
      <c r="R11" s="17"/>
      <c r="S11" s="17" t="s">
        <v>13</v>
      </c>
      <c r="T11" s="18">
        <v>2019</v>
      </c>
      <c r="U11" s="26">
        <f t="shared" si="0"/>
        <v>1.2999999999999999E-3</v>
      </c>
      <c r="V11" s="17"/>
      <c r="W11" s="17" t="s">
        <v>61</v>
      </c>
      <c r="AF11" s="2" t="s">
        <v>20</v>
      </c>
      <c r="AG11" s="3">
        <v>0.16438</v>
      </c>
      <c r="AI11" s="13" t="s">
        <v>50</v>
      </c>
      <c r="AJ11" s="13">
        <v>11</v>
      </c>
      <c r="AK11" s="13">
        <v>0.45833333333333331</v>
      </c>
      <c r="AL11" s="2"/>
    </row>
    <row r="12" spans="2:38" x14ac:dyDescent="0.3">
      <c r="B12" s="29" t="s">
        <v>68</v>
      </c>
      <c r="C12" s="33" t="s">
        <v>69</v>
      </c>
      <c r="D12" s="29" t="s">
        <v>72</v>
      </c>
      <c r="E12" s="29"/>
      <c r="F12" s="29" t="s">
        <v>71</v>
      </c>
      <c r="G12" s="29"/>
      <c r="H12" s="36">
        <v>0.17499999999999999</v>
      </c>
      <c r="I12" s="38"/>
      <c r="J12" s="29" t="s">
        <v>82</v>
      </c>
      <c r="L12" s="34"/>
      <c r="M12" s="29"/>
      <c r="N12" s="29"/>
      <c r="O12" s="29"/>
      <c r="P12" s="30"/>
      <c r="Q12" s="16" t="s">
        <v>20</v>
      </c>
      <c r="R12" s="17"/>
      <c r="S12" s="17" t="s">
        <v>13</v>
      </c>
      <c r="T12" s="18">
        <v>2019</v>
      </c>
      <c r="U12" s="26">
        <f t="shared" si="0"/>
        <v>2.47E-2</v>
      </c>
      <c r="V12" s="17"/>
      <c r="W12" s="17" t="s">
        <v>61</v>
      </c>
      <c r="AF12" s="2" t="s">
        <v>21</v>
      </c>
      <c r="AG12" s="3">
        <v>0.15068000000000001</v>
      </c>
      <c r="AI12" s="13" t="s">
        <v>51</v>
      </c>
      <c r="AJ12" s="13">
        <v>1</v>
      </c>
      <c r="AK12" s="13">
        <v>4.1666666666666664E-2</v>
      </c>
      <c r="AL12" s="2"/>
    </row>
    <row r="13" spans="2:38" x14ac:dyDescent="0.3">
      <c r="M13" s="29"/>
      <c r="N13" s="29"/>
      <c r="O13" s="29"/>
      <c r="P13" s="30"/>
      <c r="Q13" s="16" t="s">
        <v>21</v>
      </c>
      <c r="R13" s="17"/>
      <c r="S13" s="17" t="s">
        <v>13</v>
      </c>
      <c r="T13" s="18">
        <v>2019</v>
      </c>
      <c r="U13" s="26">
        <f t="shared" si="0"/>
        <v>2.2599999999999999E-2</v>
      </c>
      <c r="V13" s="17"/>
      <c r="W13" s="17" t="s">
        <v>61</v>
      </c>
      <c r="AF13" s="2" t="s">
        <v>22</v>
      </c>
      <c r="AG13" s="3">
        <v>1.37E-2</v>
      </c>
      <c r="AI13" s="2"/>
      <c r="AJ13" s="15">
        <v>24</v>
      </c>
      <c r="AK13" s="15">
        <v>0.99999999999999989</v>
      </c>
      <c r="AL13" s="2"/>
    </row>
    <row r="14" spans="2:38" x14ac:dyDescent="0.3">
      <c r="M14" s="29"/>
      <c r="N14" s="29"/>
      <c r="O14" s="29"/>
      <c r="P14" s="30"/>
      <c r="Q14" s="16" t="s">
        <v>22</v>
      </c>
      <c r="R14" s="17"/>
      <c r="S14" s="17" t="s">
        <v>13</v>
      </c>
      <c r="T14" s="18">
        <v>2019</v>
      </c>
      <c r="U14" s="26">
        <f t="shared" si="0"/>
        <v>2.0999999999999999E-3</v>
      </c>
      <c r="V14" s="17"/>
      <c r="W14" s="17" t="s">
        <v>61</v>
      </c>
      <c r="AF14" s="2" t="s">
        <v>23</v>
      </c>
      <c r="AG14" s="3">
        <v>0.10548</v>
      </c>
    </row>
    <row r="15" spans="2:38" x14ac:dyDescent="0.3">
      <c r="M15" s="29"/>
      <c r="N15" s="29"/>
      <c r="O15" s="29"/>
      <c r="P15" s="30"/>
      <c r="Q15" s="16" t="s">
        <v>23</v>
      </c>
      <c r="R15" s="17"/>
      <c r="S15" s="17" t="s">
        <v>13</v>
      </c>
      <c r="T15" s="18">
        <v>2019</v>
      </c>
      <c r="U15" s="26">
        <f t="shared" si="0"/>
        <v>1.5800000000000002E-2</v>
      </c>
      <c r="V15" s="17"/>
      <c r="W15" s="17" t="s">
        <v>61</v>
      </c>
      <c r="AF15" s="2" t="s">
        <v>24</v>
      </c>
      <c r="AG15" s="3">
        <v>9.6689999999999998E-2</v>
      </c>
    </row>
    <row r="16" spans="2:38" x14ac:dyDescent="0.3">
      <c r="M16" s="29"/>
      <c r="N16" s="29"/>
      <c r="O16" s="29"/>
      <c r="P16" s="30"/>
      <c r="Q16" s="16" t="s">
        <v>24</v>
      </c>
      <c r="R16" s="17"/>
      <c r="S16" s="17" t="s">
        <v>13</v>
      </c>
      <c r="T16" s="18">
        <v>2019</v>
      </c>
      <c r="U16" s="26">
        <f t="shared" si="0"/>
        <v>1.4500000000000001E-2</v>
      </c>
      <c r="V16" s="17"/>
      <c r="W16" s="17" t="s">
        <v>61</v>
      </c>
      <c r="AF16" s="2" t="s">
        <v>25</v>
      </c>
      <c r="AG16" s="3">
        <v>8.7899999999999992E-3</v>
      </c>
    </row>
    <row r="17" spans="13:36" x14ac:dyDescent="0.3">
      <c r="M17" s="29"/>
      <c r="N17" s="29"/>
      <c r="O17" s="29"/>
      <c r="P17" s="30"/>
      <c r="Q17" s="16" t="s">
        <v>25</v>
      </c>
      <c r="R17" s="17"/>
      <c r="S17" s="17" t="s">
        <v>13</v>
      </c>
      <c r="T17" s="18">
        <v>2019</v>
      </c>
      <c r="U17" s="26">
        <f t="shared" si="0"/>
        <v>1.2999999999999999E-3</v>
      </c>
      <c r="V17" s="17"/>
      <c r="W17" s="17" t="s">
        <v>61</v>
      </c>
    </row>
    <row r="18" spans="13:36" x14ac:dyDescent="0.3">
      <c r="M18" s="29"/>
      <c r="N18" s="29"/>
      <c r="O18" s="29"/>
      <c r="P18" s="30"/>
      <c r="Q18" s="19" t="s">
        <v>14</v>
      </c>
      <c r="R18" s="20"/>
      <c r="S18" s="20" t="s">
        <v>13</v>
      </c>
      <c r="T18" s="8">
        <v>2019</v>
      </c>
      <c r="U18" s="27">
        <f>ROUND($AG$28*VLOOKUP(LEFT(Q18,2),$AI$5:$AK$8,3,FALSE)*VLOOKUP(RIGHT(Q18,1),$AI$10:$AJ$12,2,FALSE)/8760,4)</f>
        <v>1.8700000000000001E-2</v>
      </c>
      <c r="V18" s="20"/>
      <c r="W18" s="20" t="s">
        <v>62</v>
      </c>
    </row>
    <row r="19" spans="13:36" x14ac:dyDescent="0.3">
      <c r="M19" s="29"/>
      <c r="N19" s="29"/>
      <c r="O19" s="29"/>
      <c r="P19" s="30"/>
      <c r="Q19" s="19" t="s">
        <v>15</v>
      </c>
      <c r="R19" s="20"/>
      <c r="S19" s="20" t="s">
        <v>13</v>
      </c>
      <c r="T19" s="8">
        <v>2019</v>
      </c>
      <c r="U19" s="27">
        <f t="shared" ref="U19:U29" si="1">ROUND($AG$28*VLOOKUP(LEFT(Q19,2),$AI$5:$AK$8,3,FALSE)*VLOOKUP(RIGHT(Q19,1),$AI$10:$AJ$12,2,FALSE)/8760,4)</f>
        <v>1.7100000000000001E-2</v>
      </c>
      <c r="V19" s="20"/>
      <c r="W19" s="20" t="s">
        <v>62</v>
      </c>
      <c r="AF19" s="6"/>
      <c r="AG19" s="55" t="s">
        <v>26</v>
      </c>
      <c r="AH19" s="55"/>
      <c r="AI19" s="55" t="s">
        <v>27</v>
      </c>
      <c r="AJ19" s="55"/>
    </row>
    <row r="20" spans="13:36" x14ac:dyDescent="0.3">
      <c r="M20" s="29"/>
      <c r="N20" s="29"/>
      <c r="O20" s="29"/>
      <c r="P20" s="30"/>
      <c r="Q20" s="19" t="s">
        <v>16</v>
      </c>
      <c r="R20" s="20"/>
      <c r="S20" s="20" t="s">
        <v>13</v>
      </c>
      <c r="T20" s="8">
        <v>2019</v>
      </c>
      <c r="U20" s="27">
        <f t="shared" si="1"/>
        <v>1.6000000000000001E-3</v>
      </c>
      <c r="V20" s="20"/>
      <c r="W20" s="20" t="s">
        <v>62</v>
      </c>
      <c r="AF20" s="6"/>
      <c r="AG20" s="6" t="s">
        <v>28</v>
      </c>
      <c r="AH20" s="6" t="s">
        <v>29</v>
      </c>
      <c r="AI20" s="6" t="s">
        <v>28</v>
      </c>
      <c r="AJ20" t="s">
        <v>29</v>
      </c>
    </row>
    <row r="21" spans="13:36" x14ac:dyDescent="0.3">
      <c r="M21" s="29"/>
      <c r="N21" s="29"/>
      <c r="O21" s="29"/>
      <c r="P21" s="30"/>
      <c r="Q21" s="19" t="s">
        <v>17</v>
      </c>
      <c r="R21" s="20"/>
      <c r="S21" s="20" t="s">
        <v>13</v>
      </c>
      <c r="T21" s="8">
        <v>2019</v>
      </c>
      <c r="U21" s="27">
        <f t="shared" si="1"/>
        <v>1.5800000000000002E-2</v>
      </c>
      <c r="V21" s="20"/>
      <c r="W21" s="20" t="s">
        <v>62</v>
      </c>
      <c r="AF21" s="6" t="s">
        <v>30</v>
      </c>
      <c r="AG21" s="7" t="s">
        <v>31</v>
      </c>
      <c r="AH21" s="7" t="s">
        <v>32</v>
      </c>
      <c r="AI21" s="7" t="s">
        <v>31</v>
      </c>
      <c r="AJ21" s="7" t="s">
        <v>32</v>
      </c>
    </row>
    <row r="22" spans="13:36" x14ac:dyDescent="0.3">
      <c r="M22" s="29"/>
      <c r="N22" s="29"/>
      <c r="O22" s="29"/>
      <c r="P22" s="30"/>
      <c r="Q22" s="19" t="s">
        <v>18</v>
      </c>
      <c r="R22" s="20"/>
      <c r="S22" s="20" t="s">
        <v>13</v>
      </c>
      <c r="T22" s="8">
        <v>2019</v>
      </c>
      <c r="U22" s="27">
        <f t="shared" si="1"/>
        <v>1.4500000000000001E-2</v>
      </c>
      <c r="V22" s="20"/>
      <c r="W22" s="20" t="s">
        <v>62</v>
      </c>
      <c r="AE22" t="s">
        <v>52</v>
      </c>
      <c r="AF22" s="8" t="s">
        <v>33</v>
      </c>
      <c r="AG22" s="9">
        <v>0.15</v>
      </c>
      <c r="AH22" s="9">
        <v>0.15</v>
      </c>
      <c r="AI22" s="9">
        <v>0.2</v>
      </c>
      <c r="AJ22" s="9">
        <v>0.05</v>
      </c>
    </row>
    <row r="23" spans="13:36" x14ac:dyDescent="0.3">
      <c r="M23" s="29"/>
      <c r="N23" s="29"/>
      <c r="O23" s="29"/>
      <c r="P23" s="30"/>
      <c r="Q23" s="19" t="s">
        <v>19</v>
      </c>
      <c r="R23" s="20"/>
      <c r="S23" s="20" t="s">
        <v>13</v>
      </c>
      <c r="T23" s="8">
        <v>2019</v>
      </c>
      <c r="U23" s="27">
        <f t="shared" si="1"/>
        <v>1.2999999999999999E-3</v>
      </c>
      <c r="V23" s="20"/>
      <c r="W23" s="20" t="s">
        <v>62</v>
      </c>
      <c r="AE23" t="s">
        <v>53</v>
      </c>
      <c r="AF23" s="8" t="s">
        <v>34</v>
      </c>
      <c r="AG23" s="9">
        <v>0.15</v>
      </c>
      <c r="AH23" s="9">
        <v>0.15</v>
      </c>
      <c r="AI23" s="9">
        <v>0.2</v>
      </c>
      <c r="AJ23" s="9">
        <v>0.05</v>
      </c>
    </row>
    <row r="24" spans="13:36" x14ac:dyDescent="0.3">
      <c r="M24" s="29"/>
      <c r="N24" s="29"/>
      <c r="O24" s="29"/>
      <c r="P24" s="30"/>
      <c r="Q24" s="19" t="s">
        <v>20</v>
      </c>
      <c r="R24" s="20"/>
      <c r="S24" s="20" t="s">
        <v>13</v>
      </c>
      <c r="T24" s="8">
        <v>2019</v>
      </c>
      <c r="U24" s="27">
        <f t="shared" si="1"/>
        <v>2.47E-2</v>
      </c>
      <c r="V24" s="20"/>
      <c r="W24" s="20" t="s">
        <v>62</v>
      </c>
      <c r="AE24" t="s">
        <v>54</v>
      </c>
      <c r="AF24" s="8" t="s">
        <v>35</v>
      </c>
      <c r="AG24" s="9">
        <v>0.25</v>
      </c>
      <c r="AH24" s="9">
        <v>0.25</v>
      </c>
      <c r="AI24" s="9">
        <v>0.2</v>
      </c>
      <c r="AJ24" s="9">
        <v>0.05</v>
      </c>
    </row>
    <row r="25" spans="13:36" x14ac:dyDescent="0.3">
      <c r="M25" s="29"/>
      <c r="N25" s="29"/>
      <c r="O25" s="29"/>
      <c r="P25" s="30"/>
      <c r="Q25" s="19" t="s">
        <v>21</v>
      </c>
      <c r="R25" s="20"/>
      <c r="S25" s="20" t="s">
        <v>13</v>
      </c>
      <c r="T25" s="8">
        <v>2019</v>
      </c>
      <c r="U25" s="27">
        <f t="shared" si="1"/>
        <v>2.2599999999999999E-2</v>
      </c>
      <c r="V25" s="20"/>
      <c r="W25" s="20" t="s">
        <v>62</v>
      </c>
      <c r="AE25" t="s">
        <v>55</v>
      </c>
      <c r="AF25" s="8" t="s">
        <v>36</v>
      </c>
      <c r="AG25" s="9">
        <v>0.15</v>
      </c>
      <c r="AH25" s="9">
        <v>0.25</v>
      </c>
      <c r="AI25" s="9">
        <v>0.2</v>
      </c>
      <c r="AJ25" s="9">
        <v>0.05</v>
      </c>
    </row>
    <row r="26" spans="13:36" x14ac:dyDescent="0.3">
      <c r="M26" s="29"/>
      <c r="N26" s="29"/>
      <c r="O26" s="29"/>
      <c r="P26" s="30"/>
      <c r="Q26" s="19" t="s">
        <v>22</v>
      </c>
      <c r="R26" s="20"/>
      <c r="S26" s="20" t="s">
        <v>13</v>
      </c>
      <c r="T26" s="8">
        <v>2019</v>
      </c>
      <c r="U26" s="27">
        <f t="shared" si="1"/>
        <v>2.0999999999999999E-3</v>
      </c>
      <c r="V26" s="20"/>
      <c r="W26" s="20" t="s">
        <v>62</v>
      </c>
      <c r="AE26" t="s">
        <v>56</v>
      </c>
      <c r="AF26" s="8" t="s">
        <v>37</v>
      </c>
      <c r="AG26" s="9">
        <v>0.25</v>
      </c>
      <c r="AH26" s="9">
        <v>0.25</v>
      </c>
      <c r="AI26" s="9">
        <v>0.2</v>
      </c>
      <c r="AJ26" s="9">
        <v>0.05</v>
      </c>
    </row>
    <row r="27" spans="13:36" x14ac:dyDescent="0.3">
      <c r="M27" s="29"/>
      <c r="N27" s="29"/>
      <c r="O27" s="29"/>
      <c r="P27" s="30"/>
      <c r="Q27" s="19" t="s">
        <v>23</v>
      </c>
      <c r="R27" s="20"/>
      <c r="S27" s="20" t="s">
        <v>13</v>
      </c>
      <c r="T27" s="8">
        <v>2019</v>
      </c>
      <c r="U27" s="27">
        <f t="shared" si="1"/>
        <v>1.5800000000000002E-2</v>
      </c>
      <c r="V27" s="20"/>
      <c r="W27" s="20" t="s">
        <v>62</v>
      </c>
      <c r="AE27" t="s">
        <v>57</v>
      </c>
      <c r="AF27" s="8" t="s">
        <v>33</v>
      </c>
      <c r="AG27" s="9">
        <v>0.15</v>
      </c>
      <c r="AH27" s="9">
        <v>0.15</v>
      </c>
      <c r="AI27" s="9">
        <v>0.2</v>
      </c>
      <c r="AJ27" s="9">
        <v>0.05</v>
      </c>
    </row>
    <row r="28" spans="13:36" x14ac:dyDescent="0.3">
      <c r="M28" s="29"/>
      <c r="N28" s="29"/>
      <c r="O28" s="29"/>
      <c r="P28" s="30"/>
      <c r="Q28" s="19" t="s">
        <v>24</v>
      </c>
      <c r="R28" s="20"/>
      <c r="S28" s="20" t="s">
        <v>13</v>
      </c>
      <c r="T28" s="8">
        <v>2019</v>
      </c>
      <c r="U28" s="27">
        <f t="shared" si="1"/>
        <v>1.4500000000000001E-2</v>
      </c>
      <c r="V28" s="20"/>
      <c r="W28" s="20" t="s">
        <v>62</v>
      </c>
      <c r="AE28" t="s">
        <v>58</v>
      </c>
      <c r="AF28" s="8" t="s">
        <v>38</v>
      </c>
      <c r="AG28" s="9">
        <v>0.15</v>
      </c>
      <c r="AH28" s="9">
        <v>0.15</v>
      </c>
      <c r="AI28" s="9">
        <v>0.2</v>
      </c>
      <c r="AJ28" s="9">
        <v>0.05</v>
      </c>
    </row>
    <row r="29" spans="13:36" x14ac:dyDescent="0.3">
      <c r="M29" s="29"/>
      <c r="N29" s="29"/>
      <c r="O29" s="29"/>
      <c r="P29" s="30"/>
      <c r="Q29" s="19" t="s">
        <v>25</v>
      </c>
      <c r="R29" s="20"/>
      <c r="S29" s="20" t="s">
        <v>13</v>
      </c>
      <c r="T29" s="8">
        <v>2019</v>
      </c>
      <c r="U29" s="27">
        <f t="shared" si="1"/>
        <v>1.2999999999999999E-3</v>
      </c>
      <c r="V29" s="20"/>
      <c r="W29" s="20" t="s">
        <v>62</v>
      </c>
      <c r="AE29" t="s">
        <v>59</v>
      </c>
      <c r="AF29" s="8" t="s">
        <v>39</v>
      </c>
      <c r="AG29" s="9">
        <v>0.25</v>
      </c>
      <c r="AH29" s="9">
        <v>0.15</v>
      </c>
      <c r="AI29" s="9">
        <v>0.2</v>
      </c>
      <c r="AJ29" s="9">
        <v>0.05</v>
      </c>
    </row>
    <row r="30" spans="13:36" x14ac:dyDescent="0.3">
      <c r="M30" s="29"/>
      <c r="N30" s="29"/>
      <c r="O30" s="29"/>
      <c r="P30" s="30"/>
      <c r="Q30" s="16" t="s">
        <v>14</v>
      </c>
      <c r="R30" s="17"/>
      <c r="S30" s="17" t="s">
        <v>13</v>
      </c>
      <c r="T30" s="18">
        <v>2019</v>
      </c>
      <c r="U30" s="26">
        <f>ROUND($AI$22*VLOOKUP(LEFT(Q30,2),$AI$5:$AK$8,3,FALSE)*VLOOKUP(RIGHT(Q30,1),$AI$10:$AJ$12,2,FALSE)/8760,4)</f>
        <v>2.4899999999999999E-2</v>
      </c>
      <c r="V30" s="17"/>
      <c r="W30" s="17" t="s">
        <v>63</v>
      </c>
      <c r="AE30" t="s">
        <v>60</v>
      </c>
      <c r="AF30" s="11" t="s">
        <v>40</v>
      </c>
      <c r="AG30" s="9"/>
      <c r="AH30" s="9">
        <v>0.25</v>
      </c>
      <c r="AI30" s="10"/>
      <c r="AJ30" s="9">
        <v>0.05</v>
      </c>
    </row>
    <row r="31" spans="13:36" x14ac:dyDescent="0.3">
      <c r="M31" s="29"/>
      <c r="N31" s="29"/>
      <c r="O31" s="29"/>
      <c r="P31" s="30"/>
      <c r="Q31" s="16" t="s">
        <v>15</v>
      </c>
      <c r="R31" s="17"/>
      <c r="S31" s="17" t="s">
        <v>13</v>
      </c>
      <c r="T31" s="18">
        <v>2019</v>
      </c>
      <c r="U31" s="26">
        <f t="shared" ref="U31:U41" si="2">ROUND($AI$22*VLOOKUP(LEFT(Q31,2),$AI$5:$AK$8,3,FALSE)*VLOOKUP(RIGHT(Q31,1),$AI$10:$AJ$12,2,FALSE)/8760,4)</f>
        <v>2.29E-2</v>
      </c>
      <c r="V31" s="17"/>
      <c r="W31" s="17" t="s">
        <v>63</v>
      </c>
    </row>
    <row r="32" spans="13:36" x14ac:dyDescent="0.3">
      <c r="M32" s="29"/>
      <c r="N32" s="29"/>
      <c r="O32" s="29"/>
      <c r="P32" s="30"/>
      <c r="Q32" s="16" t="s">
        <v>16</v>
      </c>
      <c r="R32" s="17"/>
      <c r="S32" s="17" t="s">
        <v>13</v>
      </c>
      <c r="T32" s="18">
        <v>2019</v>
      </c>
      <c r="U32" s="26">
        <f t="shared" si="2"/>
        <v>2.0999999999999999E-3</v>
      </c>
      <c r="V32" s="17"/>
      <c r="W32" s="17" t="s">
        <v>63</v>
      </c>
    </row>
    <row r="33" spans="13:23" x14ac:dyDescent="0.3">
      <c r="M33" s="29"/>
      <c r="N33" s="29"/>
      <c r="O33" s="29"/>
      <c r="P33" s="30"/>
      <c r="Q33" s="16" t="s">
        <v>17</v>
      </c>
      <c r="R33" s="17"/>
      <c r="S33" s="17" t="s">
        <v>13</v>
      </c>
      <c r="T33" s="18">
        <v>2019</v>
      </c>
      <c r="U33" s="26">
        <f t="shared" si="2"/>
        <v>2.1100000000000001E-2</v>
      </c>
      <c r="V33" s="17"/>
      <c r="W33" s="17" t="s">
        <v>63</v>
      </c>
    </row>
    <row r="34" spans="13:23" x14ac:dyDescent="0.3">
      <c r="M34" s="29"/>
      <c r="N34" s="29"/>
      <c r="O34" s="29"/>
      <c r="P34" s="30"/>
      <c r="Q34" s="16" t="s">
        <v>18</v>
      </c>
      <c r="R34" s="17"/>
      <c r="S34" s="17" t="s">
        <v>13</v>
      </c>
      <c r="T34" s="18">
        <v>2019</v>
      </c>
      <c r="U34" s="26">
        <f t="shared" si="2"/>
        <v>1.9300000000000001E-2</v>
      </c>
      <c r="V34" s="17"/>
      <c r="W34" s="17" t="s">
        <v>63</v>
      </c>
    </row>
    <row r="35" spans="13:23" x14ac:dyDescent="0.3">
      <c r="M35" s="29"/>
      <c r="N35" s="29"/>
      <c r="O35" s="29"/>
      <c r="P35" s="30"/>
      <c r="Q35" s="16" t="s">
        <v>19</v>
      </c>
      <c r="R35" s="17"/>
      <c r="S35" s="17" t="s">
        <v>13</v>
      </c>
      <c r="T35" s="18">
        <v>2019</v>
      </c>
      <c r="U35" s="26">
        <f t="shared" si="2"/>
        <v>1.8E-3</v>
      </c>
      <c r="V35" s="17"/>
      <c r="W35" s="17" t="s">
        <v>63</v>
      </c>
    </row>
    <row r="36" spans="13:23" x14ac:dyDescent="0.3">
      <c r="M36" s="29"/>
      <c r="N36" s="29"/>
      <c r="O36" s="29"/>
      <c r="P36" s="30"/>
      <c r="Q36" s="16" t="s">
        <v>20</v>
      </c>
      <c r="R36" s="17"/>
      <c r="S36" s="17" t="s">
        <v>13</v>
      </c>
      <c r="T36" s="18">
        <v>2019</v>
      </c>
      <c r="U36" s="26">
        <f t="shared" si="2"/>
        <v>3.2899999999999999E-2</v>
      </c>
      <c r="V36" s="17"/>
      <c r="W36" s="17" t="s">
        <v>63</v>
      </c>
    </row>
    <row r="37" spans="13:23" x14ac:dyDescent="0.3">
      <c r="M37" s="29"/>
      <c r="N37" s="29"/>
      <c r="O37" s="29"/>
      <c r="P37" s="30"/>
      <c r="Q37" s="16" t="s">
        <v>21</v>
      </c>
      <c r="R37" s="17"/>
      <c r="S37" s="17" t="s">
        <v>13</v>
      </c>
      <c r="T37" s="18">
        <v>2019</v>
      </c>
      <c r="U37" s="26">
        <f t="shared" si="2"/>
        <v>3.0099999999999998E-2</v>
      </c>
      <c r="V37" s="17"/>
      <c r="W37" s="17" t="s">
        <v>63</v>
      </c>
    </row>
    <row r="38" spans="13:23" x14ac:dyDescent="0.3">
      <c r="M38" s="29"/>
      <c r="N38" s="29"/>
      <c r="O38" s="29"/>
      <c r="P38" s="30"/>
      <c r="Q38" s="16" t="s">
        <v>22</v>
      </c>
      <c r="R38" s="17"/>
      <c r="S38" s="17" t="s">
        <v>13</v>
      </c>
      <c r="T38" s="18">
        <v>2019</v>
      </c>
      <c r="U38" s="26">
        <f t="shared" si="2"/>
        <v>2.7000000000000001E-3</v>
      </c>
      <c r="V38" s="17"/>
      <c r="W38" s="17" t="s">
        <v>63</v>
      </c>
    </row>
    <row r="39" spans="13:23" x14ac:dyDescent="0.3">
      <c r="M39" s="29"/>
      <c r="N39" s="29"/>
      <c r="O39" s="29"/>
      <c r="P39" s="30"/>
      <c r="Q39" s="16" t="s">
        <v>23</v>
      </c>
      <c r="R39" s="17"/>
      <c r="S39" s="17" t="s">
        <v>13</v>
      </c>
      <c r="T39" s="18">
        <v>2019</v>
      </c>
      <c r="U39" s="26">
        <f t="shared" si="2"/>
        <v>2.1100000000000001E-2</v>
      </c>
      <c r="V39" s="17"/>
      <c r="W39" s="17" t="s">
        <v>63</v>
      </c>
    </row>
    <row r="40" spans="13:23" x14ac:dyDescent="0.3">
      <c r="M40" s="29"/>
      <c r="N40" s="29"/>
      <c r="O40" s="29"/>
      <c r="P40" s="30"/>
      <c r="Q40" s="16" t="s">
        <v>24</v>
      </c>
      <c r="R40" s="17"/>
      <c r="S40" s="17" t="s">
        <v>13</v>
      </c>
      <c r="T40" s="18">
        <v>2019</v>
      </c>
      <c r="U40" s="26">
        <f t="shared" si="2"/>
        <v>1.9300000000000001E-2</v>
      </c>
      <c r="V40" s="17"/>
      <c r="W40" s="17" t="s">
        <v>63</v>
      </c>
    </row>
    <row r="41" spans="13:23" x14ac:dyDescent="0.3">
      <c r="M41" s="29"/>
      <c r="N41" s="29"/>
      <c r="O41" s="29"/>
      <c r="P41" s="30"/>
      <c r="Q41" s="16" t="s">
        <v>25</v>
      </c>
      <c r="R41" s="17"/>
      <c r="S41" s="17" t="s">
        <v>13</v>
      </c>
      <c r="T41" s="18">
        <v>2019</v>
      </c>
      <c r="U41" s="26">
        <f t="shared" si="2"/>
        <v>1.8E-3</v>
      </c>
      <c r="V41" s="17"/>
      <c r="W41" s="17" t="s">
        <v>63</v>
      </c>
    </row>
    <row r="42" spans="13:23" x14ac:dyDescent="0.3">
      <c r="M42" s="29"/>
      <c r="N42" s="29"/>
      <c r="O42" s="29"/>
      <c r="P42" s="30"/>
      <c r="Q42" s="19" t="s">
        <v>14</v>
      </c>
      <c r="R42" s="20"/>
      <c r="S42" s="20" t="s">
        <v>13</v>
      </c>
      <c r="T42" s="8">
        <v>2019</v>
      </c>
      <c r="U42" s="27">
        <f>ROUND($AI$28*VLOOKUP(LEFT(Q42,2),$AI$5:$AK$8,3,FALSE)*VLOOKUP(RIGHT(Q42,1),$AI$10:$AJ$12,2,FALSE)/8760,4)</f>
        <v>2.4899999999999999E-2</v>
      </c>
      <c r="V42" s="20"/>
      <c r="W42" s="20" t="s">
        <v>64</v>
      </c>
    </row>
    <row r="43" spans="13:23" x14ac:dyDescent="0.3">
      <c r="M43" s="29"/>
      <c r="N43" s="29"/>
      <c r="O43" s="29"/>
      <c r="P43" s="30"/>
      <c r="Q43" s="19" t="s">
        <v>15</v>
      </c>
      <c r="R43" s="20"/>
      <c r="S43" s="20" t="s">
        <v>13</v>
      </c>
      <c r="T43" s="8">
        <v>2019</v>
      </c>
      <c r="U43" s="27">
        <f t="shared" ref="U43:U53" si="3">ROUND($AI$28*VLOOKUP(LEFT(Q43,2),$AI$5:$AK$8,3,FALSE)*VLOOKUP(RIGHT(Q43,1),$AI$10:$AJ$12,2,FALSE)/8760,4)</f>
        <v>2.29E-2</v>
      </c>
      <c r="V43" s="20"/>
      <c r="W43" s="20" t="s">
        <v>64</v>
      </c>
    </row>
    <row r="44" spans="13:23" x14ac:dyDescent="0.3">
      <c r="M44" s="29"/>
      <c r="N44" s="29"/>
      <c r="O44" s="29"/>
      <c r="P44" s="30"/>
      <c r="Q44" s="19" t="s">
        <v>16</v>
      </c>
      <c r="R44" s="20"/>
      <c r="S44" s="20" t="s">
        <v>13</v>
      </c>
      <c r="T44" s="8">
        <v>2019</v>
      </c>
      <c r="U44" s="27">
        <f t="shared" si="3"/>
        <v>2.0999999999999999E-3</v>
      </c>
      <c r="V44" s="20"/>
      <c r="W44" s="20" t="s">
        <v>64</v>
      </c>
    </row>
    <row r="45" spans="13:23" x14ac:dyDescent="0.3">
      <c r="N45" s="29"/>
      <c r="O45" s="29"/>
      <c r="P45" s="30"/>
      <c r="Q45" s="19" t="s">
        <v>17</v>
      </c>
      <c r="R45" s="20"/>
      <c r="S45" s="20" t="s">
        <v>13</v>
      </c>
      <c r="T45" s="8">
        <v>2019</v>
      </c>
      <c r="U45" s="27">
        <f t="shared" si="3"/>
        <v>2.1100000000000001E-2</v>
      </c>
      <c r="V45" s="20"/>
      <c r="W45" s="20" t="s">
        <v>64</v>
      </c>
    </row>
    <row r="46" spans="13:23" x14ac:dyDescent="0.3">
      <c r="Q46" s="19" t="s">
        <v>18</v>
      </c>
      <c r="R46" s="20"/>
      <c r="S46" s="20" t="s">
        <v>13</v>
      </c>
      <c r="T46" s="8">
        <v>2019</v>
      </c>
      <c r="U46" s="27">
        <f t="shared" si="3"/>
        <v>1.9300000000000001E-2</v>
      </c>
      <c r="V46" s="20"/>
      <c r="W46" s="20" t="s">
        <v>64</v>
      </c>
    </row>
    <row r="47" spans="13:23" x14ac:dyDescent="0.3">
      <c r="Q47" s="19" t="s">
        <v>19</v>
      </c>
      <c r="R47" s="20"/>
      <c r="S47" s="20" t="s">
        <v>13</v>
      </c>
      <c r="T47" s="8">
        <v>2019</v>
      </c>
      <c r="U47" s="27">
        <f t="shared" si="3"/>
        <v>1.8E-3</v>
      </c>
      <c r="V47" s="20"/>
      <c r="W47" s="20" t="s">
        <v>64</v>
      </c>
    </row>
    <row r="48" spans="13:23" x14ac:dyDescent="0.3">
      <c r="Q48" s="19" t="s">
        <v>20</v>
      </c>
      <c r="R48" s="20"/>
      <c r="S48" s="20" t="s">
        <v>13</v>
      </c>
      <c r="T48" s="8">
        <v>2019</v>
      </c>
      <c r="U48" s="27">
        <f t="shared" si="3"/>
        <v>3.2899999999999999E-2</v>
      </c>
      <c r="V48" s="20"/>
      <c r="W48" s="20" t="s">
        <v>64</v>
      </c>
    </row>
    <row r="49" spans="17:23" x14ac:dyDescent="0.3">
      <c r="Q49" s="19" t="s">
        <v>21</v>
      </c>
      <c r="R49" s="20"/>
      <c r="S49" s="20" t="s">
        <v>13</v>
      </c>
      <c r="T49" s="8">
        <v>2019</v>
      </c>
      <c r="U49" s="27">
        <f t="shared" si="3"/>
        <v>3.0099999999999998E-2</v>
      </c>
      <c r="V49" s="20"/>
      <c r="W49" s="20" t="s">
        <v>64</v>
      </c>
    </row>
    <row r="50" spans="17:23" x14ac:dyDescent="0.3">
      <c r="Q50" s="19" t="s">
        <v>22</v>
      </c>
      <c r="R50" s="20"/>
      <c r="S50" s="20" t="s">
        <v>13</v>
      </c>
      <c r="T50" s="8">
        <v>2019</v>
      </c>
      <c r="U50" s="27">
        <f t="shared" si="3"/>
        <v>2.7000000000000001E-3</v>
      </c>
      <c r="V50" s="20"/>
      <c r="W50" s="20" t="s">
        <v>64</v>
      </c>
    </row>
    <row r="51" spans="17:23" x14ac:dyDescent="0.3">
      <c r="Q51" s="19" t="s">
        <v>23</v>
      </c>
      <c r="R51" s="20"/>
      <c r="S51" s="20" t="s">
        <v>13</v>
      </c>
      <c r="T51" s="8">
        <v>2019</v>
      </c>
      <c r="U51" s="27">
        <f t="shared" si="3"/>
        <v>2.1100000000000001E-2</v>
      </c>
      <c r="V51" s="20"/>
      <c r="W51" s="20" t="s">
        <v>64</v>
      </c>
    </row>
    <row r="52" spans="17:23" x14ac:dyDescent="0.3">
      <c r="Q52" s="19" t="s">
        <v>24</v>
      </c>
      <c r="R52" s="20"/>
      <c r="S52" s="20" t="s">
        <v>13</v>
      </c>
      <c r="T52" s="8">
        <v>2019</v>
      </c>
      <c r="U52" s="27">
        <f t="shared" si="3"/>
        <v>1.9300000000000001E-2</v>
      </c>
      <c r="V52" s="20"/>
      <c r="W52" s="20" t="s">
        <v>64</v>
      </c>
    </row>
    <row r="53" spans="17:23" x14ac:dyDescent="0.3">
      <c r="Q53" s="19" t="s">
        <v>25</v>
      </c>
      <c r="R53" s="20"/>
      <c r="S53" s="20" t="s">
        <v>13</v>
      </c>
      <c r="T53" s="8">
        <v>2019</v>
      </c>
      <c r="U53" s="27">
        <f t="shared" si="3"/>
        <v>1.8E-3</v>
      </c>
      <c r="V53" s="20"/>
      <c r="W53" s="20" t="s">
        <v>64</v>
      </c>
    </row>
    <row r="54" spans="17:23" x14ac:dyDescent="0.3">
      <c r="Q54" s="23"/>
      <c r="R54" s="21"/>
      <c r="S54" s="21"/>
      <c r="T54" s="24"/>
      <c r="U54" s="28"/>
      <c r="V54" s="21"/>
      <c r="W54" s="21"/>
    </row>
    <row r="55" spans="17:23" x14ac:dyDescent="0.3">
      <c r="Q55" s="23"/>
      <c r="R55" s="21"/>
      <c r="S55" s="21"/>
      <c r="T55" s="24"/>
      <c r="U55" s="28"/>
      <c r="V55" s="21"/>
      <c r="W55" s="21"/>
    </row>
    <row r="56" spans="17:23" x14ac:dyDescent="0.3">
      <c r="Q56" s="23"/>
      <c r="R56" s="21"/>
      <c r="S56" s="21"/>
      <c r="T56" s="24"/>
      <c r="U56" s="28"/>
      <c r="V56" s="21"/>
      <c r="W56" s="21"/>
    </row>
    <row r="57" spans="17:23" x14ac:dyDescent="0.3">
      <c r="Q57" s="23"/>
      <c r="R57" s="21"/>
      <c r="S57" s="21"/>
      <c r="T57" s="24"/>
      <c r="U57" s="28"/>
      <c r="V57" s="21"/>
      <c r="W57" s="21"/>
    </row>
    <row r="58" spans="17:23" x14ac:dyDescent="0.3">
      <c r="Q58" s="23"/>
      <c r="R58" s="21"/>
      <c r="S58" s="21"/>
      <c r="T58" s="24"/>
      <c r="U58" s="28"/>
      <c r="V58" s="21"/>
      <c r="W58" s="21"/>
    </row>
    <row r="59" spans="17:23" x14ac:dyDescent="0.3">
      <c r="Q59" s="23"/>
      <c r="R59" s="21"/>
      <c r="S59" s="21"/>
      <c r="T59" s="24"/>
      <c r="U59" s="28"/>
      <c r="V59" s="21"/>
      <c r="W59" s="21"/>
    </row>
    <row r="60" spans="17:23" x14ac:dyDescent="0.3">
      <c r="Q60" s="23"/>
      <c r="R60" s="21"/>
      <c r="S60" s="21"/>
      <c r="T60" s="24"/>
      <c r="U60" s="28"/>
      <c r="V60" s="21"/>
      <c r="W60" s="21"/>
    </row>
    <row r="61" spans="17:23" x14ac:dyDescent="0.3">
      <c r="Q61" s="23"/>
      <c r="R61" s="21"/>
      <c r="S61" s="21"/>
      <c r="T61" s="24"/>
      <c r="U61" s="28"/>
      <c r="V61" s="21"/>
      <c r="W61" s="21"/>
    </row>
    <row r="62" spans="17:23" x14ac:dyDescent="0.3">
      <c r="Q62" s="23"/>
      <c r="R62" s="21"/>
      <c r="S62" s="21"/>
      <c r="T62" s="24"/>
      <c r="U62" s="28"/>
      <c r="V62" s="21"/>
      <c r="W62" s="21"/>
    </row>
    <row r="63" spans="17:23" x14ac:dyDescent="0.3">
      <c r="Q63" s="23"/>
      <c r="R63" s="21"/>
      <c r="S63" s="21"/>
      <c r="T63" s="24"/>
      <c r="U63" s="28"/>
      <c r="V63" s="21"/>
      <c r="W63" s="21"/>
    </row>
    <row r="64" spans="17:23" x14ac:dyDescent="0.3">
      <c r="Q64" s="23"/>
      <c r="R64" s="21"/>
      <c r="S64" s="21"/>
      <c r="T64" s="24"/>
      <c r="U64" s="28"/>
      <c r="V64" s="21"/>
      <c r="W64" s="21"/>
    </row>
    <row r="65" spans="17:23" x14ac:dyDescent="0.3">
      <c r="Q65" s="23"/>
      <c r="R65" s="21"/>
      <c r="S65" s="21"/>
      <c r="T65" s="24"/>
      <c r="U65" s="28"/>
      <c r="V65" s="21"/>
      <c r="W65" s="21"/>
    </row>
    <row r="66" spans="17:23" x14ac:dyDescent="0.3">
      <c r="Q66" s="23"/>
      <c r="R66" s="21"/>
      <c r="S66" s="21"/>
      <c r="T66" s="24"/>
      <c r="U66" s="28"/>
      <c r="V66" s="21"/>
      <c r="W66" s="21"/>
    </row>
    <row r="67" spans="17:23" x14ac:dyDescent="0.3">
      <c r="Q67" s="23"/>
      <c r="R67" s="21"/>
      <c r="S67" s="21"/>
      <c r="T67" s="24"/>
      <c r="U67" s="28"/>
      <c r="V67" s="21"/>
      <c r="W67" s="21"/>
    </row>
    <row r="68" spans="17:23" x14ac:dyDescent="0.3">
      <c r="Q68" s="23"/>
      <c r="R68" s="21"/>
      <c r="S68" s="21"/>
      <c r="T68" s="24"/>
      <c r="U68" s="28"/>
      <c r="V68" s="21"/>
      <c r="W68" s="21"/>
    </row>
    <row r="69" spans="17:23" x14ac:dyDescent="0.3">
      <c r="Q69" s="23"/>
      <c r="R69" s="21"/>
      <c r="S69" s="21"/>
      <c r="T69" s="24"/>
      <c r="U69" s="28"/>
      <c r="V69" s="21"/>
      <c r="W69" s="21"/>
    </row>
    <row r="70" spans="17:23" x14ac:dyDescent="0.3">
      <c r="Q70" s="23"/>
      <c r="R70" s="21"/>
      <c r="S70" s="21"/>
      <c r="T70" s="24"/>
      <c r="U70" s="28"/>
      <c r="V70" s="21"/>
      <c r="W70" s="21"/>
    </row>
    <row r="71" spans="17:23" x14ac:dyDescent="0.3">
      <c r="Q71" s="23"/>
      <c r="R71" s="21"/>
      <c r="S71" s="21"/>
      <c r="T71" s="24"/>
      <c r="U71" s="28"/>
      <c r="V71" s="21"/>
      <c r="W71" s="21"/>
    </row>
    <row r="72" spans="17:23" x14ac:dyDescent="0.3">
      <c r="Q72" s="23"/>
      <c r="R72" s="21"/>
      <c r="S72" s="21"/>
      <c r="T72" s="24"/>
      <c r="U72" s="28"/>
      <c r="V72" s="21"/>
      <c r="W72" s="21"/>
    </row>
    <row r="73" spans="17:23" x14ac:dyDescent="0.3">
      <c r="Q73" s="23"/>
      <c r="R73" s="21"/>
      <c r="S73" s="21"/>
      <c r="T73" s="24"/>
      <c r="U73" s="28"/>
      <c r="V73" s="21"/>
      <c r="W73" s="21"/>
    </row>
    <row r="74" spans="17:23" x14ac:dyDescent="0.3">
      <c r="Q74" s="23"/>
      <c r="R74" s="21"/>
      <c r="S74" s="21"/>
      <c r="T74" s="24"/>
      <c r="U74" s="28"/>
      <c r="V74" s="21"/>
      <c r="W74" s="21"/>
    </row>
    <row r="75" spans="17:23" x14ac:dyDescent="0.3">
      <c r="Q75" s="23"/>
      <c r="R75" s="21"/>
      <c r="S75" s="21"/>
      <c r="T75" s="24"/>
      <c r="U75" s="28"/>
      <c r="V75" s="21"/>
      <c r="W75" s="21"/>
    </row>
    <row r="76" spans="17:23" x14ac:dyDescent="0.3">
      <c r="Q76" s="23"/>
      <c r="R76" s="21"/>
      <c r="S76" s="21"/>
      <c r="T76" s="24"/>
      <c r="U76" s="28"/>
      <c r="V76" s="21"/>
      <c r="W76" s="21"/>
    </row>
    <row r="77" spans="17:23" x14ac:dyDescent="0.3">
      <c r="Q77" s="23"/>
      <c r="R77" s="21"/>
      <c r="S77" s="21"/>
      <c r="T77" s="24"/>
      <c r="U77" s="28"/>
      <c r="V77" s="21"/>
      <c r="W77" s="21"/>
    </row>
  </sheetData>
  <mergeCells count="2">
    <mergeCell ref="AG19:AH19"/>
    <mergeCell ref="AI19:A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2023-03-07T08:37:05Z</dcterms:modified>
</cp:coreProperties>
</file>