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3.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aheena\Downloads\"/>
    </mc:Choice>
  </mc:AlternateContent>
  <xr:revisionPtr revIDLastSave="0" documentId="13_ncr:1_{CD36AC76-DB66-4DBC-8E8E-8F628C028C71}" xr6:coauthVersionLast="47" xr6:coauthVersionMax="47" xr10:uidLastSave="{00000000-0000-0000-0000-000000000000}"/>
  <bookViews>
    <workbookView xWindow="-120" yWindow="-120" windowWidth="20730" windowHeight="11160" firstSheet="2" activeTab="9" xr2:uid="{00000000-000D-0000-FFFF-FFFF00000000}"/>
  </bookViews>
  <sheets>
    <sheet name="Sheet2" sheetId="4" r:id="rId1"/>
    <sheet name="combo chart" sheetId="3" r:id="rId2"/>
    <sheet name="Waterfall Chart" sheetId="5" r:id="rId3"/>
    <sheet name="Pie Chart" sheetId="6" r:id="rId4"/>
    <sheet name="Map Chart" sheetId="7" r:id="rId5"/>
    <sheet name="Sheet7" sheetId="9" r:id="rId6"/>
    <sheet name="Top 5" sheetId="8" r:id="rId7"/>
    <sheet name="KPI" sheetId="10" r:id="rId8"/>
    <sheet name="KPI YOY" sheetId="11" r:id="rId9"/>
    <sheet name="Dashboard" sheetId="12" r:id="rId10"/>
    <sheet name="Data" sheetId="1" r:id="rId11"/>
    <sheet name="layout" sheetId="2" r:id="rId12"/>
  </sheets>
  <definedNames>
    <definedName name="_xlchart.v1.0" hidden="1">'Waterfall Chart'!$D$4:$D$7</definedName>
    <definedName name="_xlchart.v1.1" hidden="1">'Waterfall Chart'!$E$3</definedName>
    <definedName name="_xlchart.v1.10" hidden="1">'Waterfall Chart'!$D$4:$D$7</definedName>
    <definedName name="_xlchart.v1.11" hidden="1">'Waterfall Chart'!$E$3</definedName>
    <definedName name="_xlchart.v1.12" hidden="1">'Waterfall Chart'!$E$4:$E$7</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3" hidden="1">'Map Chart'!$D$3</definedName>
    <definedName name="_xlchart.v5.14" hidden="1">'Map Chart'!$D$4:$D$52</definedName>
    <definedName name="_xlchart.v5.15" hidden="1">'Map Chart'!$E$3</definedName>
    <definedName name="_xlchart.v5.16"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5" i="5"/>
  <c r="D7" i="5"/>
  <c r="D6" i="5"/>
  <c r="D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8" i="11"/>
  <c r="I8" i="11"/>
  <c r="L8" i="11"/>
  <c r="J8" i="11"/>
  <c r="K8" i="11"/>
  <c r="E17" i="10"/>
  <c r="E13" i="7"/>
  <c r="E29" i="7"/>
  <c r="E45" i="7"/>
  <c r="E14" i="7"/>
  <c r="E30" i="7"/>
  <c r="E46" i="7"/>
  <c r="E28" i="7"/>
  <c r="E11" i="7"/>
  <c r="E27" i="7"/>
  <c r="E43" i="7"/>
  <c r="E16" i="7"/>
  <c r="E48" i="7"/>
  <c r="N17" i="10"/>
  <c r="B17" i="10"/>
  <c r="E17" i="7"/>
  <c r="E33" i="7"/>
  <c r="E49" i="7"/>
  <c r="E18" i="7"/>
  <c r="E34" i="7"/>
  <c r="E50" i="7"/>
  <c r="E36" i="7"/>
  <c r="E15" i="7"/>
  <c r="E31" i="7"/>
  <c r="E47" i="7"/>
  <c r="E52" i="7"/>
  <c r="K17" i="10"/>
  <c r="E5" i="7"/>
  <c r="E21" i="7"/>
  <c r="E37" i="7"/>
  <c r="E6" i="7"/>
  <c r="E22" i="7"/>
  <c r="E38" i="7"/>
  <c r="E12" i="7"/>
  <c r="E44" i="7"/>
  <c r="E19" i="7"/>
  <c r="E35" i="7"/>
  <c r="E51" i="7"/>
  <c r="E32" i="7"/>
  <c r="E4" i="7"/>
  <c r="E24" i="7"/>
  <c r="H17" i="10"/>
  <c r="E9" i="7"/>
  <c r="E25" i="7"/>
  <c r="E41" i="7"/>
  <c r="E10" i="7"/>
  <c r="E26" i="7"/>
  <c r="E42" i="7"/>
  <c r="E20" i="7"/>
  <c r="E7" i="7"/>
  <c r="E23" i="7"/>
  <c r="E39" i="7"/>
  <c r="E8" i="7"/>
  <c r="E40" i="7"/>
  <c r="E6" i="5"/>
  <c r="E5" i="5"/>
  <c r="E4" i="5"/>
</calcChain>
</file>

<file path=xl/sharedStrings.xml><?xml version="1.0" encoding="utf-8"?>
<sst xmlns="http://schemas.openxmlformats.org/spreadsheetml/2006/main" count="147400" uniqueCount="10956">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</sst>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4" formatCode="[Green]\▲0.00%;[Red]\ \▼0.00%"/>
    <numFmt numFmtId="165" formatCode="\$\ 0.00,\ &quot;k&quot;"/>
    <numFmt numFmtId="166" formatCode="&quot;#&quot;\ 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amily val="2"/>
    </font>
    <font>
      <sz val="11"/>
      <color theme="1"/>
      <name val="Calibri"/>
      <family val="2"/>
      <scheme val="minor"/>
    </font>
    <font>
      <sz val="10"/>
      <color theme="1"/>
      <name val="Arial Black"/>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6" fillId="0" borderId="0" applyFont="0" applyFill="0" applyBorder="0" applyAlignment="0" applyProtection="0"/>
  </cellStyleXfs>
  <cellXfs count="49">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3" fillId="0" borderId="0" xfId="0" applyFont="1" applyAlignment="1">
      <alignment horizontal="right"/>
    </xf>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14" fontId="0" fillId="0" borderId="0" xfId="0" applyNumberFormat="1" applyFont="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44" fontId="0" fillId="0" borderId="0" xfId="0" applyNumberFormat="1" applyFont="1" applyAlignment="1"/>
    <xf numFmtId="166" fontId="0" fillId="0" borderId="0" xfId="0" applyNumberFormat="1" applyFont="1" applyAlignment="1"/>
    <xf numFmtId="10" fontId="0" fillId="0" borderId="0" xfId="1"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0" fillId="0" borderId="0" xfId="0" applyNumberFormat="1" applyFont="1" applyAlignment="1"/>
    <xf numFmtId="164" fontId="7" fillId="0" borderId="0" xfId="0" applyNumberFormat="1" applyFont="1" applyAlignment="1">
      <alignment horizontal="center"/>
    </xf>
  </cellXfs>
  <cellStyles count="2">
    <cellStyle name="Normal" xfId="0" builtinId="0"/>
    <cellStyle name="Percent" xfId="1" builtinId="5"/>
  </cellStyles>
  <dxfs count="18">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numFmt numFmtId="165" formatCode="\$\ 0.00,\ &quot;k&quot;"/>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8FD03ADE-EF96-42CE-B6B1-44E1EEB299BA}">
      <tableStyleElement type="wholeTable" dxfId="9"/>
      <tableStyleElement type="headerRow" dxfId="8"/>
    </tableStyle>
    <tableStyle name="Data-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1352.9421000000002</c:v>
                </c:pt>
                <c:pt idx="1">
                  <c:v>4745.0148999999992</c:v>
                </c:pt>
                <c:pt idx="2">
                  <c:v>4483.7059999999992</c:v>
                </c:pt>
                <c:pt idx="3">
                  <c:v>1195.8169</c:v>
                </c:pt>
                <c:pt idx="4">
                  <c:v>4856.0224999999982</c:v>
                </c:pt>
                <c:pt idx="5">
                  <c:v>3675.3093000000003</c:v>
                </c:pt>
                <c:pt idx="6">
                  <c:v>2907.9278999999992</c:v>
                </c:pt>
                <c:pt idx="7">
                  <c:v>952.92179999999973</c:v>
                </c:pt>
                <c:pt idx="8">
                  <c:v>8152.9909000000007</c:v>
                </c:pt>
                <c:pt idx="9">
                  <c:v>4621.2532000000028</c:v>
                </c:pt>
                <c:pt idx="10">
                  <c:v>-974.06460000000061</c:v>
                </c:pt>
                <c:pt idx="11">
                  <c:v>7360.6713999999965</c:v>
                </c:pt>
              </c:numCache>
            </c:numRef>
          </c:val>
          <c:extLst>
            <c:ext xmlns:c16="http://schemas.microsoft.com/office/drawing/2014/chart" uri="{C3380CC4-5D6E-409C-BE32-E72D297353CC}">
              <c16:uniqueId val="{00000001-DBB8-44B4-AA1E-712FCD5EB460}"/>
            </c:ext>
          </c:extLst>
        </c:ser>
        <c:dLbls>
          <c:showLegendKey val="0"/>
          <c:showVal val="0"/>
          <c:showCatName val="0"/>
          <c:showSerName val="0"/>
          <c:showPercent val="0"/>
          <c:showBubbleSize val="0"/>
        </c:dLbls>
        <c:axId val="579964944"/>
        <c:axId val="57996660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6925.0230000000001</c:v>
                </c:pt>
                <c:pt idx="1">
                  <c:v>19437.495000000003</c:v>
                </c:pt>
                <c:pt idx="2">
                  <c:v>25570.797000000002</c:v>
                </c:pt>
                <c:pt idx="3">
                  <c:v>19874.799000000006</c:v>
                </c:pt>
                <c:pt idx="4">
                  <c:v>31699.544999999987</c:v>
                </c:pt>
                <c:pt idx="5">
                  <c:v>25671.973999999991</c:v>
                </c:pt>
                <c:pt idx="6">
                  <c:v>21346.232000000004</c:v>
                </c:pt>
                <c:pt idx="7">
                  <c:v>12738.256999999994</c:v>
                </c:pt>
                <c:pt idx="8">
                  <c:v>42089.693000000036</c:v>
                </c:pt>
                <c:pt idx="9">
                  <c:v>20973.184999999994</c:v>
                </c:pt>
                <c:pt idx="10">
                  <c:v>43592.778000000006</c:v>
                </c:pt>
                <c:pt idx="11">
                  <c:v>44895.835999999988</c:v>
                </c:pt>
              </c:numCache>
            </c:numRef>
          </c:val>
          <c:extLst>
            <c:ext xmlns:c16="http://schemas.microsoft.com/office/drawing/2014/chart" uri="{C3380CC4-5D6E-409C-BE32-E72D297353CC}">
              <c16:uniqueId val="{00000000-DBB8-44B4-AA1E-712FCD5EB460}"/>
            </c:ext>
          </c:extLst>
        </c:ser>
        <c:dLbls>
          <c:showLegendKey val="0"/>
          <c:showVal val="0"/>
          <c:showCatName val="0"/>
          <c:showSerName val="0"/>
          <c:showPercent val="0"/>
          <c:showBubbleSize val="0"/>
        </c:dLbls>
        <c:gapWidth val="219"/>
        <c:overlap val="-27"/>
        <c:axId val="995684880"/>
        <c:axId val="995685712"/>
      </c:barChart>
      <c:catAx>
        <c:axId val="99568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85712"/>
        <c:crosses val="autoZero"/>
        <c:auto val="1"/>
        <c:lblAlgn val="ctr"/>
        <c:lblOffset val="100"/>
        <c:noMultiLvlLbl val="0"/>
      </c:catAx>
      <c:valAx>
        <c:axId val="995685712"/>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84880"/>
        <c:crosses val="autoZero"/>
        <c:crossBetween val="between"/>
      </c:valAx>
      <c:valAx>
        <c:axId val="579966608"/>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64944"/>
        <c:crosses val="max"/>
        <c:crossBetween val="between"/>
      </c:valAx>
      <c:catAx>
        <c:axId val="579964944"/>
        <c:scaling>
          <c:orientation val="minMax"/>
        </c:scaling>
        <c:delete val="1"/>
        <c:axPos val="b"/>
        <c:numFmt formatCode="General" sourceLinked="1"/>
        <c:majorTickMark val="out"/>
        <c:minorTickMark val="none"/>
        <c:tickLblPos val="nextTo"/>
        <c:crossAx val="579966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637882764654415"/>
          <c:y val="0.16606262758821813"/>
          <c:w val="0.41147353455818025"/>
          <c:h val="0.68578922426363376"/>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C-47A2-98BA-A12D1AB27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C-47A2-98BA-A12D1AB27E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BC-47A2-98BA-A12D1AB27E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0.30847592267135776</c:v>
                </c:pt>
                <c:pt idx="1">
                  <c:v>0.29692193729628646</c:v>
                </c:pt>
                <c:pt idx="2">
                  <c:v>0.39460214003235583</c:v>
                </c:pt>
              </c:numCache>
            </c:numRef>
          </c:val>
          <c:extLst>
            <c:ext xmlns:c16="http://schemas.microsoft.com/office/drawing/2014/chart" uri="{C3380CC4-5D6E-409C-BE32-E72D297353CC}">
              <c16:uniqueId val="{00000000-3845-4410-8E3C-6CC6650B5D81}"/>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Storage</c:v>
                </c:pt>
                <c:pt idx="2">
                  <c:v>Machines</c:v>
                </c:pt>
                <c:pt idx="3">
                  <c:v>Chairs</c:v>
                </c:pt>
                <c:pt idx="4">
                  <c:v>Phones</c:v>
                </c:pt>
              </c:strCache>
            </c:strRef>
          </c:cat>
          <c:val>
            <c:numRef>
              <c:f>'Top 5'!$B$4:$B$9</c:f>
              <c:numCache>
                <c:formatCode>General</c:formatCode>
                <c:ptCount val="5"/>
                <c:pt idx="0">
                  <c:v>27917.633999999969</c:v>
                </c:pt>
                <c:pt idx="1">
                  <c:v>30563.57599999999</c:v>
                </c:pt>
                <c:pt idx="2">
                  <c:v>36227.711000000003</c:v>
                </c:pt>
                <c:pt idx="3">
                  <c:v>40110.462999999996</c:v>
                </c:pt>
                <c:pt idx="4">
                  <c:v>41165.652000000009</c:v>
                </c:pt>
              </c:numCache>
            </c:numRef>
          </c:val>
          <c:extLst>
            <c:ext xmlns:c16="http://schemas.microsoft.com/office/drawing/2014/chart" uri="{C3380CC4-5D6E-409C-BE32-E72D297353CC}">
              <c16:uniqueId val="{00000000-E47C-4B17-838A-F2C7F02CED81}"/>
            </c:ext>
          </c:extLst>
        </c:ser>
        <c:dLbls>
          <c:showLegendKey val="0"/>
          <c:showVal val="0"/>
          <c:showCatName val="0"/>
          <c:showSerName val="0"/>
          <c:showPercent val="0"/>
          <c:showBubbleSize val="0"/>
        </c:dLbls>
        <c:gapWidth val="182"/>
        <c:axId val="861099872"/>
        <c:axId val="861100704"/>
      </c:barChart>
      <c:catAx>
        <c:axId val="86109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00704"/>
        <c:crosses val="autoZero"/>
        <c:auto val="1"/>
        <c:lblAlgn val="ctr"/>
        <c:lblOffset val="100"/>
        <c:noMultiLvlLbl val="0"/>
      </c:catAx>
      <c:valAx>
        <c:axId val="86110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09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6925.0230000000001</c:v>
                </c:pt>
                <c:pt idx="1">
                  <c:v>19437.495000000003</c:v>
                </c:pt>
                <c:pt idx="2">
                  <c:v>25570.797000000002</c:v>
                </c:pt>
                <c:pt idx="3">
                  <c:v>19874.799000000006</c:v>
                </c:pt>
                <c:pt idx="4">
                  <c:v>31699.544999999987</c:v>
                </c:pt>
                <c:pt idx="5">
                  <c:v>25671.973999999991</c:v>
                </c:pt>
                <c:pt idx="6">
                  <c:v>21346.232000000004</c:v>
                </c:pt>
                <c:pt idx="7">
                  <c:v>12738.256999999994</c:v>
                </c:pt>
                <c:pt idx="8">
                  <c:v>42089.693000000036</c:v>
                </c:pt>
                <c:pt idx="9">
                  <c:v>20973.184999999994</c:v>
                </c:pt>
                <c:pt idx="10">
                  <c:v>43592.778000000006</c:v>
                </c:pt>
                <c:pt idx="11">
                  <c:v>44895.835999999988</c:v>
                </c:pt>
              </c:numCache>
            </c:numRef>
          </c:val>
          <c:smooth val="0"/>
          <c:extLst>
            <c:ext xmlns:c16="http://schemas.microsoft.com/office/drawing/2014/chart" uri="{C3380CC4-5D6E-409C-BE32-E72D297353CC}">
              <c16:uniqueId val="{00000000-6AF6-486B-949E-EEA45B405FFB}"/>
            </c:ext>
          </c:extLst>
        </c:ser>
        <c:dLbls>
          <c:showLegendKey val="0"/>
          <c:showVal val="0"/>
          <c:showCatName val="0"/>
          <c:showSerName val="0"/>
          <c:showPercent val="0"/>
          <c:showBubbleSize val="0"/>
        </c:dLbls>
        <c:smooth val="0"/>
        <c:axId val="810796384"/>
        <c:axId val="810799712"/>
      </c:lineChart>
      <c:catAx>
        <c:axId val="810796384"/>
        <c:scaling>
          <c:orientation val="minMax"/>
        </c:scaling>
        <c:delete val="1"/>
        <c:axPos val="b"/>
        <c:numFmt formatCode="General" sourceLinked="1"/>
        <c:majorTickMark val="none"/>
        <c:minorTickMark val="none"/>
        <c:tickLblPos val="nextTo"/>
        <c:crossAx val="810799712"/>
        <c:crosses val="autoZero"/>
        <c:auto val="1"/>
        <c:lblAlgn val="ctr"/>
        <c:lblOffset val="100"/>
        <c:noMultiLvlLbl val="0"/>
      </c:catAx>
      <c:valAx>
        <c:axId val="810799712"/>
        <c:scaling>
          <c:orientation val="minMax"/>
        </c:scaling>
        <c:delete val="1"/>
        <c:axPos val="l"/>
        <c:numFmt formatCode="General" sourceLinked="1"/>
        <c:majorTickMark val="none"/>
        <c:minorTickMark val="none"/>
        <c:tickLblPos val="nextTo"/>
        <c:crossAx val="81079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9230771407566"/>
          <c:y val="0.17344158637595855"/>
          <c:w val="0.84186877825237272"/>
          <c:h val="0.52303563746611403"/>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1352.9421000000002</c:v>
                </c:pt>
                <c:pt idx="1">
                  <c:v>4745.0148999999992</c:v>
                </c:pt>
                <c:pt idx="2">
                  <c:v>4483.7059999999992</c:v>
                </c:pt>
                <c:pt idx="3">
                  <c:v>1195.8169</c:v>
                </c:pt>
                <c:pt idx="4">
                  <c:v>4856.0224999999982</c:v>
                </c:pt>
                <c:pt idx="5">
                  <c:v>3675.3093000000003</c:v>
                </c:pt>
                <c:pt idx="6">
                  <c:v>2907.9278999999992</c:v>
                </c:pt>
                <c:pt idx="7">
                  <c:v>952.92179999999973</c:v>
                </c:pt>
                <c:pt idx="8">
                  <c:v>8152.9909000000007</c:v>
                </c:pt>
                <c:pt idx="9">
                  <c:v>4621.2532000000028</c:v>
                </c:pt>
                <c:pt idx="10">
                  <c:v>-974.06460000000061</c:v>
                </c:pt>
                <c:pt idx="11">
                  <c:v>7360.6713999999965</c:v>
                </c:pt>
              </c:numCache>
            </c:numRef>
          </c:val>
          <c:smooth val="0"/>
          <c:extLst>
            <c:ext xmlns:c16="http://schemas.microsoft.com/office/drawing/2014/chart" uri="{C3380CC4-5D6E-409C-BE32-E72D297353CC}">
              <c16:uniqueId val="{00000000-31D9-4F4F-92E5-BE85299824BB}"/>
            </c:ext>
          </c:extLst>
        </c:ser>
        <c:dLbls>
          <c:showLegendKey val="0"/>
          <c:showVal val="0"/>
          <c:showCatName val="0"/>
          <c:showSerName val="0"/>
          <c:showPercent val="0"/>
          <c:showBubbleSize val="0"/>
        </c:dLbls>
        <c:smooth val="0"/>
        <c:axId val="810802624"/>
        <c:axId val="810797216"/>
      </c:lineChart>
      <c:catAx>
        <c:axId val="810802624"/>
        <c:scaling>
          <c:orientation val="minMax"/>
        </c:scaling>
        <c:delete val="1"/>
        <c:axPos val="b"/>
        <c:numFmt formatCode="General" sourceLinked="1"/>
        <c:majorTickMark val="none"/>
        <c:minorTickMark val="none"/>
        <c:tickLblPos val="nextTo"/>
        <c:crossAx val="810797216"/>
        <c:crosses val="autoZero"/>
        <c:auto val="1"/>
        <c:lblAlgn val="ctr"/>
        <c:lblOffset val="100"/>
        <c:noMultiLvlLbl val="0"/>
      </c:catAx>
      <c:valAx>
        <c:axId val="810797216"/>
        <c:scaling>
          <c:orientation val="minMax"/>
        </c:scaling>
        <c:delete val="1"/>
        <c:axPos val="l"/>
        <c:numFmt formatCode="General" sourceLinked="1"/>
        <c:majorTickMark val="none"/>
        <c:minorTickMark val="none"/>
        <c:tickLblPos val="nextTo"/>
        <c:crossAx val="81080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464056720752"/>
          <c:y val="0.28478935372998626"/>
          <c:w val="0.81493158960119549"/>
          <c:h val="0.43042129254002748"/>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191</c:v>
                </c:pt>
                <c:pt idx="1">
                  <c:v>184</c:v>
                </c:pt>
                <c:pt idx="2">
                  <c:v>286</c:v>
                </c:pt>
                <c:pt idx="3">
                  <c:v>435</c:v>
                </c:pt>
                <c:pt idx="4">
                  <c:v>462</c:v>
                </c:pt>
                <c:pt idx="5">
                  <c:v>433</c:v>
                </c:pt>
                <c:pt idx="6">
                  <c:v>373</c:v>
                </c:pt>
                <c:pt idx="7">
                  <c:v>325</c:v>
                </c:pt>
                <c:pt idx="8">
                  <c:v>674</c:v>
                </c:pt>
                <c:pt idx="9">
                  <c:v>360</c:v>
                </c:pt>
                <c:pt idx="10">
                  <c:v>733</c:v>
                </c:pt>
                <c:pt idx="11">
                  <c:v>734</c:v>
                </c:pt>
              </c:numCache>
            </c:numRef>
          </c:val>
          <c:smooth val="0"/>
          <c:extLst>
            <c:ext xmlns:c16="http://schemas.microsoft.com/office/drawing/2014/chart" uri="{C3380CC4-5D6E-409C-BE32-E72D297353CC}">
              <c16:uniqueId val="{00000000-6AD2-4819-95E6-F0F38595D529}"/>
            </c:ext>
          </c:extLst>
        </c:ser>
        <c:dLbls>
          <c:showLegendKey val="0"/>
          <c:showVal val="0"/>
          <c:showCatName val="0"/>
          <c:showSerName val="0"/>
          <c:showPercent val="0"/>
          <c:showBubbleSize val="0"/>
        </c:dLbls>
        <c:smooth val="0"/>
        <c:axId val="923023728"/>
        <c:axId val="923028304"/>
      </c:lineChart>
      <c:catAx>
        <c:axId val="923023728"/>
        <c:scaling>
          <c:orientation val="minMax"/>
        </c:scaling>
        <c:delete val="1"/>
        <c:axPos val="b"/>
        <c:numFmt formatCode="General" sourceLinked="1"/>
        <c:majorTickMark val="none"/>
        <c:minorTickMark val="none"/>
        <c:tickLblPos val="nextTo"/>
        <c:crossAx val="923028304"/>
        <c:crosses val="autoZero"/>
        <c:auto val="1"/>
        <c:lblAlgn val="ctr"/>
        <c:lblOffset val="100"/>
        <c:noMultiLvlLbl val="0"/>
      </c:catAx>
      <c:valAx>
        <c:axId val="923028304"/>
        <c:scaling>
          <c:orientation val="minMax"/>
        </c:scaling>
        <c:delete val="1"/>
        <c:axPos val="l"/>
        <c:numFmt formatCode="General" sourceLinked="1"/>
        <c:majorTickMark val="none"/>
        <c:minorTickMark val="none"/>
        <c:tickLblPos val="nextTo"/>
        <c:crossAx val="923023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79279279279274E-2"/>
          <c:y val="0.3024051709768964"/>
          <c:w val="0.8414414414414414"/>
          <c:h val="0.39518965804620715"/>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48</c:v>
                </c:pt>
                <c:pt idx="1">
                  <c:v>53</c:v>
                </c:pt>
                <c:pt idx="2">
                  <c:v>78</c:v>
                </c:pt>
                <c:pt idx="3">
                  <c:v>116</c:v>
                </c:pt>
                <c:pt idx="4">
                  <c:v>124</c:v>
                </c:pt>
                <c:pt idx="5">
                  <c:v>117</c:v>
                </c:pt>
                <c:pt idx="6">
                  <c:v>97</c:v>
                </c:pt>
                <c:pt idx="7">
                  <c:v>79</c:v>
                </c:pt>
                <c:pt idx="8">
                  <c:v>193</c:v>
                </c:pt>
                <c:pt idx="9">
                  <c:v>91</c:v>
                </c:pt>
                <c:pt idx="10">
                  <c:v>197</c:v>
                </c:pt>
                <c:pt idx="11">
                  <c:v>190</c:v>
                </c:pt>
              </c:numCache>
            </c:numRef>
          </c:val>
          <c:smooth val="0"/>
          <c:extLst>
            <c:ext xmlns:c16="http://schemas.microsoft.com/office/drawing/2014/chart" uri="{C3380CC4-5D6E-409C-BE32-E72D297353CC}">
              <c16:uniqueId val="{00000000-789C-49F4-8CDE-9A434EF7B1D4}"/>
            </c:ext>
          </c:extLst>
        </c:ser>
        <c:dLbls>
          <c:showLegendKey val="0"/>
          <c:showVal val="0"/>
          <c:showCatName val="0"/>
          <c:showSerName val="0"/>
          <c:showPercent val="0"/>
          <c:showBubbleSize val="0"/>
        </c:dLbls>
        <c:smooth val="0"/>
        <c:axId val="806002640"/>
        <c:axId val="806001392"/>
      </c:lineChart>
      <c:catAx>
        <c:axId val="806002640"/>
        <c:scaling>
          <c:orientation val="minMax"/>
        </c:scaling>
        <c:delete val="1"/>
        <c:axPos val="b"/>
        <c:numFmt formatCode="General" sourceLinked="1"/>
        <c:majorTickMark val="none"/>
        <c:minorTickMark val="none"/>
        <c:tickLblPos val="nextTo"/>
        <c:crossAx val="806001392"/>
        <c:crosses val="autoZero"/>
        <c:auto val="1"/>
        <c:lblAlgn val="ctr"/>
        <c:lblOffset val="100"/>
        <c:noMultiLvlLbl val="0"/>
      </c:catAx>
      <c:valAx>
        <c:axId val="806001392"/>
        <c:scaling>
          <c:orientation val="minMax"/>
        </c:scaling>
        <c:delete val="1"/>
        <c:axPos val="l"/>
        <c:numFmt formatCode="General" sourceLinked="1"/>
        <c:majorTickMark val="none"/>
        <c:minorTickMark val="none"/>
        <c:tickLblPos val="nextTo"/>
        <c:crossAx val="8060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0.1953700514785294</c:v>
                </c:pt>
                <c:pt idx="1">
                  <c:v>0.24411658498175812</c:v>
                </c:pt>
                <c:pt idx="2">
                  <c:v>0.17534478882296858</c:v>
                </c:pt>
                <c:pt idx="3">
                  <c:v>6.0167496536694516E-2</c:v>
                </c:pt>
                <c:pt idx="4">
                  <c:v>0.15318902842296317</c:v>
                </c:pt>
                <c:pt idx="5">
                  <c:v>0.14316426543591862</c:v>
                </c:pt>
                <c:pt idx="6">
                  <c:v>0.13622675421123498</c:v>
                </c:pt>
                <c:pt idx="7">
                  <c:v>7.480786421564585E-2</c:v>
                </c:pt>
                <c:pt idx="8">
                  <c:v>0.19370516434985624</c:v>
                </c:pt>
                <c:pt idx="9">
                  <c:v>0.22034103070182254</c:v>
                </c:pt>
                <c:pt idx="10">
                  <c:v>-2.2344632406771609E-2</c:v>
                </c:pt>
                <c:pt idx="11">
                  <c:v>0.16394997968185732</c:v>
                </c:pt>
              </c:numCache>
            </c:numRef>
          </c:val>
          <c:smooth val="0"/>
          <c:extLst>
            <c:ext xmlns:c16="http://schemas.microsoft.com/office/drawing/2014/chart" uri="{C3380CC4-5D6E-409C-BE32-E72D297353CC}">
              <c16:uniqueId val="{00000000-67A2-4B53-AE83-F204FF6F73B7}"/>
            </c:ext>
          </c:extLst>
        </c:ser>
        <c:dLbls>
          <c:showLegendKey val="0"/>
          <c:showVal val="0"/>
          <c:showCatName val="0"/>
          <c:showSerName val="0"/>
          <c:showPercent val="0"/>
          <c:showBubbleSize val="0"/>
        </c:dLbls>
        <c:smooth val="0"/>
        <c:axId val="860938096"/>
        <c:axId val="860932688"/>
      </c:lineChart>
      <c:catAx>
        <c:axId val="860938096"/>
        <c:scaling>
          <c:orientation val="minMax"/>
        </c:scaling>
        <c:delete val="1"/>
        <c:axPos val="b"/>
        <c:numFmt formatCode="General" sourceLinked="1"/>
        <c:majorTickMark val="none"/>
        <c:minorTickMark val="none"/>
        <c:tickLblPos val="nextTo"/>
        <c:crossAx val="860932688"/>
        <c:crosses val="autoZero"/>
        <c:auto val="1"/>
        <c:lblAlgn val="ctr"/>
        <c:lblOffset val="100"/>
        <c:noMultiLvlLbl val="0"/>
      </c:catAx>
      <c:valAx>
        <c:axId val="860932688"/>
        <c:scaling>
          <c:orientation val="minMax"/>
        </c:scaling>
        <c:delete val="1"/>
        <c:axPos val="l"/>
        <c:numFmt formatCode="General" sourceLinked="1"/>
        <c:majorTickMark val="none"/>
        <c:minorTickMark val="none"/>
        <c:tickLblPos val="nextTo"/>
        <c:crossAx val="86093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6925.0230000000001</c:v>
                </c:pt>
                <c:pt idx="1">
                  <c:v>19437.495000000003</c:v>
                </c:pt>
                <c:pt idx="2">
                  <c:v>25570.797000000002</c:v>
                </c:pt>
                <c:pt idx="3">
                  <c:v>19874.799000000006</c:v>
                </c:pt>
                <c:pt idx="4">
                  <c:v>31699.544999999987</c:v>
                </c:pt>
                <c:pt idx="5">
                  <c:v>25671.973999999991</c:v>
                </c:pt>
                <c:pt idx="6">
                  <c:v>21346.232000000004</c:v>
                </c:pt>
                <c:pt idx="7">
                  <c:v>12738.256999999994</c:v>
                </c:pt>
                <c:pt idx="8">
                  <c:v>42089.693000000036</c:v>
                </c:pt>
                <c:pt idx="9">
                  <c:v>20973.184999999994</c:v>
                </c:pt>
                <c:pt idx="10">
                  <c:v>43592.778000000006</c:v>
                </c:pt>
                <c:pt idx="11">
                  <c:v>44895.835999999988</c:v>
                </c:pt>
              </c:numCache>
            </c:numRef>
          </c:val>
          <c:smooth val="0"/>
          <c:extLst>
            <c:ext xmlns:c16="http://schemas.microsoft.com/office/drawing/2014/chart" uri="{C3380CC4-5D6E-409C-BE32-E72D297353CC}">
              <c16:uniqueId val="{00000000-332F-4A16-8989-A5C4B4A9081C}"/>
            </c:ext>
          </c:extLst>
        </c:ser>
        <c:dLbls>
          <c:showLegendKey val="0"/>
          <c:showVal val="0"/>
          <c:showCatName val="0"/>
          <c:showSerName val="0"/>
          <c:showPercent val="0"/>
          <c:showBubbleSize val="0"/>
        </c:dLbls>
        <c:smooth val="0"/>
        <c:axId val="810796384"/>
        <c:axId val="810799712"/>
      </c:lineChart>
      <c:catAx>
        <c:axId val="810796384"/>
        <c:scaling>
          <c:orientation val="minMax"/>
        </c:scaling>
        <c:delete val="1"/>
        <c:axPos val="b"/>
        <c:numFmt formatCode="General" sourceLinked="1"/>
        <c:majorTickMark val="none"/>
        <c:minorTickMark val="none"/>
        <c:tickLblPos val="nextTo"/>
        <c:crossAx val="810799712"/>
        <c:crosses val="autoZero"/>
        <c:auto val="1"/>
        <c:lblAlgn val="ctr"/>
        <c:lblOffset val="100"/>
        <c:noMultiLvlLbl val="0"/>
      </c:catAx>
      <c:valAx>
        <c:axId val="810799712"/>
        <c:scaling>
          <c:orientation val="minMax"/>
        </c:scaling>
        <c:delete val="1"/>
        <c:axPos val="l"/>
        <c:numFmt formatCode="General" sourceLinked="1"/>
        <c:majorTickMark val="none"/>
        <c:minorTickMark val="none"/>
        <c:tickLblPos val="nextTo"/>
        <c:crossAx val="81079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462854576333"/>
          <c:y val="0.28478868944209612"/>
          <c:w val="0.81493158960119549"/>
          <c:h val="0.43042129254002748"/>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191</c:v>
                </c:pt>
                <c:pt idx="1">
                  <c:v>184</c:v>
                </c:pt>
                <c:pt idx="2">
                  <c:v>286</c:v>
                </c:pt>
                <c:pt idx="3">
                  <c:v>435</c:v>
                </c:pt>
                <c:pt idx="4">
                  <c:v>462</c:v>
                </c:pt>
                <c:pt idx="5">
                  <c:v>433</c:v>
                </c:pt>
                <c:pt idx="6">
                  <c:v>373</c:v>
                </c:pt>
                <c:pt idx="7">
                  <c:v>325</c:v>
                </c:pt>
                <c:pt idx="8">
                  <c:v>674</c:v>
                </c:pt>
                <c:pt idx="9">
                  <c:v>360</c:v>
                </c:pt>
                <c:pt idx="10">
                  <c:v>733</c:v>
                </c:pt>
                <c:pt idx="11">
                  <c:v>734</c:v>
                </c:pt>
              </c:numCache>
            </c:numRef>
          </c:val>
          <c:smooth val="0"/>
          <c:extLst>
            <c:ext xmlns:c16="http://schemas.microsoft.com/office/drawing/2014/chart" uri="{C3380CC4-5D6E-409C-BE32-E72D297353CC}">
              <c16:uniqueId val="{00000000-3CDB-4740-ADE0-AF9D6A7029FA}"/>
            </c:ext>
          </c:extLst>
        </c:ser>
        <c:dLbls>
          <c:showLegendKey val="0"/>
          <c:showVal val="0"/>
          <c:showCatName val="0"/>
          <c:showSerName val="0"/>
          <c:showPercent val="0"/>
          <c:showBubbleSize val="0"/>
        </c:dLbls>
        <c:smooth val="0"/>
        <c:axId val="923023728"/>
        <c:axId val="923028304"/>
      </c:lineChart>
      <c:catAx>
        <c:axId val="923023728"/>
        <c:scaling>
          <c:orientation val="minMax"/>
        </c:scaling>
        <c:delete val="1"/>
        <c:axPos val="b"/>
        <c:numFmt formatCode="General" sourceLinked="1"/>
        <c:majorTickMark val="none"/>
        <c:minorTickMark val="none"/>
        <c:tickLblPos val="nextTo"/>
        <c:crossAx val="923028304"/>
        <c:crosses val="autoZero"/>
        <c:auto val="1"/>
        <c:lblAlgn val="ctr"/>
        <c:lblOffset val="100"/>
        <c:noMultiLvlLbl val="0"/>
      </c:catAx>
      <c:valAx>
        <c:axId val="923028304"/>
        <c:scaling>
          <c:orientation val="minMax"/>
        </c:scaling>
        <c:delete val="1"/>
        <c:axPos val="l"/>
        <c:numFmt formatCode="General" sourceLinked="1"/>
        <c:majorTickMark val="none"/>
        <c:minorTickMark val="none"/>
        <c:tickLblPos val="nextTo"/>
        <c:crossAx val="923023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79279279279274E-2"/>
          <c:y val="0.3024051709768964"/>
          <c:w val="0.8414414414414414"/>
          <c:h val="0.39518965804620715"/>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48</c:v>
                </c:pt>
                <c:pt idx="1">
                  <c:v>53</c:v>
                </c:pt>
                <c:pt idx="2">
                  <c:v>78</c:v>
                </c:pt>
                <c:pt idx="3">
                  <c:v>116</c:v>
                </c:pt>
                <c:pt idx="4">
                  <c:v>124</c:v>
                </c:pt>
                <c:pt idx="5">
                  <c:v>117</c:v>
                </c:pt>
                <c:pt idx="6">
                  <c:v>97</c:v>
                </c:pt>
                <c:pt idx="7">
                  <c:v>79</c:v>
                </c:pt>
                <c:pt idx="8">
                  <c:v>193</c:v>
                </c:pt>
                <c:pt idx="9">
                  <c:v>91</c:v>
                </c:pt>
                <c:pt idx="10">
                  <c:v>197</c:v>
                </c:pt>
                <c:pt idx="11">
                  <c:v>190</c:v>
                </c:pt>
              </c:numCache>
            </c:numRef>
          </c:val>
          <c:smooth val="0"/>
          <c:extLst>
            <c:ext xmlns:c16="http://schemas.microsoft.com/office/drawing/2014/chart" uri="{C3380CC4-5D6E-409C-BE32-E72D297353CC}">
              <c16:uniqueId val="{00000000-4217-43A6-B4F1-79CE20EBF1CF}"/>
            </c:ext>
          </c:extLst>
        </c:ser>
        <c:dLbls>
          <c:showLegendKey val="0"/>
          <c:showVal val="0"/>
          <c:showCatName val="0"/>
          <c:showSerName val="0"/>
          <c:showPercent val="0"/>
          <c:showBubbleSize val="0"/>
        </c:dLbls>
        <c:smooth val="0"/>
        <c:axId val="806002640"/>
        <c:axId val="806001392"/>
      </c:lineChart>
      <c:catAx>
        <c:axId val="806002640"/>
        <c:scaling>
          <c:orientation val="minMax"/>
        </c:scaling>
        <c:delete val="1"/>
        <c:axPos val="b"/>
        <c:numFmt formatCode="General" sourceLinked="1"/>
        <c:majorTickMark val="none"/>
        <c:minorTickMark val="none"/>
        <c:tickLblPos val="nextTo"/>
        <c:crossAx val="806001392"/>
        <c:crosses val="autoZero"/>
        <c:auto val="1"/>
        <c:lblAlgn val="ctr"/>
        <c:lblOffset val="100"/>
        <c:noMultiLvlLbl val="0"/>
      </c:catAx>
      <c:valAx>
        <c:axId val="806001392"/>
        <c:scaling>
          <c:orientation val="minMax"/>
        </c:scaling>
        <c:delete val="1"/>
        <c:axPos val="l"/>
        <c:numFmt formatCode="General" sourceLinked="1"/>
        <c:majorTickMark val="none"/>
        <c:minorTickMark val="none"/>
        <c:tickLblPos val="nextTo"/>
        <c:crossAx val="8060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0.1953700514785294</c:v>
                </c:pt>
                <c:pt idx="1">
                  <c:v>0.24411658498175812</c:v>
                </c:pt>
                <c:pt idx="2">
                  <c:v>0.17534478882296858</c:v>
                </c:pt>
                <c:pt idx="3">
                  <c:v>6.0167496536694516E-2</c:v>
                </c:pt>
                <c:pt idx="4">
                  <c:v>0.15318902842296317</c:v>
                </c:pt>
                <c:pt idx="5">
                  <c:v>0.14316426543591862</c:v>
                </c:pt>
                <c:pt idx="6">
                  <c:v>0.13622675421123498</c:v>
                </c:pt>
                <c:pt idx="7">
                  <c:v>7.480786421564585E-2</c:v>
                </c:pt>
                <c:pt idx="8">
                  <c:v>0.19370516434985624</c:v>
                </c:pt>
                <c:pt idx="9">
                  <c:v>0.22034103070182254</c:v>
                </c:pt>
                <c:pt idx="10">
                  <c:v>-2.2344632406771609E-2</c:v>
                </c:pt>
                <c:pt idx="11">
                  <c:v>0.16394997968185732</c:v>
                </c:pt>
              </c:numCache>
            </c:numRef>
          </c:val>
          <c:smooth val="0"/>
          <c:extLst>
            <c:ext xmlns:c16="http://schemas.microsoft.com/office/drawing/2014/chart" uri="{C3380CC4-5D6E-409C-BE32-E72D297353CC}">
              <c16:uniqueId val="{00000000-08AF-490D-9569-130045FBE8C3}"/>
            </c:ext>
          </c:extLst>
        </c:ser>
        <c:dLbls>
          <c:showLegendKey val="0"/>
          <c:showVal val="0"/>
          <c:showCatName val="0"/>
          <c:showSerName val="0"/>
          <c:showPercent val="0"/>
          <c:showBubbleSize val="0"/>
        </c:dLbls>
        <c:smooth val="0"/>
        <c:axId val="860938096"/>
        <c:axId val="860932688"/>
      </c:lineChart>
      <c:catAx>
        <c:axId val="860938096"/>
        <c:scaling>
          <c:orientation val="minMax"/>
        </c:scaling>
        <c:delete val="1"/>
        <c:axPos val="b"/>
        <c:numFmt formatCode="General" sourceLinked="1"/>
        <c:majorTickMark val="none"/>
        <c:minorTickMark val="none"/>
        <c:tickLblPos val="nextTo"/>
        <c:crossAx val="860932688"/>
        <c:crosses val="autoZero"/>
        <c:auto val="1"/>
        <c:lblAlgn val="ctr"/>
        <c:lblOffset val="100"/>
        <c:noMultiLvlLbl val="0"/>
      </c:catAx>
      <c:valAx>
        <c:axId val="860932688"/>
        <c:scaling>
          <c:orientation val="minMax"/>
        </c:scaling>
        <c:delete val="1"/>
        <c:axPos val="l"/>
        <c:numFmt formatCode="General" sourceLinked="1"/>
        <c:majorTickMark val="none"/>
        <c:minorTickMark val="none"/>
        <c:tickLblPos val="nextTo"/>
        <c:crossAx val="86093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9241113379346"/>
          <c:y val="0.20180979909487706"/>
          <c:w val="0.84186877825237272"/>
          <c:h val="0.52303563746611403"/>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1352.9421000000002</c:v>
                </c:pt>
                <c:pt idx="1">
                  <c:v>4745.0148999999992</c:v>
                </c:pt>
                <c:pt idx="2">
                  <c:v>4483.7059999999992</c:v>
                </c:pt>
                <c:pt idx="3">
                  <c:v>1195.8169</c:v>
                </c:pt>
                <c:pt idx="4">
                  <c:v>4856.0224999999982</c:v>
                </c:pt>
                <c:pt idx="5">
                  <c:v>3675.3093000000003</c:v>
                </c:pt>
                <c:pt idx="6">
                  <c:v>2907.9278999999992</c:v>
                </c:pt>
                <c:pt idx="7">
                  <c:v>952.92179999999973</c:v>
                </c:pt>
                <c:pt idx="8">
                  <c:v>8152.9909000000007</c:v>
                </c:pt>
                <c:pt idx="9">
                  <c:v>4621.2532000000028</c:v>
                </c:pt>
                <c:pt idx="10">
                  <c:v>-974.06460000000061</c:v>
                </c:pt>
                <c:pt idx="11">
                  <c:v>7360.6713999999965</c:v>
                </c:pt>
              </c:numCache>
            </c:numRef>
          </c:val>
          <c:smooth val="0"/>
          <c:extLst>
            <c:ext xmlns:c16="http://schemas.microsoft.com/office/drawing/2014/chart" uri="{C3380CC4-5D6E-409C-BE32-E72D297353CC}">
              <c16:uniqueId val="{00000000-BD65-4C14-AF05-914920F6DCD1}"/>
            </c:ext>
          </c:extLst>
        </c:ser>
        <c:dLbls>
          <c:showLegendKey val="0"/>
          <c:showVal val="0"/>
          <c:showCatName val="0"/>
          <c:showSerName val="0"/>
          <c:showPercent val="0"/>
          <c:showBubbleSize val="0"/>
        </c:dLbls>
        <c:smooth val="0"/>
        <c:axId val="810802624"/>
        <c:axId val="810797216"/>
      </c:lineChart>
      <c:catAx>
        <c:axId val="810802624"/>
        <c:scaling>
          <c:orientation val="minMax"/>
        </c:scaling>
        <c:delete val="1"/>
        <c:axPos val="b"/>
        <c:numFmt formatCode="General" sourceLinked="1"/>
        <c:majorTickMark val="none"/>
        <c:minorTickMark val="none"/>
        <c:tickLblPos val="nextTo"/>
        <c:crossAx val="810797216"/>
        <c:crosses val="autoZero"/>
        <c:auto val="1"/>
        <c:lblAlgn val="ctr"/>
        <c:lblOffset val="100"/>
        <c:noMultiLvlLbl val="0"/>
      </c:catAx>
      <c:valAx>
        <c:axId val="810797216"/>
        <c:scaling>
          <c:orientation val="minMax"/>
        </c:scaling>
        <c:delete val="1"/>
        <c:axPos val="l"/>
        <c:numFmt formatCode="General" sourceLinked="1"/>
        <c:majorTickMark val="none"/>
        <c:minorTickMark val="none"/>
        <c:tickLblPos val="nextTo"/>
        <c:crossAx val="81080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circle"/>
          <c:size val="6"/>
          <c:spPr>
            <a:solidFill>
              <a:schemeClr val="accent5">
                <a:lumMod val="60000"/>
                <a:lumOff val="40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1352.9421000000002</c:v>
                </c:pt>
                <c:pt idx="1">
                  <c:v>4745.0148999999992</c:v>
                </c:pt>
                <c:pt idx="2">
                  <c:v>4483.7059999999992</c:v>
                </c:pt>
                <c:pt idx="3">
                  <c:v>1195.8169</c:v>
                </c:pt>
                <c:pt idx="4">
                  <c:v>4856.0224999999982</c:v>
                </c:pt>
                <c:pt idx="5">
                  <c:v>3675.3093000000003</c:v>
                </c:pt>
                <c:pt idx="6">
                  <c:v>2907.9278999999992</c:v>
                </c:pt>
                <c:pt idx="7">
                  <c:v>952.92179999999973</c:v>
                </c:pt>
                <c:pt idx="8">
                  <c:v>8152.9909000000007</c:v>
                </c:pt>
                <c:pt idx="9">
                  <c:v>4621.2532000000028</c:v>
                </c:pt>
                <c:pt idx="10">
                  <c:v>-974.06460000000061</c:v>
                </c:pt>
                <c:pt idx="11">
                  <c:v>7360.6713999999965</c:v>
                </c:pt>
              </c:numCache>
            </c:numRef>
          </c:val>
          <c:extLst>
            <c:ext xmlns:c16="http://schemas.microsoft.com/office/drawing/2014/chart" uri="{C3380CC4-5D6E-409C-BE32-E72D297353CC}">
              <c16:uniqueId val="{00000000-D8B0-46CF-B0CE-FAB9BC284BAE}"/>
            </c:ext>
          </c:extLst>
        </c:ser>
        <c:dLbls>
          <c:showLegendKey val="0"/>
          <c:showVal val="0"/>
          <c:showCatName val="0"/>
          <c:showSerName val="0"/>
          <c:showPercent val="0"/>
          <c:showBubbleSize val="0"/>
        </c:dLbls>
        <c:axId val="579964944"/>
        <c:axId val="579966608"/>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6925.0230000000001</c:v>
                </c:pt>
                <c:pt idx="1">
                  <c:v>19437.495000000003</c:v>
                </c:pt>
                <c:pt idx="2">
                  <c:v>25570.797000000002</c:v>
                </c:pt>
                <c:pt idx="3">
                  <c:v>19874.799000000006</c:v>
                </c:pt>
                <c:pt idx="4">
                  <c:v>31699.544999999987</c:v>
                </c:pt>
                <c:pt idx="5">
                  <c:v>25671.973999999991</c:v>
                </c:pt>
                <c:pt idx="6">
                  <c:v>21346.232000000004</c:v>
                </c:pt>
                <c:pt idx="7">
                  <c:v>12738.256999999994</c:v>
                </c:pt>
                <c:pt idx="8">
                  <c:v>42089.693000000036</c:v>
                </c:pt>
                <c:pt idx="9">
                  <c:v>20973.184999999994</c:v>
                </c:pt>
                <c:pt idx="10">
                  <c:v>43592.778000000006</c:v>
                </c:pt>
                <c:pt idx="11">
                  <c:v>44895.835999999988</c:v>
                </c:pt>
              </c:numCache>
            </c:numRef>
          </c:val>
          <c:extLst>
            <c:ext xmlns:c16="http://schemas.microsoft.com/office/drawing/2014/chart" uri="{C3380CC4-5D6E-409C-BE32-E72D297353CC}">
              <c16:uniqueId val="{00000001-D8B0-46CF-B0CE-FAB9BC284BAE}"/>
            </c:ext>
          </c:extLst>
        </c:ser>
        <c:dLbls>
          <c:showLegendKey val="0"/>
          <c:showVal val="0"/>
          <c:showCatName val="0"/>
          <c:showSerName val="0"/>
          <c:showPercent val="0"/>
          <c:showBubbleSize val="0"/>
        </c:dLbls>
        <c:gapWidth val="59"/>
        <c:overlap val="-27"/>
        <c:axId val="995684880"/>
        <c:axId val="995685712"/>
      </c:barChart>
      <c:catAx>
        <c:axId val="99568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685712"/>
        <c:crosses val="autoZero"/>
        <c:auto val="1"/>
        <c:lblAlgn val="ctr"/>
        <c:lblOffset val="100"/>
        <c:noMultiLvlLbl val="0"/>
      </c:catAx>
      <c:valAx>
        <c:axId val="9956857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c:rich>
          </c:tx>
          <c:layout>
            <c:manualLayout>
              <c:xMode val="edge"/>
              <c:yMode val="edge"/>
              <c:x val="1.5981735159817351E-2"/>
              <c:y val="0.403217583413584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684880"/>
        <c:crosses val="autoZero"/>
        <c:crossBetween val="between"/>
      </c:valAx>
      <c:valAx>
        <c:axId val="57996660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PROFIT</a:t>
                </a:r>
              </a:p>
            </c:rich>
          </c:tx>
          <c:layout>
            <c:manualLayout>
              <c:xMode val="edge"/>
              <c:yMode val="edge"/>
              <c:x val="0.80742710243411353"/>
              <c:y val="0.3869944674181913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964944"/>
        <c:crosses val="max"/>
        <c:crossBetween val="between"/>
      </c:valAx>
      <c:catAx>
        <c:axId val="579964944"/>
        <c:scaling>
          <c:orientation val="minMax"/>
        </c:scaling>
        <c:delete val="1"/>
        <c:axPos val="b"/>
        <c:numFmt formatCode="General" sourceLinked="1"/>
        <c:majorTickMark val="none"/>
        <c:minorTickMark val="none"/>
        <c:tickLblPos val="nextTo"/>
        <c:crossAx val="579966608"/>
        <c:crosses val="autoZero"/>
        <c:auto val="1"/>
        <c:lblAlgn val="ctr"/>
        <c:lblOffset val="100"/>
        <c:noMultiLvlLbl val="0"/>
      </c:catAx>
      <c:spPr>
        <a:noFill/>
        <a:ln>
          <a:noFill/>
        </a:ln>
        <a:effectLst/>
      </c:spPr>
    </c:plotArea>
    <c:legend>
      <c:legendPos val="r"/>
      <c:layout>
        <c:manualLayout>
          <c:xMode val="edge"/>
          <c:yMode val="edge"/>
          <c:x val="0.26924019944054511"/>
          <c:y val="0.13961668460507182"/>
          <c:w val="0.14922805882141443"/>
          <c:h val="0.23155762004569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8267497812773403"/>
          <c:y val="0.2843534625215659"/>
          <c:w val="0.60128827646544192"/>
          <c:h val="0.62516638720690842"/>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403-4A38-98B2-5D98EB254721}"/>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403-4A38-98B2-5D98EB254721}"/>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4403-4A38-98B2-5D98EB2547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0.30847592267135776</c:v>
                </c:pt>
                <c:pt idx="1">
                  <c:v>0.29692193729628646</c:v>
                </c:pt>
                <c:pt idx="2">
                  <c:v>0.39460214003235583</c:v>
                </c:pt>
              </c:numCache>
            </c:numRef>
          </c:val>
          <c:extLst>
            <c:ext xmlns:c16="http://schemas.microsoft.com/office/drawing/2014/chart" uri="{C3380CC4-5D6E-409C-BE32-E72D297353CC}">
              <c16:uniqueId val="{00000006-4403-4A38-98B2-5D98EB254721}"/>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4001873753996"/>
          <c:y val="1.7438170762251444E-3"/>
          <c:w val="0.72094060916804004"/>
          <c:h val="0.8416746864975212"/>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Storage</c:v>
                </c:pt>
                <c:pt idx="2">
                  <c:v>Machines</c:v>
                </c:pt>
                <c:pt idx="3">
                  <c:v>Chairs</c:v>
                </c:pt>
                <c:pt idx="4">
                  <c:v>Phones</c:v>
                </c:pt>
              </c:strCache>
            </c:strRef>
          </c:cat>
          <c:val>
            <c:numRef>
              <c:f>'Top 5'!$B$4:$B$9</c:f>
              <c:numCache>
                <c:formatCode>General</c:formatCode>
                <c:ptCount val="5"/>
                <c:pt idx="0">
                  <c:v>27917.633999999969</c:v>
                </c:pt>
                <c:pt idx="1">
                  <c:v>30563.57599999999</c:v>
                </c:pt>
                <c:pt idx="2">
                  <c:v>36227.711000000003</c:v>
                </c:pt>
                <c:pt idx="3">
                  <c:v>40110.462999999996</c:v>
                </c:pt>
                <c:pt idx="4">
                  <c:v>41165.652000000009</c:v>
                </c:pt>
              </c:numCache>
            </c:numRef>
          </c:val>
          <c:extLst>
            <c:ext xmlns:c16="http://schemas.microsoft.com/office/drawing/2014/chart" uri="{C3380CC4-5D6E-409C-BE32-E72D297353CC}">
              <c16:uniqueId val="{00000000-E0C7-4945-9630-CAFC3DF17414}"/>
            </c:ext>
          </c:extLst>
        </c:ser>
        <c:dLbls>
          <c:dLblPos val="outEnd"/>
          <c:showLegendKey val="0"/>
          <c:showVal val="1"/>
          <c:showCatName val="0"/>
          <c:showSerName val="0"/>
          <c:showPercent val="0"/>
          <c:showBubbleSize val="0"/>
        </c:dLbls>
        <c:gapWidth val="70"/>
        <c:axId val="861099872"/>
        <c:axId val="861100704"/>
      </c:barChart>
      <c:catAx>
        <c:axId val="86109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61100704"/>
        <c:crosses val="autoZero"/>
        <c:auto val="1"/>
        <c:lblAlgn val="ctr"/>
        <c:lblOffset val="100"/>
        <c:noMultiLvlLbl val="0"/>
      </c:catAx>
      <c:valAx>
        <c:axId val="861100704"/>
        <c:scaling>
          <c:orientation val="minMax"/>
        </c:scaling>
        <c:delete val="1"/>
        <c:axPos val="b"/>
        <c:numFmt formatCode="General" sourceLinked="1"/>
        <c:majorTickMark val="none"/>
        <c:minorTickMark val="none"/>
        <c:tickLblPos val="nextTo"/>
        <c:crossAx val="86109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ECF9812-844B-4590-B616-2F2E67149868}">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4D297A8-7396-4EB3-B6A9-8423F94AB7F1}">
          <cx:tx>
            <cx:txData>
              <cx:f>_xlchart.v5.5</cx:f>
              <cx:v>Sales</cx:v>
            </cx:txData>
          </cx:tx>
          <cx:dataId val="0"/>
          <cx:layoutPr>
            <cx:geography cultureLanguage="en-US" cultureRegion="GB" attribution="Powered by Bing">
              <cx:geoCache provider="{E9337A44-BEBE-4D9F-B70C-5C5E7DAFC167}">
                <cx:binary>7Hxrc9y2su1fcfnzpUK8wV0npyogOTN6y5L8/MKSJZkEHwBJ8P3rb48l2dJsJdGu+JwqVR3FlcSa
AdnEYjdWr27gv66nf12Xt1ftm6kqjfvX9fT726zr6n/99pu7zm6rK7dX6evWOvut27u21W/22zd9
ffvbTXs1apP+hn1Ef7vOrtrudnr73/8FV0tv7ZG9vuq0Ne/623Y+v3V92bm/+OzZj95c3VTaRNp1
rb7u0O9v/yivvl5VV2/f3JpOd/PlXN/+/vbJl96++W33Uv922zclWNb1NzCW4D3BOcUYi7dvSmvS
+997ku9J6hOCfRzc/Tzc9OSqgoEvsOS7HVc3N+2tc/Ak3//7aOATs+H3R2/fXNvedNvZSmHifn/7
3uju9ubNRXfV3bq3b7Sz4d0XQru1/f3F94f97el8//d/7fwCHn/nN48g2Z2rv/vo3xAJr0r9zbZG
/0pQxB5mlPMABf73H/QUG4SCPY4EFoii57B5mU3Pw/N47A5C4R+vEqE/Wr1Y8yvhoXs4IBhLRO9m
f8d1EEJ74FMs4Iw/wHfnr/eu8/cGPY/NjyfZAeaPL68SmIe49sZ+exPasq++/lInknuBT4VEhD71
HiH2fMRxwIm8gw8+fwzPf2rW81g9f5Ud4KLwVQL3cbawLKUP0/bPVyGK9wAKjjGhdwEPP4UM+WKP
MUQp8/3nAt4LDHoepR8Dd4D5+PlVAnN5awwstre3vw4awoAHAAXwpXwWGuAJhBK8XY7uPoe16rE3
vcik58F5NHQHnsuTVwnPaabtw+z8Aqfx9ygCrwjEvU/Ip04jgdr5ARGEijtkyMO975ahv7PmeVDu
Ru3gcbp5lXisStvqm1/IDLDcYwFAwu9pWRD8GyRUAiBYkmcheYFBz6PyY+AOMKvXSar/aIsr466A
89+Fkn/uLITuwWovfYLY3QKy4ywB3qMkAHdi92GOPdz7gbP9vUXPQ/PzWXaw+eP8VToNMDXbXt38
wkBGgKkFkjGf/lxCHqeiyGd7DJgc4TsR7CWmPA/Kz5E7oISnrxKUE9t22ZvwqrWl/qWpDsw8gTWE
kfs1ZifVEcEekoxIzu8yHZ8/dZuX2/U8Trvjd9A6eZ38+eR2fPPZtsXDXP3z8LYl0CTAdKvXfP8B
T3nsQoLtcfiE8YeUdRenF1j0Jwj9GLmLzeuk0NFteTVetb+SQQd7vi8Fx+R+6dkhBYAN5ZJTgu7z
0Z2l5yUWPY/Nz5E72ETxq4xy5xnofm/2XXllbn6h74BagyUO2P30BzvUQKA9hiD72So63392VqGX
WvU8Rk9H7+B0vv8qcQotpKHXnb7uu18KExMMMUJABNj+QKL5JMRBukMkiHJ4x39eaM3z8DwZvINO
ePkq0Vnf2jb9pUob3uMUZp4G6FlkJNmjlBJB/XtuveNALzDoeXB+DNwBZv3HqwRm/+Yq+4W0mtI9
UDh9gR+KBDtxDSG6xxmQO+nveMzfGvI8HPfDdsDYj14lGIeQefbXxfzrAhgBDRMLLDm7r6jt4CHZ
HpZCCILuxYEdVF5i0fPA/By5g83h6+RoR7bXTl/90kTH3wskhC/+Q7p5uroECPQDJKHoc58I0YcX
404feJFJz6PzaOgOPEevM44dX7Xzr6VoW4UAfAcI9FNUBAeJE0ExLrivxO2sLC+x5HlQfo7cweT4
dYaz4yvnrq6z3t12nXt4dX9J3gnCPwGd+XkNGrgz9xm0EUgQDh6XBV5sz5/B8+RxdjF6pX6jndv+
qWv9MFn/HKFtgweG9FM+JJ87LiShlYCBNgAtIHfkbUcZOH6ZUX8C0+PBuyBdvEpecHI7XP3KkgEJ
9gjjUNl8UNh2WAFCHAACiU3cF+Ag7XnsSH9vz/PQPIzbQeXkwytFZXyzuapql+lfKd1QsscliGbB
Q84J68uTnBOkAQHKDkS/O+eBuvVTcF5o1p9h9GT4LlSbVwvVwW3rbueHufrnQY76e4gACIzcZ6A7
/QMCMh2IgNCnd6fgBDvsbSvI/r1Nfw7Sw9hdhA5eJUKn7W1qzS9Eh4A4LUHiJPx++p96EcI+dHcA
+4Yiz8Nd70vUf2vJ85g8PMEOHqevs+K2fTuPbyd9/QvFAaiHUowIdBDeF252Ihvy+R7yJTiV/LcF
5yXWPI/L4yfZwebk+FX6yvvuKnt4Z/95HNuSAWDTsKLca5w7cex7Z6GALBTzHZr2d3Y8j8fdqB0k
3l++SiTOoPfJzeVw9UtbcWFlkQF04t4rl/+uOos9SaQMxKMmnMcM4KVWPY/P09E7OJ29ziznwvb/
M6VqWGV8EAIwuucAOxFNbpEECRp86G4V2vGgl9v1PFa743fQughfpVd90FAr+KUetZVBEZYB4eIO
h52ER8i9rbsxUK7vPgccH3vUSyx6HqGfI3ew+fA6PenDbVtZ0z1Mzz9ffqBi4AuG4Z8d3xFQ4eGY
BxwIwfefHWn6BZb8CSQPj7CLyOtcgz5eQQJq0u6XsmcBbZ6IMCHv/WGnBeeOPUMBzqd3gW+Hr73M
pufheTx2B6GPr9Nn1i30Dry5tN1V+Xd+8z+4acj/X7z39V/uqbqLrHeh48k3/9N9ZMEeyLxMQJn3
TgnZiSABNMGgbQffg1K/k4HvbPX6c7Oef1F3hj95kv+lfWR//rr82H8XXXVX8feNe4+2mf31p98f
F3YT7gy9XxGfDfl3c7d/8/tbTDiGef6xIXB7kSdr6V17XXRVgD88vJKPBt5eue73t17A99h2KxP0
NW8Rxggk5PH2+0fIhyUDupcCHzNQKINt/5/Z9iL+/pZu2558DntwuI+hBiBgnXdb7gcfMRAEkE8E
DJPQsUbQj12TZ7acQXz4MSn3f39j+urMatM5GC3g/vXd97bGUmDf8NpxAsVVxCRFBLKm+vrqHCIx
fB39PxrI2vFJ4KMFJIZ0WWuXzl0SWeyranbHXkeDuK5E2alBsrxRkpLls4dLjkKs0cYNtXeUgO3x
3HjVKp0bGwq7uGObmk3Wkv5ANqOIaBnwQ3A276IxrobGkdQ77LREqqYVvxhkPb3PZdAZ1dvcW6O6
sapyeRNy52YF10Mr3DTaqGBIyDpvgiQEuyeVsXRT6OyYk6o9wAGtVdYk78alOZ2cjaBa7Cta1WjT
uJooUFmKUJT8ANEkSvoiiLK0uekZGqM+r11YDW0etsTMx0mbpvHY+dE0+NeZx7VqSufFSZ6j1ewv
y5rZJlUmxWvPMPMxmIc8dnWho6WkcTm1p20x09hLi+6qxR1ZlaKSYc3qdkMqDvevkFMwUzTqjAw2
s+v1uUgzG1UILZu6wEE42jlRY10Pm7TLT9s58MPGFUtcNRqpHvZnKerXJM58RqJUe0yNVT+pwZbu
oNDiOENBohCpzgO/GuMuEeug6jc1HQuVlNioObBtSEnqRzjx157OUciy+QPrhjkcuu1D1EUXdT1J
onLu07BlHo9L2X+tXBCRaaoOaoP0Yd3qOSR4iu0iVp4u6xVbGhP1BfeUBvFXNYxvgiQ46Gbrh7LA
tdJL4n2YibaK+D2Lna2lIv00rTBNA+UN1byPbZZfirxe9h2SQyTE2KzchNgKO2+O3OTTyASMKybT
9dRzqhrCaRyg/Es91fSw8eT+bJIqBKbWRL1rR0XKdJ2RXqigqZuoLL24yJtL6/gHOS1HOR6FSgdO
V57Rfoz8JVuLurpaWP4lbzq6zm3ShmM+mtgPcu+gwcEtXbw86oaARfBOXJZuUnyEV0K26bvA5nbV
p8Uc4jQpwyLtwkGiJaSu9BXq2H6Dc/RlpgsKi9YdTl7xdZnpFE+ZrONc5/OGmbQKl8VI5ZXwLmiT
N5FIa7rJFtrHNJun0C/hdwVqP3muq6JCTEnEjRtCZ+dmjSQgaGE1WfG8alcJyd+3mKfHxs+qFZFf
08D5B1MqmpDV3LssKapc2POMRqLU+rwaChkax32VF9m8rnXQXvpmkhESQXG+CEkj55Zj2HddrmRe
jDFOMr5air6KQEUWsZlQqjrs+Weat0vsL0UVIyezsGcFjrKO5MqKnO8j3CahTuWwwTjd79iAD53n
95GHs/p9zwjMokxIhGkuQp4GY8TGqlE+szp0LPffzwn1VechDp7bLKsuq0UY9AtS7VKYi8Ij81lS
9/4B6tzIFAgVmQ5Hr8hiXssxmrqKh31pipjMrliBqf2R8AyBL3pHxupybQt+4tHiqx54FuZGlvtD
I1LVy8GLxALzWS+ObURW5koT/9uUZDKaRssO6mHBKufdhS/1fm8GfiAXoRVt2TlP8iYefWLjLJga
tYwljyidOoWbADoCy3M9T2cJ6s/K3nTKzzVaz9q7regyr8p2OWw7caRH+L4TZj3yeVaGGrMSqdeG
VevqaE4GpzJo9lOI6qvGpqNK5XLhLJ42YihSVRbCU6PsuxAkzDnG2uKoNQ28Uilvj2csVn2Fr4KG
1ErqnIRD5dhFgrM0rEQQ97OnfHC19USb28GVoxLLnJywNidrv0ToIJFlscpLPMTFXDs1d0UdjUEl
NxnxT22Jv3DujvKU5vuOTR/k6IQSmndhORO+3/vaXAbB8LFM2jGqa3HLs3EMh0R34ZiWlxj1h4J2
7Ukt8YG2baWYteVxKbgyfntWZomJEpLJMGmab23b+5EOaKLY0ts1pb2OEjbncTN25dFcju2aTq1U
jCTBpsyNciT7EswyuJzpvLGlQYcLz/vVgOdm1clyiCYJdzTLctkMVJ+5gh/lCBahyUsmVYwB+DNK
y1XbM6b8il3URZVFvGv04dy4/bRtajUMxFNp12NVZrC8ZFXDP5fF9GlM+n4jZnFjezyoLC2zVY+7
cT2ZyVulJmGhqIbgtCuHMz8VmWoo3Ro+HteNS8KO4TqsknObLzYeuV5NjR4VBLRyH2Xexz6oc9V4
0w3RNYZY2Pf7clhaiDW6jeck4RuIv/ogG+i4Tj2IcqP0WNi3slKyxGStF8JWqRjJCpc1CSdao3Uq
8o/joNn+4snLuXOHrmhaVXvpN+LV4qA0ZbLyRLkoWnO0YlbIGNHKP5C1j5WlsJIvEFVXLW9tNMp5
IeZryZ3p3lPdJa6Ad9ZrArOZRk/TOpy6RtrxQ5cMlQBXbLjLS9XA21fJ04S1wVgrkeFi62Q2r5gj
mwZbPaBQ1Bwn70k/GsILNc+tk2nMnIXoXahmqUddKIMTdk5oJXj72Q6TWcxBSwYngjC3UgqmTF5q
LyuVqdulbUGKB854T2ifMLJrW8+tTrP7oyx+/PW/L20Ff76P+fnL7UkYP/92/HCExl9+C3o6t7Uf
t/ulrTU/rvXzSIctpf1h6g5Jvjt0408Y9F9++DJ6DZm3/5f0+kd/6k9Kfj/mnllvNUkKRUnYoYkR
BdoJHPmeWUM3IPdBzfShGgBSGTSg/2DWBNSXeyZNfOgeEJTDpkMpgPzi/4RIQyvbEyLNaCACEHkC
5sM+EYqB9D8l0gG2RiZWlhsi089jkU2qc4WNufA/GY9ftIO3MX7ffJIV+jSPI1r1YgZeMwA5Au9Y
vAbvkxHojyuDRRk0sv2gL8p1O/t1JLzGhEA32m8Q33lkMyEjK51/5KVl/QW2rvjnHp7xevG6PiLl
uIS11HqVeGaK+1Sc54OWZ+Oio0J21aEZ9QhX60tFxqaJnYdxNI+0PfC7NmyG6nR2mKm6o53Ky2m/
dWJ5x1zCIitGEaJ57C+xDoownadkP9NZraiHgHUTtnZd+pHTSis8juVaVGV23PkaHeYEbPJ9o88Q
d20MdLI5k0TEVJcf+mlWPZkWNTecbSoxXNke5Wogwxi1tJ6+ahOkh8VIF0WCxaq6bPiaudGPW9qK
9WhmF460nOKSkJsun8iK9jiJdAHUMBH9FR7mMfS64SAPimpV6WaM8sXo9dKZNAZU1ZgJc141btWV
82qx3mky52Xce820qUkwqklYdB7UuPzUDaz+yIZ8VQXjuwV11XnBpDzSpWx7lUtRFGHSl8dtTVKg
RXIA1m6a4lO/WP2uIBndJ87rQkLMNKo6HdqLhnjJBTQhs0NazItQXsVaoPy8OUqyWp/AlrXxUxJg
dwOEN/gwVaQwytp+jDiE1KNsCKrYjQXdb/pSvhMj8HtTku0qjwe26YisPwudCx7mYig/mMKwQ1Zm
wdrHJTqhZvGFWlBpi1Xq1+2RaLCMak0QTF6Ae6SyvmmUwzVERJckuVqsbw4ab+kb1UgjGqXLYvQU
ghMPTvzO2sNZEsjURpF/EXjweDQlqYkZ1smHHJf2QpKkiqdK2wtUWHRC+GQP6ZgHR+k0AXuvE0+r
AAmdrnQBKV+Ve1Pc+WQ6m9mgT/quSCFBTIErQysY4DdWkFB1Y1Iqpoc5ahtJrxqflB9mPftf216Q
fY+QPg9T4KqbtLXwnWyYzmACvXCYZr0oaE1Bl4Nl5mDq4JIC93Mf+Sadz3AKrybrk7nYMDfAwzdz
Op+L0gcbK+tP5wXv7aGzjBchmQGHWpZwQdRNWROXrTbxDMnMlmbWnzPwv7WGdF+oaepllEzacViy
uvJDjYw+gVTQ3ehmGdaoJ/Utm1oggb2tT79blid5LVdDj+DyJZxF9C5dMi/UrGU8JEA639EJ3kHq
ddW3ssroAaSk/aXL6RhaPnMe6u2Dd6Saz+eede/FVMEXyyTH+2yAIBJJYmfIbNywzkeaf/n+puWs
g7staTD0Cs2YHeppDGLYxWBPxzrIMuAoeR9Ctld+oMGIP47G0zbuKiretSyl+7ZIpnMEbDhq2w5D
JtQLugFeDFGvp+bAqxZADSdjvYJFvLvpRKZPjG/5qUR8PmwShM8TP5fnI4gKcQZvZKGWgCVfAtw2
amRVppVJJrjQIOGOYjbFqkwz78IuzbAG2mYvmrQJ1rbsgvg7WtVY2Qudzk6GrkgMsN9ukKHNYeZm
QdkRahwwRS7LbIh4CpfvxzkFtWCCt36Bf2kpP8uWQlLXbPOPfDlxJjsZmvms99zl0KRWDcx+MVqq
tOIzyBPHuOtP/TE9ywa/UGWXbaq8/cbG4DAgtoTEJQgNFueTIysyZOuOLx/S1vGI+ZM84hwuWCcs
LpyncD3bUGJjzztYx3qFie3XSCN+Tuv8vUM5OuEDxPACyTTiAjgaEoaGuppP9BRE45RHLrEHxIjk
DHXedIomnK+kTeccMgGerbktciWDgcYzkFYl6qbdDENZh50smizyWnRj0ikcGnzbmMEeNpmuD/Ol
d7HBFdonmF23qNsYyd7BMgk579CTU9ykyWcvxZ+cJ6/n3lZqMa5alQNISdVshtiryBzlbikLhVs8
hDXn9qInlIZDli831cBCvGQG6HvmVnU3XZi8rw8CUaxJ3mUhYwsArIFeTk2fqHyci6OCo/d8Boop
gma/mOZq35eYbEYIwpEv+zqeTJFAAtMf1OlSrzxrPzd+T9VkrH80F744aOHFX+cz9yM2JJ99VDWh
B1lnj+ZvZK7Pay3FrcZCb+jY+F8E92yEiuKyQy6/mmcPJJkcEjBNGhn6vXEqcUF3QIOENmpYFogH
ZCg3ab4QBPqFT8PFRjhILprK3WSgu8W+kfPJlLVjHZN0gLzHdNiHLG9p+3gZsDmyiJ+UEPPfwWvV
xj5P0BkB/SAecW9sWPVevikMJF3UeYNyCNe3juEiXiq8P1e2UKSur/oSkr5GgpaTo+GTnyxD6FtY
7QPcsLXH+2uf+p+bDFK6uUnej6ieFSHFsM04itBS5h23lL1PZuOHHNxQ5aAmfpI5rMPGkaiDxPII
Msw0BpIgb6hgw7lgGr0v5mbLIURAQkf5fDB2CSTmA07kFKZD/j4XfaGoo8BwE5Hfdm1bHgRtJUBp
c6BIDt6wgjV9XBUOxqYVieel809Ektt3cMzKFKVZA8yKbNWwupUn9VCPX4w/l19G6OY54R21IUgI
s2q5XiLIbCxE8k73IswMa8KkqGSg+JSnR8PUFejA4QSBxOgWfoKDpl/JtKl8cIn0Q8cn75SjVoYF
qF8NgAjyFoiGXjwUOcgIrKXwxpgkVbZhkHPRBbIqNvX2xEokDiirkjhpWBUnrkk+BI3uzsdi0Xm8
uMYY1QXGO+lSyfaBKRRr5Nsm1lOZhOXILI2zdvpmKoxPUZV278dWj5s6E81H3nRWlRALo3QJsnAU
o4s8WuvQF8t+UQELq4bBO/AtBLAa4WZjE+bCuu3yME/mZGU1kmBW2axnWn4VrpTKtcl4Cmqef9wm
pl2VxLbrBmdD2I9FEgJnOJ5svqKet05xysNSLp/ztrV1lJuhDKexacMFFUjpzJWrivpdCDu76Xqx
y/GkQVtqrQfLQJ+QFSvdcLYUwPGKwTpYuQZ5Oo9NedHkbtxIUnifSRecIFO721FoICB87lZBzdNV
Xya18gjIb22rddS3C7g4bPYGwdo/hxXUnhox9aoO+lk5f2QfSD2tp3FKI0eWi5kTcTJpjFQnZb6e
DVrzUbuwRG1sB5veNtO8Jh0seUNjy3jQeR9P/jQdQH4Jqlnukv2xSY502pzThLFIJDLfnxc+HSa5
zIIuyr2sQDEny3lQQHRFh6IHRXmI8zorUb0uqjFP3xEOeh64sBtTBQ9Mh1QFnpfCkpA2vq+KwE/n
KhRjOU/7E/Df5YgBVSnCPK0KFs8u36oTNc4V64sJkmNYt3vQk7kusHLpkM3XWSHHgSpOEos3sBp+
nCr6zvODYVWZoA9T2o8XiViWGM2LO0lzZlf5wOhxx5ZPzUJ0vNT8XAfWC/Ol686zwOCoDFh+2oia
fXWTncMcm+Urcqg7HivhrTQabtt0xvHI8HAsQfuIoE5LD+gE2Y9imTsLxhIfjYI35ylQFdARexLN
nvgC9dpENVWfX41dOofaaymB9T45qDzNVZr7flg0zoTDoKcwqWUGS2VdrqeO6rUPAk7gdZNiBT1c
CBDtssxvBB4HRZuqPeGoCEtLr7MSuyjpdHAwpws3cY62pD+d2+6rT8fuRhQsPxpH44DHO7ohHMSO
Ng8u/KEPfNUAl/GiYuiK/WVJpAOSQOcjqlvvXV1Wy8ey9ctjl1XXkICmVWxx09dq7BZ2CNK0jbTJ
rpuqglXfa6obMfBtzEq6btUbPaxa5Lefgb7wGA79ms67JFhC4EDnROfslORL6hTCJTnwaQDC8LyA
p/Vm/MD7sT9samKOlhIqKmEzd+VpYRrBwkWS7KtpnJ+qJNfTqkIZLAV+0AqjIDW0wAPKQN7I1IfA
MaQMnes+lR+7VtSfF1KZr0tmfZCvEkI9CPkiMGHvj+bSAOmPGVrkYWI7u3IQGGPQuvf1nBhVj5Bk
Wb0UJzrtx8+oW1DEG0EKxQxIsW2ej1ZhuPlpkwIpAbUlg8RXB90llL3aNIk725iFWAXsuVvmcNLj
MhQRcV2v2sYN3zJXVRtBOr1pm7HeTJ65LaZFKzcnAtJHd1S0fQV5VivPeeUPZyDN1OckD5aoGBtg
tzn1FEutjNuE6CgPZHIAhr2HxC+JRJDZlZdXcr/kXtqq/1N9/vxQ1Z8KTgDbM/+qpvr8wX+74+8F
INjABm3r0O9EoTv6fu/6vQAExxQiBCVVAXEeTgKlj0qr3w/MgR1v0EQFuhCFA1x/CkJyD2QdAjtM
YZ+p+N4n+iCAPRHyoKT8TGkVbSunPyurIAjBmSE+nEzBMGxQ4WT75I8rqzMyBYJajb8pJiBm6bcy
9U6nOdmHnCMyo9lU2j9wfhIHSf8JFZ7KiYseTd4zJmxPX/g3EwhsyyTQegQH0aHt54+Ku5CcQq0D
vHpjQUY6SeinOaiP3FDEBkq123Kc3zV9FNSQV9MyOa7rNIccmIIEjD/TAYdLFhkQdY/9BQp6Vq66
oFC1QCdNxhNF2aBQnUfekGbKr6/pVMGXMtWbTHnFl9zhePu/M6WK6vm9W+xaV05BIXVmwYbarslU
CiJ64w9mVgsICL3yWkdI5Bd9OBPzYZaFauGd2kxcqoqkimJyCLFEKJ0v72jnoEYBLEVL75ixHAqJ
HXGxKyAX7t+VmYGF2qQKe0H3jgefEfFil4qrxYEFVY6g0ENCykVYNYHysyzubRkNUxW2fXEOmv5l
3owt5F9VPHT1lz7A/lqX/VnqxGGOICKmfdjlRdhwELr4AmaMXQeKmjHX1UT9dZHLWc3+eG1oGqW8
d0dmW4Yq/RoSHQc3W0DkIKdplafQ/fh/kvKPE5uvH/fkPGm8oH8pKO+0ufwMKng77j6mcIgpAmIG
dIz9CBx3MQW2am57L6GnHzY0wQHDjzRl2KhJYPsF+Ph9FLoXmBHsvIXcF1pmERw3HMCZw/+Jwkyg
C+iRM2/vCAJ4AM6MBYc9IXjHmUuUtyALF+xWoqTrgxjXtPZKYOGDXj4w1tfFFfVa5lammd0MzQV4
YtkUejbxv6ampcYLoQpYiIMgY6ByFYFnmg3U5kp3XLKq9mZli4nVX1kBIqqNPM5LqP+lQlB0K4Df
9edlNonySkpWJ9ekIg0/SbkGxqEqpB2YQmvWVqcZ8rsRkpCStUWtLKg11REScwMmp1WF5kNcEZN/
89wA7P/u3b87pfqZiAf9fE/mCBYETEGhotu+c5guQPZxwBOo0n3GM3mbjBbK5htQpEq6KengWrFZ
XNqB8r3oGo6lLv1E42T11wF3J+ZDLQGOIBAEzpKCZk+OwJin91/y/0/ZuS3XqWvd+olUBRIn3cI4
ePgUx469Et9QcZyFEAgJIZDg6XdjzvnvPeP178xaV6n4BAgdem/t632wAsZ51r7LuGNdWznNUiZK
zikZ5ckG31gHEdI1CfbIhGxmePAJDGhaxcmWeXbtMjHA/9J6ZDa+R9+dEd/7/U3uRsTfziXQwRma
k4MMQXFeHKO50q/32GVixNQgy72YYJKLclMIwV/NBNnw80qKOUFfxP+LRf0v7+R/ux4Owj/Ztr3Z
2a/Xy0NAtllE8/2mbErHMiBPl2WkuzbVpZ3aBnjVf3M9+D17yyGUfaIXRBJnH+YA83UcD8jT7mvZ
LORp6CQUoUPe9Tk7DhMCUPFnNPf/nXQxKNG/jWiOFYAwBF1ccD0sUKBevz7hEDlRy2D4j0jCGHpN
GMyeJ5p1aUpKy1RDrxZfLIOqIpVYCsfb9lMOTXCLkEI6uAH5s/TRTJ5+PxB/zfe/vesUjFiOeGbn
xPKkAOH0651F0TjoHNn32W40Eshl0rBgMGaUNM/639M25EVW6akxfuKlqjcRZ6VLGxerG+wM2Oea
SnfQ3tgtTcIgowdVp02jr9bRj6m+h5DdxWGtahom+m0aRzU2RysRQYxH1c8bdRCWomxSh8KmUdvf
shBrlj3wNQd+AjUHLAX7VA8qHsNd18DPwL40L1kb40iWWA9X45blrTr0RBo7AN1ZUm6rnODXRInU
eX+ZTa8LTKts7TCNKbdivnR/jKYXisq04iSsUJH9QokiV5oWRX8/0BnDHWMLm/N7NvX7vCSSjiwq
zQYSDpSDQSLTlh34mhhpyWT50B4yk/dyLqGUMNwGBJcM14cYgNfN/5hs2Ps8xncbi9HWp3xc2HjJ
I9JlFP4AbIcnhfScLdeRp3XbVH1QqGk/92HsZf8MWVdyCFWrA8l2kVlE6HIN88FiC1hb1m2+5H6d
QDUJwDZ8efQy5GxQpRSu0HVFZuAekQIPhS2aPvCRm9wfmxHNucYv6cqXTX+JolVhIOu4i2h2r4HG
6OxLa9DAqwFplWBzPQk7xrGsVFxM8BtzOk7FdZoFT1/jNKyuuE+Ur83ngXPZ0aMcAO30pQHOGFwF
urEY6XHQK94tlGe62bWMSDB6qUZM97So1mSt/W3HJzdtpe2lb68HwgtLkOCJaDonUe/8WxapbhWH
OqkNFDGVD8p+HcaxIHMJiyDH6P+1m4yD4U12W6g2xw47iD6jc1WncBDTSiUJcJByHRzy3/LPqdG3
ONxfh7zvsuhsuWyRmC82yhS4oanROW6DdlBNfEcW/sU6q4snM3AC/apNmxTGR+Of0rVN5WFtfX1u
k4VdtRHbLsqG5Wq2jX7MbUarwFNxn7euhwmYLPZLjUl9lTSpnkqsPvEmrem/NlGrD4HHcEOKnrlz
DPur8hQ+HUiJV91hOQ7eZLeQpOACJ0Lg7UbEnmQekqPU7fxpk72Ljpi57lisML8wYzP1Q5j5Ca65
ubEJaaD7TQ7YQxKqeUqaq0XPYB+5h2NoxFh1rWnfWyiRh16YBvH6MBzSmo+glqg6IZOvLdiHNMGf
LtahSuSQnzz+5KUgq3izAWYEXUX9PnLY1V2IQX2sXKYnISP9ZJKMwrZqonGCRqebZx+24nsPbrLk
bFZffEHbY0RddJ1AewC/QQi7TSA6nayb0K9b5vXniKStKwGO8XdInslS5rGJHxcqRXsy60BAlyn3
OC2Ju+xbwWFaw3zNJrtCaVAeNFDOYZN9bRfK1wuCh/nHBKgsPurZwPBuWiVWyAVp8bNwaa4OpCb2
WvFUp4ckdvJzWFgHt0Hpm3RyMYTiQujvkZzMbUDbrpspi/cZWqctfPBm8dfBzuEuyrvlUihNrhHl
C3oosPu9x94zkC9bEYvSIXj75s3of46EhJ2l3dCGRGpa8hoEDd+2CTNX9KYvSaztfDCb78J1NjcQ
OqMY5vAa59iIlYEx4xnkIKhmvbm2YbQnamYKp1dBmmfpS+rXH9Fc1/dJjOWzTLM7qHyM2rIJaskP
6arZMcndcG9EYr+tJiwnGdHZQWeauy7A1IYlm0JjhTnzfZnB5jLaD2cdPCtppNzngFT38wT/oqs6
55rnUazjVxuMouUYZkh0sQWCJHF/rIyLrO6w8IIAEhkK/wB3W/TVsC3yu1RmK0kTqRcAeGMJ/DUG
TpkUF0Ohtc82qq+BDiXfpyILt3KL7VIancy4aO3KGrpNtTZzc5sVBNJ+H3f8uyUISw4FsE9Io3Ia
HzKfgU+jI3xR3m75lYu1eDBajUfmhX0GxGHOyxziszRL9t0y2B9yk8/bqLbiPJpkLeWomp8rBuQs
XD7PR51G65OzcCdLm4zrTQziE/nkslwyCL7nMedpXDb5xJ/54PgbC4Z9kbbWb8u2bD9nTPDDkmt6
l9Q7Q4eT4jCG0T0ppqFO+WG5RU7cvW6RHs6sj+u1GuYtuRdrlOAsC9iRQAkWBKd2l13lUVJXZhrk
uUtn+zytlOH+F3odRwM7yYxN33pTjw98EPYqXnv+pBSowgao9THk2HJLOcDLH6DUX9s58Q/DVNsv
FjrKD/g/2BzouC73yaqweEbmP8XMzTfB5v4CKBFKnZ6L4VxnKjmIMUMY67HnARGz9W1dC/t5o4V4
LhAFfhu3wn3Bgd9cYbHld1tM3AOO+vbU8zoF4djHrHKK94diW8FkRrEdTltD9EPXFeKhCdqMFTd9
dLJejt+MmxMom+m23VqezDdtDRCiIUp/adjGFfZsFY4s74qrWIemWsyWfCqWhp3FbMk7qWlhYf+l
ydbyalUB0eohn42CN9ylbMndMYJtAduy56a+9cQ0D3yOe8Ch6/DSO/sdv9OUk2vjl0khgpFzLu8D
l/D4UxO311wb+jqTevZVL3x0ty75/NzSZRnPAjpuUnER5zdJrW1xArA98GslCnPQYYIdsijhDwXf
YINBeOcLdJB6uNdkiuKblYw5xjqLvLO3I198f4qDjf1lgNT9iYWEfM4H3poqC1bsyKmxj7JpF3W0
vV7FjWo73cLeHdL1DBAwJud8Adr7uBaDnQUYGxyMBz4GdLXuMGraN901gJfM9nCYEblUqZrr5a7r
YYNUbI6bLz7fYAToqM9uB5AZ8cHHCBFvHEok3Evaiq2w2EescWmGwKkZSFNfLS7Lr1MaokF+2dha
g4Bcw7ibtBSbXXQpErGs57FfB3sQy5TOTxxoPSRr2vTclpbUTd9VJOHhqWUoyCipSPrPeo3JBkSW
rRIG2EijW89lGCoABFF+l/fYTg+ApbeDHrb2WlLXVvichu7akTVM8lO/koxvDMM/REEd4oiqbgFC
aGiqPjmXyMId1kxmPS2HedJYDwXMu2oGLKGOSTz34rYTRmalGkzYqs2FcSjBYGxPWT7L7mpok1Qf
G5/6u66FFnGQoQ1XrEni4pAVkcjLKZM2vnSNNdDc5jRfwVSF9UvmqLsnKQ8QrmSdTGWedMxW69pk
L7Eh9h1Qujwwa4CDaV3H7Aj7h860QggniK7cROYpA7crsseVJDpHYDYXa9vD2J0dfkCDcEE/BWxC
Y5EdhekNRPIxDvzYqTzOxdHQoNP0LiZLNqNqY1D1ldzRm2ZZXrdNNM+NMK8NN6kE0eXVkwcPdKyL
2p4jHB4RNonMPmVFvt30K+3vLWsB2QrLKzOaDSRnxmA1KJWqJzsAj7Y2Ax9WtMAz7OLUD9fU2ynX
PQjQJkCzhNAWVXGY/HjYcNgkD3wS7AkerLWHdilqBH4CEwZpZ+vfY226zwY1KMVxyvPmdtIDmIMR
2NpxDs1SX7JBNTuGFfhFaXhydBj7UzfWKfLIKD5yJ/RNV8MBp11IbqjJlko3E/wojrToQGmNGvs5
n89boLQvUTHaqwNMtnE6mjjT9xNcOHcx1tclB8EWqrFrJFTIaTEgn1QNiUaRYb5MGR7uuGoSP201
PoehphN8WViJy8FiUfpyWztg0DPF4d9mXX9oJeIL3EL9iFOnBVvIQbcPRrzItolfM0Alp9DFACYi
rk65yeUDkZEF3Z2Jr9GgnnsZIZNC4nbKaS2/aU9hJoPB199YVNvrmTL4/LUNsqiggibXtaF46Caq
T0kblgofg8I+SaQl14uP2x+dYPlrVzfx1y5m/naJB3ZIUdRzYYCoXnTe027f04IpmYzGu6yuGeJW
bI77JEx+JJ1CIrYOaj+1A53e9FKQ9thnLXhdqZCyXAA5tbqabBtQp9JvGoZw7lHGwnrsI2WGkpb0
rjcTfRNCOAAmPe4BNGMOOLzD362GDLZOKVaTXlQ20/yAFH7pLWKtrrlWRrt/GWRtouoMhP1XHLze
wpGFhXpFXJcdnJHkqh1T+pzJRJxiGFNz2a7EfErTIN9m+G84HpB5nvRco+AGVju7ndLC3pgVxF1p
G4Q0t2GazVtHXQBRlFgEtu3Shx/OrVgrWJTI02aTsuR98Rzf5HJZjoNc2DWozQblQW3YEMwDr/iJ
j2dY6hPgaHeTrMjfSoJwxB36eiTpERYjNOZoW9IXN/X9t9wsoeomuA2A2cboHnp6/OSQ5fFT7RDD
lZnzoj+DznDX2P0GfwyjEADgAt899m0i+p4JH5MKxj0AwVVFqTlas0BsR6EVJlGVCCVk0i0nlNWY
kSsY1R2CNODmSGOXql7HliKmZkO9fR2meeg+UR0DV0BWUXfY0nimN1PZeG769UwiKofkU4ZqpKLs
4rFl33uQvwT+LymCBLhghy5Ed53QmeYVsm0g6uW8CTXNVY4DN10PIsa51Zezwym/HoZlrVUHWrGG
pFNNMxIw89Av0IVZGaZm5jMofjO2X5umS3Rz8Fgq+YLtGzyGLZcw6swBmeyy4TKLmah/TyNA3vQo
uq5VID3GNe6e6oiSfDkbIls3HOyakEg+SKi0eA8J0VM7y3KGbxuWMlg8/k9F4GdhHCc5rPBkREi/
gvGj4mkMmK2vxGTQD1zPITYQGtfB3KDcHB5ulWIfh36Bdbjl701SRyE754psWG9jPPH222y8IKIc
Cr/CyAG6IX2GIwLbsXuZBQSF4tYhoAz3keTRmlRzM81jd97aiOJt4ciTWr6xAqUsKPHp3bwON2zG
423wewZKpyoDc6/qJ+ZS02bHTAMQgz09z+Oq6wNrHWIc5A7NeDKmkNiPidOHLu2bOyqQNZQ12Izz
tnJYt65Izq3L1bqak4AFxca2GhCN9D45NkMAL3w03ieaQzsYdHG7IfQDtUL6rF5Kt9TcAFhMRp4c
YYyz5GypVS+mmPtnsukJdTYaCn+JWpAA0iET6j0aduhkTiNhu6POJi4Oi6UgRsqNju4zVNl5PUpY
Tde8bZaHNEqXKzbO7a2OalZ1NJvvgA6s4D+Zchcw2tGZQZZ/kjz4/AKqEFQvG8y6Q2a+G87WRbRy
oYA7Xi7R0r2bLQLdWNtEgT/EOTqD1dzWx6klPiBAIGBOckB7FSjQND3bLEHBV62K8Ea2OqymjBs/
xo9F13bpAZ+4OfywEc9tCSQEqcGwkQXZiJWxOCKcsNPVLNJueYfhvisuiKjpUG2dAHGLo6smJzWj
0/7zjHKkoaqjBPZ+skbTVTzp/BvQvQSCZV7TRlcQFNsUGWq+TveqyFC3hULW2X2dNm8bvBxTK1EN
MR8XBEgxvUH9jeT3DTJvBRADcfhdMHMSSs+6/Jh3WX9NmkmX0zanlTXFcm/UOlZ0nQGoDikfy5w4
cd6iFS8mDw0pWSjGqxEwuKxmCGZvm1ws5kbNP88k0nhOAH4Z6nMeVrzsAxC8gh/lrP1PIvegoJOm
AT5v6PSK5NKLz7lUdo+6GG2vEMFk1xbkWvuGLZIBAFoS+ag9q++CIs17Y2OMfOG3cOVqEN9lt21t
KE0b+ecipPODtwBJ7w28AuCqudLYTXMlytCl/DGGfJgfuNT+EkO0aA+eNe2/PEtg1qQdWJMhkbKC
+Zg+jXWjT44O0dfMTnAs87AdhO23p4RN21omRbrew7ii7QHo0OKQoYCPKnm78OWCci6NbX7YAopN
ax9wu7wXpbfIhisz5Cs90b3DNVgpuDeHBrw9tl6iaqgwzuT1XLJm2i1a8PV3bDbzbUPjpThEaWPy
k3S9+eJD7lAR6wY8peoygDtWFE2pEIB/QsERIt4J5j2ANrKubZl1NWD6oRtbAZivkCBzIJc8bAoK
QLllxmTHbtnkemCRAm4E7goKRZqidCpEyhwWZv7tJzEAE5pC5V26fsuxWyw3wQ3WHPpxKR6n1AIO
cSQFz0eSFiqQovqO9TW9KQQq3944qVdV2rjmN4QI+rb2bXcdiJkemJpkFbcF/T6iufUApyDnQI/S
SUJv9jCwDyCC5VT2tgCmOYu26LH/WtbDDaZrenKZT18IqP1wD+WqYxADNFjD3qj4W8tBlJcoRLb3
ukbx5TH36YqkADQzjsw6AgmoYim+dCC/fYVzE1Ed4vODYGDa93HLPnnmIUMzquv7olfs67haVFmi
huMbm5T+agHilGivAe3RYdkUvFkw5XtgRMQD+ummQCqCyOPOzpuqJugur0MzExBNWNQH23b5Jzc7
fe3SUVXIyLtb6AL5Famj4gWKcYsC2aHJ3gzd2BHu9vS42JVeukkD7pZL4fdoLVKXlKP8oMynqbhC
Nd2QHTZOEDiplofzAAqsf4Ql2R4sxK2DxVRPqpGlKGnFp0vdDKsWQP59/FXUa/jKa4fq8Ak1fM2W
dkdV9PW/4TFGhyRN3HOBcP+MOu74TTdL9zXCr6QlCRg4yshXq5LiLoykPZvFYdUV83ettHswc4Sy
6sLpKMY62B54Q1ArYVGZdsZ5YFFcUIBfRc3XDVQ0cutHav8lIXYcioBEBeD3sJVBxPqFoML2SQpU
jVUJVP2LQTk0zCzp+44xwM5Q/4EOGOhB9g0HVKeWA0fxw5p/RUarlXm0yQSO9pOTYsQuP6FJ1ghf
cITJLErs6lKN8BqkYfpTsq4TX8+ehgBjgekoOHGJZqHkdilqubrnug0+/ZEOie6uAFEpl1R1YiNH
DsWSJihzxMLm2WuuFHEXyeMWcPPixnhD2FhEK0isLrNRuMxrgIpZZrCNT0ky+OI1GwaHTWU0XR96
7GOpiNID4rxBQSVdMxTJj2PS6OUSOoTx8hRWGM5YNBkg7rRcF2H0z2gkaz4dYEn2eYMqeWDaYCm3
tunghJqmjmFuYA6OsEEa2WzR+HlhhUMK07KQWfuiC18v8uC3tEDeRzPWBnkvpZ7AN04ejRPjY2TY
PI1vc7ct8Qo8sDEoS/c6QUhWbqAsx+WqhmkseQXFen+SJAPo1p9FExZwszM4S9Q7tXXR4XtoYZoD
3iRuQsJ8A6a57rMqRLzIl38wi3/1quEa5nCIYR3CmEN3j2inEP7uVUMqK1wkmuGn0mY3NFBOaZD2
sHSwU4L0VCSzRZlWFAitRCth0f3DDfxqzO43kAAOQguIvUMuhSn06w20Kap906bN37s/bwCF3xzz
T3W8x4wjGr7YPziluxH6/+xIWMCMMdBanO2fpbQTEb9eMYgWxd2WkfeM2N2HbLY/fMC+SByefLAO
cW6XRrW7/N4J/XWo/7hugkJBStOIYqF9vK6ZV51rwop3ULQ9ZLklMv30VSRIzZrSwwNqPw01PtUc
LoPQAMP+4bF/LQ3cL7+/YxjEPEGZIfCNXx+7QfUSiYJg7yiJzUcGCj3K0u9gOLAg9dbm/X0LjT++
Y924zk/dFKEFQYluST0G5fcD8esrx52kFC8cBY9732qasg8vwGVtJNduqH+AKR1Se9ajUfV6JDUa
O0ADLOy+yfz+kv/58GhukiUZyhn43mPug/0vclH3cODte5J5ACanNc7AhJ9S62FGHduihh1nZ4w6
Ss0yrJlXHa2L5SCtgZz6f5gI8QeIBgOApioANGDzMJA8xYe7afgmU24ceUMzZORIV9hNdxZDBS3w
Ceqzl8m2V85AOTdl4JThrtI2EvOTMpmE9k6gRD9xJRSSczjglqJdQjtMb78fs33l/X2doGcV9oMo
SeMc+BDaV/w6YWZfQ5Eet/AWYEBiEkRzF2GwIjgusKYD6pPJk6HdbldDZtX7P61p5v92sNA/G/Wx
DI1oUF6bgKr59Tbg5E5unTL9NvQpAT4kAc7AhF7WCHn0DatTIEdIl/GBlEqmA2Aea5SN06uCSAKx
dBQAfXboaBX4raEFlnyThA5uyz8QLXsTnQ/jhUHKKfoUU7zh7CPmEJiHCwxW+G2qaQavf8/XwOqN
m2vNUPkRvWn6iuRqwfcg+ioUxBXdtpIntFipLxOHDY3+BhuyixslEP/V5YB2PbVDy4qI9I+Z4g3C
Jsp4wGlFiQTbeR1tvMdf7WA2QAT5/fv/QJRgp8qQZqGcOIpB6eBjUT/sGJiZw7gMi3nNYUPCyTYR
HP2xRK6BmLOKt3znHxBP7BRFDz0O35v/2E5MXO9ed/COZeNp9uyfF3TycRfHIQsOLuVxjEMDG8mH
aQFHcEKWoM2rsVhFcM6gaiZ3NBZsvWHTvGI4OMS07UUhGljzckY50wiuPKI+e2xGdIC5QoQmtxe7
S9H3RZvtbFpIFtXzczen++vREyQt6O27vPVorOy2l63POvg6Ud/vvFSL0ccL0gMX+CJD5f32UqgQ
8O5YirCoRioZNQ4FrdAmphNU9/3ddVCBwbaNf1yeFw1ZfVnoIPEnNNgN3HlLhh1LcyZV3fcwZcNo
Tnyx8YKcS2/u1toOfnjfK0sRKTe1CleoSPXNt6EY6uQFKX2MSZYXDRC3BfQN6Ljfz42PWzhGP4e8
hZAB8DKadn+YGogihyaG9/W6oW0L8odAoxxJn0fbmf7C5tFjo/j9FT/uRjTHXkRhzIKkxtn98YqT
jSbhFfPfGJJzTEY/J/v2R8EwYfplC7r8vMK8hF4CT2Z2U3OX/4lo/P429s8i+2WVo09Vhogko2gj
QxOYIr9uRxuDfQB/R72oZFCOlQCGU/ITYtOI3Ugg1Y1B8ue6fVjQ5gE7jhGpbo5N4eiiS3x6kO8h
EdFmvOnrInsKzPZAdCcfZ8ujK0jUVmO6oSIZkwhauISVujv6dQaa7DpC5Ls86kUgurjUsnP7yl/A
fX+iOO/3+rjOsrCcf//EH/e1guGAQriBp8bTMnDsvz5xl9Vi8OOUPy8zegfwI0wNCn4StSeYt8ne
iOBKxB5ODZQFvmuxjfsDqiRIHvZVMUtwRk91yPYpTccWzMxVa5AiYYscN1iIp7FfDELvLV07rLra
qx3njNdCYXXm8Yhl9PtHor+ycujTgIJ4HJvY1fAG0W72Q9A5glfatBzoc+EEw9pyptlvwBE270v3
j3WM3hEr7q0WwLBdhb1y31KsGXHQEBGDII1Dun9Jj93Ufe+5RHExPON9HMYV7sB9PQb8VCvY/ogr
CnKnU0dyy06msCgMqVacF3jcf3i0D1EmHo3H+HzqGEslShPEe7++LQeDJe9nvT6jcnPfqZwdMbW2
fmv1DxcV3d54CzUt20tOh/18VETHeCEhU32zokIzi11z4ozM/hlRqsVwwDljmH1s2bCbDC3hmGKJ
782+u83YNq9airQAeiIiElwQvVMi/A94b4yhACqDoXCorUbPgRQeLZaE4FTif3+Oz74Vdv8VfInX
i0IHivNrb6nBo/8IdWO/obIzG8mXReUau8Of4S0VRVhQJ19Q5Dv/cPjTD8fRfskEnzFBIxxL4NQ+
Mr8RGskkmQn5l2mOMUNgYeyl/Dj7MT6JNIlOj7UncNPLrGeg3676pR4QsmDTwyh5G3r3kGcTkmn4
H0mBzQALcnmERY6fgtyHhe8C+mHd//XamtEPGMrQFwPWClbR/jqaLuwvAmL/ntDyVQLPiyA64E5S
uALbS5fBef0n3DnhH+JZPPx+CGCTiGN0Ov2PjArh4ARgBr4whPSsr0s3d8xUtY9qeQ/yKrHrcRQ2
Q5c1TimXorR2bMfrqEfHDfT4QLRDbmyjSHIHvTZnkB1BSPwArBRdoSlRkqG32KD790T2m31UOlP2
u4eB5T8lSxxBjSwkerGh1gzx4zSfvE+h3NpR1EGXqLlS8S2LbMwPkPDRH0kGN9u61FBuN1mKYbFA
0prQLVgM6Ejk1x7NlFKZyBOn8Zw8Zb1bE1hXIUZp29lwL+Ia8VvdQGgXwCr7Kt/Q7GQDUY2paCBD
rJAt4UHJ7LTwvIHpqEjYvvhM0/ZlTvoGbkTiaFytyE/1WmaNQxE0bynqmhv4EVdIk91h1JHfbmo+
RNE59rGgp4agf1l0NJ1WyTOaUTQdeeaQYsKXADbW3aEL20AecWLk83tqs8w+b/nSDCjh1zoW02ce
UOV+RhsrGdBgJAEXVvJOMyqqHH7aWLzFCkb6u6DgJMMBU2Udf/LZeQ+Ptfeo8IfMPIxpgdZ6Udpn
51rBnLwHK0i67gyLDe6w+CmKgTmMcogZOhXcoXIObStOoKQmI1BgGrksOg5DYkx+mXndiv52SEMH
YFcujfPLrU/rZm8aA7xzTh/rAd7LZXc3m+KEuZKhbg9Fj7vf1E9F6zkAmySDaiVqC9H24puJiPbs
W4XTBnY4PJr1sJh2Tr9qMsMgumByeFJXHkor0PbZIOripVtZEbJPPc1z/OP+/CJp2x7fQ61WgsvB
t0nGNzQd4RQ9XDILh/EqDoTkebXKtJtztMmSsUIXkGTZz0XQuy0ep2EpDpXvoUYxP3o5pYKnDUqK
jTf5g6wJtLpT3jFCzaWbV14snzKwci0vR873qDq3LhXdS97UNdngXvQTRoqgvWWs7rBrjyK9Iay2
eX8bt2jK2D+gnBHGwhFMrp+a4/8gwozut7QuUC7pMWrE2o6HCMyCRQ2YA9g4fKUN3KYRymfPYbw0
xThWFnkwRpYWc4sTpIJPtf8R3D9ClnIc+R7TJ2LC01dGwFvPTlL4fcRY7zr8oyfhAL6rfN/ykwWl
5OiM553GBNjg12Vnh7J6/Jz581EFcEsM3yh3yQhnyVTjar2IkWSiy+P+emKTCJr+K+7DPs5DwiXE
OzITi1dBBiBZyU/QIhwZByqwEWlVvohX9BdsC5Gi1wqm/DzOL04OcztgvIhALZgAxhaHu0Lm+y23
eNMGcAxmFq7A8K3xrSZhn2CZJfubh8uJr/Uc6KI7LEuMH8URi+6iuIdlmHDZ6q/nsZax8Q21HgJf
S8EeZ09dmtRoO5B4DgEIJWzg3KPjX7On3qZdfc0l2R8OFvgfgzFj1tjqrxiXp9vOnVM2pd0di1Dm
+/TXUJM/f/x/BvnPn4NSQP8Pe2fWHLeRRelfhI7ElgAeB7UXd1KiRL0gtBE7kNgSy6+fD0V1t8ye
tsMzLxMxE+EwbYlkFVBA4ua953wnv/EsJGTwkipUG9/yVKq0PaSVPXPQjbVMvFZsMfkRT2zA4zoI
3bcPql5oztIp7We0xCcmaDNNWTNHAyXvoHjWnCVtlQXfYil6bC3NfjvSQZgLjMzQ/koXofOGZqto
GHdczmCtuINY196OKbFS9mgbVVdyNI80q9fduXj7aN8uDxSaBedHMkHhi+sV68FPcoYysI9NxnsU
Ek4i+cO5Rk2VfFzAtA09Ou7EXk/v24W0wNLhXXKQ628x05bRIHszz+bq6noQpf88ocYyLvxPDV7A
8XaGcLFsnGjJepM6xGtHS+zGlMmdvn4T2atu5PNNNdL0b6aMKy4fpBXlevCtpti961bbKL/Q0usX
zPQ+X4pKrLdDubjr+68GKC/jx6GIizjdV1Aojaeksc3YPubd7Jn9lf12raQZBA/v8OuUo8FoeTvT
mxqfJ0DNi2cqzXnOaxMFo/hI5ZaBLVWN0VewF7o44sXdLEGlgFJF0dssaBjQsnnTo3s14y0cGTxf
+bN8HmTm73OKxWk+20FXTPURcIUoy00ROEWpIYrEtA0Rig98f4Jugy8UjW5xWzYD/54vdh5XjCat
ogYbWXGr0V7QFBjbjFc3Ezr2zyu3g11ANC/rtY++RK79e5uJB0r0NikGf1eUPGLhNRkVMytGOzyq
phdU/hnrDZ6LOs+Pv5xMDAOTNtsPScF+9/vsdI5tH1WWcDoO9uWeaQCjcdY7hJnR8gyisR77jyhI
k1Eeke+shz4FcccpAs6w5BxRHo+du5OLWIX8PcM0/s6c1HrV0K9aL/G3/qnf5SM/bQ7Werx9mlp8
abnA+f4mpRWKc7VY6CtjkM2rIKRlMcvyxmYYx3dIlBpc1NodOjpqb02WxXQLzBtDhYXDOsVRs/A7
lrfWW8S2nK5h4zo5/VJcFGx9y5K9E3i2gsaEe8UcdL2fege2YLqJAa6xVNoyYl532zHK4TSz11tP
3gBpi/NrDX6ODSwrmBEyeJoLjvJlpDyLjPMYdTAtbgMbYmaCcI7H3Y2XR7ZEmEAba452U5Shwt/L
UUHQ2NK6MKWDPp4N7hcntqF8hDwM167+YjgLR4W+bX1slG60nnPUESYX39uZzHqEWbd2KlIMKsxb
ysh7yJdhNJ5aimm6CgtSHvmF9ZYmrTGqhTOQQehbLyMF4q7Zs71cu1QFupG1FxCU9ai+yGBOGvOb
MxWyuJWyUaBGHAsthvGKPDibIoZIgV24YQe5rDE2fmF67TMdyTHvP4i4yeIYP8dsJ9Pj6FHbND8C
neoGuxHchRYPB4ahMtgY1tLlzwvoN6cGviLZcIS9adbUlJ7notcduMrLLLA2mj9EmRN6I6bIafvr
SN4+y0ah9nZR+9urZejNQPbLdBSgsOSqo/pfb960K9fvQDvKOYOltf6ZawqD70Ditn5jZNOdwDw8
VOtsIwVSwq0cUy1Gt0s/m7B+3+xLvKv1b35dsr/MRK63TgLf+uHrcmrAYJ7mlmm9abXCvx8SL4ae
MIqK7rkzLzDiTmNTrXd5bCxrO7DDHscXh7KsP2G94fp2BPOHW/qW6zvHfcePBm8vBEOTRxoDUz7s
tx1bhcPaW+XgiDQewCWsx4fOd/3NjW+uzWijaNYmZAfD03G2ZVw2dRQi+0akNLxNsvoRA6k+p1a8
lnEJtFXjCQ7d+raGyw1n1DnPEYTbF7eOslaHK9b4ab0mvWix8nTFhDBthKpUrIaqtxNCH3hd9HJf
ri4spzON7Cqx7AKM4p/v6N9t6OnlsD5wBaODYFb3H23lpGeGQL/aekrqWvKuvTieuBtg/DINNpz1
DireZmY6bdb3/ucvv/ZRf5sCrC/PeA5tJoRKk9d/12fFRlIbY+fRqnpbGjN6wOv5Z7pT3P75S71r
oHM3CYwQvBYtK/4t19bbb6CAEc4Xohiz+uc1ImAW1JtGRY5z5wXMrFiRZbKOJwcAOFwkyBW5T34t
jn/+Xv7Y5nMFMUP8w0xSerbNdW798b1E2rZo32bx0zo5lV9S11zrcTQF+DcXSGV/eZ7/8wWxSNI4
AMVv0VwM3vUV86QVZlGK6PFNaBfnPPFP3sVO+OvO/vMDNNe23b8/2PUI6d0K18NIYJEC8L6RORWZ
E1d9IR9/rRgjunhupRmxuuvuJ6fzceCoaGkfhhH9+rYcqnU9v9hKjW5xeB79xTv645XOO2Ir5cOH
sHGjMJt/PxaDL2+M3mw3j8XbTTVS13GPTwPak2af+jrlI2AgPXNnBrA8eQeNkaxvBJFCMyyw4djZ
711cKy6PcpaWGXukavh2GpOReZvONvvJzfg2z1Jvy+yfH8QfbxfaiQHTEocLBue+QwPuXfsNbeOU
tmhFjl5ltPmKTC49+4ts+Xz/3p25vhQOambm0nfYmHrv78wyskqw+DI+vj05tctmnsO2mlW3fDmq
vwUI/m9c39+xvv9HFOH/CwHBa0ePO/9fxu//yN94l5u0pln8+pl/8mHMf6CXwYdvs4ID5iUp45+A
YM/+Bw0pxigSfziuU8kr/TN6wyVshXWUSSIdXLIxWC3wOV+iN9Y4aLZUNHpd1iiXxM2/wYd5d7la
66IerLwAupfrgOXd6u6beqAx7DMt9dGllknih1nc/NW06I+zG65UeBGrB56HCRNL+327PRqolLBd
RschqyoT4UPgh/4UQarsIaGWLMGnYmnydstsS7389nncvy1ov4eLrJ/X7+vc5cVdKRj8c9r+8zZJ
ZFFMdk7EBQUAkFmv7UYIKyav64r8Ed1c/TWm+mH7VqX2FkVj+nNi11TtZCvtbdGieJuHjOGA9ouN
3RjNecjr5K6j6cgwugCL3s+tguoSLzdD50WPpSzG7f/GQWB8DkyUAy4X0rtlRbTOquxdAqzok4X4
DXBLaZTOKfXGmS2MQM7OHsLeGeVMq0asxXsA45XR08z7Q/l2LysL6Cwir1DoJT0EQbLstZ8Xp4kR
597Xo/kBbEW/n6ulz1Bggs3682N494C7fA5wHljfL8Qj690Yie3YMMzeGBxTW8FUFgt9VgR8B6/O
Xv/8lf7Yi3+73GAvgEPxXVLT30uKXI0VV5m8kiZc5DgDvz/00m/ObW83DyhH/2ry/+4muhwZ2FyW
YS5xC87BH2sFy+wQoxkFrxen7QMrCkrSIQ7+HsFifRWqQIYMjOEYXr0fwwUty0UxGv6xtcb0ALHs
VdlBSqPA//Dnp+/CcPmtMlhfyaUkYGFa14X/WBSyGALNyDV4tGiynxYPhlIScM0ghx+3c7n2/8xE
dvBB+vxx1q5/rZiKb3EzR4/JUC1XJdLXh3bGABNK7XYh/kOhQ23ayxFUeHQm12A+pFybH3XsVaS3
LAIKWpyNS8tegReZlGPtTFzZx86S3adRLunxzw/yTWTzh6MkEfQSy8Zck1hjd61Gfqs2IysqkGe3
03FkvMWcCiU0fdbuZDDh29d5Z4XSrl+nojW2bo4ph4s3OxblGsZgqn6PsBLvU56OCJUxFjWyEp9M
Ngu3bjA7X7yxLD+5jdxhhLSezKBssNtgKKWrGhEhIXIIB0tKL0Yn00fGUda2itP5kMd7k0b4F5az
/Ch7172LB8s9okKqr3i6QO9VkQWTVaZ0PFEG127KtgR096Gza/9DG7nZKQMYt63MJkEzGUffEx48
m7LL45OjFn2nMBGtFFjPuS79pjjoSLo7pbHLSEcNGznIGt2BCV0jb+v8Gfv7pmgq2q3sNO8QLc0/
ZrSgcAKSfke0kH1wIwdBciYTQF25klvDW5wHN7HFBzV05ScihfJXBemPdAoRzDCJ26RiplgLO6yr
ZPrs+VW+9UqrPbpBUJyyOZuuF7b4d7LI/W3vw13H85KOd0NfNd+IQXC/YuPfGVhbN0mU/zRyw78x
qsLYOnFKc9zDNl9K3rU0m11uBSe4GFhVIxWFFuaHnvZca4QGySVCZdfr+dzWRaY2doB/uatHsIal
/eImuBOdKRGnOIccBABi/mgUeW/xt2K5NTHSFqu2lHY6z5cNu2j7gKvDP9FPtr+2kezuM85TdeqZ
mG8atoofcgcwBPLyVsMaHhrb/lo3bb3PE8tY+01+GWKDaD8idB/AnUwjHw3IZ5iW8XGch32S2A9W
VA471jZ96rHOhrMx9T69JOuH3fKZt9JUD3Nb3KSRm2yMEUyhjothO0R5GyZlP2xaIc7wObHux/DQ
MIfE4IzjmyiWXxDJiCPiQ/EYmQtek1Z+woX11SrhMIwtqnQjk8Fz70bMYdrWvPamYQTyndPn18u0
KQVgtCFraH5psJleYCQsUXiNzbLCWpjViFn9GGFNh/sVvg9QZpXMvJkp2hOa4WySHJtfiN5Mc3Fp
wrp4DBGIE/uy2kLngKgaS+vQgk27ciHdXmMSFXQj3PlrNnbiYUg7zw+rGeVjiFNL3S04Y1imOrO5
mpmznZJqKo4mfaWjV3O7SGOuAWIH9MDzYWeNFjBxLyELBwceQtsMA4t24s8ZKTg/2OjPn23djmfM
2PqU64AYslg5160wsNb3QGjdSOjTYHJ/GTO4qaHACYthPPM68wRM0luardlIBPYiLpkuLtNHR4tq
z0gVGXUeq50DDXSTzSCkAVKkB1M21TWD8Y5ImbInYIb/ZW4BUTmVU3MOlMiB7w/oYyXYz6YT+T7K
9Pyqe/oCt/Tgi22kKAoWVHJhW2N0VFbpb9OYJ4cJKhRiAhxqoUdrxxG3Zw9D726EVbG1EuRnEI27
TwvTszuLG/V2TgWAvjwCCwWRptY/aZGM26AQy3HOsvZ7ghVmL+vUe05wmTHQ88wPhqC+KGqV3OX5
SHWiKfnqGok+IUoZ7+6ikxjoscCxlfljETvN5yyz820u8ESnBnWh4ar5UODdPI1Ok+9VHAzPsGKK
U4Mh4sdiJILEHLzHGVhB5OGUX7Koo/MSOLyv2Vb4A5fo7GHPPABk9syNtN18mwFX2AWt5sgJbbtb
s8m27mBbu6ZfrB26/vhu8VTUhTiy+BkrKLpPsZRrFo3NO8kBrx607jkkQ2J+6G1viTd9nrk7G6TZ
ncnCsIExjuq/t5Yj/KBiE3gDzAi6PBsVyQAicNGeNTJCwtGS+ZUaWD+n2L12dm0154yEbGZPrmPB
XC6bQ1QZ7hUAGONx5gXgoBNREy6RR4CEOyful5HsGbADMukfkWDxX3k8PLbCarYtA6bPdJOvupys
JA9y8KHLLNrC1Iv2lTuJQ9+wKJjtYN9qu3H2cFimU4mbbKOLLNnXcP13NRh/M0L8PfY9jbB8dHde
Ku4hMUMBwLKlD3gu5+TA6ffy763jN8l125WN5mp2+xDNwjCHfYmFv7WJ2roOohKIhzPNXYwV0HKS
W5g+U7m8qUb/1ob1/8lEGyEQZ/z3/er/KL5++1oip/k3eZBCjx/5tV31HTK2SWBEtgXAbG1H/Wu7
6vvsZBFbIvpD7MS/2YP82q7abFdxkXukPtO4k/Ti/rVdJd/GgkRHfQV0zUV6/feSIt/t5fgta9fK
tIS10sTeV/aZqSynA/97hEvtkIeQzctxCJzuLyrg91uV9WUAwOPwxRKBVv7dbmsxu3bWC1k5tLnM
D+gtsIMNwr8rR7S74W/n/3+xP32/WeG10LBSZyPcpROwBjf/XobyWTDb03Z0nM06uBOy1TfA3QDp
LGK6V7JM/woUB/v1P86it4IBXXYTvomOc1XH/Vb5TnnnNow3omM6t+Dho6bur4H7EPZQgytxmeWO
wbOgB2ftxYAlD7st4nkCGmBCHRoX5qirtTOGw8QmUWVpewzqiVp/DlrxraL/dd0EXXDANxgcKOnT
A1kU1uYSlcEAqnwociS2hdH2H81eVmeEraQgRCBforlPb50YGffWjqvkMDfYudK4Qz7Ud+WDxfTo
J7Cs5TnJnfaZ1e5GDHO6G70CFDQgluNi2fmNwz7N3ySZPTxY3VC+LvZS3y32mH20RJrxRI2Kvdsk
FUa7Eoh8XY1HUcPDbpbGOvhaUIYg4NuZCWSAore7Kwax9W2rfAZqWKu+Chi6x4Koxe3SGuOxmRlz
s6IFkcTaY9XfO5+KUS7lBDZoSYZQNCN+xNZ39uji2pc0N4Ix3xKv4HV08+eRGeNL4Fru3F0nlcr2
XrWirccL5lpckNdipV8PradespWITYSQ9RhcMNmj6IIfmY/YKGQoCUi7tGag2ijApn0Lep5Sj6bu
tzwpfJcMR6e4ExcsN6S1+tpbWd3zSu0m/AwpaZS2wCNWiNMF7+2kkL4ZDz4mU0qywJTNj8nKA+9W
MjjCOr2vJ9HTOljB4ROqrB/tShNPwIrPbaa2MYONqzgg8SI0FzchJIiTQ/Ff3DQrnRyDhPFgI8i/
Fhd4eTeZOeQLLUCap1kkQqNmWrQSz4lYdI56paDbc5pfiywefsSd7L/lF1z6Eq/odGOlqHMKOrRA
8nvTF5sRXMJtVbDzBBj6Q6wUdgmOPVq57Hkefww6vHnNymw3Vnr7Am8DU+JYMbJ3xAZxEuk4qr/K
LuD3aWXAsy3LvtK3jvhm74u9kuKx+89Qi2TzGI1w5CVAefeClvdXynyguXsmPIe4atjREnTxc1qp
9G5r9DdIMZdv/cqs55N1vykYV3eYNGlWr2z7BuEQuRv+I4PJdDcAwDeoQG4JI7F21krHZ6O17MZA
jk/VhZ1vQtGfwelXI7uuC2A/hfOhnbC/oPerC4Y/0gOWNfnG558vsP4Fk/Y2vyD8odaB858vaH//
gvkv3pj/CQgcEUaXMIC8G9dkgOktJ2AxavJNZ91lHxwkBzH0YcapVPAfvLlPCETtvHgtVFrgOBHj
vtBthAyD3q+IjtRwFT9PhoO4i0mHBQXDp5jfpoUx+/su69LGQUrSM+nPxyV+1Lm7ysBUquNb2QAH
Cmsk4ON9DEXDt0Mlmy65CiJDA95iyO++WAq2EpTPKjISylusNM8Zo2R338DF8354EwAJ1AvolM4E
ReIhecpLOJCYOoMuf6H+zJ8CXaaHlsyw9cU8tuKiL569aCbqMrKtaA7HQdpngJa1CMdFj0PoGmRb
ub0NIcOKmmtzmtyjVRrCQx5NJtS2XALzg5XUMZu7Zv1jL5LR0zwP43dpVdTmFfkSe3g69qkuoBGG
ZBXNACkL56Q6oq8wWgaEHA1LBTQ6wrUPEIQ0HMeB/ONpz9ybktjhS/iTqwKyWzrhTyHzeZwCURR8
gcJUbpreqJ5QjRIphWdmwNisx/Jhsh3105GOf80bIQArZ4x9pciVWrYoVYpk1yJsPkFQC+4KN5Vf
C5KAE/ReGpl055UPxph70NdQwVQb1N/8nbsGQkG2Kp5t0U/3RZ5J5JoLMUgx8Ukq7Oh6mywe5Fhx
3xZvbdP/XwX+RWy4jUqfh/5/LwM//Jy+dr8Xgb9+4lcVGNhkweMrY8yAyM+jB/ivKtAU8h88+HE4
+XQBUdH/VgXKf4Cg5a9og7IiW79VgZb7D38FVjPhFb9Sxv/G0IKm57umPqYfNkCg9WltMVDgtf5Y
wojeMNjP1AK9AfZobThAE4r5+8UivZhGs0sMswsnsoYevdG/6TqlP0udNU+Kh0oj2u48zOxmG99b
bi7m6Rk9S3TQdZbco7kxvg6ehzxW1qI5On5E2qnrWnF3X3mIQB4ch0iTMqTrZHontK2+dcumU9Qf
u6KxIKoY+VLbB9KrlbrxVSs86F8aTgPPnQB6FImAUZ45+2WJBRIQNbZt8xEhd+9OIYzRwjyTyyvB
FlpR0O+8RDjdPikcS517elzAvjLUjqzHkzXPwS7FhG2evXq2np0ZWAIhZbVJFdc70eQfmDDN7mlI
mYhGCLtSL/vA4mUMUPOBQwJxJZrma8ay8yOWWextF6ubumYHqU1o6pmOzd4TrnQe5z1voTswkreu
2AYsa1hzkJAvQ9eDzaEH8luLLNNMx7PZ39KfPtJTVS/UiH0JEsLujyTp+eQO++4LTWMn9O04OZKh
9xQXQJLCaciQJFb1MbPGZ6iiRKz3I2UNtrdjPsbEcsA8TD6BBRtjYu3Sk+dPN0gArpJxGD51cUkN
WKwIhSlha6kDiKqx/N5P0YgSa3xBUdNtrCbAfWUDc8ifJ03S+0yM8Jl5xbeYJN+dHeXD0+IPtF2o
Bg4Dp9SwEVC7nhoPeKG9vU8FzBz/kRHKM9i117pI+6uFtuGqFbtdkgYg2tC/1GV3LnVdHXO8f1uP
udJE9lXYzUpeKYUdBDHTPUDAOsyt/FkBO9sCAayBm+mfMq3kTSmX6H4Mahl2WK/DYKAz1BGEjjQv
PzjaYc2k2WShgmPlBjgQA29FWKqTa0Ag7Y3f09nxUJWccCKhLJwWN8RhnmwuOu90sPSh1HBFfHb8
56md551qXOMxXgkxdAR/RtQPd6zdTwSREXlWzgXd0pK4OyitxyqXEgUGj3Ey+xi+V+6w733XObEu
JPu2tYI9+k+HMHcjOGg5/qzdvEQrD24nYu0IaVCkcF2m9Fttk4al3arcxTFNDHox3bau7ZJRXD8T
7GfALhS62JlGl4a+NX0w3Yp+VpE/G0VE5k2FkrJTmGN745M7UzLagI3PSeOixFJO+or4qf0yLN4m
M0kRzUcnDzvdoE1DQgBcAlzWlZQ9d/wAjwRR/mK81uxIAO6BwXcJCKeA3raZJvdlLifjaOVieJxN
2pNPhZOrewmQr4KdgTpOsWneE+YFBsiLvG5jYnX5AAS33/TCXOJDmtXWuRritiRUAsHwlgsrX8Jo
7L8PBW5sEWl9j13K3GjNZUHmYWEyI53mH41iUd3FnjOfhz6tjkQyz2Nw6Lm04OqjK4ffxrvFO9iN
/avZNEwkYtjIezkNQ/IKLiTgXhuDhhxk0ajx1vLd7qUDyqCtVUG77E1diqukCkqE80T24MawDgII
adjkzETmDJAT2qOvaMqtTS0IGHMxwYW2WthdqMbeYeMuDswaCFz1l88TroZnLwVBUmTGV26pTxYM
JyJByaEtmx62YePcgnbNt21hZVdkNv6IOh9MnqXS5xIWCKYN5aY3Fntw5jLDYm8xGZr3TRl9bGC2
YSIJ7OBa0TI9m0G/B2+jr/WQqkfaEMZT7nQebWs33cZ5QCpaGVABDnHCbTyCw9tFdYX9u5gFwLeZ
tMioBzuD6Z48O+iU/J5qXxuCVLD1rs1x3j2Ui7b3JKVNQMyK5OCRf10kTrpL5+44miKxkGtjlW/8
xQ/nSFYPyGVeqqF2j5hJg++t1T0ASk4QnuY22Ca//yxha4SpEMbOsvXJKcAt5gM9ArSCqn+Nages
stEb7M3chP3VYG4rBHM7VU9ssmM/xh5hsh4Q0pcimrpbDKFv5jRgbzsPHrlOkwVBLOPW8qxh1ztW
fEgCKEfwvv1NkMEOR3d6mNdEIR/fSDCwasG8nHHnIE+nTmNskcPOkNB/wtgcHwcgzCjdathUDnhW
jo1B9DQdcCIEp1boaFObkwgZ/pbfZxrEO2HY2JZNw9gqMrm3WVnjCgp8q/sQpFmwtf183jZOEWy7
vjkFRsD22FCvU+N9hPJS72g9D2yWSY0bZ2KnDMeBG1pN5JEP5XQ28uaHzpeboo8GTHgwGJcR1A7u
jeqOmA1xjWq53pG5l+3HtBenxXXl0aB7RZO4wuNToYj24xyksc8xDzlJZVaZs941EnTkmnOIrQyM
Wv/FQiF7Rc5EhBmRGVhkj3Oo5ozpR6G7Q5c6BNzl+esgi2A/qeVLDKMEClPAWkb3M7qJajMiAS5j
6QfN+G0dSm8Ai7f3UW5Fm4Q59e3oILMiBkyFUsQvtem+qqD56fRpsS9cCgY9OZ9KtjqbMu+a58Ln
Vy2tQ8r5MPWvLVLITdZlzF5ZREOvG5N7ZIHZAznQak2dXK5RXXMavPzLUEZiy2IKN5lU8k/+zJwP
4MVTmjIs0zHZdGzbWNdlWnyzyHvcrJ2EEyZbfB3aAzpAUgd7sqW8xns47nAcEJFpz986qDehRg0Z
jgHvYQQ/txNB4z93wlruc7tjUFURmyoZsNAw4oQp3j6ZZdkLt33e3xDT4X8gH4yftYEYtwP8y2Ii
LLkI4oehK8Z7FyHei5fJJ3qMwBmL+HaV7h7twY9Jgk8ytSMYmhNNCrTzMaBHvcEp1GJz9HfOEkFB
x7wK+mjQ4wwUHx5SKjUWpbi2frjVVLlbWibQGZVZ32lz6Y9imbyjN7n+lxEMxssgpu8I4fq7RdhG
ttM60cdM9fadW0q9MxeArqysqieaMmG+aelgVZMioVOifMSQ4j6O0MvEhlXToMSwFBhUpyteu9b2
AbJ1WcxnijCyhmPWyoNSpsstU8kePW4XLMNmsHjMM1B6AikDTLAX16gfss8dWb7fqrg5F2MSLQw2
knjTxPYPBgSAQmVqfTfjzCg3mCFJTDLSYTqpsW5xl+dJNtCWmKfvovCLraqH7gliWkOnpfNudGIU
h6CS97RViFTzem+La76ejrBsMy5nqb0fUeyVmwRjyl3Qu+knV+H1MlHcbrH0FDsXiQfWDrVAdWo8
aAe9XT+2ttOmIGJFdzvlMJhDEdVu6PVqiGmk+QDl9NTNd5WfFgf8HfggvbHf04i2dihAu0PfSuOQ
uVlUgrMu0k+sZvknHnHD52KcxFOe9RHjFi89CXek4o0aeSYn1qBLbMBzRNc4Fs+xRcv4CoNWGQYL
c6/AsLghEjHmO5UWwdlqWr1JgC/n4eRUait1jFtJdO1Dv0z9J+EvWOsU/E2/q4OrOsv6OydO2o8E
rLQ591+dIbNv8CuWLoHkVFfLc9D2MFzZPnTjh9hkhUXX7YC+XwJlSwKv1Kx3acb9cEVfHpGxD+rn
I+iNRX7G4EdGqEYpRfUzEIqA72Pqw7mVU7xzckfe4odLXrQ3SoNiZXgqlmo2t+DJjJuCPuwLs5Zq
30Y+eOZymYoTpEexzfwsBj7oMDcPu5JmkYim6EHzrcepZHlty+BpLKmNu6oZvlVlRQpP4mV72S/x
FbhDSTGvG0Y7pS4/mMlIA0B41mH0y/waIlJDE6qHrRY3xUYZS9GFbqvc/WhW40Ph4B3fuktEWoRO
853OzOG6rJaBTK2sOg7MEe8tBVzg0feytr4jpGVytwHelIaAa8RFFsVCqZJg7nxQE5aluh+Umykx
r2HORMx5qvtY5rB1YO34KL2OWZCUZKtntPOvClDUG9nB3C+IvGm3dpewjk5+MVE6SfvYJ9L9ZPlp
OWyXEbzckeQgZX5jSBBthZFF8XVK1iOoUTgy2c7yYwLQrUGrDa7ukdWHId217g11HLrAfASfzl7A
bIzDAmZ6q/vZOIPTUydiWbLt0NvptcrclNSSwXstW8Ig3yCQbUoW6mEq1Ycupwf5guV22JTkW9/0
3I+h3y2Lu5XouH7WvoqPcigpwc2eMO4mbb3nJRvFLpWszjt8O/m+s7rlq6CwvhrBzIYFCLHaU+JQ
82vPywqXVCpVn5PJKR9H3DrnRZFOZJWO2rqJadO6hZ+C0gN14IU1KXC7HzDLomRps/rWgfG9xWHv
fOyoInf9NAVMP81sF/OsozhvaI5abb8bCu9kqEpviVbAyRynwb4l/OOr60zOscxbxdySlYmBsR96
5Lcd0tiGMlyjLbLTUq7wuGTEd2foQ2E5UMWTAGhme6d5J+GFZqksaz42ZtFQSoHfBy9E18sMnHHH
dQPzM5jcXTPn7G+4KLHqZCktQezGu6DgMY4PKf/SUdOHdeCVRyONbDwZPEmqUVaIFYu+2xjCmJEy
2PYer3cJnMUz7i6UTMCmx2HKi5spH6qNG1d2SwUOM7OYk+QnSEF8zRFuUuxYoOZrg3u3Y+EfVEav
ldiBpS2Aoee95qEzzg9JL4JbPcU5sSapPOa0wHdWAQ1CdHV9ToV57/tYsLoObQhjj/hr51UZrpuV
mqvMxr/NkTBtplLkO7OI0HkUgf0So40M7REfw4aRUon8ontpoNGHifYPjovbIayV/oGXrDv6qVjI
aV5lXmw801C78AxJsSs2c06ibebFckvY3FfAjclKSAJuXU2flc8mIva389L8QKbzmbbyer0Not4h
3cnrcLLtHVRxC2tOEJ2ztHO/IgeJkF4JiSF3NsXGqMiN3bWEpwzwTJrrWmYVV0vnMQvPvY3VOul1
AQ/3nv4DkQqDM2ER0ygdbrueejsTmuCCtf0zMRI5BU1T7Ba6zGRd++LnWLFFy/pMH0unx4hjNNZD
1nt0BFT7vU+m/uyVzIeQXnln2pJbzOzq5NNV5gFs5GfLK/XDhVIap8039muUYnNFQ9dZsvJUDQq2
QKy7+ZPuUQ/Q77mxwdE+U0p9SA38tHh5vatE2uOmmRYKxzo5RePSdGGChRUa8PAlMJub0ZztMMms
Z7xMAIu1w1hekjsxYlX4lOB8De3VVAY/Vm/ILHY/YEagqb7kFuzC5BpwzAvczO44d8kTgqBXBOTU
f/Dsya9WFR4S68VOUPXZunJ+dHjMtiJu7a0yyucJ4eGrUjB79zFS/57px0jxDSGV4YgsH/25Z55E
39rc9sqPvmiAUMxWtEZPFczjI4E9C9nPfhTRdsI2vnc7ZybSlLg19jiTC1XHDh4rFqw+VLZbSw4P
r/rq9GPUMXMPSJG3Z4zIdNLTeGKrE235qJR3g7xC3WnpUFgTUklgK9oNMwQtUFQ75BQmUYYiUbcW
jqsT/8Ff5ZX/iqn5EekRi4efJhfRzHl2ebhCA/8e5WpoDjnoxd0kB9xqkFeZc05nvFSMKoT53PJI
IoC5R85jrb1AVcWbORjo15sSMaML05E0HfdguVTCcbciZUk40CP4w+GI2uJL7C/niQt+U6RKwNA3
brAwUusUbgP4xDsrU/f7f5NnAetOYRMI8ssp9TdUphYIxea6/Z/snddy28jWhV/lfwFMoREawC0z
qUzJsqQblBwGOTVSA0//f7An2PIcu+Zcn5oq15RtmSQIdO/ee61vRcNdkLafTKI60XJN7jbQ5V3j
1LiUiskjZoGgIO8vLq03F8bNaDnvE+G0F11o1Oi3JCbA3C73sVkTiF4V4qBTDmfK7dtj2UUmnQtI
62bmfvqbXZuGY7KOq+kli+DtWnjksaqrZJV29ocQje396COnkXoa1foL0tZtveGetQ/hpHThlSIa
OqmGZhTuyTUaEucKbKlBnwV75FaZmA8DWV45Xd6uQyjJsHsxCfZbLxJLzIQZZ6eG/VEEMyK5ZKpf
WwEI3kUtX2wyY54/ZhaEh7WYMuN1QULceGZuHAj8bNUKR48++Lh0Lj3mbmuEC2m80Ul0UgybtiQg
TB+os3i0orp4TVLh33zB6qKF6j+S7vz7V7RuEBvtqaENfTdrIk1cxNbl+m+8rgVhdr5W2q9IVf4b
rxt0dr2Z50DuvjJ2ZQb5t7aSUq2TGaA06JuY80JoXONGdoevtN0kHB6myH1HheB+Be5GJCcfeA6m
rVQtpNDAfxx9yQofl9Z9RMjOmoSBG1+04WuhFyV6EfoEYiwY3pxDunExWhQ1l19YvA0y0wtqiE7v
vgB5VZrI/uSUrD8r2aGD3P/A5s0AwTCJmoF12GNVY2SRlXpUtdNcYLL3h1VceQFGLMyG+6lOQwyH
qXiWlSY7bExcE/QKZrKNjy3nfZ8xFeQx/geaL+Nv1azNeuz2OAeTy7mua0Wktw2UAUUCFdOEZFNY
HSo41S2VEKvM8zeY36xPuwPj22r1Les3MvJhDfpH37t93dF8MpGmrjiGQeIiivWR2O3okxtD6UR3
G0Z6Q09tOk8wb+HD8KD9Af71Wg7e2mKLpgT9lv7LiICUQsr6uZVIKmFlbNy6H/dREjZ3Ohqs9ylW
Wr0B0FNwXnfFbQuzgTigv/nArGXVbT4bw/uvjGDiCHt84YF/pSaje5/VhnmNNm3aW2TABRxeW/sO
g7l3/kd6cIdb696ybJqhDGZ5SquSZXVVuH5pUTOiG/sRImyrIEqv6fBDhv8BIqzqgryMTkXpBr3I
LXHf6G0kySNbmzbUgzl70Sl1WCrLHA1bvgCGoahSqM0S3BmdDnUdB8DKUXUn0E0lSe6jwa4bAR5h
sx+rDYcdQrdI/dnXxuib6HKLCxVq7ziMZretW5ld1oRaIcTzhHlZzdX4DnYDs3upyeKLjRHJsnK+
kN3JO8+a+tqdRv9QxAJuwTDXe0bJztquM8QXhhq7qy/IYrq3RC5gCX4wqe8uVdWMux6L5YF2pkeX
xojPU5ySJbHAizWzjHVUt8VV3wUfjUGILYtTeJCxC3liIRkHA4+GnVrxNmmY18bCvy211McRPstJ
MqJHc8BY0+k4dfRUjGv6zerUxkF/9QVwjDL9Q+lrsR3Cydyl/vQKHDReWw627dBPaSuKEPVRo6ZH
I7EJ81Mw1L8AkA2g1vsYbtYaE8WfFOQqKyeyu3wA3bYm6Bz066pzK2pZc0Z5kjvTmqMC8kil5cxG
1va3PkIOVM1Bnm++gSNPMZsNRm+0JABts0vDazajy/jmb0qyyPx5hcLl2s1mft8M71pbTzcjwIGV
NWSPQWs92RGLtWuU28Sx5w2dktegVIz/IwYe4xhHm3aBKZeeUe0skTmHEQgy+p/z7NccFXBArYPe
nFdYa27sOLFXedq8r9smvZVRT2iTdaCw6vbD7Awvf3GXMWKZO3OmQgaf/A18uQjS5m7smzswnzl5
gJXP1i6Wg2CcGzc4l0iQXPS4TWlal0BcPjmG118tmuwVzAFn9RXODOH1qRvdHl2CvhzqWh9V3rz/
Mov939j6V2NrQbDQz8bW94sF7v82r1nVfSdhZNy9/OCf02vm0AjbYL3+HZL8RyQ7PtffoHOhIXQX
Ei8e4780jI77W8CcGYsaSv+3jjvEuXQwcXJ/Ner9G8edZb813uIQdS0T74mk3YOb643xhAoPtieh
KPB8xHDH4KzYgshC/JLP2dbDNbEhJsU627kc0NA7REQMU3AE3xwz0qjGB1Itiwu7hfwoms4/ZHhr
3FWYUq2WFZWWJ8t4m3UR0zz74HCqXIUOWVnAtB/HPrulNOxWzFP9tUEBtRIyJdWhdYJVUNDi5ghM
jU9r3rrHbhGv6tpaZgNRcc24qH0okSCvWq9zNnBh0FSR5Df59juSOX636w41W9jfTcHUndNKuvtm
dB3yptK+OGPk708c7lHjezFhELopYEbZM8cD9snLaZTesYg0RMB07k6OCoNd1/Y2iS3VLDcRl/Oa
9p9FUgPBnTQKdU27WzeLX9ksp8NsKnNr1kvunNu4l6byD3lunWtzOfSCo7oqMtjuIRlaqQ54dn3k
7lmcTXCM/HBHBVSsuWGqrV8KhWsmG1fJ2MDNINOKL6u4mDsH56BreKciTeU6rOhg9Y5X77QVafpm
JSLMtdvSlsvIRWjcktVyih+DSVjvxsKVR+14w3MpCFaM2ybYmJMNQ79m4Ta3eRUn5E7hZBbmxQA9
Yb4vlZ1hS0jGyjc+gj0X3ryq8p6DWU//CitSWbXz2nQrZ1gZDipuFnnUeWAN/esgwka9Hf3G1ism
aM24L6iIDyAt9d7DzVGuOBh4N7oou7NBL5l+YmIUmIWIDrOhVUSJS9GsTGamhKZtkTIYEI6GAKRO
2jvZtUF6Tm1sEMvpaN5XtZqVuqrSHJ4Ss48K2RsQDXtoOVfXgy7n8uSFZSfVc2WF7lnNNUgSYqeq
xEgzSrpKpeNd2GXFvgTP4kU36OnRIu0IyzT7ee/MterOQTtZEwc3s2/NewMGkY/RBxsBxA0rKnqN
ThXgo054AxKhg74igmSqm13ThiUC99wU72mW6TsglXOxmtKyIXYC7AeIMIPij1NcsATXti1qCihZ
yEvdBCvE7DEr6GShrzJE1AizguaTO0dLXBvSjDOVj4FvyHObmuEyKVchzKDiGjCvJdZFPZk36MHk
sMtpD4brvomZqAqMpScmSPGhwrK0TWbPjuBU9cw9QmgaK9tQ+n1GK5rU0EbaL03sWJs8KqKbJc7y
RgKT2XZsO2sJJ2Hc8wbMK/rT7rZAobfVZT4j6i2ZTEOxeQx0w1jHa0j1XjnMgZd+jlBHK03DY0wC
Js0NzxhXbtvRB4o6Wq3CEN28MgVH8G6YM9q0rt1NK7EYnWKz7c794JW3DY3HvYc2DzqXewONKHoI
81pfkNIGwr6BZP/Vw/u/DfEXGyK0oCXc/T/ruK6SRSCnkm+lXH/80J+C/uA3yB1/bHYWorA/dsLA
/c3zmDYgdOc3/7Sdm79Jwb4EpxAuiwmZ528dv0Ti71imx19AMswW+W82QddeNrlv3Jek/3gWflY8
7OAesMy/kdgr9p0GMFd8mnleafzmkWRbcNLQYsQqneEZp5RHxKBbnRPida/nMVhAUoUpmET26VYs
wqS0g59Nu1BnN7HfsZ5Io0wJqFF7HZD91JH5s4KMXjcb19coRMk9WUgv2ejtsM7EF0M+Vpfml9Yo
NeFljUr11qtsf1+YQbxfhBx7J8udbg2bMty0fSaJo4rVMYOmgdebnYgMETrvdj91BIyMvnXh6Wp8
4fCMlUp7YbS2434gMs/qwMORi1eh02RzIVXp2JsfMnRir2TC+1dzZpM+Ry+h2/IXou04SL3LFozY
iIor2gqJ3Qq/I4o3MYUO5kzL+LgM83736iS4sdPSP7Ipqc+RRnTKCKsWt0lc93t0qOrstM54SjMi
AlYTQfTFcmL5nBKKDpEwnVc8t2TnGKCFriOzjC7aejY+ljJSnLzryromxKs8wgx8GlhRzukIuy+L
/eFdXHfdfUBXAX2XMasPkCejJwUNMgBZTkitlBFn2rkkJqv3y2NOC5ejAeC6Y+wGSzvXEuq1mfTY
c+AZ30uL2Nm2L/MPiKq6A45jxn9OknyczT6/TEx1Y8yReyKyoz6pcJ4v6pBTPm6zdufR77UwQCYT
XfKptxReyih7CpKAGoar1POvFUa7s1qicibhhWtVFZIPiot01Yqwhwfo0jwigGuvGxy6VenE71HY
xNkaSi9N7wkUzbaQLs1PI3TJhoT1Q1JRwr13bJTTXzGfWzRx+FqZNQqC8GJ4dIQLMe9c03aPN/kM
2G1FZub4e5JyRl/XGvU7uph2xkQRl7eJpAHoNJN3GalqZkw29StSoYqrujPSS8uwxbQmbR6ndOVM
JHG6VR09ht6MpCqgXf6h0SORc1ntotfBtUw/3ywOMyod5rceyeoV1c31XLjBXRRONKB9Y1vHOCDi
adhI5V6z6wwfS8/OjugjoaTQIWRuBUp972DUvZhh2ba7NOhKqKNp+GQwljFOYWM16TYoPfGpwYzQ
L8PUHnncWIXbYcrEcxfkYbmOmCXeCdomL5j1QNPWo3jNlM20dZi66dxi4fAPjp1hv1V+UIEUxmQc
FDbnrrCLCYPqCRF9tAczvmjM2PnQy4aEReFw09JYn/NDTcv6JQW2cZWRD29CNciCB06uFZ1l0o2J
+4qXkKGaeK+dH5fFqxvFwTuVOB8Mc2TQWyubAbacPjPKngBXAe0ql7zQ8gm3QSvWuWJUwJdVqufO
c0jpwQ3OdCCsiLE2hr6gAnODy9giCbLu1J1oobes2K07Op2IUwi1cLY+ea/IKjy5mgeqfAICEwia
tDznsWtOWSVIoDXbpd6OU3y9vpPuK0a26UrZk7c2cH3uCT9LztZguPsqAY+0MYIudLaOp8xnK4sD
DhIspoNl1ggRCFHG9tfV+TGa7OYaLRMZYUFld2dFkCkX1itSao20oQwWnT2ymIX9kW5Y6WNkGeuX
wZtqdXAMvz2QhEvYo2tO7Y3TKuNj5XoF8W6Y1W+nhskmaPwYK7CRkoUbOM6wMxh+v0i6d5/RTI3P
5LmTLNImITPCEeESBke8R5gs7OYmnoKQJE6rLjYyHilNLAOhmTDre8aONRkJwXihJNqBIkdLJEvv
5NQT9M2yzO+CuM1xOSfhEXkfwFPhNHtadQ8RosR9uyScJpBJGJYxViVRNZvKddANctuADf402wMn
jgGz7aay+4KA5ZhWSI7J40YDYxr6CwcrRNmtHTXWyfvZiPLyMHkOIaxPPqcw+u6xskXXPfX9RFwv
c3RjBd8YVGk6hjvgCeoMVts8S+FFhEaTP+WR+HAcovGRk1F5bhBYn3tauJiWsbw80qgvnygB/X5V
euV4iqcoe/RLabFIjTxWPkESt2avi1tCGqFRIbME7pE5FP1Fu8aIjcUENyjLNrsdE8Apue4tciSR
OTfE8bZFcU22Im9XZsZOgOvlwuTUsCNEOmclVCsvG8HbR+tgXbkuwZi0Prrw3vGVPKZJhoKhN/yG
mWEYf7bhv9+QndwXcNOb6nIi1uqalOn6Hqmrd4z44B/rpJnphSl3r7um32kwhi+ZkzK3nBuDsZzI
p13q0LLSousxeYU9J1eX9agnif7C6mbviKinWhdjetvkvaIoJuI1rHLmp0ATw/M4h0eGhNaVwidf
EeDuwOP1++oWOyocYK7ng6q0gNk5qwPLhbdPG2XgScaYs7Ws0b3LEYJ8ArmdHBJtjFAbG13zOoSL
nKbZm+6sTI37YAqC4yD69pHM9OJ2EOQvLtpApE19xbih9gj4bsdoSMjEncwNjUpiZBl30XFa+skE
IdoEPwWLrowkF6KKc+emx2xyNXuBPrZsjMmqtsbrMvA/mlUSfBQtMWuU5m7zlJDj/GKOYXZsKwzn
pR2j3EgGlhpuv5hN2sltmpA4NHfJkGa3YUAJUpM0sMk6IZ8tRKk31oTItouXRZMAPgvW/ji68xax
rlXdl1PwlBBCxIod+3F90bRNL9Ym9lzyMkD0PidYd+5dTDHNLcOIBOmVF2D1B2gJ4apIRYPmTnYJ
+1ggShOFRIe3Ax1AwJWvrJnDTRNtmAz4086OpccwXnrruCxluE6j8W6GwZPicc7b4tB3RvzkMh5M
Xi3JI74GYmu6W4WPMEI6LDnBySuBqWbo9lVE76M/cctaKjt5QymN9rUJ52fKXk5RmVF+TAdtPQZd
7z2IJqpPTZM8NKQObgu7KY5e09Zrrx+KtVfps8znZxbA350kfk07+ezhjvtgI2hhWqPcaNW6/TNc
g/SAczu/RWmwpVtpXPLl0GEnH/tYZl3zuz27A1mDdYOibGxsP1mR65QfFNP5O9sds2nd9w6ggZrm
e/Tgy15ti9ma7+KZeocwiRFY+FeH6f9OT788PWFf+fnp6WOcRK/l96enLz/05+nJ+s3B5uIFX+mL
ruRA9OcByvzNwQMDqQ7toumiofv7GOX/JuDAcZcFtjRtsIl/HaMc8RsQMNMGFiQWezGHr39jhHlz
irIIr7BtmpW0NJeoprcMv0ZDAGnylt5W7Qxdg46zIMCdqWKyp39SSpgi8VRUl2kmjPFdokvnqOsp
ZoFrg9p99ZKhtMRmMiFk6pWLN2tSgLVzJ72ILNKKSNApySYkqVy1+2+u9K9tzxZOIJq0XFpUqFhn
3r5zv+3HHGa7ugDRpM8CydraZRu6JGvHvB6NCXjHz18QRtL3R05e0qHp6jE1gHC0eK2/9wwZJJnV
Rl9FaP6Dy6rzjHSNc01I+LGkAoPybIzmIJRZPwdjEzR63TvUzQype6p5ykVRHUMvoaifB4+rwupF
g8rqpL71ywT2FqgEfRtTbjzkFm2UvROW1UXK6UJtI0IbcdwQ2iNXjWqKGSI4gdO7aCRm9cKQgz4D
QPM3FkbZ145YEKgWDWnjq4BA8GirvBB1Amh8Ya3Q+rU+MralRC/okfZY74zpakLv+aCEzU0wwrF9
VTBz9pMDChbCRy2uFertZO0BGeJwmQTUSniv9S21NBKQJo6sByFQG64SD1QQ5VLaPBvxpPFWjrwN
bUFg39quVT9bw5jNa7IMmvhGxwXvKJhc+8gwDJKRalywRrSALCyOaSzaCwuatnU9c+Q2dtKbZP1k
2X0ZnzqF/MeL2hyFCb1JEkpUaT0Ydm7p9ww8tfFiW0tWd9Jq3g+JJbo6qtqHQD0oeqzrUBq8dI7o
JkILnfHurHRA3KTnxqQpihMpvg0RWEuOf2URbxyEFgnt5NIFGBOFj9i/gseB1DBsJ6NQBZhmeRdL
CNjQshsuUjI5fAvSIcfjKR5JwTrg8Fr0mVVmY4BPbC5LAn4WWJXbNfP9NFd8rQOxQeIiIpWLzsby
leC+shEiJRnfH0maF+ybSDSTvDOo82l0XsXRON8ZvhlrBNg8vHbErGPDRiW6LRgCHsI8IA5+paQH
FYdZXb5dztkbVCSCFOuR1A3ZWR2tkkAjOEyRyq5mtwdql3buFRwa+WjgCr0ehzq/te0serUIkj2Q
xcMgll3fey2jbHgPVZVYCDFzy8Yj5IFhHLrFRA/Hiro7zKaTpTmfbl3G/o9gltvuzkow6GzcweO2
GUhrRa2PVE/dYCBw7V3rRvjjcEPBM4eg5wB4tzcpd6T1cURga1GY186IPWXq62f+t4Bnpkd9Tmjx
PEBNyZN1FXGPtFaJHCyuMM1SCvD15Mjb5MoIR75bbMHIhmYPnxlXhofLg5Iz70l3o/5uwfO0T23o
6jOVFw+CQU2oOVrWSwMjN6sLFzc1ykNNfzwaUuCAtJ/0LQi2ZklunvSlDXMnWnlVv4iTyBedGce2
RrDVGlUTshIEXlCEVXVRxpmlHghgNoxHo4f3c9lZylC3kw54J/lks/zOTPODd4ljFtmZNFEydwoD
8QOoWfs4Dw4LxEzILSV3R/IoEKIRfyzZCFwIDvLqECLV1juHVSU+1Y1nMRxZbuRMG3xxlUHOLnLl
5aHoUMkREUtO9JKSUCE/6w1hr5cBknwiMKa3blKMhQT0RiKrPnr2KK5jiSoYmWPBa6KJSvWB5pVK
X5RQSGFXbh91n+yQSNT3ihVCoIoIZ1fdVAwUpL/SkREGWw8ugtpawGbwBXE7ndrG4zvvQChep91s
6/c+quzss+sR/wAUesIyBBFpsKybgv1nblZ4JyN5JPRjsTlAOzZNDoP2TDnOBGSRsEfmC2NY2i6A
oa5L2wye3KHHfTKLe6JOMA2IourfTaC1OUe08YYbo6U7F8VHOw+QCiDDJPEoGUbQO2JyN7FXuAeD
BNfxsnKgVyXvI/iy7c6hicK5uwITXrLIVGTr+uZj6yLdtwvzxSgp9DscTTgqy26VxKP2DyKzog95
G3qfdWST3SdUeQNe97JH4TIxF1L6TlZe9IINoNxCyHM2VdnaZ78JyxfhxMXOKs0oJEymIDK989Rt
EGHG91A22IveDaxXHeXvrLT1MMq13W5eOAZwkvS6JAxhS6GORC7Hn+E6Q7/t6ajcsazXL2nQx/eD
k9+OnqnTvWpaZ9dMDXYgUEh75JsYMFuZM6dy2minGFBcckIQGw7b8yk3AuCQtoMIlMAhgqc9WnjJ
YFcPbDr1U+mixt6kc1vuEI1W72MMGlxaopZXvnQRwy6Jd9e11PYqSoZiE2GN+52TOBKf3nHgC6bR
DmyCde2i8XQ2MakL00pPlAObVlkDJxFSy/0cxAakTbs6ejGznsgVd2lY1XvSTPsN6R/1U4qCmDAk
a5DHcgrFsJ0Kr79usMDeB3Us9/CKCfsktg2MmTH7u2mS8tqIu+aCBXs6mGVJdowhguNMdMl2ahVg
fwu1UdNP6SEmdulhSIb5k2nmKTL9YEYHr4I/3OrwcaPP1T+URD8Ucws2mP8IUFocbG/hNkQy2366
4BF1R9sFAXO+NkcOICuHjsAGbWtFHFCuDj+vi5aq55tGPFUR5Hna8JgzBRl7wVI1fQODccIZ8Nno
BqcG8fVz4iQsDHVnUWP8/HXeQGe+vI5k5E65bDFbMN9UXwOgjL6liXRC/LysqaZizS4BlbqkB0S/
KPb+6cU8RuxcTmHTaXszXUDbTiAVReAJYmawrarYObaAYNeYYILtzz/XG34Pn8sHV8t1AxUkqOeX
P//m+jVR4NUGDLOTTYzDddlTerscsdctCd8XrVf5m3/9egsqGN9LgJLB9d9gVAXGakaHBUJ9HYeP
X7egMjbZMdyypRppk4nL+/PXXC7X9/fIwkHCuW8tmKIfivWJELcOH4tzop9CdeWhhKe1HYTswKhU
2QMdkAH22sAREq6wSrB9/PwN/HiT+uDguc4mYyPLNd98aLrxNOzyTJ6Qo6vDOBr2UQuoF//Fq3gM
e6VEocHJ5PuvMg+tEexFK08RTLzDlEA38nxyYv79q3CgBPe2UEeZf33/KrKzLbzWfJagaf2NJLph
ben6v7hNmPoBckM/woTt7W2SNaA5alz/Jwt38j5RMTfFMJFdsZ3ItL/uaj3MvzjS/bh+saazmvCx
mH/xst9/sDJBwzbm0jkZVSifBO6802wOlCJ9XgXb0qfxv5LtzC3y8wv648MOMj/AZMKnDcj8e3Nz
BOBwzbl2rRPGjwB/L+tkJwcfuZn0f8Hg/YePyM2BEIga3OPIb33/Eb18hFtcFxaeeSAqUyEqzP8g
q7GQsGIvJzi93DX//vPBePeXcSnK6bd44cEkrymG53XKZaMOZeFAyzb9eM9B55dP+pcY1e8fdfKx
IQM4DhQ3/8cnLfaVb7KenGbVgmwk0sxFIYC0+kzumrpG6BGXZP5SJuuRum6k1mqvh2aA4+kYrcPh
onJf88hqPxE5Z1N1zsgkbv1Mgln6+WX5ceFdQrRhobMigVCz3mwoZeKOycQs7mQVNi+UEJT6nGqD
/XIgEAabSkBZ//OXFD+uQ3CeearYnhGKYRz6/vuPcvolIXvcyfANal267JwfMD11n3zFyGcd1+Fy
v5O/eN1g638eBncWCN4DfW5aC9xuE/UzabUSDmc3iTz+15sDxg+XbtACNjbNt4xtEwDSPPg89cXs
U3SbbvoiIsM+kWrDqHFszF+1cX549tDELU8DrRxuUfQB31+QJmmXon+aT4MTOq8taK50NTUlt6mu
OY3//PL/04vRN7JNGjQsNW93AUzo0KiaYDrpSOtbICjBpUliJpl7Jpngv3ixH75qPtlCKhemvex4
7ptHHQW9qNvQnE4SwKakfO24s3gQOSX+/FO9CaN1LV+yXC7FA94FtvS3lVGOslXL2hupIBT4MJMz
XL9m6NZl70KjmtuLGp+M2joRXCbsloXmROLZ6NTyZRusGn2OYcphZx85LK1bMdfPs6fUwQTB9BzQ
9bJ3JqlGHM+bjMPxaEXTbVdWQfUrlOGP348L2wHJCvsans+3pRCaKwRFRdueaPn7m5HRyEUxEscY
mWBqfn7Rfnj4YSByDzgw8WnpfYV7f1N1YVmxukHj4FXggY4+ebJEB1ZNsEUjWF04pf5l/3DZvb5Z
GB22Nc9HzMmvkBN/+JbKubBFo1znJBvtfF7CWU+oz4PHLw2RBREsAAjm7rtKa+sXKx26h7cvzuNl
S4mKEPAllZD9/WPm5GGXkOWVnoSgkzRvzBQrSLuf5Ay5dj3q0P8gRZY5m6FqgQoEUcUTaKsogRYy
gdu2LOSBZl/QRZyZNYHSUd5ysEBaNOM95z5SxBOn+55//9bDqlryL2HjgLMZZTB4Mt+u7ty0JY95
ub2YGVI9oHkR9Qn1OfAeS7b61h01rTHM1vT9MhpHDF8bAO8bnLIkEbqmQcKDKbLibqTbgJ6zM/ba
SeRtNeEs31cecAa62CUCNK+xTAaKqVmuW8/tg1XsqPoSKAVEXo8p+rippkWGR/LVafQTsXaG3GW6
3QsIhSV07cQFOgTCaKxe7TktoY/ngvRY7JIiF59G5Wc0xY2U5yXQ9dIMZdIa3w5oUaKtZzRzdZQV
Lcp9oBAiHiQUhWZdNjN/OjfeH8XnkIV0XgJQIqCaap61uMzd6Xe65ThoMxEpDu4I7YPsGPmGPhMp
V8S3NiiM6jKLmqG7a+2WL8TCGKOYXBd1dq5mk/1C9Z1odoCv9BmPrH8JfnjhWNWi/aRbk08x2qk7
f7Zl2TtXqhFLK2rM+Zq1mfCDfHT31R15u/c1BtgACnrqXAJnonSv6p7eXJJ1md5JUBaLeXeicwXA
hEa4X0zS3gIj5V/sZRyKD/Nol8dGL2lLuiLCbt1kM7tWYJYOLZw4R4Z8U46Y4c5LoGYLRzCj8cp5
tVJrMXljvTZIZTwOgyKnfdN3AzmcdQnhX1os4YgpuYPKcuAgYXlj4qG7D8V4jDV8H/ZVMSTXlcrp
afl1j0xG55xhV1YS0GWMelOrB1G6Kt/7icsNVqJpRKyUKPaGL3UAPfuFaBVJWg2xhDZ/IhHeni5C
GiFMseep0r8HHaAlfwY3/bUFR0Q1b4acN/HgpJb7moRxHG7bvh3rw9fHShIcwB3KMzN6duq/lm5C
6210J/EgtIiTA91eevNW57CMK5xw7b7xJSezOHe5rla79MzttO0/TAlxkjud0If/OpoRvvMauvZS
SEQOtZ1fec5rIdKlE6tozxNqyfEHry4d+C/bnyfxjt7G9K68Sxfx9bzKzESnu8rPzPYCchaPaVET
jkoL0uHCOuHg2Gh4rCi5w97PGxEmvZNdjSHqXM6i0S+99mxjoNFDYvTZrwLdX7k6Fw8SgbmzJl8p
mT77BpOMbeo3lnM3iZoucDxRG9s8f6NXsB8zBsCRFdOu4F5BpAN/IQY24r2nMEeaDhKgq2rsHMlQ
A2gIw7mgN2/kbnrKVUu3fsppSu7ooM0+LYnUCU+FaWpabXTIO58G2dwP6fh1x//fnPQXc1LbNi22
8v+sMn34XJaf2/bz528HpX/81J+DUuaarvd3WNHfQ1L2LOaTlr/s0vz615DUhiPos4b5FI0UWfQ0
/hqS2s5vVNccI/Fluv9aa0rc0pvdkzEjxyPSsgTjWAr3NwdTj8hCgxZXeSTvvhX1fqC3DaguNEaw
DV3BlBcbhGeN9OwJqFigBRvRantPHIh3aAqan6EbtoRkAra/bhtHPugMc71MzHITRdBW1qOyUWBL
/YQqvmk2k+3ar0FUiqNVm/m6D1xM3zzSWxSln/qy7o6D3UZ7NymjjST1DndsBptt7vr9NAD2o6tD
fuQc6Hbnxg2hqyVBPSCFqienblhxeEaOPfL7nZnIXd963sbsBnM9pEl0I+B9HMopIWUktmlTD63D
A8cRqnqKBZZnxGPzqR3yADeJJeWH0PfqGFJinTerQkXRVaWm7h00Ff9Sp7N5pn1NOEnu3YGhCq6Y
FDcbv4iilzxuY8IKsuEwI6EA2duEmFBMBTgrLA9j4qzR9013VV15R0Z75U6ivlqeW3ED3/gUkfrh
Vjq7JQvCwDdiZTCWRvJeEejBZGrce2Xa5XZsQPGas+Og4NHtkU3AwPcF79DJYuOUt7D8M6uZ17GR
zpsWSetVI+lnbhmesrCgmXoQSe1s0UyjqgSHsndqQae9QTBjzu18Vw9We8VQFzZibz1IXeiPU9bL
bTtifA29rMXxDyN1nGS+k32F4K7W0xkysvehx3xcl9ML8p52L2o7PfRDZO2xGIWPg59UO2T28pOf
yGy6giSYXkUu7KwcHwLTE90xSSzyYZPEvn9opVK7RmLdnUxwN7SOrMWjQmTMpIIPvirH3yNmR7vZ
LLW/bsKi3PLcOHfONLb55ZTW72LCK9/5sIRfDUx/NsQl17wi2XK48A3Kk6ow+ZKTIK63dURiBHuY
v4nnzD+FpixvbDFUV/ko3rHx1t3KsJ3mgIgqu+N0YZxIdB9urEIFFw5DUo1c2EnxMhO56h16o0+m
nWoxCSJCdbJsPfd6PMlk3qUlJKTVrJVNZl/try0UOFDSKqtY4p5TtFpkia/oslPkgYmgEoGfa23S
hj27FcUydJ6LW8OgCHWBWhIs1Fwpab1WeeOFl42d6/iCau69ZJ5wBlu+Dw1fGMc26Z3Q2gPuRvC8
GoKxDD7OzJqSLarXGUuGbv+fvTNpjhw5s+1fedZ7pGEeFr3oQMwkg3OSmRsYc8IMBxyAO4Bf3wes
QVn1TKqufZnJJJNKnCMcn9/v3nPv+pEN09eocZLl2m0w24XD+Ozhx73DepfJcVeVwZOb9Bhb5Ujm
s2qisxYByE80z2reslJomeeMmmcQgZH02JKElc92BWGQ0K9ZNhBwGj8Qwbkhs9sb29orbJNsi8/v
vVbtsk8gW/iMfWlifgIbqQdC0EZ6wf1bBy+kWexO7npmivuGwFLyrUi6nqXzEoEJYxrGyebuzFE8
8sqF/BdSyQ2BUrpWGU8K3AALpKj4EhigPo8hSG1x8gTdURsRjiOtMO9r74TtiXuj0zr6WM+YQUok
Z14p5mylJwsGido0nZ7uGuyu32bXGcqDnUyswYO5C7geGDkZlcGCKLyjBoYvuVQp9+Qa5+STk7IM
j0u0AXAaWCcPv4wzNKUwOtnR+oSv07yAswjvWtwistrQIGYiMs5wVVbaM8FAKhqhgilId2bW+LfT
aoiHWch/hWCOJdbjdxz7VjI/VavvnnRYL8kfyc6MYf5pTB149JvI7U5lHvG+n7xk7XHCzG+PTsBN
x84OTQD8RKyu/wb7/5KujBRpeeJ6WtMBSdsGe6EHIgPsygPeVO9RgnFNFQyFb58hDB0Itxbre5Xw
gZX6+Y5Ut2PszTWdwEWl2Pnwd6zY0UB6CCc0lyAbxUOoAv8y+J36BM6KwIPtRFczVbnkw6W1LSc3
PVDYvLDIX0ZYNTWldF9Z2X3hGSVhPrk+RLfEiHOVk0qyzc58TBcr2dNbEz5TYNIDqDUSHg5NdarS
oL8VQ2gQQ5rNs4J+/3Wxfe+ONdm2D/z0xNGZHElJmK8ErfNtX0fhJ8UkKDYDrDI88d10FSwrJxcp
Y5N2E2Uyei4+IzZYZ68TCmL/tIcnDdJmMJciHgCMkIhSDhTDOVnufJCD4PSiQw+M4Jll/XCafTUe
1vHu4AGe6pAZtYZNakCSJQ53y5rKK7ZyssOr3FnrWrgUb3FoY17k6z9OEXBC2wIvndpJdtfOqY7V
kpU7t4jSg88PsAc7SIuKpd2Mo3FxXx2oKSvIJmrfVGgPN+yTre9qtAW3pcXZlVZiHf2+c16Mia9n
RyLdct1K90XetjtJTeqlNHX3ceR9eDPKQd556BPXcAKbeMma4rqEkX8gjqgupfBw99iVf6wW9bkL
IdbMbpa9JGI0L0liRXyS3mcSqCnAG0MyGOz9zEuPl2aIc975d14RTIfI9uVbGDSw66hWc6ZluMcx
Q9LCrUP/VNOvcL92fF9ZJCS/6D7FUTjV5q6k1uiUmelLIhs/tpoa+kgT4Hw2ZmeX42UNSXcZr1OT
mDsIBO2Nl+fmlQNftVqf/t12MqBXuFZG2h9P7rNhj8T5xz7tUQtYHkQGhc+9mnwCi56JhSUKZzIM
qT3EXR2u1nazpBaHz2bqcHFC3tRSDVuR5N6bPYXMFG6GiyIwC04CKUtss43y5yx4pMLqnR6Pgy3N
IKfObX7/PrT+M9//xXxvu57P3P3v5/tbYkHijy7IXz7k1+EeD9wHlh2cfvj1kCpX5vevAz6y+weP
AuqQNRPbuT+4IP0Ptr96IPH4kSzCQfn7gI8LMmJJxLr7XcLjkfV3XJDMqn8c8HFfIooFHotBDgII
Un9Soct+xGA2RvldQc9vEcWOtWbKZFr6t1HSugxKbE76g6hAhu15YuHq3GiV+1ReIHNNl87xObGC
kjGjx08/OA9ZWBnV9OKFyijN2C9lvWlVUx7TpTH13VB15jdGKm1qoH9NHsZgGUBY2KMlmHEEjWah
OogI1kwN14PQcAOJiUYTMEJ9F34x6AmMQQOlZ/A0HU6XdImnIagevFAnBx6ey9Yh74VNPRcknBx/
HDdwzhkfl6qFyQotx3gOTONLOIGWAwAH+ZV2mYufgcXOl6W4nkoXQLbyxs+6GKm1MrFcbzgSsgdJ
BCHb9mKa79RIZTtAFF3LndPyE0MZXIBm9l3VIvFkZG0SPIoqp+Aq1f6XHE/Yc6/8rLh49mSwam6D
21yaJNrmfMpyOvfWttEgy5idI3pFN7055PNj4A0rYoQOvVeQuw3uvAh+8Dwl6SPLloTmVYFCEANk
V6fcT7KrRU/TK8kv6Eq+O9HBxwS6i1A8mxiWUG3tg8EH8h1gIXtBYZNxmnZFDyBQ1WejbyBpGh6K
UVwnS3gb4j2EVlytyZhiyclS0PvQw8v0+h7LVBXMn4Zx7vw7fhLbjO1S1dMW4YJcsDk6u95cpxqj
yH4EsnJ3WZqXR8iv416nUDm9LqdgT2TBfUf0BlMoe9atjV2R07mW51m4LMRh1txjz9O7BijOOXGD
mZiB9PxvGr/8diLheSEsuZApm0WdEcWdo9Dad43RXrupWcw3ZjPS7XWmJ0/DZ45Y9Ifhjl+E28a1
ojPmzi1JF5+Whmg31is8ns0m4+ZBUrzu3WuiAw3wmayh02lFxNFKDA+S3949Bzt/q8VSwWPdNrne
BvQqth8rqQKo2oIujpnNY7KR9NCQGpwm6lV8OPjiXIhERtd+m2bf6o6cEP6cgHm7Cmc88aDFU6BO
3EcuvRHm14pZ7cpPGg2YmdEZmJ8edzMLovk0pSQx4/4ds0G1mZlRKVfZ4sjuDwD2YM2DFdP9YUBl
lXWwpyUzRyybLa58ncqwaMmk5p3NLTYhhjHnA7zutXewTVqlrpclH7stvUFOLMiTwzlTtVqjDYZc
NgUVmukdjoa8j2U91sENCq2GA+2ZB1kGAOBSh9IXk2GbNrOAFT1J7vxiCFGpvWKUpRQAgUNu6yrU
r3bei8NAQDI9u2b/QISmWO6j0fhqLFHDe8qAjRSHxPS9yyCcftkPHU/8fQqp8pUqZBNG9zxmT8sS
2gLrcCubA/8jzhi4u6QhOYnmR7eLsMHano8anQM48A9gAW0Y3UXinByy+D+04T57I3tvB97P8qhK
m4ldl6t3WSbztA1bw4Id0ZMap1X+3m0078fEjQrICymnmcdtDFNbVxyWyQnPBYhkolnamKbrd8NF
4PQNunsry0MYJv2ustJ1EOVvJfZpuxSE5l3n3iD8rvbOmFVbhj/7SvhNtMPchHPSyNvVjbvqq+3i
5lsTxy9/5xLqyxfZBcVbYQ7GMxWz6hPkeyV3kDFd3mvupLbc8ZFZLN8YTggVblw5jFI7KndSecX/
wR03ltGyCPJspO1044cI7me3NzxQGbMbeK2JhlK5cH0QtxFiIS5vAAXT1Ii9V8GSkY6AeVRrElTC
q7kd0RU4Qn/EivXEhsD5SInDi8tLGM/fuy85ghVz9EMd3PtebsERT+btYGfdKSARae7osLR3leGR
Axart7UBtHGpantUDFtBbd1oKcTNAtizOISdcF67YXplt8m9eeAKbW2tHNdnrCid6TconmixNaSl
yzJb/UMNdUPGdCpO6b01sSFk5e1W8zIfawdmr0ftppHgt8Lvp8OLG5bWL4vLf+apv5yn3pku/2Ge
ynLxs1RqY5piJPlNKjU/rGvSdTsfcEn4uRF+bd/jlo0Ytcqf+D0YdH6L5jMyMeGQKLFQU9ci+d+n
KSf8wMOd/bHLZMSHo2/+nUwJY9kfF50MemsmI8A5x3hH0P8PhrZEGynPFM87qclsk61dLOVDttoS
MY2o2Jm9/oUha9m37A73FrtHTHZYYCLers9eE7afXL/oXxDv6M2c6Pf8aTK9+2Xh+nOd+/+3ho1g
5vDj/xIa8VdCwc92O0rNJRuiyD0VyhVvXuZOdwSC19LRtYGuy6v5QE5WxX0rYL3+56/N3v9Pv5vQ
Yb60XLhB1H2ztv+TkpxkdtX6Yw4oO01eaV9yYkJieXRTRlLARG1RGW2TwCa/Jj+4mtwof6YrNf88
Lc3yLRj7Tm3bZXbOKTLnjs6j6oA7eix3shP+fZCFxHanMaDxDADzNZoiPVBQbTYLUHTSATXQclf1
9W1mzybJNWt9lIUd+V1toQGP4wKvBAHL6DYO4Q58ML79KaVfGb4xcubSh+Iq6AEKSWAyD9haqTog
mEtcYnBCBr2OUngiuVkRO7jUXwwpjR0w1KeRAhgAQkvHSirw2+YiGXV2RkbFMOWydBrMRp2AUlkc
BixmKTbKWnWbNOGUBVcIux4i/2tTrIsbAzbyNUmfZOujM78w7wbYuc2KZliTBIkiGBz6x9Ap573O
Kh+Qg51TAGATDDd9u3vgiVrcmz2z4bZIO/NTJUyfPTB20m2YTdFOj47M98qZyBjnvJUe2I2DEk26
zqcnwM2GJ4txbYeqpccTVt4KAiC4+4cpH8Mshgzas7VGQt3XpHVAvoCmAYLs+a0FtjddnKtmkjwn
0zS3Nf2nwIQKCX5s2xaGe/TwshuIRQxe2vNeA4pwyHv6zV3ZyIm4LjM8cQGabFwYz80mNSdrT1JF
4rrWKDKVDSwarvS3LrPVnk3enqyy2vJOjU4++NmHxZ4VJRFiLM4LGO9t6A3BW0bE+7jQSg3JuB2w
LQIP2A/2kHLNLsDmxJ1ypyFW7KUP6FQWBXjhdGbCTD6CgRiPoc40RYeBl313taluLbocvE3eBPV3
/MJwe+2FRTYoTuj+kZV2VFCoxXM2fiD9Yst77zFLjcK5jGU+Uu0Kn51KOhI1OfWJKIVcYGiT6dK4
mJKGSpN2KMEDZ0keElQoDrYp9DfiuLW1USU0ApBTTavMGyhJMn9TTDnsXRvl2rdM65T7UgeC+80p
qHOC50lezLPF20LdxBgn0chVILA6Y/jaJCMtwzJiyIoB6dPWMYyyMXYMivONmi1K53szGIDysQ7J
H8ExzfMRWtLqvKEBLoGfKGu6X8YsbT8D34aFTJzUa9awEyDPVJeUTaJn32Zr47HMyGpsO9MRb73A
HmDJueKlPqG7zridH6yAQzOdGMCh6eXNLTCs4GKP+FUIP0V8Nbn+bHOWsPVIFkvvOgoNAAMrt38Z
cr9wN5KknrGb0mA5dmIC8gPB8BPRFvFJKwTVTeQxwWwzzRuZG8tIZRDr8fGLWcjRvGFp7JmXKNG4
M1q7FW+yryIENaNa9u9HecRPnoG25qY4FGvsrDQGdZlye/lY9QSd4CRpZ1nB3wnLb9AUrmvNbx61
OWZ7DpEO+Y8y5cbP6wj5GO1IWItWr006VXmP+OQ1byBS0PRniZ9JyMW/dGziFC4TJYy9ptimWG3u
1GmHdnU7Nxl5RBql7X5lDEz3Y57aty6JELnJk7C6lV7FWqxJoT1tw1kpbFDBQIheDVl9TaomYGXD
d8Brt27dU2NZISplJ+lTXxwvGbcEGoPPhmro8+CXA6+k4mJvQcjwqZIeM2gNG6qcNH0chiAbQwPe
NvQLsUmQQE6pPUEP07340qOQUSvpn1QUFd7BGiJ9TxmIU20N0uHQ27IQSpIFUl5taIdPYhe9d2+N
ZnnDbi6BuWLMzXWGq/TJLseJ+FI2el8JEPvFRjkWFcwUExS2MEg9Wd507VYFGYCMliciRrLfDF1Y
nSZwTN4unCSDvVENp8gGXEVyPDGeSp4z+HtAG27dCH//xurqwI59br7w8wWuIJJ1QTMfGu1ABLGU
X8iVrZsCMfdc4voc+H3t9C/vz9F/Bse/GBxD4ro/TRzbt+Ht1x7my1v9/b//a/u9etNv8g9r9l8+
5tfRMaBnGcAkXnyMTj75YTLHvwpx/KMAPyoPx/e5cRXbfp0cnYjuPZ/dNEtjjLp/gDpR6ewybmKo
RLtfiU9/a3KM/jweRRiUeS+xaKdEmnjCn3W4ghu5tUTdcUbSfR0KkqwMRY6GHk/lYzwFkhtv2813
FVQAHcOfiKEWRFQDmy3lFjmrFMp6rdckH+ts01A0FueRqb9Pg29sQz55HCbgdap0uGtY8NLrVn1+
D8c41D+hDURY4hyTvOwUgWbgl5gf2fl6cKJ0c83OdaGSyhs0MxLV9aT/EzcmWCvPPO8xJ4mEPFXA
rX7IqCLA9yqvpk5Cva0dzJWTVxw4BFfvjvTbU7DAHBEGcDpEBIIRfQ59pjNe86o2ntKuodqjm5rD
iNWGlStelxYiPWANLP/11N8rnvKEAPghqSCgY4GruD2X+yhCm5s9x9gUaTMczLT8wdoj1xszoj2N
Eqhh57WM3fQ2tPtu4atDLLn3HcqX8mC4GQRPamox7nMrfKLq9cZKcMNlU/Oou8W6njQ1wVXJwGeH
jG7sQK/FXF+7Yfua1DT+LNYwUYSafkbyOflsdjZ4R+/LufzceazcAiEeJ+JTn8qKGpHWASpcorLt
R3NWcU6lGy/Bp8lJaEAriGYm/votdBvf41MTp8ZPsQTsQEvD2A+AeUidRdVHMY/uRwsS0sFpYFoT
CXT2vkV1A6IHBjOz/tEv7R222eWYuMZ5YJP7JlxLPrXMRjT+JFj4nBYWA/yYOzaHR5pTuLETyb2d
VSZf3TJ88vtcHMREDsLq5/TaT8qAzGhk4dTyw52swmcKQRiaXUc/p26CgFMLMDykk+t7tvkgwc1O
NnHAA/5+oB/5UuddZm21nU0hYm+37DDFPzqGRUSaYFi2tYXz0FdDtMedTJW1k4GM5J3Ds0blK20W
6lE9dRFZPPDEp7S1LPzFs2AN5jEVhcoXoOyn8SpF90JolIb3HGD/vKKMyWQaGdS2pyk7hu+DZcDj
dyn2FvciQCSgjyj6oDv4JHB/bzyvGOYfDC6LcQjRGpIfcxTom8qWkDNTyPG7ChlQbqwqjQE+W4//
HPTNkA/zXxz0bGDXHcW/Vwieh7fsZ4Xg1w/4bd9iAu3zTJYq5hpEclyu4L/tW6wVYAtaAmXxfeES
/H7Ou/aHFW+wZtD+JQ0EUPtMHPMEZBEV1h3M35AG3q/+P3mgeexE2L4cdAlyYPj+1z3MT65r0Qlg
PDMTdEQ/5kIjj27nec+8j4VgjaWU04QzUaVpe9V7LhGQec4P7/7G90yA7IhsMX/iz1yTOnVuYV2f
Z+8OWl2PaWWtO05QqB1An5R21LXvJhpI6Tw1dHBEiqDfM8j/qKZip2Z28VOumQDfqsS4jWrK9s7Q
RImtYDWxRPjDaYM5H4+aJMGkTmkwoqZBcCAvfcbk3anHVvFLfjQanB271s1sd5cWWrJTJR8DWh/8
XmzyZXmntJRdprXNljV1F/C2snZxyOqKyvq18pw09uIAivOTp6a2EXFReI/8UNQwL6PxBc9+/hQW
LmFvxM8CVw0a8ETd1oJOvs9EMr5FlplzC6jxGuWULMQ+Rqs4EopueRzKS2A354JFjAcilFUX86fm
qtZd2aSFGwsvaDhdMmL8xmnSgpYz2Dfp/AhpYFwofcOTu1YGEpEKDjaLmvGgElMMwC4IHFvr5pcm
2HIl4MDmu2lZSOA3gx1v27U6/XMi/F9OBNyHvCv//YHwP4hlonn7+Uz45UN+PhLIfzkuG1jLdVf5
76cjYdWkTHQAe526kMR+G/3Wtz8fxRAZvP+Tn04G6wN7XKKr7GBJPILP/hsHg/3et/zzyYBRk+8L
a6XNGeRirfnjycAKqEcQJ0aP3a6a4DOEeqgr6qo8KpSvaBYK0eCLLhiW8UB1clWbLwNTq7Urm7bu
n+ibGoj5W8RQEcx5E7cakLVqujZ8pJ+w7X3qJGlDsrjAaprZ9jyqiRdRfD8fC2ycRgYH8v3lykhY
9wrnzDA2Q3vTVNB+qcjNMb1FYdtce3j2z4KkqgnQzIeb4ibJE6ZGbOiG/2r0Qh20UEEam1O0xYXS
Xhd1nx9qtHeLx2lpP2Uo802cZyN+qqjWq01bKoQnp8PjXcklpb+0wrq/lMp7M1sb73Mz9OomNzNM
03Y2MA5LekaB58O+qQ4Njq0Dm44q3HqRyE8+KN/gAlZTFXE/m9hKDFZOG1YaA66gks2pwW4axKdb
HttE6j1oM/jQgdHwicHJcGrVKsGx5yV0AenZetB+1rCOZh7fZn2v6GRoCfDFfTovdJLWklVop17B
Rswfk0UEfowRBLD9JMKp3CTS4wd1E3O0XxP4+9fas6pDjz1lh91M7fy07Sxu6fJaC2FRduwGescD
hGAcwDjv5Cd98DEqgGnYg2ZAzwu3G/ZZL81qveO6WwN6qnlPwdvOxkRUH5yhSuDLeBNUkZW5mPdF
ARyIxV0AVMCVYmuO+H9aX9VoIQm9Lqkaw72ttd7pAaZzndoq3c/2YPKLTtvWi0Hd6R9Bkptvi2dR
a++t0nWZ5HJHjmHGYY/ovI8k9lAsnu2jxQx3RadH9SpMJtnEVPR24s4bjpXKUnNry+C2rme5HWmg
WauyAw72jFUYu8IJ+ECaVrTgwaPYZYGMbievQ9dIJKVWnZvS7U3JxYaW4/IRqQDFzMtGUOqFIU70
XNqnoQ4AIeLm/8y7QeLCK6zoS8LaEvWkZ3A+pENnA1zOx5NeV6J2pagnj9gtPYau+mpiNduqmQqI
JJT0HPIOyE8iaB12YCmbpTjFln1d+5V7LjMv/BTi9zgo0vHgHbGqWcyTNrd+uzacbZ90T55byUsX
msuXaqiTLcze+SO3rfqYLAhlxDtMEKoU/ZEbaY3+lkxFc+m8otDolEWxVkHkVOf0Zbi1wNc++ym0
cm1EzamhHeQFehV5tnBIqofSha4BpwF/9gBSEC0mxkrMUs+DSX+PD3qM52Fyoj1pcLTXEBpScgWX
g3Zfb2hvZQ0znpVe9b2xyvnUgRiPJ8wXNKjO0arjfi3M3N06M04zD/7lkVq0KBau/Ubn2gtFWB69
S2nE6l/ZgSy3WIT5O+pN22Xt6N/pnmXaKvl6/ggk65+n4v/lqYhD0GKA/fePxct3/f/O32X/ff75
yfjrh/0mijgfYK2hhvDYcaicW8fff4kiUFcduAW/O5D+tU7j6RKQ6PMiGx/SOmLjsxiy//4v1mmY
66BH8E/ekwn+33k0On8mXbPpwwjH1mh9OAbkxv8kimDkbeq1iPwY4Zl1gLU4w24moFdewfbyriZT
Moqm6HVnYfJUOSGDDPdZa6j6UBa0W8VSqqreYKCE35WMziYZESXsdkqxvSRufh+p3jwEJbXladQV
8TIZ+pKWVuZsQUUnT5PdeK9+o94q+MEpn+pJdQjNA80K972MnqAIA0JrWtZlwq+QnblLQOFlxXcz
anqFN2ERWg+9L9g8tIP5GgH4gb9k5PZD0+jy3GPw24k6ZGht+UDtB2xKvGC61JPoV6K89ZAstrGr
ASf96G0pzE0rUE03ql7kCe4SIFl3Kts3R4G8WjTz++L2OJrWX9R7pl4G2Rf+/uyBeD6bKLtKnrxS
LtTMkUUVcVGPp6Us3DhwRj6w9zQwaLsh3oZ2E9XRiyrQ6mkqCs3XoB6WG7/lHPTsiDsGHNgjRFp5
UsbIV7dCrTlxjXnf50ME0Aow7CYDfuFt8CMRUtC9sxyxKuJXt9vU+DSOjvfIWqWm/W10rGsZ9pF5
WJ+RH+eyCkLgtKP1Kut3VX0y+WxVnU23YVsZP5ZMR/HkdAkn8ZR9M6oeVg7D3OH9++vX74pXtkSj
5t9PdjXwx2hoI48DHzrs3pQjAtOI+EK5wbLPBb9k0LoDtgNFZV8w5PZ1Glp4HTbjUJb6Gtd/lsGR
ssoFs+uwGvM9sF0HZ3EYMIpkMSjHFOV5ccVJSRdBnbLEcT8gvr9SRxXSaNbOoXngpbIA6qx5LYRt
eS7Gvt/y1fM46nsvh0aM5AYMrfoo4bk9QhucX7s2668JEkRPBQH1febY0t/CqHDOgHrTq6QDt13M
yGQVC5Yro+WPjeBeIiMNdMApwQ9ZLB7N84vdNwdIIS4ncYeU50eDv5mKFnYnav4hdPvogDPG+aF9
h/RhIusa2dsBlkLcBYTtPsJgkl3KSvC5orFq977wbXjDrqP4CwMyE0GxG9Kyf0jqaL7JF00lGOy8
7TKYyU3ts9fihqvDVe239rLKnI/VGJaHOiRzCKA0gws0DXkdHiiN6B/ZPb16Q0XNrWe+cE2b6fxU
HaW5xcgVeqfgOtVpsgzktn1/n4cLS4LAbmN2BM05TUhPARAN5e2yVOKu95f6vjcc/N/zXN95uWud
x7SJKEjrsBoGvksYxx92duQu58zt1jZyW3MzrTzneYL7v/HqGW0NDCFvVLjrGxcWT8wCNOdFhU1s
35Cq3tlicDHwJgV5WZ57h651+pvRicAis5i9agyWlYOX2uBiFSEVM2DjxPW44vIaGpF7XZGApF9z
MoNXBQT9JrGs9Ossi+J7M+BDmvnTL21UkpBwwEUVlsDHNRfEWRm6zeBtAb4YYvaRNKukou4eKUXE
Sa8V1VdjppwcQlmzPNNfTTdz0WUX5bQS1EgrANN588HuAm4RDv1sdMZxdTd2DXTCdqMqemts1t47
CIQelXocFBZwEm1ule/PVzppxX0GXuwl4ud3CEsuU3Fqa7Ga3pZUnsekyGJj9teYpaa6fFOv2c+N
2Y0jLvBAkE1uWhnLCgnAD1ITU2cly9iWdXGlSAjMsAsxrZuF7ecbx2+xnUVqopQxpRZ9rt9I/3Y7
mdPmJRKuAEijrHDKisOfQZNVnZ4QBYIGt0W8hIskrFKCvW1AnQjNYQ4vl1Op98eERAknS1cOyY9o
qstzJXiH4jCkYfX9XdT6HFoTfOqPUtcwaAyqADbKFkgdwcwTBjNDcyBfJk9tQ90ubwdtP1je+oXQ
xic25vCMgWeWyw0WWIVxcZ3oLjzt50svSzET30CqhuW/3Eiun79wev7ZH/2FrIhZ6D/uj/5Hlm9N
/9b/PCv98jG/jkph9AFklI9/JkKhXBWB30elyKX6wwduY6/Hcwg76F8qgv+BDRFjEqMMYuT7gPXb
rOSsmiP/b6q2CGsS8Pw7sxIppj/6a6gW4V+olasHyuM7/ZP3qMtJFLf26J68Kgzj0TPURXIkHZYk
m85V2nnHhdbFORZaz9/wp5J6xkDNDdyy9IMgYbEZ+9Z4q4LKpAfAjS4LfUprdDnHDtj6xDV7N7hk
leofZvZNTzUNuNTS4pomvWl9Fm1CArEIijM8ht0w990Xxe3zOBkh6ZG80BPg3LFdvpptiesxSX0q
Wimzf2T9U54j2gHIljvVYXR6pPihuRHe+lSskprjDC+ipXp9avKaGHht+A7G1JRGqW5sq01STbcC
D/ahrUJcDT1zEV6byb6fjDG6BHlp3lhzbt7MnGu0zwqn29sBF3EqpdJXi6KLi2WUd9bkjzcJ8NXF
nMXWglBLiMulOcXkDP/hzNRjaDL+cWgBssH0Koc7OqpYURfwa1kfTgx+XCwPXmW23zSSxt6higpb
FSF7cB7lc+cWPhWTJAAPbT0Vx6gfhq12db01g9mKB9AlVC3lye0wZvp+EPnylWpgzD9ydO7TMpyP
zlysGSaW+h6Bx9iksHTPPDpemZPffWFSniD7pzDCVaUOAYDKrYUjcuOWTUWFCoHdrnTHb0bkbHA1
zLETtVegyzmsjWkHaRuMrymgB3o8q8u2PgHqOZHmK7dpJ/BuKtkduk55P9KIdX5fDDmsKFcfiCgk
J8zJ9Z1F1AkxgHYq8Pss0XfwI8ar1p2Lj+mcR5+Czscrm/vtOWkxurRKd08RYzg1TL55o3u05s3I
zu4Fpnx/XYxm9egKtz3UIHRoou+EeSRPj0GhXJdryxzkN3hZl/0cBBVrxjYMHpq8tbj3DzwFc6q0
rqEFmXeR5LUi0mFlpi9u9XWkA+2S+H51nKfRufLpeSDq7+efxjDI13kLGF3aevd1SCfUBMr3YhrK
ubK1J44SCvLtAN+WaQwu/VT31ak2Rk77hMaEqPHCi9219qeGPrybLnXLU27hw6HTlJLjmlzfnmCV
d1u1+srOtMvLETCVQWsndhk2H2Noztj7S2tnt0nw1jn6OyGymhqKFuPrXHsn0SXuPgixVM/AQD86
bvl11k6bxkbq2p+CsHkSlMN97Pt2PhB6Ne8FZMlmA/HOOHtGTxc6tz7zkikKlGINjvatT2RxF6Rl
V7HGc6KvLBLI9yk+KF3y6hk6JeRgqhV2QLPqKzCjNYqdg9o2VrTUulX9iLV5+AJMUEnsyNbTIBqc
Hto/C90dGvqw48WnP22TV0V5z5OOsEZSHf1ZDxCClubklrXY9qCINyOH5adBRAQwvDrZ05fWbYMe
WGdCu/lDSyvp92XqROyAymBumMtN0XrlK3mO6ZkBgjJTm2U5f9DA3MBto9GcdMqdgYMMuhr1u1KR
no0ikmtFfUh6bd6E+NgOXXWPKV29QsYV29J3gGSaqXPE9G/2MUOOusDuk1+dYeY7cc2tNqfgICw9
7VRljQZalRO+DqQ7201rLhW4qGAW3CXm9HbpRXkANQ7amXVNEMv3AFi4ZsEI1VJsuhAPW+gqCSmS
Vc/pMmMBqsqoRQ8lU2a/x8uiVppXiIXtDUQacwdu+rV4D6TR7kk2rYqCDSeAGUdrcq0CxVqG2sTr
1Zs7ZDjgsGvSrVozb4nIontvzcFx3yASt8YD7vPBKLcBgTmvafs3f83QsQEN78zeJ1jXrhk7yFgm
DoI1eGeHlb+rHRF9jNZcHsbA7EWuWT2uV58jmm6OPBEXqmN6quVTN+elpIvrvmBGhY4TXWMOl3fD
mgYs1lygkeTVBSm1heNCatBa84OLTdraWzOFsHBwia85Q7L5Yp9Nhf2d/tzxRnvkEd33aGK+phSz
usqfB9siuujnZbQny5QexjXZKNaMo2GRdoTQwyEeoYCqNQtpcvkideIt23ke2l2/ZiZZ4xGfnNYk
pRMQUXZK9MvIcAlatmupHk728dBA0jiV0dI+V2NyyC0m7HJNa5aK3CbZCSqO5vc457gmOz0inqsj
4GKRcT9jAyw/684u2YGD/1U07N3kvMWvaDIhIMz6nptQJ6NPpe/n27rR5iuw9+TIyUTp/WBv5zWB
uoyF8ZXkNAXKaz61ToP+1lozq96aXvXXHGsFEuCZyxamqTXlSrzpf9k7t624jXZr38p/A8rQfnPa
3eodDQYM2OREA5ug/bYklaSrX081cRbGif1nHefgy/icGFotVZWq3nfOZ2J4Bd9AqM+suYRJeN0V
cT1fKuWQ1c9mWdyZGGcL5aGdLGlsMCHCzxXahYNWn4ixqksxAg2vQQsGxpqUFS3Vb1SxlXd/lsV3
A64evEJDW8yYr4L+po3bYl8nTOnV1HgkOyyikxXUAr99CVT0w6hCIOxJaqfULMPZr8rrUdnFejIj
HBUewVpLp9IfiJTIe/fRIWNCJ2vCI3PCJ3uCoG1KqQsH1koFU3QqoqIjq4JjXXNsEs+7G5vcfMgz
WX1FmDJ9Qib46KMTI/CC0CvaAsfmNQyjaREZ9zsaECoog60WIrnVcs7QSNW5LkRVl5wm5EKbQU6D
f9327ex+Fm70gpPfIjdzlDw4bU7MZquNFBvwpuwGIN2QZJKmhkLcavVjwwLK3isYNwYqsW2LaqQ8
goXpNpATzA2bvPzCiOfqOMCLfnRmp/1dV9SNa1znxYWXOCg4QGwn0Y7Q04J+yiTkApEq7p3sGSGv
0O6dNpqc0EhGEMy1lub1oUWrsKk0fd51QV1tR1d8El4siU2Li41Oq4T0SvvTpJly72JNg8/YDyTS
VArS5LGdhMmedvYJTQ6R0LpWO6s85i2jeaO2Zy9yXy1JESYobY+8QbSPCbzp0+QVBulVHGwo/bdX
HU/zuFB3IOFEPtk5MLoucDVyUzUMzdWkAmHUdstazAFRptVdpOkhj7a5586IHaN+7xcWaIzWT3eC
xvSaMLebcoGcBH06Pix23B+GKIqOXWmmx15HrWIUcIA9ozklETHjc+y1vw8WLFufA/AOwFa6zXqC
K7VYpxeRUteQtHondCk5L7KIQyZRA/5+oBO16guzpHgS6S82Z9l53eRNOhEygG7t2UW27n/iJF95
4utge23u3FOWYcexTtsiherzX837/6fmTUEa1d4/l7zXT0X6QiZB+l0z+PWnvjWDEYFgzrA5lQHD
VYe1v45xyo9Lw1dXHMGzFJAD47eSt9KH4FpAoqr6Wcom8lfJ2/zNsfiFYGJfW8XGvznGGXzGWwcJ
hXN8GYbrA9NCLGKqzvdbmQgvurqhJjJdISsNwlFG9AJrKyMsPscYcONqznzMJtbHUNfznq2SPd7n
tmBZFkH1Z5j2P1K1VUPh/dXYuirye0D7OLepq30jWrFJgs2DZBjZ0pJ/F+ccCVeDV+NNIEOoDlaj
tAn2oXmFAKP0cda1mUqFiBaI5GuCA6rnoO/x4gYJtHGzKIx7CpG+AXzPif4wZlRf2zfP+28sLmdy
6dtmOvfPBjKrqLYINmmpv7viFCeIS4rylTXRg9q401Lcj6iBrC3bM1YtMHVGtkl5/eC0cPHfz7lu
7cqxg0HYjXX/zPpJZF2qNc4GPzM6vr5MdLjNnZPHYVxDaMuH4FgK0tM2NEKCB5G0Z+7GRN6G5l6C
C6b78PNv9eNjUOBUIkexLxn0FN8d7fG8xlJrCnFF+HXwUFOY5o2Zs0dC8E9uCkfr4GMTGcXnn3+s
Gmtv76VHkwdJFGBgxiL/UJf15ukj/YntRsTVVeUvxpWRJ8MV4u916kfJw88/SXl/3n8SBRL4sL4L
wl2hrt5+UkMneWlpBl/5jW4/IXXizBz1oE2IZExCioTQ8yx99ulXWI4sfzVo1KD4/uMZKKZjYt4F
X42o4/uPp8eVJnFVpldq5X4qswGiS6GuwVlKTJKI/4jK5tHvJJkl6hRde3/0RSAOMpjt0+RaRD5b
khAMrK5VeW91jWltEn+e/6AV1Wx0bSk9QrJru9s7FtzJ19fBP0/THx8U8mWWDYxvlKCoNX1//bo7
OJjOIo0Uxqh8SrtexNg5857NJ3WLKj5CEs2/xH7QnKalTSjb21OK0mv0XnpvWer1DOxvbdfZ+Efa
Wd7z6LBvOv78EYNXf3+XqX8xiCigIbNmdioF9Jvh5JKcqHdJb12iYmiiwN/0QQKX8NyX7kfqwN3U
6jdjOTu0jZKEo5JRIZbA2FCo9naObeG2gQM4reDlxZ9kVmIRoYayahAJ3LuqTR61FWnR5955CsRI
QtUS1ZVUzXUy8yzUBQYdd+3cfTfHpNxjBy5uzSy+Zr9F6HcxeO1VT+e+P/fwXdXONygqszbYwwJc
U/rZqVCtfzQd9jFRcoDlrAyQpAGVawZdStlEaQekkhEYSlCwZNPXRrT9x0HXUBtgT/PIHWoH6i6m
eYcaVua7yNPQKHBaib4EZ+VCWrXa7/iqy03TCPOQ46Y9GG1QPIP9wwWOJCH/mJ7VEKMSRiBgpcWv
xBIG6sMPLTExoS07SJhnVUVB1TBejzL2yblSwotSWEgwmuADVQFUGWj++j2vGlOuKyXb8AEqfIaJ
klyYXdB8dKweeUdAFC8qgXJ58t0awhKJGMt2zP14i8VZfzKVUEScNSPLWT8C2QQtyaRkJZYSmMyx
0pp0SnYCYarcV8hLViznqFLQo6BQyc5qFS+SHnpppWGxlZzFOitbOjQusa3ULlIJX9KzBiY762Gs
XmljJsubTi4pMkV0M8i2p6kIyG2uuucE66G5PAqc2B6C8QB8ANEt5lxmPfLdoR+GRr/q877MsXYR
urgbg6GPDmWXQmbKzKL+qCtiZTZbeIAGnkEEplkPJh5X6fubKlJevb7IZRu6BGnqNDFgO31IWh2K
1T6fPYkufSqC/kTj0GJEyYiTLhGHvAshuyVZ9IFzo+XGa9wo7K4NwnHLbVWkXQDUiJdXFE4KuEFO
DBXr1RwhvFnXQoFG8dARkSOp2ZahiNgVbDmzEKXkLw4rZgX0AJBD0uHrHlFvi2uRasQw1XHqv2gD
4UMIHGuz36W2P/hXztnyXP1pgK4m0eKHFsiRugQZfuKVYSRGCNxBB7ZjOxduSfqHEGVDO3iGIe2x
qS52Xdqm2prHan7SmlIRvC2XACf+p2sfikzXcGOTk/KJrm9QHixsZkWYJ717uww9tGWkPIRAgWoW
HofEBMnXLurGpvrIy9hCx8lxbDs0XEFY9xh0Qt+YFtIh6X/Ky9LHBhZqTJVuQ99sOHaW4xQEp1jx
sPEUgQqlvwrQqJbMWv4oco6DG58LgJ82Axs5ICS193Hq5S4oC7Jj6Mym5FQPUY4jTXZNcJ1Fkl65
lbaAeMomW7QLPSpsertR7HC55FmExpyAwE1SA95WTmY2Mhj+HvHx8LoYPrHVrieZaguM1lT7vatU
4g6xMLlvXhEhlVIn8kdbs+7mQprDldsEVKOroO0vyYThlRQDg+UHyPflbkUpUfaPNKPgs7ZzScaR
IJoyvTD6uH9lsJIQgkfONxi826GaKFXTCEU/Vw4wMDaF1eawP2QUpkbaPhZSsrOAQz5+FI4rvzRd
Yu1Hj6gkvKwAZIC9Rfwep6iB91bdiJt+amDpid4B4NorWp7kWO1Ty54BHo1mmaV7UFRgFiocAeaH
VCMBi5RLNTizrBU7rxBgu6fZBtOqt0oQmMiKC6sFi+4Fb7DggWIlo7tklcSmaiiIA0e2yLzGngdl
1fThlB0mO5PDZT/1avNJvfbayTV3CmuKR/JAPw3C3mSiXtipGG2+vLp0yfrEdSkmAEoNvsXQUnJE
K1Kjww7ykanTFBQGbqrOY8p3A7uCmP/Gmmr2VfKhNeyZLGOrSbAqJrJTgAEtgecM+qSdAIrhJwpf
bZH8Gaot34gFZAoMtU/uq/IB/wUpK2OKndNPHFCWE4ljT7JSyVhTB3Xa6idQtDHb3AwdaJVnH33e
FjsoLTDyg7h9tBH34PSwk9Q81n4cDDjc6njczJ3XSja4s7VrTG4rh+B2/poXuXM9DUKv9y2+k/yT
RC8p9mWklS8zsWusIRxXsWC4iEkhXs2J2DaoQD5pelRuyUhCw+3ZLHNzJ5PbtO7FRVDmmbNxzM6M
WfYcG2pgYgYPXaYRvVeYFdNk0SIrONhVbbR/lCzI8xEfP3NDqhWbzF0S0rcEaowhLxnZXhjdYGL5
CIp+5E1LajVb75YwrWAM7rSZbfpxCYBnP/eiIua6RCQF+Eaa/KqpNJJlDeYOMBv2b0JktTxwt0s9
jv3lBGT3YzaKduV7Ym+X00g/TLp4VnPdUCniBU6Qy8qd7JPW63YdJm1VjhfxLJsE9AjYvTt2IuJZ
D+gwUEZLxYiFGZ0JEXij3/IWmNuPdNmM9LNRUzcjkIwd2Hzf9BbkjgS/VEeVmHiwoxY18gtSSJws
hQeg7IBNy7ihahMtu25oRRqmi1K4pmafWdcTFR7nqiQCAkg75l730gYwNq1ndjcilEnDU5N+RY+u
WzxMor4QRYgnaOo2Y2H63W7xW0Z/juvc28zRTD2buobbfjpDl7ME6R/TIQ0eGOuluK4CFIDbwWyC
bOsD6yAYang0qb3BecVp7N07JmTDjXTi3r60AWyMt20kyIebY0Z02KQWT5ODA5LVFOxhffK6JrGu
zUkvCCeb6oDvNU1afJl3GiTrkpQAk9p+OfSXBa0+jpFBHm9FojhLiCD0w9zazHsip8jOsqPEuzzv
Sv9rh/+iHU4MC/3rn1RSIKl3T8/foThef+ZbHUWnJGLT0qEQx5HJVGemb6L6swWHY7hDtAWhMh4H
gW91FIM6ionSkFOeQnTgqfmrjuLCNTNMggnooVue8e+4Zvb7I53v+T5RYJwl+Th8n+ow8uawoVNv
1YHdahfoY9ssoK0AbW/43I2BXXXHTC89ytQ5bfmEnHcBMcY5gQ0rZQjTEwVeD8FpthvsbAGuGuuy
0jgj44vUemZu1pD216ViN4D6naJdDkM9TU/Oq6Vm4d9Gw564bj7rXndoci7IxodymJKTAbJxJo5P
+p4GZkpjjRqpHpZHiwoAa5GFL4ZIeXpR+qNZdVG/rt2+a+aPGSZEwwp9OwaYQ5F3SIIPadqj2g6Y
hiv4gVq5ZocA55Gs70WbUaOQPL2OnZpd5X/1R+RTv/ameeg0fj5rgH1/7dOvQ/9WR/L6Y39OHM/A
bMyKDhT7jANUFJZvklvrN4/pgufsz4hjzvHfJg6zjVSoc97Jn2KRbxPH1iF+B7iX2cyeXSz/qgBJ
WNH3x3RFY6XYo0OvwaulSDvfzxz28khd6nTc11VsoPlKqesTR74GRPd5dvMvvo68olEaJWpPwTrP
0MNN05zzWs+btd77d/7o50fs9PnlNBSnEV0hDguXGmKHRlHX2NdnaEgxr6Jep/+JIaXUN3RrLGZE
G2ybQEP44Q7BmorYTcNUgJRBIyODwxQarTetYoPP5NyKsNGo+Ez6W5ssF58hc9OASmvelLWy6mdf
XK3RNwX5HKvcoB+DOwVd1th9Js8TIZgDEeQs6ioj70GT+m1mGV/Gjo93neZzUVNsjntrBSCB041r
3gAqJK6j4vu4zdSHqI8/u0YGcKrjsCI1vl7FLhdNAB7fUfMOXefD3+t7Dk7cmpGDXNyX1mrJ8hcz
16A0uNzK2u/ERm/5pcXILbDz+J6vwG3Q/QN4bLHh/IMSHyzuemxses2RyREqgfOGK67Z1gUNHLd1
+a+5fSN9lLjqJ+H+E3QfDLjCTdXIn7kFTYEq2OmN5Saui5tgLsawEEo3Gi/OhWPjf6bobIZDywVZ
DehUfYnvc8FJN/JUe7quXuaqZfNodebaiaCbkcnOeRYQzNeo0ECRIYkG3tSHZz8yiUYZVhuKBOzu
MfvqI7IZkqXuIj/KTy1GaYwhYDQagjv20ufuWYrXKh3vAIz67jxI0pY0nNluxabxGAccY25KAOHr
Tg/u2JOMnNP4R6k7N2PKRcVZbh9QKrDeZ4PY1HE5Hb0AkNjI1gnQO38XV9dVKgxMCrUwQ08Z490I
4M/CFhJBI6dZXO9XjOcX0kfofmIEWxUy/WLZCLTNhT9lkQMfyCDnRfa+wGpV8zMld0kYiDJMr1ku
CZMK1oBJPp+fdwlHCAUlw6qXfN84YciQqcujb2lsQpwrjroRvzDJGdW8DTgNMDp9j6FSq7mA7WO+
LxL+SPbLF0tJzJl5NHObPL0auF34hu5mzs+hJBB15aFGPUq/XC4TJBHrwBOfvZxf6Ho8YR8UGkpT
9+p8M6qGSSE1/mqTl1/KWpphxFHhSKSFQ1Qyg7bIEdfPiFluS5E1axNz2Up2SIqtvmm2S2maIaJF
fVN2NrcUiEgo40RcwO2edjHV7BMS7ZTjzgL2w2NSIlU5pRKAD5IoRhmZgZyGq/zSN5mols5CAKuA
isAcFyHxGi8Aq9ObMXHINVcDJFuWvW7AWplsPF8DLqsVRJ8aTiSP206C/BgnOvpLeqjhaKhpmFM0
Pj9bDcU00cfVyR2BFcQGQ6BqoMhYbKLhbat6jpcvW/h80JbR7ZCDWgRbzFjFRmrY688DQI1wpvhN
ai+47meWsWBkftuL0sOrx9wPRHn0HcMIbVsfjpkRPTWpo+0dsD3rhQPiGgY2IP7AYvVy0i80jnkE
Rv6C/sZCmsPsIXwKg7qFht6sjOiotOonajXTlTM5O19mXzQc7+AWADNEual86MwI3KraPnaYpzVG
rdNMMWLruQwyHBTVCXQUn16xfHlZiRCSxYFiA3txexckBXwo2M0n4GDj2haWu/Z63dpQJxOgU1HS
Sxf0AgUUFdFX6nu9dqxQK2IWxRjbQSR5dJoHpDoazJuEaLDdAiRox9FHeYPHce3gAyKrmUuQg8Es
8pp6z46Ff3gFzgu1NpkBxtzzpKXUNaJlggRh9Mm10zEkOse+MUm73rnwl1YOnSdeO+jOSeJtqEim
PD/4tBsqbqAqoJ5eDV7+wjaOWzMzA873Gi5avslLfuVg8FztioKiPfVio/kOS6ASeHiFFl0j9aVa
Vbck40TtS+vxr8shC5n0DaAB1hNbK9Kt0XVffV1zwkqjsFq33kNZc2jMNQJ8JEhSDINYsYHUAneN
qTgXojA2uJ/00MwlguFq0txhsxTL77lTQLhx2RG4IWApoQEu77IvZkZgAsKSwAFsbd45cV5sBJ7x
7JI63nBMpc4jtHRYaqsoJrM1zHT8Wkmd9tcA490IzSZgAm/biQkv5Jz3eoiXqxMhcp3GWLst4QQN
5mmtr+tnEYxfbTKIUaJbU/7it5a2UATWlkWsmRhy31ddveWsD+B01WmttW6yjjmf2aO2iXkVIZD2
o8sAJTWsdKuS4orulO/hU7NFue/npdc+zzEIvGTARXOKksBCX046EYStOW/TK2d0zTmMzSrSbiss
AcfEc+/ebMWuX9s5P6Pfsa8hStUnCswjOSV4HwVZBBp8zbob9l46o4JYkpc05+ViVf7d0GHQcTgE
rO2Ukf7zz+Vc9ba5pPZTNvnAoJVpH3uW/m4/RYfInIO+GfaGPC92zEErheMltRxFTP7y80971wp6
/TSaQWiRCbkFK/397o2ULY0E82rYFzMDRO0EghwhZozw7/V7/Xd0/sXRmW276tr/89n5qu765P+t
nyABpt/b0v/80W8nAec328EtR8/TIZkXMOJfJwFglhadXlsHkOuCkVSwxD9PAmT/YGOiSen4umXy
Y/zU/yrK+avwg6gbOjq9gH+FJPL092OJI7rJWYAwQo73HEreNey8fGrLrhBouHu2y1Sw84RIMFB8
cmOOXTCF/djAi2bUJxR3TCb4ATtM4K/dBfvCGgEoZWLsQyUaPKeO271WoJnsVtDAS5CFiSWey9Tx
T3NExnRTE61bO4V96O2BKjSpLxSkcVtg6jM44coM5zbCX8xvJeT8U4Aj9hGYc/OI4pLi2piB1F5J
JJsnkEA2QT/UeGkxaNWag4zrKmaX3+zMwkvoXeWa+pFzWFuepfO12faECyBNpYKN6wU1lPCn23hy
oHOkoDa6zLQOUa5y+awGFtMHlqq8PtZOV/tH0g/Fs/AJ7yiqkgo0Eewa+QExPRG0zxNwwkmd7YeA
r9EEdkdgmxmTMWlYxh2CE+fJMwl0q2tt2FtjYt0v0ic7xCKHUFg6wi63FIgvzJbv35Cr9JC5Bb+6
JaSY13mQCbFrgkU8A8vkDlR2bd4RLdo8Qg5EuDDRjSZ/YCJul6AX52mGQtishpgLcKip040q+DTd
is27jOIxaA4LnSjesIlvbatsTOofzSOdG757UDgUEwepW1eunZYXFXlBV1CJspNP+Nyqk+l0mUXp
CFCZ6L4q9fiZ18Rr95xUXk5o9zeMa+7w6wMtIGx0mzhF12AO6gmPM4oGHqkQn11aI9NJNhHaDHZT
tAV0UVCQ19B3oYqZM35LMyI1o+pZ0FJwioH7IjONa0zOMXhytjVn7WleDAqgL51xzz430T91riDL
rShxRKBhWV6SaOBO6CPtBtout6ggnS0gPRdOcpRGDxjnshuPTpyNOLLV1uQgmXeVzQCcEqlGLYiD
LdEjA4pltIRwRshkgvdJcxV0uBpE7Kema8qp/NnrR0aD2QmeLK9BOjLY9sjhtI3Bviw8j+5AEwsG
n2ZSi49o14LXl03/TN9fRbj0jXGVSAVM8IKJB4zzgRqqH8Rk7+UZqUrHKgtg5OcB7qdwZIi6eNyq
4FTDsbf3Z961lo2mpfbiXPdrtbmE2HIL/wuBTyVLRkxkDEQmTpTT0TFrsLRHNU5mIh8fUTRO177V
W4fSGZpHNi38sr4FtwB7Ngg9mxhnwIIBmz+jeeyaLHo4D+Fz9weoY31Rq8meqUEaueN0K62BW3IO
Vz3H05aLSRBpQkzf1nRtWkAmxyA88Q1ZxXg8GDCDp9cXBRpORoCaEpgR051Sc9JmSQYeNm1LhPf0
tM5xrq2jyNnu4JJMKOvoQct0InIayK54N9uYlDDs8giHa8JWoYimO3r8UL5kWvJ1aAoeXpHVdE34
W76uM8A0i0lOUgr3J+ps4240e741EZRIc0zdOnhIXsE6FMFpIVaLpONztnzdGLRECiQCaCo9QWk8
a1XMp9aJmfU0XoKNTkLt3nU6neTZLDg57aRtOKNoHXWInO9LaT+W20VAPA8DJgUJpR3Ka+hvrFil
WdOamcXUXMYZnKCU8CbOKczlPGB5hmdLN6I0OIuubLe0D9T0/U3Ws2ToeoRw32kG7mBpT7cNAx0C
QZK3j7ketfsAcTaanMS885AGX7lEDUVbqqfd8lFQJLb308ASaS184YnshWWlBSjUN3BZjbtIX5bm
GNeeA+WrKtGSAutJ0Zgv6W6wTcU9koTuFqnKQU5NlmayiRhTWDgZ4CS18ljhboIEkQEzfAJKedcO
hEZmDgaZDQkTlD1LvCv51hB9ECJbbR4l3m7SB9zWuKKcYtyVUGnBdZQN3cwR3Skz0Sjq+WhnHb/e
jCPxHOc1ee+Jw+gO+AhLjb0udYzswm6Gbj8Ynt5uz2Me5R4/pPd857XZqvE/sCm7GtKRVFtM4HxP
Xb1GRmm0/c3YOmSGwspnfesEoTA0ttR4DGZ6pU3rBw+apbLdX5e0TBgpsg9P9WIdQBTDIfNFq62Q
AsgubHCFX9sus6vAJZDhMuX2WnR+zzOO4oj9IKt+MtZT63TJ9ryy1nVCQqmkuvZgEApUPcg4nvNP
jlTJxgX2n3RljMRqg/h1noJCBiEC7pJy12Cu/bh6rqADH7pG8eH9lgI/GoSYFTgokIXJBS/ZqmD/
MKx9zNQGThNgrckH2ofznuXHKiU2JKJwYEHVdAHhkyzBRVmJPuEkGBH8gAMsKG6WrPgDzIRSGxe9
Fj/wKiWIt8d1e7QRpeAbHSbWWuZkt0lYYgiqkCakdiwA7nNNO7WOje6IJGaAMTz7krQ3pAt31DkP
daBeRMKtijvyHZoL3jH+tQH4GN5eN1pbWHLwrw2jv3Lg0F6IAaQblMHkPvVap1jhufi9pYikmXV7
EjpHsq73aKlmzAFSIoxS44TUzweRDM2FlwFDia6RA9UYTfpPVTtskfC0Ww0b/jXH4VVWercRyk/9
E8l4jcZ7oi6BBqLBKVlVwX4olRrae30wN43eYJZ3TVTedCkQw7u4yNZUN8u9YahMuFTFw2l2bm3z
yoR9T3t7C8NWHp0sIVGOIsEMrbBqknk7uxCx9gHDEgivGChimRQJLnrLXj74RKgcRRbwmkPiv0/P
WXalNO5tFW+nqaC7VEXeeSr8rjBUBTTx6zD2M7Lx9GZCNUDqw0U3jfqlB5rHWhEdMD0VaMruZ6+8
J2S1LU4FPP2bNk+qUOuF9MFiU6nzR2t8ETNhfYmK7RMyMFcLgyxsHS/doKXqtrOWBXt9hAA+T4T/
lb7KAbRtcsNwC2aXfpdkM3r9wX0merHaLohieI+nehin8h68bLPNU/LGUBb9Tu2HLLjM+4IBZL5N
nLnaGEVrbq0cW5nZO92N0LmtblC5If6Y6Ws2mHdaRkKGIYW49NNkQXNOVEvtDeUW6Ya9i4LROzVB
CgKtFXetomyvunOSoijb+pKQXAUVQ5XjUGkKIQdGx6HsjCOVFcpCQS2wkgz2qbYWfc1NqzC2t1iM
XVSHBGL6oRbQMMqUUp4Rkl/bbbbx2HUCkTM+8BJANm+P1TamqHcoOmumuAvWkUbQHu9Qt/PVG8LC
PQbrJxj2DoLKlUhnDQLy1G4yql2XS+ZACS7NDboc/TaH0ADbsujvzcnUTvM53VI7J11K9q5f+nP+
JdK15dgDl9tlaV9/zti+x4hKyEJjfJs5zXKiND1paVe6Mibx5vUgXtpbCO3zFqVkeZC65z1pefl5
0pTZ3kDDhMe7E1s4oiR4IpvSVxQOhp2uAj4dFfXJ4o83yCl4EcUJQaCV89xQ7QB+hEnHaIgLZbUy
DrgkracIvnK7iWoxfWZHHLK7hlJDFa3aoPjNw74lijRqWVFY+bsyTGv0d3A5vL0uwG2WCVGFQkWa
OrIw5CkZNM9YNYRmQC0Xro9UcdM7+u0o84KQQxA4iBG8FtP7bRqBn8QVWtrF3ltARj2z+IOqy8x2
s/hQniLgyc06TqKlW9WxFe0I5NFYmLoUeHs+yActF6TFzW5kugAMjGTTNWDzsqQNKejhIhHMixTV
20ND6fiwwItF1AYBlRDUBRuhcvhlXrp1zUK/l/HkM8SJzoYASh2SjR8LaZkGXwMQWqe4LXEC9uKT
hpTsouz8SzevxJqXV/SxHEz9cyCFi0iOs0t/zNt2Tj8Jtxn0Q5lDjzhqrYFZY8+qheEqsIZWhpmh
0PYxB7foQwTUmd0soOrVRE8D1WRbsKhHEI4aCphyxjm6coxugW+aZdQt12Zha/oqFpouQbQ4xM48
+knJW9ccMuW9TX0r3lLfdsqLVu/499Se0ZjpTomAaOxMlAjOwB40wfyHzksKNiLuqFqradsU81E3
lul2NqVxhxKpWJetZFseUJX9hSRXtZffKIptjs4OB3uTAzRWYlulfr1tPw8JjKkGMPc+qgMSrssa
asunxV4G8RmpMxoJuwzYjdSVUwDqkDkv3zclh7+pdqk24vsrwHqiLoRADK5CtfneNMBl4qJDgWS/
d2gVoIqqRJxuhsCIkJlpIonZbEbNLlXK54u+wYUZNq6IrmhXGXe+PiCKQus0/vvbgrnUQiqGPACl
srroNxdVWQP+w8yO9xXk+F078fYPp7RmT0pzrFhDXWHnM5Rkz2wQEDWPv7gn70tx3Aw+nhwQ32UL
jgDh3cfPXj5U48I9Qb0IxcpoZ+zjovXLjAeSzARNLlRtrbscm9zBUNvvysavfTGiWAai7iKaQgRM
Cney79UJumnjKnuBJc8Z5izb+sUF//gQVTA0UmkasviU3t+vMYhTzdL8Yl9FI6ifALuyWCdu3rBp
coh2XSNfq0IXddkTSLv5tu2pVZCWTAWgnrrbEvbnL65I1Xy+H9g4q5QalXYHUXDnYffmCWoOOuqB
fQMcHzBGKxeZ3W1PSepBUOIR1IzV8Veapni2SbWm18r5gqAkhIsGYP90jS1ZncG4sz+/MOvvLsy1
UZaguYbnaKhn/+bC6A42ePLbZN+4MTvUGKxHgY1Myo6+HuY3UX2EM+fbh7lm27qZrFrkx9E2x9vB
HgMVGACJVddnTsv2eV9s9BxjtZRDFBZztu9pjFOsiGq1h1e1nirQmdmkd1AtyT0l/5spDD6/HkrT
ksiiAbEqi9DcTLc0f2gDwFKartU+7imtcsYWqSIYIh2v4QT089thvrOMMO8RGHg2Sj2bEuIP+pfE
0FrSdT1tZyVE30LQX5CI+hg8GTMTV8/CDyrB9EftY2XSh6BpnXBZQF+XjxDAuVuxZXA6cRZ4iXjX
+b/cLP6JqW+Ow3N5yDIb9bBRKk4n3Jlxuq+J+y3Xqdeg/otHjO3LXPLpjplTvCHMeWSEcCB4Pn/Z
/yrRv6hEK94HK8Y/V6K3iLjS56e3WpQ/f+bPErSv/8avYLZgeLOVUut/VVy+9xtOIxfHHcYS/RUN
960EjYqL8jJrKRegm/Q3/ipBY6EDuuyim0LcDsg5+HfQ5PeLDSwdPDnwTFBiWz8sNjEKwMVv6mFv
mgNeSs67aN5tMwlO9mAxZz2nq05EAaUkJCYsNG/u1d+8Qt+Vv3lJKcEN2jYdLDRuwXfv8LalGjOS
RbeTgzmG3ly6oZGaBdiFtNz/Hz4KDiyLvG1z6959FMC40TBKp9/ZBqR1Ut0kWggOC1iV2v/Dt+JW
BpaLt8tlIf9+nVwMcHGzbWNznojdndBrbrq+z9f95A2Hn38rZTt6864430De9bqtWwwKuhbffxQW
wSEvHG5gQHmXwq6JlHpwX4ij3lBnBFJL3LPSuuVrXF/1L1ZAxuDffDhvKTWK6YW8+549vIvIavp+
p9U2BdBsIrjIsNtfvHZ+HCMO1F4TsSFQIGCJ7z5FxL4lQAIOuw5qUMfYpKyxcqbWG8OMV3P5iy/1
blXnjjp0UqnnkkTBMDlrt9685EDNmgREcyaiZ94jVe/+8CzzxYf0BYa+JCYSaeLPn+GPtxH2r4mK
EzmYbYBh+f4ZRgmNdt+qB4p1DpRPdNk8rKAOf/4p6jZ9P1L4FIxJge+Bn3MsdZvffC8K50ZFguyw
s9JxXlmadqJh+WE2TMRUOslXP/+0v7uLbz/t3UOj7Ra3HNmGnU95bhXV6SoeS2xkWU5XgZrNqsvz
Lz//SJOF9Idv6OMgdtT+kwHJuv32G85JTtShZNoZdBWI47GLh1gfiIqoFwzmdUyGRnvrwZ5dt7xs
n91e94+NY+2HuKt3IyT1cJhAqHbSa75Ok6URA24HKzPq248LlEO6WvHayNvlFwuT8TfP39LhSBgI
DD127eq/v3kyvkDEU/dMo1QOdr6yNUlS6TQ5Y6hpFskZwuCA59dyY3H3QhN2xO/64k2ILPzmCmS1
tY6bOPiAoSD+xVxw/vbSWJ/VDCdH+f0JJwsK7F5O0WMhTELwjM4G7+2EiQqKn2hjcT+lVrbWpQtV
kD1fdZyqrDvhmxrzTTmRgDGqvE6Fy2znSl9ZmHg2UeUjzjDj+SIezO7KdBcNPCZQGMAQwJrIwUTL
1NEqxMHz0I9+tA4wA607W/O2lmVS8LU6P4SEfOzzDk6gVgzrPnICsE/ORWLn9yjpEUfYs7WaSYXa
dqSvIC/qP1CiJJ4qBUY9w89bTVERnfRkVkly7bijE6IRgzG/5LN12/t9vgrg9ewpHPQf+M3V9uej
9ccJ4jvs8jHI23bg/nBMmwQ6Ikeqhy6SKy0fEjy/+uF/2DuP7citNsu+S8/RC+ZemEFPAghLE/Rk
coKVTJLw3lwAT18bKXXXLypLWX+Pa6KVUoqMCATMZ87Zx0imB1KP6+3AzPPfviR5RewhNBfrLtz7
cnl4DA5dxlz9vg2ZhHZiDUf94ZXikuB6kA+e/fLPn/Dv922g69xtkKF7bL3ML7e1LvLIBMuHfk+o
aQ1nWagjHQP6arOdg39+qb+fpqzqGdHqGF91zG5frqBokGOqcJbvPRdkbcXI5FipwfnNAfzlqwjb
pUzB+MUx/Ot1WiB2L3rFAdTsVm83jeNpB8xm7s0/fxjj7/cxPg1IOOC/az8qv7xOhnHNwJOG35KN
coCPMd3ZE2lvdAwVBo3OoaTgxEcIgynVfcYXtK9ElvzutmT97XbqAicm4QMCIlv5r51801RiSUan
2wt4YMgevXyHM6/fCdWTKM5EWxwhinjbVq8+8ko5d1mfqj0DpfGqWBbrhAM0/M038DXgkocz7wmv
OPlNlkfN+uWxEglN08LY6vZlNJRHvZVbTx9wYQEjuw6hW/mxw7Y0x5rm5402n4c6mX0bdVfguWWF
vi7/yAmjvc7cKVgW9Qrix/SbpK/v53Jgz9kn8iCjWJ3KOb+GGPa74uLXH4DFFhxmeHUMSP56DoVG
64E4VRzUeL6LWqfeATGOHgFU8tAnXzgIOyiYoFJ7nlhtQegeVuDEeeha2zsOdRj6Ezj/LX4477Za
nOrBFcvHAkr/ZLmoEfGPzSiGU9aZaZ/vMIrWv3kkGOtl+9c6gq/gXz7Bl7NT9TlvuJq7PRuD6BSS
Hn3qmagHqaYHPRnlG2vAxJGmOgIFNKxdDZPtny+Qr3OIP84CdFfEebkmIZlfLncS9YTCwd7tUy3u
EVrkrnyjrLpxRIc1w9PfScCensksj3/AUuiHkXTHyiQOyooRCUfdztS7KmiZnrF+NlSxccyh9mNe
cE+MFsHEaWR8zGxAuVU69w46V6mnOKg17xmee3swRqlfatLID0tVfWcscm/PvFCEvID8B6+Tvznm
fy/dXHuVKQkqBBvJypdDLk3XyUJU3fsmzZ/LcO+MhEdqC0No5rnWb+rEX9y2bWpgOk9AvtSKXzoK
1B82SkQDwUtUfnqAKHhqo2cWeIB/80rrb/pyJvFKK0ZEwBPRvxb2TRgNtRNKzqQ2esgMK3pO84Xl
fzHTTUjw1LBrbc09hbYR/+YU+sXT19YFwjDL4sFE4f3Xy7CPIHmGqY69yJm/QcG4mZzmThfhZ+70
b7S8dvDPp+zXUfF6yjIxw3plmDTc9td7Omz1bkoSTlna8PJusKh75tAK1iRJ3xqXD9yfD1WST0E0
1xQ3ArXxSG442MrlNx/9lycT6FKeLBie/uY9SYZ+lPHI9avcqg/02mEYh32fxUxFrmKcfv7zJ//F
QxOgK+Y1MlxW0PyXO7btpVmELYsveW6Rq9dG6C9E2f6mR/zl8TWYZHAmcXiR8/31C2WfH1WGqLs9
PXLruyM87RGNDr4DAJtA0bk6cRsH2tyQxRaiRmEakOP51y6Wxf7dPfLvTbnLro1qmSmuw7Dty/Wq
5kGCzCKP1BrRBMP9wG7ZLlfzOLNwKQzETV1R7gnGNTdVNui/uayMX13BVEMcbOp2MExfXr6PRlzP
pd7uZ0PEb7VDPhsTxKg/d4khoWZAFLf9auAXbLR5Vf2MdpPLAM9dZm6Iyokz/AqzukInh/TZ7PvB
WAM3u/d/PjN+8TaxWzBL5tKnzvk6TY41NyGs1m726Nba3SCwJwtidbfU8slvDskvXgo7mHA8Bvwg
pL7OfpLU6OqmdZo9i+LiU1izc8uslmm/Zuv/Hx+LGlTivFxHan+7qxEPvPS1K5o9bN321mOKzgrb
CS+QwHz/5wP4i5sYr8RYhBIRIs3XvtFcANZVA6+UICoLQtIs78nmMbc83digTIUA68fq+p9f9JeH
kv6asbfNAs77cj1HkV7ClJHNHqs9riCJVjRhGx20utn95qVWMe3fnhBUGjoWU0ymmG6+nMluJqoh
WgxOEbEuIu0ZlCDRRkKR8VuEZe7bLVEKNjV57jfWqLQdneMwbZfJsQrQspKLK7GYMR7Dbs6fTKC9
bHrLzB0CzN5QzjGuxt9hLWpXGWrgDt9Qzg6hK1eIZclHgmduVwBIvFEqY6dgOM0Xkj3unlWys2yh
DcGGj7LYeLAHk5VHLiZp7lKjmOwt6N/YZLmL0ujDThmWRJuaDia+mOLWCoOWILX4sUOuOx/zkuna
Hp5FIbaaXhunYsHBve+GbOyuZYFa/0r0wxze2h0cih3/rilgAW2X4acSXlYGZTaK6Mp1yhWcKK0q
3Q2yye9HDQvYiWTp6mC0GcLDOWpNllxx8lR07J+wniMfOUIpjHBDDVWV7eYM/c62qMG6XKYj7SRO
Pa9WZCohG8kCTP3zFJD8FuoXhYa3nLlDUaOiKeRaXCVAuL87OPFn8JP9BAgeP8B9LdElkvDUpfMN
ierjfZkQMb6dtcZz7nTCOaItORHRcKSInXaNO3kJ7pEICA/+4GVho5V6+xLTYMV2aB3/6eRSw33u
pPvIzj4HZF+gyOhEPJJiWdcS68twy5x3N4yyfg5rM39BEKjf9aUNsAgp6UGb03xrNd55yOdd2XS7
CSfXXegwRBVsbsGwJXtTZCrIvKzYRcN4ssZZ+SbwVnIfII4OJmlD6WTtoIS8C0tT2xFaAu+hdfY2
1NutJxJ7L7ylwtsmlk1KEOtFB/rwDfmpCsRA/EfpjN+RLsrDaK1xUtO8AdjPhszesvRrbqRXINPT
y+QG0zJhB3piXLhI+64sxfdBt5AgMwmfJkKj91IzbpOEJTtoDmIEPZH5U5oNFBVEhbKTA7XWOcst
4u5j04t+kyCw4R/ZOWO6NKE6OZGOaAaLnjXbqSdPnAz0ESAeNGJlxQHJoO4NWsE7+BvT1lBujBSi
hUBLAmiALt3cL5Sud2GU169YoPRLZMu4CvvGDia9bz9trSl9DTF74DKw3pPVKo9t7pELVobT0dIT
89jNDmmn03gyQdYlsjYIwppfCkgfL2USHhwp7pNhfoG2Um6V7jGoG8KXwtailiuwcI/j4ADd1Bpo
MpJgAs8NT11oJYEdVS4+N0HyPTbxjUi9JYjpG+6SVhtvmqh177oBTK+yust+Dh30xytIWCs/ukbV
CC/65JB0BTClwh0/RdcPmzlRCxOubEz6ZQaG1ZQwBTdUmi3Cxyrx+oesctlZmpw8zwV78ilwGvoI
HqbcJNJoUN+Iyc2uG8VZls4YCt3MOOpDNIPW6audbSzuBX+othMXxDaUppzJJ5lVpLpvc9w6XYN4
PxQqwytgtt80w9rpaYQGQQNFUu8dZHQ/JoewqoOV5eYQFG7roPKsDMe91DQb51TmuG20yedRaifG
szpq5KqBJNNypABMlzlCmmJ8iJnq35h5SqJXUWbJUaUEq0kQTteGMt0dHma1IKFiGBcnnf5m6yH1
JPPdeussen5R85D9gc4/srGJRaDllEysy2nq7HsxZsQ/MNwfQCITW7L56UJeyP94ZM9UfLZ1i6l2
Rpf/ClOnDWjR5NkrzfobkB8VwLSZ9z0Vy4MLzfnb2PF7Zi0HSNObzWlhhewnUymOpiAfnCncmlnc
kVLRjwNnAg665iUG1fWjqUWGrlxrXpzGTA4pPID8CBw/2yWAPJ5lBfMH9aBSgY0ipg+GpePiQHIr
oZrgx8T2IP2UgusI2wbCMyPkLV2p1+4y+qaCmE0W8yiTo/GpCdVKU5KJ4W68aHUqVbrAHVmwGoRt
HhOkgZhLnWC/x/fQFfJN5bQDPDAOp/aEz4uPyB7biy8ic+Gt2tn4NJrToK6iMIzOiQuQvdKxxlZ4
gS9FLPitFpptoSf2/dibckH96jQnu47jM2iT+pXRHVGdCEjPEVtre1sSi4O0b8p2qppEsQdaGZ3z
vB4dv5axPHMRNVxUfLsM4ZtTBsfh7GCkfWvHqL1Famg8dMgAnhPCRPYLHBoi5jmoWivmC41T87aW
bf0m1w7TL+0FwVzWIFLmyCYHlID8Wg3Zu9GK5oSIG1n32NVv/Vy3L2PMcV0cp/lRGRHx18sQc1jh
x4SniGnEfvD67h0hlTyLpdEIb6q86DzBjMCvYhOG9w6OSuBkrU1lER6DvDqcLw0ey3WgvBSwO8Jd
0lNLBPHcoYYQV2bFCr82ZnlOZBU+1nYcXdtyqF7tCAd1v9KBNyaYO2MzuhSRcsCJGfVuc5pbPQwi
2F8XKyT3QGLm9OhqKffFKEwOP03f2F+i80C884IdX1KBl2TbniFt58c2W2FSiLoyEJoZLuO46Pkf
cHa6myhSeR+kS42LcOE6Z4xVds8gz+dP1xm7dycS0g/DOT8abb+e5QPZcOxcTHmfFPH4JKp+cHxV
8SZzqWd3bt8Sa5XG9j36R8j0dani82wT2brpQHi85Ijtbly7G56Qn2Z3KPXFeRUdXkost3eNGHmh
jCwqJnbYIygy4rPoOGpuGs83eqTNn/qC2lub1pguhvbhHbQqcWz0GIewpfiN1ZLdUbJPj57ORmZR
ULlOC9iPeKuhFfp0asZ8fojUCyWyNLp2gx1Blb6tVdAARLoUxFxodngnYlquTT10zXwsxpFIqXjg
TFq0hjgYBkicadyz4nOepaijC2OpbjQrZYg7zmukmN658Xi0rcotCYnqPyvS2+GY6kXqN4VqPgn1
MJ5EBE1nVJ3xAVIAlCKXXnPL3WL5rEw0nr5tlmsaWiqHD2g+i+Q7I+Bdq2sOi82TvNvrKjNadK/o
3hcz1+68Xudu5tjjx1S7zW0flgz+G7O+7se5/jaBb781ejc6hzYOg97Dd4x1EkpeF680IHxqx5LU
x+eGcHP9ttXcjns8sk/yC+aKg+dazhU9cbirB+SXxHWQr1sCWxhYCFvuK8qYnnzgOtqPeT4efnoV
Gh6blxaeJGINMfTc2KKrd6BDu8e2HgF04ejso4r/1NU1Ksuxtt6kF8mdqJG3YMTCpWpNMO5Hy94b
HK8NG00RZH3LdQiPcL4zina6+ekwW6NAn8w8wv+jVfcgVq4Ap2M80PWEXqZtAwUN8bph/qOTqnTC
VNDyspl91hU4MVB53DcsFG6TnmhXExCKcznL8B5FZ3X0pmSIuOkWy8YoWTY2htSPMulP4zznQcK1
eaVHqr0kyIMUq7icN5T6lIAe6z9GqN89Cakuc0osHQQ9vI+EUTaJbnBLA6y7WF2zLW0D+3kvLqYp
Fc/U2whp9al689S6Z6pIEGWyfGzCymFbFlOQjmk1P7uTiu70MlY7Z6oPdpU3gYdfKdokIB9ctXxn
/ld8ywqS6Hnm0FqZGkK+1KbD8Z15FrGfZhlaZg3x9xhqUH8LgTsbbNpFbAx1QIWqbkB46HsrTbv7
odFsbnVedDd0vMggQ+dmgK61YTBNAgbpld+9xLOfYCbmhyRxniYcaHvGpTF1IKXcplhT36tExVeJ
y+CmMsxjaC3GW6yHaje6mr4nDWAJ3GSwAjVyMXZ1THxmxqgwmmf7guJCPKdC7ks5VTsuJ27AVUp3
GtnEy3skXH6O2WA+T7iYrr3CW1AtFOKhJoLAn6hhd5J710URdvkTCj7ndh75luQIinnnUBdu2r5F
BEXSyMfCqsnE1NUn103KaQCnP0JsPJWID+sa9a4o0s6f8FTDeES8u/SmPzg2Bb2I0u+oq6AaqPLQ
E9CRbqTQUGcTAbPo5nMPz3HHpbiDuwVTgR0bBZkzXBdCho8QzSgzxAhA3dFBtrh9cufq7RJkheVe
dHPC3UuPtzES1E1mtfJc1LKqfOKvDJYW+XKc52q8stEMl9RoWsYFZ5ew8qcUjqOFcwoI4grGa0va
0lxLuYzYoY1XSIXTl8IU9l4aDOAZrSEMbJaakcaQaNONF1rN5cwwe2VcjAki/pbAGE8l+h2a2lOb
OtMhHHscGF12BQ4JQ0YJErQTFVYMFjyrrLeHpJTOGxtzqjFp3ovHzpQ+B09uuRIv5eI3hNyuON4Y
TsbYGy8wBttjZTpvxmJ/hG3VvFKx5q95B0U27WDmOzk4TmscUMYi7b+dbSqWfG4Nlt5ev/jRBB+V
cmg6gDUck5NmVUoEo6N3zsHJVuNoKezqrKlVAFnOTnVmfIPT33RTUo2HfDUoVoZMX4siLW9NNKe3
+NUQvv+0aKWxQjrYmTpxDGn83uCYArah8QsbVAAn2abVPUZyV720VDx8bwlNDny2nKeEhtUtrzHn
Las5j6cls7MlJ02IoT9/VYWJ+UB9TGeK91GcomzCd5uBuu6G1biEkaz4zDDU4AtY+vBV71LjLfsJ
hqtW92qHTPcVKxdNuAgTzfPrBauUJmutgIcyes52yWR5nzdErW+6mBD1nRP1Y7UTnmKiAfWK0yM2
hxXVUQJTje0BnKYXVeGrNCQ/49VEvQX4ZjIZ4PThNCqtuc+CseNdAghELhWUqLQcmpiJF00TUXYX
ySJ7+ka9JNrOV7UiDZ7ild+8aERoHIVi/IhPyJu1vTavJUDPhhR6+YTuMY11UQY2trEBgycp2yCB
edT5+TSEr2M7xliVhmTl3kSy+DSHgVcdGgsbqhKW9/rHwZSjFg0bi/UkZI1OR5nmIC7HDh3Z1R6D
doQzCSixzyyIQ48aubyX6MfKfZ6kjHtQFuBAK7OJJGqDKdDZbORk7HoJi2du++peKhQVfIXsW30V
Nny+zJHMQ9paz9KLDhXDuC9w9MRXIEjGz9FmNroZTNDNV7ZmxA+oLU2Cp0CtktHs3GaO1wDcwSz6
gA2lmw8TY/jwLAY+9MEcdd4jVTnvOkFrTJc3T6XG/g9Hts93wrXL7D+eA+YyHMUR/07PTQKZb0L3
kmx4s8hJu7H7SKD45ntvaKF7Dl6RpDA3ExKzc53rB9OvBPZTMv87KexwJE5VPRWdjEWdHnW7ZYjS
sluB6NIksuVSFzTcPIR5fvnFgBNkU4KMKnxzAex+jkdLBzlPCZkThdRD8TDjRyMlwbDJK/3ETro9
qGKAGRS5E9SJLHlaiPd7VCYoip+jx//RoP5Gg7rqqJiM/tca1HOWf8c2zvj4D8Ta8f3//K8/f+hP
ESrxeVALgI2havPQLqzxef8PJUhInm6DBCSs1QQnyF/9XxGqs/7Nqu9Dm8kg+D8ZCKgCCHYAgMEK
DUnrvxPHgDXzr1Pen8pXloDs81nJwlb4soxr4QeVk200J9FrU0B7tuvxy+ws/CbkapdxdaTGBGnW
07/Lbdbag/aIizJ9zylpee5NWltj3oMPlYR7bdBwJA7seS6AtSbpTU+zyQ1njXlZeLbGRpRf9GsI
jLfGweCoToqTuYbE2GtcDKn25WX6M0OmXONksDGuyTKzsY8Y+fjREpM7U2Cl9b6NP/NoXD3GKNA3
s/0y/gysmVF1YB4jxSb9GWhj2WNJVxHVbvJ97LX4ZYD3UByqtoLCWTPitS9xOcU9iO+80AVTviyJ
p02h8OGo6zxGkOLsXHC+9TUxmXxc0hNah5zNGf7YoWeK207bomp0rSCsFmQ8bbEZojYMsgFL5rXL
ngCJRJhzPBuehMWAXwi5lK6CYRwdwyf33NB/MFEk4gZMdCIxhWFQklinyrRCOVr8ATu0f5IPS3el
IE5/IBFjd2kEkexpLRY/s8cI0xUPMTN2MmKZh2pJ33HmzZ1E+1pEsyRtuEoE63YxRnszY+9zTeCx
dtRV2d7oKbvmxdOsDW1gu05rymOsaSOSktq8z4D5YNvsdOakRqlujVzJHYPp+buDqHCr4BKA4JmZ
VBJlRG1aZJfMi6191YkCPDF6zqwcyXZvysqGApcPR5aEvjPE2a4okIZAZIjOLHBLHzbWFNgCuaDo
wRalzA8P3eKFt22hiuew1JAcZGBZeQqONWWa/ZhVRXRr4Uy8UfHo3OZ1Nn6DW84yFy/QCTrrdMv5
UGEfrpKnvJvCm9ykGwAYhvpEDQPFBqbPgE2Bc+3BknmK68kiFM/Wzhr+nX6Di9HbwdWzLkM7zPca
VAbA98TAz09140LFDnP7sbENEN5rrt0Gw0SEBzNtrMnnuUIPUuGIOpYtqJMNk5ICfVnZH9W0tHuV
Z9GTReT1hbc4PD6MWqoHvA/dvHHrNkyDIWvzT0MJm7GJs2BpxWJcbjPsDhvUo/KmTRYwfEo+pI0T
dOkg1jJxci4NOA0RlcSSlyT6DuMZIIZ5YUxTdUASNxDePPNdD3nX3sa5XT6BUSr3Y+jUb8qMn42m
HSG+u+6Jb5rMqppYormr3asF1MdtaHfxqRRTC8HKWl4GrN3FGkBr/kgrYty0pXSQHDaWc1L5BIkq
rT9Gns0H+sBmG084jLLQSe89NkEvuo2qYs6W5NlC2SQhabnZc6OVHkIarjBb69s9e0Vz6zmq3yW1
faGq1PZJFM/3uCDnM0BfeVJTx0iaCQDyYH5WOxukOW8WuaTxhsl4coMaezrh+Z1aHykq/Zux1mzS
nShPew2ymtbM0LQRoqhQgazLefqTuRj7kaYzfevUqaJ1C6xZmk/C0axzr7WPydLep7XmvE+yYnmr
e6OO2UWRkcqmYkkfnDYVFwVIhUu9F/XGTrswcJLoCDPKuZpV23BpDN39krt5AA6h+mEPJJjVZF3d
WKG3vK0xIQ05F/kEDV3VF1EaiceIGga6Fcm7BC00M0IqL7qiiBi+9UQxlNAS/RAUvY951lj8dGpP
Q0JT3Vlx8rEC133k3JfmEKotAPQpiMfBeiEwgdmYhiJlMyk1X5pMRAKR2arb9L2pccWJWL82ADWQ
bmBodHC6W91mdBVoY3sD19DqXB87KqsNPBEdOkmhWPMAt5/u6CJw1WSRshiDhu5bpgocRkMyUJq7
qxU/BGh+R6obplwMr98HkDMXLM7wKc3EDPC/rmiRyChDxEZuDElNCTzY6xxnxuh37eD6nSlnLVz4
Fj5VtjLxka0WRt16BpajGWZ13SUd6d5KVn6vTz8annl3hrLnY6SF4OHjDmlAGnYEx9feHufsBCN7
DWd1a/cHKzT5WWninXAz89Jg1NfDZSuQJHvptsElxkWuZVdqit0rz8qyS+Rhdgp280esm82m0XOW
E9P0WOntPblrhAwabYzQnCozIX59lxB3u9eTxbttjLbaarYZW77oVHeItPg6z4iYEAOU/rZsjeek
kWKfIvPbcb3/SAHe3TUmUQus4aqHyDG4g8RtfaKyLrZtG8r8SjKy9WVXjldVqUcHTU1kAtmFvVox
jOqWM7cIShY6N/Sh7Tscd2pWszZyyh7hPkV2KE68wzkwVQ1oSNZQ4qCsFzdA1eUuN+cKHSLtvE5a
RjB3enKpkUW6scuy2vfDNLBqm/pvZtuSieFW7Cid7LXvjLe0qTP2k+ZyOaqCNoOlXczwpCk2JXmS
AWYt6HfW1H0a1phtB2Me7lOW/lvEZy35Dm62E8AYAqvVGDeMRneNoAIji0ec5twl7XmMUsvYpovH
nkWYBQiBNkaLgoM/YZAjS/XW6iJ/bcg530Xkdb8XaGm3M9G4G257r7Gbf7RZ0q2szZWEkMF+lPwp
RHS7mZFGHtg+6Ucd41gAvsncmX1CUkqtpT+81JXcO2Nt38tS24guzG+RA1rY4dNkV/dpcxwoSJg1
5t7BElXHOIrKi7xMuQcqN14kRcXUIZ9wd/eGpgU6JnGGJxUAeacrf/RSkYwrID0MkeEPc2wf1Ejm
QiKvFsHKrBRFttFrz9zRjf9o9Pp2GOA2lkm5auuWPbdoDW229mIkYiaHxk52SbYwasjZfJKPe+3U
7S1d/97rmv1CdwF7kk0sY+M7V+uzEzbmaFe2tbshet0ki7IECBPHp27Jo10o8iur0JiudpMiaHDw
DoTj4mlHEUAw+w0e8HjXF6TxsSRilJzPt944GEGWsJfs+roK+qUuAzSOYBDjwdiXRL1yE3ass9YD
YeDe7jz0gsn+kobwJ6Tx0YS2tpVzWmwS7PkbM6klD7Is5nlgDbfKNMh7LWas5eRmbKqOND/SxcgZ
G9kD9awRRonCRvfq4TgVrXdIy0iDg7i4p6Kfb/NEvorQefyfXuq/g5dGBGT8Yy91fKeV+tdG6s+f
+LORMgyMefjlcMwRF2bTv/9nI2U4/xuWmyFp16jJ6Zf+bKOERxulA+WFTsi42/6XZDthQGRHRMN4
WWImdvR/CydHIt5fWymE/bgFeVvIo7ESEdvxVxlcZoQNsNrQvqbb145RWE7NBWGdMztJ8kkY6a8Z
HZmFT0P37Px+4Uz13vBefcQoSe+Fk1nSNyoiyW1jes4cLblAY0YBSswBN4SaCMaC2WnnVQE0nbm/
Y+gaEY4RKdU86mUTahsiYOg0LjIv6fbjSGDptYOZsNmoJnd3LHbKYxHOyGqg3/i0VVEAq0gEiOHl
Dv0LqFvoD7c8A3s6AF2Fl7lV15fdQILObI/NyfRa9b4Y+augO3wXXqd/y1Xl7PU6qV/bItN9IQub
VU733WpTg8/LRIWocrONL5Y5ng56XYkdX5R2XaZayHLIGXexzgMx9FvPjMaWFetgFONOdjmbfhOQ
7lmLY/OZVLvVElkHeDRqnye8DgOqrO76oSkDdH7PuUy8x0lO83kqwVvUpvc8Ta69HfXZD62xuBWp
1hzE0JrXbVG0x8G1Ql9PodoXY6WO0o6TK0/Lv3t9QzoXOrKtBBB90RRQX/NKG986LPPHOZQrh8bI
PwjjbbdL6hofq5Ot8d2urQ6emXwMg9lumfVOL9JwyYGNEtBiDbFHLLNy99U0BwTNDnXp5FbPRVJQ
7PLSZVOjGovViB4W6KplldUWVwGhavWaKw0JF2cxHFVpwNb0yKNeJmS6TLfr43pGPjZjZ+/YEjDj
DIc8O6CpbiCzAVvj3Y8OwajjaO11NkMz4iseehs7M6I7kRnZDS3icqbq1f14wT8YW2BVyHiZJK9i
VRTejtiLFADIptCs5B5Wbn4pkShdxrNtXWF1wSERh+qGgrbdlV03/ejJzC43eGt7f8i0+tNDQgR6
VQljX5A5fNku1JuTLJF8hC4SnclW0XvMUs7PV/kQBsAy2tD7OxdG7TGHT3pHJ85m1jd26xHQ3Jam
XvoNjKhN5LIgtaaZJpv5pcneP2tm9lgQRMwoHnektaAV0AqQNVVhehdjQTL9pq8Fq82xqdq1b7kk
7UhdOg2x7d0yd48RtPNiM/Iw/qyGpdq6Lk9qJ2FW0Ert3V4kMvs4TqHehuTnUoIQmTctyFotNv47
J9W9Z1x+2WZsnYs6REBEila8y6na3kagtTszMewfWRMuJ9CRY+zbY2zvVcvSszV69UKMnnWj0SKh
PybceIAGHPllpuaLSmmi9103rE4uSVx1QBEWb2fEbzcIdKrt0tBB2zZ+gH6y0PQw1L7LWQLuqbOH
JzQEFSqlElViGmbaxgG+cKHVLKNk4bmF73p8JJLzMIiZZP/hg1Cs+ttx3kKWTzGhhfM2Ue7yOE4N
fHDVGLtY6sygvZmvpBfhVewySbDtJjCgej0kTA3uYKYc2tJazmrQlV9NzgntVqI2aW5OxyQsFJs3
u7pBxKghbDI6iPm1O98TI19fFd1oPpgm4Tis/5pAszPG26pVR3dO4vBI1ercT2lj+iCGfGuq9avC
0bZ6WanbSDTt5ZzWqc/NU79mSbcWryV1d5FY3BQaL4gspR+Xxngnw86+rkVTHhFVmseiG6DSGB1z
lrI2s/VL3re474IwqYGq1DM6PtPq7xcvnj8KvQazrznzgQJE3BKQXhDxQi4xqWBm7BuJzPaoUuog
WScJurn0F0k8TI9lrotdU5eRb7ujfaUzi95UFTciD/9LELII/mZVenwg9Sv3NbLVtq0gWzxIO2l/
4yG4oGzwtA8jBZs2KRoG3JLDZxpqFVlPSXXXMY9gJVzAFGz079FSRNuGrODAJCsIV2intX6N+vKb
uUT9ZVvkdx2t6Cn2iDC32ra+YDXc3yylrHZqcpcb3Ui8cxe3WbPph3DZishu94WoyFi0JjcgmXCE
WBiLD1IGx61yph/kKSNg456Zb8JMxX7Lmu0y1kQDzlGq5xqRoQ88cbnDNeoFvVXZ32juuDYsu0ZC
BvbHSLLpqoRLxA2LHGe0S+I1y0eWgA48ZSMsy/2iV8Z32gcRED//GA7c0k01mwc52nWBTDFEepEY
UwBtk6gBL79bdONI9aBvvNYy1mp35gsuTenRl4+3CtrDszZJ9OlD0cEnKuObNO/mcqM1kXrS2Zue
aDCcUwQt1uUOGnoH7pssXnv9smMqcLcsww2YCAZdOforVDIZrdcwPKSzWaxCrw2XRLIHNo8EY4ni
o+dqd9nscaopOKsbywojH+mlC5/Mpi8BF7ZFWlX4uhtesizJ9hV6kGPIsI6IN1b1qgZxyAUV74YC
rUfUE4dgTjkiQpLsLyM6aR5FofoeJ3q91whXukDU4/wARZW/tV2tXUvmP51VyHukoo/6LLBuemFz
qRhiHNteW/bu4AwrqGx87Ip4OLEh/54uaX+MU3T1TZas3t05OwwL42BmwVF3Am84bEUSiTuSVaub
ZRVmIWaTcOHSW2QJ5jdEJOqSJekYszUKx2cj+Q/2zqw5TmXb89+ln5sTzAkd3R1xa1Jp9iBp234h
ZMlmhgQSSPj0/UvL5x6rvK/c5/1G7B0OWeUCksyVK9f6D7l1rNYpuKplXly4eXDAERj1QZcee+g/
aGv2NzbYy33eeOitorB9h+SPPBtB/NzS9kULcJCA8LrkW1SmhMA0y86iIaYdkw3VcYAce5X5/nwp
8bj9hBgKjalhandyBQPgh8H6HbjuXVZTKkbIQ3wsE25BOaXacn+cjArveiKq7mXmfEkGsD2ITQHi
ku1VBVYf/ING4tfx76uubC46sE573+qnM9i68SHXZfKlHxcNky/vv2irCTdULNBwnNzpXMzFeKjC
4cvsEFdiu3Y4jRo3q7SmqJI9WmOw7PoFIrKIivUijkH2ltTQtbrEpdjn5NXW041fwR6BQUVv2xbV
fWGFzUeSqvKy6SK2+sABV5nPZVTcGl3SM6i18gbsx6EOPXkWabu/BpcFjFkH1hnqRfXBztz0SgCa
3fduMR5TxCxB5AA/fNcFUp9nfuUcNGIru6Uogu3sz18GpNyRjOsDeTbPznorZ1FsywAVuHbtm0MQ
zfpxjBLq47gukqSUQ4jDOn5izSbEAmsXtKt+aijKfkGDiOPYOjzWaZzsuJHvHOu6Q1E3MT6ujdXj
iWpH27oosQNYe6wMMbWti43jl801Qn3l1iuRmgcR0WUIB6bP4Flc+q7rzJYW0nKj+g60pCxuyXu3
Krerw0yz8mAnkh10TvBfIw5s2YQlFreRfUw8y/4eQTXZKBxFMHeELY1pUboHW45m6TIit1yV7wMQ
n6gC2ou+TJKBtl3j0vHjVX+Bz5Ue6XIke9GMKM+mC8o8Pc1pNNKoPXaUz30IrYn41GW2sfZAQw50
sP1eSDakzbykBYBP5TxpKapbwOkEhMmtth7mCIekocTrfIx0MhbQu6coa59yZOpASddNFdd3QqOT
6F8kQZSXl0pHcXuHZCKjRoNcW/goxQ2Z8qbowb16gFKpcG0b2pg7gKYllmpZ2uwslRQK8t6iv0kA
jM8zmtrUv4bgE/+m/YJ7M8LA7iTPkyXR/caZKL8D68ovxinqrjvJp9shbD97rDyvRPCQK4L6j+Nu
B+zWPctFINtNKnXz3Ce2c93mOjrHXGNlBdMXuxFjeLcCddx0fRA++5UcaFaIVV7SSqGQSZXnQ2/c
L4qw7i+sWtbv7TlDfxQSZIrZ/Twe/UpFJhosO7I+d9f6pDDuPNTA+vLyGPaVvwcf4V7azQBCw6b4
mIPT2UdVpndBuNQeMs9czy5lC+1+8v/CYYVqPJLcNaAAx8I02a6wIWTkPsywGbZ5pZbPc5DcpgXS
ABu7ivVHDRpoNxVIlm7VuNrX1OjdbaGwwOkROMXhnK7fSE9eRrcRuzB6ShoXXehV5MiDxERL10Vx
l0YVvuiknpyZhulmadb0Yx2sA0KTDHZSY/hlxYrTV+DWsNsT+mUAE/S0D0dpox04dB+TpLYVzRo+
Oq5xcF4OffNBpTFg7s7pHvqsdz45oOI+NW36kNTCvvIxRqFo0+DB4bkSYCPqUNRjJ/tSxLX8CEJ0
aHZJIhtxDSDCf99k3aNYe5A3ctXoTVqZjWsryPF8m6+pDzYNXAI1xqX6q7BlcR8Vc3IWuTHFygV1
9DOOQuq+7Mf5eQJfvZUghYAEpJIKd9ocir5gEeq+WTd9qIJlw9GDXKeDWLhDJ2H+upL1kfFbGHz0
rV7edcIY7jXoK37oUzBpdrdSWgdJ6O6HyHL2roCmQschP8/WtbiCo5ef1yjH34CZ4QCrQyaTbX2l
hLneI8iYBBsYOjwcupPt3g5K+kmECpeZP1N6L8R6ay3tuqsgDYPSmqoPmC9TrVyZV/0KAcDpbOi7
Luq0ksx3m+dxe2yKxAFiBpeO86dJZJ2gvwo8kmsQhgY5sqb7eOlmYfQti7r71Ko5qm8d6vAeAO+Q
w1iHgZMN/HbIUF/OwsGegVOF67O1NPb8zomt4hjSy+YLJ2v5S6EirO/W2SrYXy3FgVeBUBs8gUXS
iPgWAri0N+dLhqSPgJunXRZuvcFpx3LzP2t/GjLTM77BH/ossUR3hxy3fvillf7uhY/6q6eFc0JT
tSMbfZ0ALQOyMqo7wQnjSVKgLSrPmW/QSwl2SC5nG8fFrV7X2FDjh51+cWvvbCrcC68MDpbfH4LM
2UciuZbjuh9aTLwm6yxeC8DOf5IgPGFjvdxbiDwOBFq0D071OWpn6ho7cecbKWmlSnLF5JhPN2+P
wN9dBPIxVEbbh9B2OgABBnwceqf5JndRI+H/0KoOjWgP/12S/P8qSSLe9MsL2T2qx584jpvH+tv/
+R//UT0O5Stsh/PjX/yzIunG/4jpi1Hzw/nkpbr4Au2AL/cP37fBV0AQBGARwlP9WZLEIQ+4Ox8X
PvxUMGBM6p/ojoBfBSgEGY0Lww9Geez//u8n/b/Sb+3P1TKc/Pzr6vkhaPAvkre5HbTNApjruLP4
NtYwryuSoA+XGlSR/43oK4vv+AEknr2bZ9fq1E6pwl0eCqCa6jAsHuq0w0Br4wlpFtlcOcgdIhss
LQOHKrvIajkpxQkgJ7why0zf9zZFlWXb+zLES4fzbTpZ28mbQKZvvWpcVtylCwB4t44Q0GA3qS2t
GegIcOh9VSB3RotxiXNaZOtIBDjz0O/sgo3OiyDut9WsLYofzVQMMqf3jD+e9YJoejVav47OiZgC
ooFQOzAhQcUgDHwkRE9Gh4zEadWwBt/kME8xgNtUZMT03ve88hpgdcwltZM39fcO4NZyB2U/5tbc
bOx5ngb/a/3SGPgvb+mHLMuvL4ximkHiABRB8AfW9skticLVdTv06bND3aa8lpyjyovVH3HNPcs4
O87lBmNPeEF488poxA9BS/SK2ELb8rHVwwKPQozsWReVPQ2AX6GprsaHSfMq9op+x/qQ9bhM6X24
ll14s9In5mOQC4ag29jIZtPg+mXB/E0MN+zvX56JuG3mINJXyPDFIWvh9SQElYYPeFk132wOS+HH
oMmt9kON0OT6B+2W18xvnwsBrjKCPlRWjUjJSf19qeoOELNOnukggHXayyopfYpZNitce6Lwb0km
Ay/jZB9UltoCSxTThzIPkDh9+5FfB+0fd4IkDip0ATB/3CTNkPwiKoWaAsq/ugifpyHq6QfIpVCo
blE/Fd4FPhZrEP67gxx49DfQioGwIQwB+vUVMemyRFsJ76kau75ddgi/WhMlyAgI0PyHa5lJ+PqF
Erh8oGxGo4Ik6OSFusC7Syzf3GftpEPuf3MNSDM7T+TIvEvbzgwx+Qiayvu3h/W3mYQlEHAN/kOJ
hqB7glXzwG71SBoMTzRQxghWpzD+zIlr5Yzu25c64fGbVxj/UEZELYIZRf/o9YAWbeuUM0jo5wHr
tFoc8zhp7ivavB3dXRw5Unmr4zWx66s275vQ3gdTVq4PxSCk9Da0BxKdbOwiqeP3RYEUhr/Npsat
rujn99FyRHjGr/vj2zf924sxakExqQJvB0Gz04CGf1GEpLndPDVQtbkLgEtl8X1yFiv41KLB33o7
xMFa9SdloBMRNQaLMzMoxRBZWFCJzmnYSixYRJLi+FfIn46Lu7wIkNvYikhmvb11POwWqyPLpBSP
CyRvjdxY3/cxcHNLu9MdVJEZp/ks0qv6isC5Edtu8Eu7DFAj+bNfWXS6PLlBgRwGyyQ2Apin7xYf
Y9mDq2sR5M9RXtsU0aLWd0OoeybVutjpMtH9lkN4Y3lJzmoaGt9nM2jgwBMsY8ozyxMTsC6+k2Mz
Mmx/frlCfHMgdH9/CcB+IokugR7T8BNyXJAGtlMtSmbqVCnKVVDcVcg23MBU5I1kOIYQolGuzrig
u+gqeg+gWOnPcIVJITbAzxPGwi0KjyCPs0jYFQfX73AI2XQZDad3MvQL2O7z6OS0iVQyrO9Y/nEA
g7dhavZrW3CPFGriBv12XBo/YVUji2Y/hrpaH1blielu6umrfBgK/mbeZE1BBDEggZZ35oJ959I1
UKJy2RaetFjoScR34OOJF2qWHpasCZtgMwDx5JOhkyd8JA/FUEOWQBdEvVezqNnMlk4XhOChR+5n
2RdpzKWtHPxGZhSqzdUsxFjCGw+nn+5zhwH1dEz8qcuvK7+JljPTKmguM2SmxgtgJvj2bal5msgH
WdpZLqlxZ2yWdqLMntlFictq40SrsK9t/UaW5fHnA5BhZzwqZhlxWOzQhUd9A45Ow/QbdGqCWMUB
2Kr3WNyH/IH47wI1bZAlYkQ/v6MDs9rvvRwqZbZlyrWzpkW0BozB6IH67I9aZgTHxWt5JiS1zaj6
JS0cbPkiiVvCcZ5VVl40VT9CnnUyXCzqPZAssrZFJph0AmYSHY9HoDfTpY0Vu5ZXQgcZ8G4Mi/oD
ViKtEIfCdMnDjYS9w5qamjhm1qQuR/GFJgln7e/IfFIRPKhUlZF3YVGXXJ66Wk+MYaunguujCUoz
8WMEJIQxWTHHrebzJGwmDqzpCo0NTx1He/wOEf/KPEQRy1Bfd14yNekeKwLz3oU7EQX2qN9PPEzr
UhaLqHR0Pj9BPe686YIChs+3QJnzWQpjgbhkwZtXgr2rB8HLLS08PX85jzCxip0fZ7iHbEO4scvT
EnUlM8VbgQocpzAybi9FnUcmb8NVGfPYAQP34FM++vyAkuEiuK0C/CPP2E01I4iTyMhwrhGMrxYj
5VQgm640mI9DCjaRKWpS6+lORphQ3HUOtReQgdRswhtSx5Usw59z1vnSL6sJHllJIgb0szdL2o/N
lwI0cngTAe4p/IG7lTfd0U0EybvPWiFhKkwaTkp9DdPN4QtxJ+65v5VczMxqL897tYN5vDrBUUfo
zWLyY98hA5IDmUYeW5jIlFUZPsTUKA4BRkgUwxUOsz6iYNkKRyWdYCa/C5ZFM/2jAf0afw+kEPNQ
EoW5DeHWBlPZbzJbVZhZILPq5betk+UJXecC7ymiFS1N26F5T+Xcwi7Khri00X2n6L3pCn7RfFmi
jsc9JtbAu+lQUWoDnFgdyGHA3QoY6B/jukv8Bih1Gxv3Goyn5mpPICbc7JWXFkuHmuaIROlmJG/X
0waHCJVRgS3GADhrVBJmw6d1htkGcMcBWrQe4gJEKX3vPsOXJ70qW2BD4kbpmPr/dskLE1KEmpcO
k5QFyVzsXFBEYg4hT9CV6WW7tiu/69xp7J0bJL0IlUOHjEK0q8FQYrykbcsZu5thDulFHgoMb3hL
aO267AXtUgPO3cadbaLgyOAzc6H4JGo62ErOfJIjTMfvVJ+YuFTaU63fx6owGWHmjynhSfpQKOdL
lVlEh4lRZC04rhqYUFPXe2DsePvdElxGS8pMj6ph5cYzbY1c2ncoHcoD4ZLtCOoqosP0hQPouHva
8GaTVaAkmI46pDNosSn3C/FhiejG3Wp76dHaJ0RhcCU71fBIEej4frPWMJrAJKCHujzVEV0c4GU/
ziFEfTM4c9t5bXxWggRDNwjPZ+jz5yP+xb3cRJQ8dzDum2TvIwJLwbHTPDwFx4poD1FScMcgAdCk
OLR1JljYBQVRJg9sRjOCP6d1ncNyIsj4rcfEXXNtEuewtUy4H6yITcuBOcMYe6IHm7IhE01t1if+
waxcPwKu51D1dYS8cXPC7m7AlELR+l6dJfxiNXPVf7RrTTsJyU4wGX1PCfEibOQEI6GdRvmErVpn
XfZpbfmmtCo8zBZl3n3JibkrhCUAt8+AI1a8CFqKz48z8Jj5FiB9ZRtxVNVeSi8AOgkiv4mNuCrg
pmE8zHMQTTeo+ScQqsKavs+VV7Gt7pNITc62M65ABHkddSs45WbqfQ1Br5xMSr/2MzVBXyyVG29k
by3qcwz+1/8YUnL2UdvrfCQVMK9C5IxSYszzo4uBo5U6Vxk7WbUVazWvK6TsarX7Q+Kuc3upWRyg
QvC0n23bkQd4b6m3C0jQ1ru0cLOWjS80HkrLMtKp9JXrbJG4ilv6Y6ka4p0F9xA1WgHaB2OTKgWD
4ilMyO15vUziBnk/Z8a48pBIDWJ0o0S15tss8QLrnQTD79/DH4cFCJhILLLbx62t9Z0GyKCurUE1
FhBhf1gfVMOs3iASF/b3q4D0gMKLCkVvGllBumpMDoUMdzH0qfIsyRUGgCuYhrrdxGVrevKiX4cu
+urURdQAOgFXqXdlqJbuW1wEHtTyEfdmsXG9IVBQbJOmCzDiLu2gCs8SkL7hTewIqyzPaDKT1mbf
QD14Kna2Ld42OAU7AXbAaMh4yrPSm97lYQq8L39k3zaE99D5MKf4pSCei4DHjwqwBzH1HlFFKf2d
TOY+gUlu4xtZHnE4CMjGEntmwfR6MbkmLTCsQM96T09mW4kJJCzuDsoHey0bOMsB3oqJcDXUQkJJ
btGdTA4owUIINQ8m5+hy7cA+KzTnuomtJ8jqgl1GNQHqFmcLuCEF8iRoTZ4Cx8+cHEThrNzt4k/Y
hp9hn5aHn4DwNNyKAwgenFRqKWoNEikOwmQwDGT2EQ1v6Z75bkAWPNvkbtY2XmZJLCsi+HHzZWLR
oGYPr4fA3kMuCVfvGPtuRUoEyscjptD+s3lQ8pKIelMQ1L0JiHXlskfPEYyl+XxewG0Zrjxya3gk
dbPmTvs0E1x7hM/drh8nDLD5XZvEtA04mLUJa2kI2p77H+LCxMnSxyC72rqFg9HzDrz54PSPMZqh
fCROJqKNq8Y+/AreroFA6EK+vUrbYmJbVFKaXKqRwqQsWazMGKm2CZXzfbSGpYTPUDnTSPvTaagb
bIRMAFbQ8e0Dhp8YvpgU6Ue5Jxxqs0v93MF8p2UccQEyFYsQtBJ373iJxUDKFDmd9mwBMExtb7QY
WMJMYe5gHCy6fsd/jgSqHBAaRokYPvWhJuMb21qFNeoAGJnTlCUhMlMxByzEmaXWSfCp6h1qTy+v
kQ3TcR44/o3qLuoS/DUOXtE4vKNxmITT3zQpRpHZu3Uu7ARyFkTOojxmOJXU87lPOjrdrcI1WSwt
PVN86qGkANOXNqAuh40SogoQD3cxB/ko7JgsNfU6mJH5bPdCQUZwyVJSNzHZ/ISFfR8AJkyHKXq3
Kvy586swETb3s6y+WQeeh2QZDZ6SJPOuGnyzRLq6MwWvpuj4QDJh//NYYBRJetg5ZoJ5yUj/6Kxz
Ba6Ju/Rld80mWFMWKkPQomh+eJIsENKXyTdVaOZjAsqSzNpmBIrvyQrhddny9+bTZCX9+g77WcF2
6WTcl7vNMmFSQzwdEE6BsCDN3b4sj1IFvJcKSiovFT6Op+orT3tT+mWK5jTvj4EjSki8NZ1Gpmm+
kBNg69P7Zu5WDeypawzt0knt0mqInPGCL6g9ktq5RVZsO1pTzbWatecRbDnlpljhmNQ6nlqOfKmI
8/5x6sfcqzdDOUpFcFngA1/5s4Mm0QYhJOZZbbvmEFhIMCF3tqPNCxn8mPSSgyfvWS3Bulx6s8v5
KRQY+kxn2vW68nHKHDCLW7jzJvMZUnsi1xjaqOdpcx2XJAY/T8TRimzEdNDI3XH6atLO4yfIDRSO
F8uy9BMk9g5QEoAWe+tlqB5EuynrU7DdUSi98S5cK2+0ttaM89Y7BOPMoRu2tMnCeu2YQ76Ie5PI
pzCvprtkSFLemqop6NJVxBY+3ub9FDTkKDHAhAdG3UTc1ek48553AqmWwZwfmE4hdGS+qE9WEyol
MTk80u42iu2N0Ez9oxM5GUeVMiKPell6DQQ4PlxZdQzOcOnaagDqP0EsYWI0s6kfWYm3mCmJQuzc
3NrwR5qOAVnNiTuILcVAzg586PLIaTmV12FYIuKwLnOBdVzW6PF9iALVcB5BzKmOETJVSOSOwvLJ
D9BXguh1oH3Z8jWxj95YfFZ0jclEXaThiTPzy6lRlyl0yPMOuU6CFAn/GG4HKldutY/TyZwCXw4W
VbKam25XDVZhyypbjOJIhKvuhT9FaG/sOCTZzP45axpeae7A/AM01KDIUe91NiZK7ZGL8MtrISmO
8MF1YUaBzjIBS/EarWyrywH0Iv2vfFjpDGReUz56rTYn9OUlcsT4RDGG+KCaWfl2be1vakb4keMZ
R0NHBL8JckO5j2bMIeavOlHmnDllFh66O8uH7BpvBoyHeKVvX/K03EmZKuJ46ptynhuROL0uQS6y
QaxfheorTC3TvXmZGhXyOGxd/+6lMEshx/VMw4jW1Ell1c1SuU5UJ77mfmLiE9gibyIpJFgTu96+
1o9q4K/1Y4fSsYCLhX2TF/7elUKkaKggPnpftVdjSw1OzohpbAPlZyxDhBkc9sI1bAkaY+MHyK2N
U9VFaHQrl3M3VQjT2Yg58prY8xKZf/Y+mj41R4RGBAN7ggi7mZ/evv3f3grITVq+MfBljuOubX7/
S21f90mt0lkEjzB+NPfBBmWOhWyuHKHevtRvc86jMIxrTkgnCK+e03o3aRRyCiRQj3EWeeNyTBZg
Eg/OKswSCRN4S3+acqctFMwmkPR2XRrtVNjdU0sgNA28KKV+/ygRdeLblWaxvYOsZzYIF02LZZfE
5PskEws/f6tcYfe3RDt0j95+9tNhpmsaYNtkuqosN4RjXw/zjMUvhmWp94WaBEfHJcuoUkWNMMf5
t690OsrIz9k8rWcjhUsH6bR4XZIYRp5TOF/GphXltZKV2aDygpPaEfi4yRrfvuBrnghNEzgnlJ1p
8gZ0+CgfvX40VYB5j+al/4KwjKkn915iwhxBceG9Jn1XaWeT5emSxVtRBhk749s38EOc9tcVSKqF
pbiNjQK4Ch79NLL4SK06UjRfAJwtabOnl7WWe6oeWVycvaQtEyAg9jwMU0z8/lkUtwJlSl6wB1FT
OZ9fBqcu4LlRrwqshVXcom3OaQFSa8OWMGAtEg27yFNWhFYtkEqitZgDs1nC7m8BYWYJ7FiQoEQn
chGkaSgeOTO4E6SRS0p0+4hk3lXnOa3laN1hEW5yK5Q4TNpl9S5KpxBCOrOdhzIntxGDZ7Z4QBmS
2xIvBfqB1J6oWZauSZqKSP3I+FzHJMtJURdEEntA4NH4QRc9lUl30pMpsoBJLC/eHv7fJpzwUacO
wbTELroQp1N75GSRWfa6fG6zziNnTaUyRyBkkUwG8LNk/fYlzWp59cIJtbhz0KNBHBt61ElfmUbZ
orohmj/HaWhqjIi/hOW1ccQpMbAdbO5g41fxyCFKO4lJCtFDMHfz9m2cPrmHO4hN5DQqa6y5U1cS
9KabmXeZfS5byp8X4CdVfe+Ws9tfuYP6A3LmNIJ4JGdYOEZ+6EX0K4OTSR46dook6zB8mTpZrA9B
Icy0KAppMqu3n+vEjdB8eyRCY2wm6Lx5sMBeL2lj5FZVzeTeI4UDJSKhfImmBBxUVLYv82Jmd0Di
c635Q1CwYV5q9KsfSIWDHso3ZV1KMBx5TP9ezoABqSOsvknU85QTSob70fKUtUVmylraMmWASIXo
GpxPQAaZw2VNd+TOYOV4OKsM2IvS1DKdImeqTbzmQFDq7tyCbbQAIGrt1L9+exBOxpsxwPfJs1mn
OGf+3jENglTFdQi5YaxReyp5XloV8CfwqVwf3r6UdzKfzTsleOEAGYdsi4jOvx7vuZXUVB0/uUPh
+Me1RtBrN+XUmVR/JNQTgl567xUgHUahgRbG5P75Uz8hs5lzQLAZ3MAXpp7JWVAS6dwawu58bpXF
aK2YKckMPUNQnuV8tngjB6Y9Ss4cj2GImmPJz8Yf3SLTRLLQamXtrJG98ruprc0LX4OCq1g/uuPi
pTQxOVRA1c4KMvMmC4esZd6IicAPAbYH5cXJ6KWFxopk7gIpN4fnBDcsvnBx6pkSyNtDGr1+fYiJ
ooVpNGiwd2cvBHX3ekg7nmCKbJk8VZMnPhV9g5a2S3v0GJaR9KnxZ+qQ+jq+XNBeSHbST5ojRtjV
w5Qaxr+RLaJpmnqb2FoiY5+uuvuE8+vwrtIDLKcsmtxjjgF7TavtaZL+gCRCb2XLll5OeDsFSXuZ
2flwzY6UrZzWM0R+raHw/lrpI08XSQ8oeSNxGPF3VA3LB2u10FRRlc7m7RD373x2JWjhleVdi6VH
TUbC+qUnXj1AAvAvqsqlS1BIRTmvRYSg2CqYjKAmkKPSKRJP49rZzs6Tvbhz2Z8fZQaBGvGMMKOE
kQ7DmVs0zd0svPEh9yCAbSLbAjVvUbf7XI7x8FxZsv+IaONAWpSMx0KPxYE2wSK3Df0iDckjzq3N
6NfTRQW/T83A+jYRRLK/xihEbjtKRrRNYYLcrci37Eg/kVpoLMvf2qH9Hv6P/dVd1PDFEat/n40B
hjs6hO0phhzCxZJfvj0jXgdrJgRtZYJZQKrguyQKJxMC3YBSdEHaPPO+ELVzk6bch1WLfHHY2+H9
2xd7vaBfLiYAypltnhzuNCNJVp/Uro+bZ3j8NRghbd850K+GTV2X15PvYdGlcQF8T4tQlH/Ix36b
+T8eE6wOLRuC+ClsYgyg1JZ+Xz93TcPB1UNCRiMs7gB8e/shf3zTv7bhH0/puy7AA/SW2JBPUTqG
/utOYGXgnLWsGe+HmyJOQ06+01klPjRunXzIhwTJDbsKYrnzJonQyZQHKHlXCtgXYL3wtgcRetFY
nbhnvwVST11RPdQ1yYurmlpuXOX4723ElKBOeNFVQ3n2/eQu7l9xwTl147SOjfBamd56dcw8tkQd
Ur0p6cU5c0xhrY+X56LFkLToxv7gpIH9aGvlbVfe3x9yoRMQHkNi0gDSIMYFTyb3NCVwLDFoP1rW
ZxiZDH6We9kZip7VUa/6EWX+6rNnxXo3uilNj663wqOP1Gize/vNBGYyv3ozwoA1DR7EATgGnvd1
9HMQ/qV9kInnFCpTSTmtL2HoovawG+iSqN3k1/qIXJIeN7kla7o9LTJS1K2uJxlOcLRFat2uTuof
oWZTOOsTZPRy6unbvrSu86URV4u3nDVe7d1RA61uW4uXtglpjC3bVWnaLkU7JFshEeUnbUShbvbz
70tY5DeeQEe6pFJ8zJF/va0DhRBxmwzj16XKxnsb9+H3VhOxQYTamQ+eq2Z0+/o8vZurOCsQBwHs
D0LfQV4fV++K/nVX0AhhT/zoB1Z0lWeL/5dDVTtBzN3QGt4eXDN2p2OL06xxa+Y0i77U67FF1Y72
mi2S5y73gxur84oHmXvLAiS7QVYGGfY/HelOXNyYVYJjFqhb8EjYsQNXe31Jx3YrCCGy+AYF1L+g
bIbAYTIu1iWFyuJAI0IR6YO0f5aeXT3kqVZXYPDt99YUe4c/PP3vU4tUk/DpRi4+K84pGLCf6wAN
9qb5lmoaDJzbEYZsEfOddqjIBPBGXGiV8PegSqqAWuEOTWhI0MbOnjpJjI1Oix7zrm9D8SlXqGdR
+qWE3lhDdl2G+XDsPE/fhGOWnqeIDPibVhgp3WFxAMun0kbBo3eidhvVK+wsi2E5FKWyruPQgYFH
KcO6QtBpebdgRICTWJBLOGjs3qh55uUV4ma0wC2vnuAGdVUDpGQu6OHS9HwIYATtyUWGj8rV6IXV
lddvegFchplIu8iYvw3vvDiH3SpA1CGQCYv4oMIKlaIB7MP1jNPegMitxFuW8WsdTCjEjORTmLp/
qb7NP43NrL77uYue0zDBW/7D3Pw9/jBTEIEgd3eQYP6true5dEJLPZffopD6AH7qcfEVlMdC15BX
xplKPK+D8TFtrK8LRoeo4ocT7NK3J8nfTdjIQJDZ+qIYeYuTCQtSaqiHVVTfkjpcRtwGeSEhOuvV
VV6F6mCjQ3rX9c14WODa72Wc6M9Z1E+SebI6d3+4mb9ZsOhXU1smdIC1PEXsrqjUTa0ui2+psMOP
UImHD5DzLbS8STLYF8ebserUhfSb+rzSnnOtGkzfN6JS+l0usghAcjNPV0g9e99BznfBJury8uMf
7vK3lEGE4F0DljiYaQ6VJ0M2IWVRx50/fqPq3aX3xu0Thp+LqM042BPWplNJT2lYkUmN+qD9nqEb
iyhYApPpzBPt8BDEVXpli7m8d3sklrYju8ChL/qK4U4LsfU72r0vL/q/ZTTvFgld4vG5xos8Hzik
PKlfhVyok0bUwf5rGc3rx36pHpvnv/lHP7kWIkD8RTDjQrgMlOJtpu1PGU0R/wNyDCfmAFgnJWxS
2X+qaMb/EJQxqaPD4zWVW+8/uRae+EcUUSBAYJMYQPXv35J/eb1mQJKisxHZLBlYBZyDT/2gGnss
+hoE8FGkiP4iP+/THNbpcl87GunKFHPpX4bn3cv++St9weya/9pVf1xQeGwrlNHxoYLr8XqLU2zt
ELRDdG510b+nGTYh/TD/ieP0uiD84yoR50LP9wPkdn5Lz1TAUuoCpFuoH+Vns6u792WLOGAufLkH
HFRtnKHHUKcrrA/DjNnC2w9JQfS3x3RMCKKPHwHEpvny+jHHkePmtAh1bKuw0gfEDtYDcHP7SEM/
utJu1l9oVO6wuEsErr0y8cCs9TK38u3A4eZjC2oeDmgSLddIjJFhpg74kWidMVtyQaxtaPYibexV
1jptkCjH9iTArwqQd7Qs3zu1lB+8IsLqhXb9MfMDIxeJDkAdBt2nJO+WswTpdaTmUgerEvZKag3s
M+vRBvF0F8KVvOkxHrhz9aTfKW9MLuZwkI9RXec2W+C0fM+MMcrUVNNDNeLZARSuuUoQ/dv2Cbrv
GEa4zRU10vYLhRv52Ult/uGs8/gK3Wp374QYMMQTmSn1Dmm35wwV8sEp4dLZYhnke2fo6vCYthhc
bGGQyl7aJdoJjTFC0K3NFQVb46mSumi1i7x/j30nfNVJzKT/SkSbIczW69XT+RGwOzbYSY5b0eh2
74daJRfrKPRZiLYExkYrt0NN5AEde/xWijX8yNvBOGRArxiRhWo7hrp7WmjYbOnmMoeQdIEQlLSf
R+DMkHtlYx/DOWYNgYGhfd3EV6Fj5ceuw46CGtpyT9V2uV/sfvgrxBnsCtIRjhapcu7Gah3+KtTc
XOm2ja/qOmJE4qLzMc+sZ7K/EHwZhPNK7geZVHQ4J3cPwan8gLeIgRtCp0Uytn/yE35MDfAPSUDk
MY6WpprRAH170uAa7yNLLWdhPlbnbcTLXQS+FBz0AVkOXtM3ext5nHM5RNFGrcaSxrf0meUk5Yd0
dgCVRVl340Pz21Z0UL8hQIEbt8Lvpq5sm6DhtF9y3U0PSdyu13GHx4f0suVM1km0cTRPHM+WvEkA
gmHD0QW3Fm30rR/zLGC/4w3mcPV2Kkum4gRq7BuN0AV8iOvfpj5v4oePCeDnZQcTxa93lRwZ1zKV
j6KKA+oTSUEFXluE+DZLkg8YCnVPQP/X/8femS23jWRb+4nQgSEx3YLgTIoiLcmWbhCSbGOex8TT
nw+q7j/KqvPb0ffnpqK7q22SGDJ37r3Wt85kk8hHfST2oUDm5GdNnW7guXXf1cTSHmIRj34UZvNG
U7i2cB/U3aIaZaLAI5rhPf6xcOY3cyrJYatn7gQoebkVGs9/kw6EBod2cMja9HlUWjgkcZNfQucn
439OyUQA0IIj1lzfR635ouqy/oaWuH8KmQYuMTApYWEqMEAB0A/h7vCjEwj+qsTkocResJpQed1Z
ttJtglpUlyo3xMXtRvNCqJv2UMRt9dybFjZ2wHLE3KTzBt5L+WLkpjwmhmJ+mRzpABZNHHflFGP5
GqLoKFYcYVDZNcSyffw4J+IlABGs3CYmt52PkW0+j45sv1atkt4k5AVI/SHXRwNreZiyJF9Zoxrv
OoRzECyCKd6aICLeq4yhKU9tSlyMJBkHUF8K0l1FvLy2kFLcdZYeOvpXJ3W11HoeSirk97jpxXOs
FXkakmc2F2IXd7NSrGlVj/0Z13AAJTU0enHDfy+9WkzyUcP2sCo5OKAoWlTFdT1bG55D+EYdbRpo
eWBVNkNf3CHJhS/PE3YQxCR0aqtcESTdFLO/E3mVb5zINq9zQ9CMaU/GXWOGXwIzuMs56y0hquEO
VVm0p1v42OJWXPcZiJBeyLfYyWGFDP33NNIx9Bbhu+xFhAfbImKATI0TdItxneEcWKHR6L5TJdfr
MG7hX9TBJhsb7TDNaKs0AgFXmW2GfliF8Z2YhTwrbjVgT5yDg5U4ByUFpxhnZIWhiAzqPeJdaDiE
46xwYptkbaRDiWsn+8kgHFKAYRb2tm+FRB9R3Di9x2s9V9wjHofq3FrJCPKKF7ZOcu0YwzxY9wBJ
9rPkRuraABgS4NYut0vJzNpw1oCbyMcw4LcNuFu2UDqW8INcPUK1cXdwHL8YeeBuLGG3JzJTjGyt
c+3fEeqNzMVrV5m9fOYeemHWDTu9ipFvaONLUQbNCVUR+mpd7ffh6Go+dYEFhZbUGl8G7TshDj0M
55A9jw3cgYfFNhfpU7dOmMbc6KxrHuoewheHHvB1lGJ3d53pxTGJHR6NdDoWGDsXy2f67Cokqqys
yZJbF5fFSDwjnFjXdOgl0KKjQjTqK9WZA7AUo9q+Yn1VfckiEnl1ujTzKt6rs8ja6jjOYIRKOkN7
YLOtTzuVt6pdhyFn4aLkCYT9ah44Fk6P82gkJPvkA8r1YjdmNMWU8qA11vxa4ZLc6zKfHypoLOFK
a136RqaLZjCQ93FqzP4Q9EtWFh1sC1Ehj3s6EEUXMu1kvnu1W5FSHEgNPBkHdU+tnE2NUGqtuNns
jbjvcRwYyTfbItDEUeW4EYGEAUKk8KaOILv2YX7NNCDBbayO+zim4e2JYSCCKnSfMifUSEPgiYdE
ES3M62Dh8YgzCi8BDGhUbnSUHMi6szxIjnPIek03Euua6IYfIqzvIhRlJ3fqdHTeIzGyHowK088R
SpwrDn57It5s0J+R1RxJbzae+8SWwrNN6CuePmbtMZJh6qwSMgN+VHmeZz52AQs4R6IOwK/IP6ty
pdn2WmY+gyGJYx+NZ3ISXdi+50ZiqWetFcMcYheiDfgM4VjdjRFCHE8tCfJYMl7SjR2ZwxshTcB1
CfmjLqjq6zR1mW/VA31uZ8jjIwwrrLWBtBObxy+P9sxYm5Nbt6VYNVPbZqhhySGbCgcgb4Jz4ELE
HpTPqKje9MpR2lVTyXS5N6r3USJhg2IfyrR5l0C3PdGeNlmcq+67Ewcj3c1RL9ONmrZsOMhd5c8i
yxy/kkpwwzC7vAMpZYIdMPDwQ5NwJzuK84+woMsMjuimlFXFz6UbuemBk6J0UoF65BR5EcSgqXqb
4AtUZMtwk7SZ3RltFOljH8VXHevaQ6LJ9nuV2AmWLZMBhEc7GYrjtOAgKUOtLxMEOGJjKBiLtT4Q
ZpdAwNtjJy1OWTMD+FLb0c9LePBdk0CrJueTdMXIbNnc3bxUbgVsmadYN8JLmFNpFKZV3YXzx7cg
X89QEEp5QV0vi/Kcy5/IDhwvdm3KE7eutXuWweK7USFzx3BjkRVPmXiwQhYiLyeDCoxuJbeRpvRP
0KO4d1qtENCFxlJuQ3oUR/rL/P5+GP2PDLiSYuu5aqHgESVJ+euCe7G7KduDJ4aXFwqSyfKJrDRJ
MxMrW7kuktj1tHiEdU52FPAMHBTZPtXd+vr7Q8Sn5spyiFn6bhArDMYYi8Tp1zNEQ1xpyTS0g6hM
PCHRRmSb260NQjCpm2u2VDSzQRrOwI15aWVDHMsIT9PvO/NPB5rPQIuP77J8EyjgiG1sdzlH/k0+
1JdGmVdJ3e1ETOW/osdjXhDWL/F15M1JQUGICKNadyFDF5uRxzppTWM3d+ULRFEezILsv9YY5BE5
WP2t74W4DOSPPI5U3Js/XDgOx5/OmOhTsMEu3mJMsJ+/LNqR1B4Uo90B84cr0hbWF9xo5krVkugC
myr12Yp4wMAUaQ8phhVfZZ86pMVUviYVdbMNcfgPY+ZPHvnlbjL6RQ61fCm69p8PvmFf84zEYbtD
3VobKyR7gd86fX2CZDJsURZHPkvzvJaGwcYT9FRQZErEWztaXlOSL2/wTuqDkVnzrg/M8jsjFvvq
WDCZUZHP+JeaEm73glP//eVEtvSP62kTxk7zQnVctF2fW1Ym8RhVBvl9N9EEX0k7rkCI564kpBo8
TBUTrYm/zf7JsGbYEUFBLIWmvzpJ9XUsQmMdm5RLijmGfl/lxGM0ungeqqo4x7ORHlU1N150AZvh
XIVVQQJiFDm49rTUV0U8QyLjhc5ZSnahG5sXVYuqdTPl1KsZkUEUkPMGdKo8iohqvqn70S+XFUYX
vXLDtGx9UUxb/sydUDXRiQowaAaobooWi7qXIf++71nASAukZuewzLkkTPk/zei7Cg8HDSvxR60+
FXN9Legls6a4S9meUtC7NMk9sWRlCiOt1tCyCFhE3HECVUsNqtFyCIdoeEICC03INfXspTGI7zgQ
AWgPpyXdk4sUE7SmTG03rU1yodUVsosgg1iEf4wQelPvlFb4/KBCfyoDQdBibVTp3kYvHO5TSho/
mJf/IaCgDxaAFclEQYygZvBMKu4jo2dyHjNQk+zG1PSNuiRWwq/nF4fgydYTizDe94lS3p40Upeg
QsLECNUdp2+WWEe0X4mKtVZ6oZmr1lTKZpUzkjhPDQc3h5CgN5n06aaJu3jbD1RXajryRM4dBwqs
tf1TF2cvdsP5cZ606tkZMzJ2Gwl15uPauekIdGueufhsOsqtSYhG1dg4rqkxxFuo2Cx6DvOjPVPw
8nWSSvkqpEZtqGc6dO2J+2l0TnPPSdQ5SYTmADc59FsZUZdFzllmmjRjzzCwfOmWsx2CsWwV5d0w
rgSQCVJuIY1uNGCo+6YlMSkpbAN/UGxfc6Ppn1QN4BIa4/IV8GC8VQUnrErj9Azdfl4irEClfdUT
Gkp1nZHEaNNN9gLBaoIPB34Ssi2H/y46e1UiMx92rdqTroShyPE7dSafFKTRM4MOfBacDgl0hpRZ
ROyJOHTpyukjWw7OQLZQDC/zxpT2gtXV628j+ccnbaTNQoqeewq1qjnEEoOHFXLhGjbQbaGCkiWk
cnhymCN6WArjrbN0gJh5VXd5Sn8INAcdgrGYfzq8pfM6dma0AVZ+P0w2Wap9x3FbNcOLVggm2yM4
Jeai5qpAqHP9+NaTcGli4ZzkwSiz5R4YIyjM5VWdlvVdxTMMtpBtyqynfjM1eYJ+RB0hNpGI8yiX
w2tMKGPhR5Oor2rRcGfKhFLkYy8GOLpENIRo81Ostkx/mpG+jmFxqZamBAQJeZxDC6bhQHft4zHU
J1owPN61upt6aIcfSZwGpJHrR8cH+zrklHEZbOFaRrbBKRggXbzLBAVVhnrn1Aek9H60B5RQ4TKI
mpMtDUcu/dLIm2NHblJQd8jDo59otOR55nUrVpMMKUYAwWDpCeleqUsOal0J4qIpgF3OKZRkPSGP
93U/0JzDAE24IcO9/TTzi1ChETERzryCJUHwD3pgQZALcXKt0OKUa0w/tDNo3I3rIueNCafcvOip
ZX6h4CGdtLWG9msHF69gDUvrb7MhaJSZ3Vi/hwkdl1bt5GMB+gCXapPtGR0u50bBssaJPiDvj06N
4rCfEw26RO7i2C+8XKfZU5MNvTZISN9+9G8+NskppXdblJHYK6ryQ1WZQnuBrXD7spxiqW7VdPPX
o4m2fYMNJdsXJUGwKpn0p6rUl4AC4ZycrgUMptFDAzpIT42Q9OI0Ytm/DIKT1ipUOxZ3hVyzMnPL
lwkYBQbl2j0hSJo35UiyILkodfOuFgY3JE17bd1yfFrDa6RVkfBOL88zg3iW4TYo22PWZnQk3dim
5k0b/jibKFZP1CsP0dL1pi5ZdgEOaC+awyMh5r793hPO+YovMbzYRDxttGZ5fsCv7Tjq0Iy0+DnB
0v36KG8dlw5pmBbpLR8xZiIVYUUiE+bhY2/QOlrAvRNGF5sln74TTdRBMclGRjnHVjESqlq7lCG1
TPWHsQEv6QIvY6pKJSw4Dq8iK9EeKqjlBHJwI5FuZHuZqcVpNvriZAJU3efLPUCCXD237dhgxZtL
ivORXBrAdMOTHCmTcYA5J7XM9AclJ1k8YB37VrZO9UyK4ZKGzrL/0RJkBi/2jl4RnkwYqZ9MlJ8t
qwlpkQopJSS58YSUE8VJx2En58XedoZBF7REU7uS6lC+fCRgdyM9Y5gDHBU6CmcDsbuv01xGC7Q8
PB/L7GRzNegcyWNTivArp3pZecBol/NEO9GFashWaWjaPFY2VbuCE1SuBuRaF1tleYsG3qPUNdi1
GHpyxjN41hQ1uE1Am1/0bMrjPQr9+jBWGU3EZanE3KYTcWekF9I9Um5lDDkUeNvaqF32h4iWCe9k
Q3e66Gz5V44LTN3+x5JFv+346l5BgWesYpdDSJWV1VubN5QcNQETe0y0HGKqOLroqJeHweSqzZB3
9zoZwiOtT65Bl6mchuBTf6MqSQSJiBJoVaaWLnVLb8Z3o4Lf1htryomyDKgg5QAWsueGSyedz6lO
S/3jv368mNiq2WJwgDfvJrDfW8Wmsi+QbNxPOvHL4BbjbYkgEfwDVWVomywyiNnCi6gIbEL9F89n
EFmcyEZbbqY2/dmLubTWUcsB9qNRbBMGLnROpuNSBUgC3Qe/0ud+SyOBXzzu7SwZd70jnmc8jf68
TGI6Girr3rT5sLTsnUMXdOX/jSr/Suj7w6gShcaidfv/jyqP/DX9eyr/Pqr89x/696jSIVmCoTRC
//+k9/17UOm4/8JyDqOKmTXCe5yPf59Ustkzx+Z4YME2VRnF/ZsKZ1iMNzkxEGcimIYtf+oTBe53
VLhPtB52AfwrCMFNtAZoPP4x0zOQkrLLBuFh0IIuwtSo2VeMg/PGwHWxjWvbPQzqW0JU0L6qBazO
pHTc21AO3Q5xx7A1aq3eqpBz1T+MNNH7fTogIb8yLZMpqm7pApXOp6Hm1JrSTNGw7+0BIuyFPDb1
4swWdH/yIkwODH35JdZwgq9j/PFdaLieUg2M/Se3D747RaFdW4R+dbMGl5LbX+cKD7aMaoZZImq1
5zyKOgv+3MCmMw+WQgIunBT1gvvYaRU6O/gUdmMazD7EkKKLfNz8uOnhxdpp8xjJIdyVRLQm48o1
s/pGsyqjQ4jjIEd0XbgHp2G/LHWZrKcGwYYDAryn5ecY96Sc9o9uSSLy2NT5sNjzM1KhkS685TJX
byJA9eYNAuwr/bySHCIHJZa2GQI9yg4A0rN0wyA0yzzOMvBV69ZPx3AkiSd4moJQ2ZIE1xzqMNG2
fW+077EaNRdOVaTpJe0RqOihAh7+YBeAgjR3klu77TtIxaR7T8qg+LE91w1M38S6q4UhSeeONkoM
dJwwd628KcJ9Vo2k9XDflSVdwixahjCV7am9OZ4VTLLXuU/daWXjYlmP8TCdQnv+ovZhdmkk6YHT
7BagckdLCzdOqoi3poXa7FYkek3I1ecVsu3YuqlOWt0GQN8rZl75vTmQiwdQkPHR2Siy1nhMwobw
DGrSyzzXayEDfVO72fggVXXyFlfgfrKIAAJGWmwqG6jOilYxsWcG8UYk02m7yQgqJqEu59eZQLpJ
rUjTnbtxpeE7vnLV6yPpCs0G04R6CDXDPSwuHrIr1Sz0g0LNvpF51j6UNm7YetQom9Neqb6A6Jvv
jEKfTsaAaAiWoEWzuKvXec2vb3QCnzM5NGs9LjuiO6JBbGjpQ/2t0ip6TXns0YM2E3AxQCwzXpSb
aoP9BDs6HM2x7dcU1O5W0NpYM/cvlrOMwQ/qjFvU5c2GEapOOR9HPNJNbgcbSqUWaWEtsOnzlywp
Agq0Jrdfw0zWXvUQCWCeSPlDr8PgjNxa+M40NTtBbTmuqPSs51aXc8O8O9L2+mAljV+OhoyQKy5V
xVDqOmhcDOKOp9e5ra9MlxQyD+WG9LMwCxdyQKA8mFOLrkrAwiAZvtFQ4JmlyUmZMn2w54ZzkJZF
pzC1iiNKbq6eIGFgJYaExtdAbIbUzQR1eSDeIa2MoLYY+wCtrej5EmHO5ZtrnCxmEmzAkRAAQI3J
28XcTDAtEcEApyEzmPV07ni1Sfo1t3ZaWvu0ax7daJzf7GEmU3xsxR7/EVkjFjx+v9JIUmAlHJ+H
iMa8VzkWhXwO+2jJqmpSlwZzMUqvbBv7pQhst/cpmkkWKTW6BXcAHcR+0qimPKI16MWD+Irykyzt
TvcoN4Z9SYgy6c4sIqQNBE52IZncIus6DvULavXxajWD1gJcjobJk0WbXUiWh61OncNcBt8UUXww
1ykUmhkXMsvBMecsjoo9yPKnoCvqG7nwHS2JTDfOQT3WJ5ifZevbRq1eYky5D3apK5mv9bHw1ZJ/
b/GMAnzXZHQYZhMmvB5F97GOPKrKteKBtoG2CmWf+3k1kmGDddr1zDZN35OwIyCWIXCB2wNv/H2L
xUT5Vhm4GlYTQ4abbtCXWGPQR50YVsiXN0LN3R+QoeiZ59r4TKJCthqkNty0bqh3U0kIBA1sqKF9
Ge1UHcgC86tIHCN3SDb2ODRfTIOEUy/QrOiqoSv+WjJmuNlyyrVd27ThvRCiohIjaBukgx21L6VU
sVsLZOXmtpFJtg4I6n6NarcmnxmRzrkjpgAKOXkgICINh+jyVHb0OadOSX1zaPk4YjGGn6zv7s1V
onFT26D7LSh72SpkTH6CPWDA2TAIsU71aY37tF6zNkz7xE6DbwRaa/yDh451npc8hTPqSQYpdFnm
CDCGmuvFKjFr4jtD0w09W+pEXqutRu4EfrhgP3R1f+wwC3zctp3iREfYGLgEeoMfOWj2uo2s98Qg
XnZ0BK6gejKeYq2r9gn1/T3eSY1Pzd/1umWg65qpcZmU6pQELP2zmZ1C6QTIHMq9S0K8R2QH1Bkt
V3xHJRAJOklyJ2GMbUWJ08Gb50m/FLzoJFHGznhn9rq6It9I9/NI6oTe84/YUZUXzHX1tdGN6chR
QaAPqKLimUHX8D4YjKiIvbL9Ji+n7VKXvGVKWr7zlJqkINIhZelI7MFZyyiITghmhshjO22OhlNP
dC2MCCSPhnJSrJH3SuGPhLgZG9koMVb+uVefLNycBRO1On2jb8TgT7rAuL1QQJMgT0WRuFyzLid4
JrJHeFVQhbYVzUCgD4PaPJOalT4hNuN2EccgkuGiqIJxvmp9IULX3CZJjoed1oA9r4o2Ms5tPFpo
7Cm8LkFaiD0lVvkiy6DbdMSs+2Wncr+I8JAlL0tSvBhmnfN3xsN3XcNhoZK4uGyiTX526lY7tSxn
vEWtJAZvJjLCo+7SyWB0IMATUaqnr4SfP7eKZvmm1MBMElReHUjzVWyPt04RniGnIFoxcx+LtVLW
+Y2op+6uTBJ5FZYWf5myQTVQnEIt9RpOlpu+bW+hO7JZg6k9kxoU+VPJK3aKdRSZoHXatiX0IUYX
bOYCKDlZLz6AL/ud0M/6zXHragBzrrgHmxzLpcA0ycTKkxKjvjZ3wmvGZt47UDGB8pS9dSIQcBYe
bfieICVltmGUJAlNXQ3BsgcjL2T+W6DvQzSTNPQHbalcBwQsYtuz6V95a7FPqTwDjFeRiR2GpGEn
ENAC6h1TNjH5SFsioPuI1jKvzAznC31M4Ze1TdSVSKR1dJChMP52l0CM0sqScxPJdIJbZud3SeFM
TwyR6pvGGe6lDpxkW1ohTgomg8o7KfPKwSntutjWLQ31lRLmquFFGqZZr7ajfhvnlXYPgCrKD05F
kk4IYugnSCQRkxofqvvKSTJ1VZSD4rVGb6kIiurI6I6WI/XS+qvI/j8F6p+OdS6w2t8d605lH7fx
a/Er7fuvP/Wfc53zL3r+UJ4FisuPo93/k6C6YlGnIse0HYuJ2ceQ8T8aVONfnGR0Rp6EtqO9dxHC
/vtkp/MXLtpzJJaYFSiNtP/mZAcd/Jd5nYYqTaDV1EyGi4xVPjstYtmMfRlrzd7kwcXSmCjaTY3q
+UwabrUpa3zPnlnZ6lur2MGDHbnNXuZFcFCamA4V+//KzmztVKpWsU3FMkUYtCwH55YqD06VUz1E
tD/Wpdq5MCqTiUa20v9IGl07TTR4n4Red+uKcGaSTfLgXKqC+IxCtwfmSQxgEC8247bLlXnHOmR9
6Yt++oPp95MMlyvARFAXJpdhka1+NoYmi4qiZCa2p9Sc7q2gBUslexdjVLf8Lr733x6R+3+qcH81
yTHhWw7zBigIDN1gMz9P9PSFfItnptqPSmN4U5i9UfQgbQy4Br//pF+pAR+fxPBQQ97MyR1by6fB
8dxb2szunu3HgLMfGFiSWySBPQQZxl+IgxFbGSXB7fcf+r/8vMUXSr+Ah4nB5fLv/zatTlSm9znV
556kYhLtlL5JPOSctun3k0ki4H//aei/LHgnCJrBGP/6aaHrjNDWEwYe6ghvsGjyeUP6gTZe+sx9
+P1nfTJ+fFxPMMR8iA3S5Z+OC9g2WURkZbyvoykz4AhxlmfslJe4BTSa4ORVXnqO86exTYcd+VZd
tY5b+qG//x7/vMImqnH8SiodIXTon25rprW2xKWX7Os+RVvCRt/6VhgED65VleofPuyfzxB2iaUa
dkygMmjcfr3ADQdlo2usZF9p83yFvdT6ncIbXEVVGpGrFJuJbxdgpP/wuf/bj7QBC3BQtmiJqcu6
9bfHKA2TMQ6tKtkXYz1QlHM3R6Mfoe7GJJb9VxdUuCZ/P/5KQl9ZBdXPQnwRg30aIjfex5znfex1
mD4qtZHHUI7G4+8/69N6+/FZJoI2gbmBYeVndEiSd5xRqN1Q/s2jhifPzg8ZoArN//3nfG6LLb9p
Aby7FovMQiD69fr1FuBzq5xiot/Q5VHNcJ7whCR5ORjQuEdxnHfAWDsS5mYaSMGak1b0B93Fp2dn
+a1YI1noFiUNkvxPzw6HM0jMZsd3GNqQA/JQ029gGn8GVZUfiOTmOGsZ8g/r+ccl/MXmALOCJYj0
GpQ7YIc/PToD0qRyDmyCeZzA+NokVn6wDCGR9xYRDMSqIKNeKafCG3FxE9A99nLYj1YxfSeghzlW
Nbj5IQ2KYBeCVD4EZE4egjlR/qQx+rTxLJfH5Ma49H1dJCrWp8uTmkYwMolQdioSrjcgmaJZYejn
mBVk1mjtCoUjmCcTxbapwsf0TIQXjlYDmMC+h8R1dDs32E+IPu5cxWoReA7wHtBhu/aw/f3T9M+n
FpLVAnmi18pZ8fNXVd2CRkA2xvvcVWW6SpeJE2eXtlv//nM+vfVcEtg23DJOIQ7//Lw3xgrkHfhR
8Z7xyHx145k5cpHitwfIZ375/Wd9Xs4/Pgx1l87uaNIr/+xWBzlgtmJKWM7LJvVDJxh8FX37KuNV
AXFahatqGuVR6yf7mflcuOVI0/3hwmrqB1Tk18eV6Ba8RC4MBdw5nxvYGcwZnTcj2Nk9o0YmNzqL
aedORrUPmXReFYhYb2YUwFqMe+LjZBUlIf85BQMCB9Y8fsjwXGwv993g6j0SlaRqVuBtMKjpaT6f
s6gNUMjX+g3KXfBzmPrsyZEZHo0MaI7n1ih17HpKD3rumMehUVlw23zUbyZymS+MwNUdSnTtFBUC
oyHRzQqppuN8lWFg9F5Gw+nCvK17zQKpvs0KZVyrVByS3akIUP8oZnUo8jqfCZuugt3caqKlVRr1
IHzsZqkR8NJjaqh18Rq5gfZe9LnxOEJOrD2g3DlpmVMgfmZDJ5iggncFdeEk0Tk0eLPRBIS+1gzx
Wx+xeJdtaP6ks+zo5LZSNnIcUwlSRsQR9mQUWmI7AvdofUh77XfHRlsC3NF+hnrZOLdSS3jeePvD
dIPWk4+HCKRcHb1l7VTb3n6eyfHyJ3DZZ3v5s8BA+RrSJL6xRpUIkCPOlAe3NOSZfSZ7qkFlXz4u
b2CNHTKWSL2ieAYPVGLcJP8CD4lx0NUcW27ootQi6BAhn/2xWvUwrJpuZoVytElBuZ3yRIK41dTV
h4i1j5G3ooMEirpqVDV6EFMsvvYNqMeVHqrFvZEy8fQTwd8zRnF0troq9Nvajt8a1cWVGjSNDAm6
WnTLAtvklyQ0jEfUKo3uKTrXNjf0+C1DhsW0vRSvtJkUVDIEbTdeQADD1RxpdK26tJnusXxNlxip
XIR/RYtfcKCyNEE2ftKkKrK1sTyH+VgGB6dPRhLbIqdDOTxpFDBaXqIjGwAwepiS5nM4wrxFhRcj
8+zaYb7mpsLgCEFN6/cRGtNVwg+gC5wgCV+1PGBrtY2q12hENQUAmafXTAVD6iCayl1PeC7MxVJ5
sKKUCwbFRp5DsCuH1AFKONOom2Al467P6k2X0O0PRxKcQfebK8ROzTXsonivOk1xZHgiVjFBHb6l
t+icjWI+9LVq7VBuBg9hZ4NjpT9YW0V6xnSbrqC+2Jd8trdpPANyXsbVapwYz47Da0fW7lYtZccY
qMfzADWZpqOurzSrIGN6KtE9NMSmYN0W+hPq+Qs4anmANLuJotrYjH1Uki1rMG1Reka6+bhIafhZ
Weo0K2CJmS+HJRG9FYy9TPHcMHM6h3l8aSbsCsNgTP4gHUGHRDc2Zh0/WoGVr9Hw6scM55Xap6he
umLcpm6urtJZizz8sHCSKzGjCo5uGI7f3Ep/RRpDoICSG6D9BVMGek4oUpxvNc18vN/oF5lQO+xq
faW/4KQ5zAhuvUGP7yIL3SDRmw/DEBzLwg6/dUyxYRHL6RBB1l9VYqmRcl3eWbFhnDs4zFctztqD
MqAknWfrBHBkcdqIPLEhdS+LSNj+qAld3EmtJEK8CIag9mRoJAetFKXmBUpon3oz4wuVmVg0qlKf
H81ZGDgFF5dJN+jusdO0+kKhJCJ/tJbBma1mj+jJw0daluMXWZrUD2VLSLtXDciPEIgba4zY9kak
BN0nedzsp8wi+LRe5FlgII1zE6o3RF7jzR6lXBtz3+MomCDU0LuGdhNXdX7fdjQFbd40hCYM0HRP
T0uS7iW1SOowrEoLq10BPIlZioqRlmTAjmCHrr2rEo4+Pc8fWn9ZbNxZpdc1DrR0m0rPL0iPnuBn
E7TNoO1O1LOTrEJ0zLi3UNEAX070/KhUqEmKJDXvF+D9xoKshpwpHI9GP/kdKvlDMvbQ0nVndF+M
ZCJT0yz0FrQl6+S+cJvoYNTU7UyanHY3Q4+tPKJDOo4ImXLNsNysc9kQEemYGxUJ4HNPMsfPTkwp
SPACeY6em/bXaZzdeauasUKwI7EYQdlTjwFj2lXz7N5NSm1dyfUhm6IsqxVEH5tU19HduZOmdx7i
wOZHhb93XUEdONQdbJ9cqGcXGlCG8U070UcuKGEWuw4mtmsW1Ig9MIEaHP6TSNCmaLQHJSbwWsMa
g2/Tdr9MZj/7bMIAOPDpiPdpVtur3Sl0DeoCWl1JjKRj8QhYSYFcJgjNLZSEDPdeR7q1E4vHVLbl
fdi1hpcHWrIPklo/cwVj38CmUg+Bth1MkwcbJi+Wf3VFDJB+H9aZuaO7b5zcMFxMqrOJTarW/NwZ
y22mzvCp5tZ57Tt+EgtNjRKHId/K6coGtwgJrghyyBDyipHRUIii6KlQsVv1qlNe1Jl8WQLPSqI/
WoVQF5kqpQBjOGTbLC3sZzO1aOKUdXicFMSfyFYXmRPQaOxyCA07Y+yvHW5FRGyVy0ideTZ7unBH
pGvlYN5xYq+2aW7bHAC08pBpsuPt6mA4JHl2X1lmd3HaadoZdQu3MHadXT7NzX50gD8gNHCOZT0F
Z+RZzhbJVP6WFkxP1mnl1l9FaNYb0j3Sn66ZE45aQWDfK31BLynJmqdFH4NaaVo3dcn4wDVnHE8t
xN1XlZHEyCLQKntyI6hlHU3tVnVUEJeZzP2R9OZ4pZZM480+Xqe5/j5iC/NjYjnxSKFrgi4cLiKk
vnyztWI4zKTS+I7LHkgDFhC6KQOfwVt3r6lD+5Y0KWt2nbFrsAg0KYScQZA+bD526FDt9t0SnBU9
VRRT9DNSSLPoYgjxvNhdwTGpU37WVlScJ7PS7+LR7B+VMBjeRBM7z2HvAm4rCoID/Im4chrfpswz
O1/RESl2iiXkgXmrGwJfHL5ijorv1DSvfcUZMs2D58LkEp/xiioKwYMubWRQiOMNPCN7swTSwLfq
Jtg5iXoGxpv5WTqyZzDKkqg0+95Ck7xEZ3hEyk87LRg7HFZ51ft4IkuWM0nIrGMQGLiaTL3fm+7E
NqLRHeK5pCu/CttZeYiBc23wWnDf2BSQglVAIua4fwdq/zEdyfxCybkKjRO/BAjUsqWjpJ4jOO2F
ZzP93lmqETxJUzdeFb1S/oe981iuW8nW9BOhAi5hpttib3qKTpogSImCd4mEffr+wFvdIW0yyNAd
96Aq4pwjMQmXuda/fvPbhPpxjnY7uhPlnK6Nih87YkJ2b5BHsrC55I+wxieHEYa/ZgJ/T2EcblXo
oKLImlvHeoiY2a6mme0V+Q0vVfGgi1Jf6Z526/ZjRoZYOa8xFdjZDBxXslTT2s70YjVSnGxcvJqQ
PqG78uixV6VlV2t/TF6y3IzLtUafvOpiVXFURoE5auauc4ZXNVv+nl4eaSFDg12GHyP2fM7RbAux
NpLeWBWi23mRH62FZ+KqEfI66+lonE2iII/XeJ5rfnAMrWuP1pXEv2LK97ZKRqw4CDAglyO6SMv+
t1YzZmjmAk/kvjePCcDutgXNOiZYLQQ+EUYrZOcT37Ps9thU6y+ZwgOIHp9Th0LoaHeVvW39pNkV
g2rPdTWm55kx7jMC1LFDj8c1TbWDJdl4NUBLIq5kdAJBagUyoB5leFNvcLJGgkspeD0aLTPaPK13
cFBflYRhW2vVvDechCl44/+QWNzv5FQ7Z6oGO5gZfKRDe9NZ2nPi2LsqxApO7/zLsmiPKEe/D8V8
1WXhUVXOfS3DC7ZcAKM8YS4i599YfjwYvn/rmuWe8EM81tL82deTYT9ngJSu8l8MobdrKHPdxtcM
cV/lidzqlfky+gaFlRaxycfmIXcIPvBNfZd2NQwEd0DT5/wseh8frQJUeyXQSm+joeseZ2v+OZIM
7KQdpBM3RwI5+VP0qKN7IolYetkR/g4keBS2SZVYe2PeEln1hPa/hc0Zn4vmXvf6DmIQkSlxm3xz
rShG7e5na9n03ZNmSm87En0c9PQw510ntQBWwfKZT/pRWIn75LR2yUCpwdWEhCt5SBoHeHRIl3bC
9eMRLqJBCQ1HwV7BOZrPVS80uYuL8RazF/+X7jA9O2p1DqADtbP19L3Zm4N1xvS7RdEHK3K8zk1S
YdaV2WTpM9mbzgBwAVfsEBWKNxrHFMa/oJo2oeB6ShY8XOO4WmXUQwH2eK52CdXdxb5Iq9JmpfmA
pk470HJmxD/Lzgy/e1EW/iZPiw+QVRkxCDgQklKERmpDfhZtUcRr3+HUF+bgTMtMY6q68HsX0SCE
GlzlsjIJkUjm8RJ/clrgJkTzawu65ITwZPI8HP0S48Wk3yp/ou3oXLalAT/BdWks3YmRIEtPZ3O4
Sp3JONcNqPNGJLNjnA3hdwJfALkj2zVuDYJAto7AbAe8C2JcVQ2OuFAxgtmV5SsIs7Go28em7Ckd
cs3R90Q8yQO1PT9awzeImCcadMazUOxcA7q6zoT4h4PuYJNIyj/Y7PW1kPM6M/ryACM9hWJTyYOZ
tRykrYUVQiwglLc0+V7nghEsk5q39fra1rYTzBF0PhYzmyzv97prF09vf8T3CvNWd2j7Kzf1964Q
c2Air3nGuoEebJQmKIFnDVfDTNmj0Wwy65kRefkZNzORsVjpsWp2b0BxnY+MUUYEO10GbpwXSU0g
cRL7ew0F1rGIh+zoIFTZO0h5HqtEcQFJyk9kH5lh5XXjtUhy46nodJ56iZ/ZISTN4iAx+7vORupd
TN5RA2Qdcph6Qpo+6lwX8bPhXS1o+5o+rqu1mNJmT6lGb991uSs3fRYO2SqZQUUAL9kMiA9nvi59
SHu9aA5ZqBcF778+a+d+hdcB4B/SkywFUfTmM1/Kltzu3FdAMg3D+lUZzRXxWcNgn+NypF8KCCFn
ROcxIZsF4FU4Z8e39w6fBKRJsNsp/1X+kMt8volxeqRNGrXl94vr8DfGbFyuRpt1k3fLPck7pmwG
/8izGi8rks6ODiDl2jbQAaELKvfVAsW1XTnjYxkSJpQPOFZWKLgcmzdA2To/2++XH5inzrfI9LWt
j3fnQpYGz3dRDY1YNj4VOn8FBoI8uOXyXyvF3TKckRcWZeKEq6LOuzNLX2waKNFPsSFsYrIVSS5J
y3sfa5TXhgvOunkDngi5D3/Phg2ohAxgb8380HREQQSUWFobjvP+XqEWOfcNlIw9QrBnlFHjNexr
Ph0t5hO2rY7Z5IBvSFgb1XPmtpDCmlHD07TtSayFfxAatzQHXGEJRbRbhSjCqYDhLuz9MjHP6Vvk
o/KX21ugSj12Fbepbyvzdshwpnz7YM02i38VmO0+kxvI0mPX4rippvCggFyLVQfP/nkmqSAiFe1G
Nfw9XybZGZvvC2aQCAKMhNZD1T9LdHxIG0Jv3/Y4kuiKp0OUCB/74isRdpMPYlGS9CJ7tY0qdDMW
EPhFXfThdznAZV3PzmycIbgxrkrLCY8it/jNFZ2P2JRsh3vdEoAfjEW9jVjegqEGmhO1AFIg6rZf
Zx7kvtXgd7wl7qy/RHpaPzOK1Co4IjXfdCVFuKnoTmEAsj/6NncqciLtbqYh+O2GNRfsq+UdlDrS
B1egO4BkhrDGsyYY/+6iffawEF2jB+pxQaNPXtNgjE846I8/xt5jCtVSkJPJzCGzjSkrOBmRsJ4b
bV9exoPq7tC+e7/q3g5/J9UIe1jE+YQSh5MJZ5BmNwl3ilZ+yRvQ+034PXUEksBWWjLcuBUAN04k
SfVfl/P/T3T4kujg2Z/y1y+ek/L1L/K6//Y3/ktycJz/IE4VNuZEzAd4/5gf/F+fLeM/cLMZxzA+
JTDCBfH/L8fBdv9jC7wdPdfXOTL+9NmyoT8Idwlc1Q0Ukgv94R/Y66dDBaYJNMz8HGZRsNdP3RQn
UoktNS0MghAm11ZMF1569fks4f0SkDwEdrAMcyDbv/Hn/5hWMkJaikMkVH1orbLZQ8ZJfpvDLf1/
moGvmQNMDP9eZfkt/lgFg9BxFPFidlT+aLUf1fiqvrII++pCTmbLbkLSadWzRDffuPrNlGya+eXz
q8AQ+HTy5XlwWjFmQ0gAGmyckk5abI/TiJzCQGil/Fkx/h22bAi4TS1WTiLM8ltLL9g9c9yvrFZH
ttha5I/T8eyJBxr2SS3lgxnPlrHmGE83Urk3pih6saEWHc596SR0B1LfWGRC7Iw+DL/BgaP6cosu
vSNZZ4Qv5qZnCPaA1yvAAq/e4HbQbvPK6AOM2dZQk2PkuMynN5nmxhd5XU+k2neE7yWyoqHoKAf0
3D3TURswH3KR/MRiii/0RnPYv3OY1DrAaKyJ/kxFRTeussXhAsp7d975xXxPclW+IYvIXKdu89Mx
C5dZY2FtPa3pN607F4SgtefkWKn7sZzsmwGP+L0GZrWtLJlS5uiIpTrD3rWZB/9trI0Ljw5/i/X3
uBrp424tV/FDOBDO3RkHzgp91QTe2RoXpFryPQAOrKOqi2/CtB9+EkE23fQo2Oj1wtHFoQVlgJbM
r0PphE9xDZNjUzAsuGc4KazNMBuvUi5SS8Zo6rfW2COOyym+wr6ZeDE0DGXf9BDb1+5yg2FxXFS0
6WrFXKZeOxMGxQWhl+e5A84BFxhOZIiHDgmcrZEB2SgXBmKqXaaR/apaWInDpLpf6Tze27P56pON
+H0kJG5td1rypLIxPejIjzm04sbYl4P9ulTE/ioeEOinDUz/lOHeSNswq4cOH+5VMfJ7pKObHQtf
tA+JNuEINDbuWeF1MSfyEG4tIRFHwEi8GXIzPUQoHDe+rOUOVrW+h84+Awo5TrT2wykkdmLSKcTx
cDkKQPuAZooFzNlZN02q9kPhESEs0v5bVs3dN1WH/GHpt7wYhBXfkHMJFZ4A+iNjbRv6e9VteybH
V57P7cT2A4F5AZa7Mdk7L7ECT9MD3vHFrs6JoCTOLzHCdUdk6C10+IjhXKJ/S0ss/HEzQbxv5ouN
EAFZe8OW4UvoCsjY6NHCS3PwwZgRervdwnXuVilA39WEEdtmiiZnPc6RfZxq2Zw32tLcoHw9OH7t
XIeY5O6h5lrXrlFE54MtHsKioT6COw0BVfQ60xcAiEMjFYTlbszHNelQ4YtiAomOY6jUytI6bV8x
Dvptp5n3G3iLbA6tHc6ka/gvhBobW+wbEN4j3dW3Wqt88GB/uR+hnkFqnsdfObMa0pX7Md/itaQj
YzWmoCBJ4zyPIvuO3mHekoNj4J6tCWPvIa3dC4QBT54Z9lDxRXyjk5AW4ImROxu7Gynr3aQHqAXl
/GlkrTo2RVdcdtY4PEvLKi/KLvKvIOtbdzQBzJQQNGiorQ1xNmA6fW31NIaQ1r3rlKB38svFcCNJ
0r0e01hdjm3jnBsj5XTb+OIsq+nCjEb063pSzrcaGvlGQQ4JqLC9fi0wLyON2lg2Lzzi1Y3EkxR5
sR5m7qp0HLFh/l+h+Rl0PG8dhUw9r+JvjezTXwJNc2D0bEKZVrR7Xg2Gl44vdvVUt2QNEqW1aeuk
3XCqQIbW7eYsH5wlPrRq4ruZii9aRUSPL7127GxS30UsAfh15LeN7kyjmo8TTgxnzA6mdS7wNlxj
hqincHxT/4Abh9jBGXaYCEb+YbFM3yl6iW2tL9qjOEsKLoDgijUoIW2ur6utPkl5+J+uMm7QeEPB
1bZu2JHjZuq5v+5DxX0YiQ1DrOqN14RfNy9DoxTbWJ/hy2IDeKc6yWzsAj/wZ8YxqnfdQCEHeHV1
mi980MTZW89ElmburTxIFs9tVhkvSFQYOObU7r9bnwn51I4Mbw2dhndpscwSmTeSF1CFkZEo5Hd3
6YJhNLaYom17L6Mc5R2eubvEnOH/v0xmliWZ/YGsgML0624yqd2tfAHWMD95dEfVbqh9+aO2tLRt
gpbk4q2dN3EjuAUVpvS14+qhT4pir3wCE+jIw20yoyFPEaWilQbG1Mel2K+6ZxSB6uBhoJ4hg0jF
xgsz9M1ostk8ZX/pAzrTrcZCQ7ThJxdOhobB0FTkkxBRjUEFtm+uPMCIA+R77JuBnopj2hr0Am7l
qG7ByOdAlTW/sD7ihuInQAUGep2nt0ltYi/IzBudU5B/vXcHh+ZlrjuWTQBJ8F7D4sWQNLSwn7W7
OnGgdGkjj96zZuiWLjBIl1vxr7eOMFu61UI64iw0CA6OnBYaY4OrB1+/5u2pRuWBfL3sgZgEf1+W
DThE42hbYUt89xTIQvSGHy2HXeszAdFSsJQBYz+09LROlc84JgZTurbkZD8bRZNvy5oXHEZ9dpx5
o9eQuNSW+VH5mnKGH5j7tnekmxLsGXnRtRNr0ZVKO/9bubiNYa1PJyzrcu9Jy3lSFKRkiyRmeJ7j
xjL9T+dnkmZ5rVQ238ya3r/2ZajdF4R7guCo1Nh4mvPf55SpMfw96fyyo20NO92ujUvwEO0uCjM2
GVz5jmluLvYuY/KdUHfvxieZdqchr3sk+8t+7KVmP6aini45qZxd3MTaZsKqagO2AIYY4qw2R5q8
reICQylZ4mGW4Qv+dteVYDKPFt3D30Df6WVJ2hD+HGdCMkNtqrhalx1anYoXcTeKSj9zmaFsS6Jl
D8WkrG2NrQNwkW7zEZPpeOzoo69Cz4gOjPwZu7y9y7NnwPLRbHKz6TfOZi8ZL/FJDLeMMbBmsxH2
rOj7sisdDfjBAVl+8kP0WSqEWofnBYchMgAe/wxhOWsxwDSQqSC08q1iDVEpZgs0FlgCykM2jZds
CtMBGX15RaTvvMEzrIvAEerpQYfbI1YlaaTbuZtaQDcMFHN/Sldd5qZXVhYjcrAAv+yuAEMcZiSR
7gCuKOvxqnFbjm4XN4m921RAE+NcuNnGNPBjXXl4XGw5m/qD/5bZEpJicjEoDC/WJVnQdx1MtF3H
hkMNxEDoDMWvumqADYE98dgidmu+mAajPjZwSHbQfTW8GLNSuyOlig4bARIVs40TQd6DAuoR0nfG
/XWKIHDhZnp9A+Jf96AQRpk/6ECt26IGmbL8xHh5I0PYBQNuvOL0l4mwg241JhVxkvbCGWJqTPSi
MJlywfeRmesencGetp6a5AGpAVCJNfUQZQrfQQyhepg8q7K15hvdYRyCXAWv3HXIP9zZGq6rKx9k
57xTWroO+aPXqYWAhRTIJgxaI7X3iW7NB5Qozn5Asb5c0ZUbj+R4+yLGNC0x23WXFN/MMZNbZtfl
diYXa69EpSRGGpP5YyKbFh+7svlm9RZkuSzRzpiYXXeIe1cVUkjELtqr1yh3Z9jlk9UxCsvTKTzn
MjCH0zH2wrinlTvPk8O2AobZhyFzo5K65Azyj4Qe1ujulgoxZlAlirWKp2vsFat11jrFT7fUfoL5
XY1ma+3MEX9A6rbmgFDIJEI8uRuqeF5LT4sCdqs9N6JfQ0gtNxFzfOZg3hNmXRIpJaPtVdJiKEaO
a4QAi4GD7ilm7KK2t7lbc72I0nAl6zCWZsdmRFiHF3UZR+uMhOutk+QwOytiT/fznMY/oq4XQUay
54zt3NhvcVuqvtXw4gkVjSBE4TISn8WpU1+XZVY/aXhnrDjVC2RCNcO43oUhZkCT2eQebkddP81H
M/GzvU2cREBwsGAwGDX2te3J+Rq7IvkNV81sCwPAZf43ymLjzI6zHV0ZElcXx/vcJ1WB8CVacj1P
joiQJwB21bz4ci7ODF/DwCwj0ESSGh9ZAyOibsyys7Z8obw3vo9O6V0Yfqf0tTRFddM3qdRWZtUN
1+FM0pEiCW+fanG7Ux6UCLModDgyKPAQLEme4gYh1osd2w0OEPE8XdmGSm9KoapdhyTiuyOpr5AM
x+bl5PnqO9pl94jZSPmIH6FOMHDZWQ/6ckI6BukpeuzFGBGW3VmcePZFXLTqEZmtwJukGY65iPqz
QZuyn8pOoRrEBg+36lR4Te548atoXX3dO4b9zDClQmOHRPpoZKZ9LhVwuoNeALCzL2163dbuCLRV
9r1VusWW+b4Bjo3A7bLSptesd70ns3JxFPZnDwNx3HUha6XrtC8mFNMx6ekyLpjYdtqIH8ok2cnS
PA3SGhvJGvMxHi+n7XGiq4BGamFnaWBj2NbzBk3ZnZYzlypVs4rY5VcAN5je+cytMqN+lFZqkYkO
rsvU2G3QtlIZ7yvfKe6qrKjO1ZybBymZ4FLPF/AjkOpltdfhtNXitRzQLjna66RyGCODFAejc7wH
pTXlir7T29PFDCtTS8J70FB1zqGYX1Mqps94S1X3aZM1T3VXj+6+1pC0rZKQ8ADkxiIU5PdR0tia
Km9si+AQHLTBKDPpoIvryIc69mb3SiwmMzzgnfPR98ozi8r2Z1nrzhqHcLj1WnY5Vz1C5dbS8r2C
crRmKlSdY0M8YBfT1OqSKX50mVIMrVI7T9stPkMNhB8HfhqOWrd8/79UqaO65EzzVx0iPKalaj76
VdtdZ4gpNjbigodRthYHl2ts8eUNb9qafFVLw+sjbYcfsKK+zR18rp0L7rrRgFz3KX7ce1Vr1ppP
Lf/m+YsJN/wweSv0vC3WoQONJ+703dz3HfhwbCMBrex9HDvuOc5FgKyZ7NxDXPj0pqkZvQBBY17N
TrgSpNEzdB7dO1odzhMYij/CwtU3deQ/2qM9nOm1Ye75KSak+UZ9sxMbrzNPXvWVmlC1hASaLfZi
3LcpvfD9edj30uWOYcS9x3dglOAr3BQrdB/dPrbvkr5CRN8lfLDSR7VZUlNNsePvhCZwtInNa3qQ
Bzbk7GqsZ+fYQDHDVUs52zovw+fKz+Z1DjAeLIkxl84YMsgXGl2MKalusYposIQbytsSsTwVrnaD
v6k6YNte3ISJ5ly7OPtifuCYl0bcW78NIliwwhowveuS6BiWcXdVijE+z0Umvtk11CaYjHOodd/T
EqU8Lqf7gu1229cWamQ16jeYTjtBPsAqrlRW7Sfkq98UO+6qG9HH+rij7mXe3UXdjNGnqztHK8Ll
mkSvH7FfukEaxZxYFIJHNlItKCy/P6eUc4+DDWmjjZqM+rcqf3cqxYouV/WLBfn3e+spLA9XEUzT
l0pPU/3MqLvwjDjidANagvk+5lh3namRJKT5pvAvk1xG5roqm2YkB6iqxa4piVPCYE4yXp9kflcS
PQ0NYfL3cbKw+YGw7qBBvo4jJEN9plSRjSWP+jz8dAVdg8hNXLSEoElqYBTMBuOzIvENNPpGoEFM
OfL9iye3cB4KGDVrm/C/gKow3wB3/GzNhEmuPoXQHDhfpwE3m9F5dmlBxnQ+F1K/oYbCgN0FJtI6
z/hp+/lwZlcCx+vGAkjJSnkVhUbQ40H8O3YscS10zbxpR/93M9raQ8Snd08CkYw3JP82zMfkuLhC
Gu5KK0W11/2xw3mhKTeOWuyMISV/IVR4j4Ii4HOFg5rPN0j6OcFaHXT2Za95Mhhs8LteA4xL6op3
stnTjxdfMM3fIbvesppvQOJ3gKRORS7uSMI4SmwZTBXu1To86VVSuOM2j+r8C+3JR0shN3PJITbx
4ThltOutUwM/GlxY7EV3Y2pzZKS9caGrL1OoTyUmHldFmgsKRgQ8rHhyD41M6FOOL1qAkX53nuUq
CxyZUnLy8q6aaCz2FYlDX+jqPro+07AMCxwOQ5rTRUUSGqZWEaM0ZdxF7Lw4pSWQHT2p/YU06VTG
s1wfHzQjDBe5oH3qXJqx+c91rcmgmGILH75QS9ncvBTTWxDNHPjjup4MEMR8ji86bCS/WP9U+PG2
vkUcFkrUZUaz/Pc/Rg5TZNexnkVt4BUESFF0AWQ0w/3nE4FFpPenAmJZBMdY3Vt0bTpjgb8XGQ2O
C+WbMlAK6NYdYqqIyLXCy9zU52CezHHVd/64JfZO7j5f+qP3xzKRKuo+w5t3WU6+sEcjMi25gCQT
HDShInAVgGBX0/MGE2IqsInAie3ny3706Vu2Tm3Ok0UCb/19xVaL17GbsKzbpPnRKPp7B8ZJEDm8
tb7L+/v5ch+9sAiF0daQO7u48/69XCSJqYQPxHKtEneN2exp/jGbCF39i13mnajm7VlipmrTgbPR
6CeiJn+e//sssSkefrZv7+YUdr9GxbuptbmBXgK+i+PN+jNW5YBJA1D855f70UtLbJxDvq6FBvXd
R+NaakYLIOHlR/aNwA8Ee1u22M9X+eim8giX8ZXO4PNUXWujSensgq3nbRcgaIxRhD+NK8NO6y+e
30cXZEMcIGILVB6R4t/PLxu7Eh8nTICHocGXZqh+OF714/PL+WqNk500ETjGc1DLABL1xezIve0V
Xynelod/+qHz/mGAxKso3Hcvh596gzSVDGpq14uo082jWZUMyvoheYo1dhgoSvpVhNP7Bg8H/YCA
76sd7f2nR4CFYITC9+cDXZzsaLaooQ9WfhNEBt6cCmel9WBkzXmupTB/av+rnMj395X1yO0m4kmg
xT799prF03lC9BMU5UiB4kw3mCO5X5QS799Fixk65nBAuyZE2ZMP3I8MNcssb4jwiDCuqqtkjabg
3E2ZZXz+mnywEhex2GgvUWrvxMd+myTzNHlVwNYGa0lrz6zJvatl+vD5Oh88JsO1TR3B3FId2cvG
/cfB49RFZvnSrfB61bcyf9a8fJ1mRKg04Rd5ou8d5Dzs6v5Y6kRDDkblLMoNpEL4sW7s0o4Wd1pS
oUe/R5LVl/P9JKjHsO4LiTyxQfd1CSfFoWXdEmFEMAbT373ZAqMV0gIAL2wIXwITblzYRojmJFBd
hAQ939pNaUEWZVpEX6W2ualSdXT7fLwcqg4Em0gAUpxAHFeDk8xfXKh96iX+doIz19P5AAy0Kyd7
c56TaumXHfe0jdWjX5REafbe7eQ4yXMxd+6xWxIXIFR9l2jdd26G82c2OgcHXVAimMwaTZ1BJr4v
Qhoj5cTQ/ItbshIu5hBgqaiyBufXAbwxsVzkZakFD3Oo4Gj1pnvUUq1bj3ZlB8y28dxUaPRYJ90A
4bnnmQ2XIc0wYRnZrzd+NODSGY0bmw3G526ZWOD45EK9uAux65/fNRLIDRgcnFmU/CfvWlj0DdXH
xH1Jtfa8N3zrwFMfgyiVkOTH0BqCzxd8X/BYFhJlW6DgwcHjtOBBk9D3Q11Uge8pXL8SLPsbzGHO
HatW+9CL1HkM9HqHe1v0TwnNGDmiNbXoI3GLhE3yrueQ0dRrceeUATDX9NQ7g/GjYd5zh1A9ff3n
i4TgwW4E1sH/TktH5qL0m1NH5HcvmYog6JDAtR2s0bSUB6fNEm/dMmCfVoMJaP/54h9sU9RVlsMs
nM7gnWGlm0V4IxDHGWA4nOybobyLFq23l07yn8sAUoD5nhDw0l6JU/sQMKA2QjiaB0iOHqcJo2HT
G8lPzS3rn19Tyg0IUxCj6D7e6cVrXBQ7MndyeAU47c8OwKuVXg2DcHYAT7/+9QbaOsa71Dc2Dgzi
9NiKkrwubRz3A2g1VoCct6yYITLTaXMr+8rR4v1mz2KUNpQGgoH26fHVwA2Jna7gyjT7Lra0R+Rp
v9LRuoMQ+EUNsnzLf5cgLEVb6nBp7Plvauw/zhVsrUlW1iBiIEvcWmClfiWIN877Gec81Dy5+VU1
+vGK+P9AY1s+utPjxa5dD0FyFjRGf8z8+rmajDtLZiT44s2CV6Z5/u+PjsIbTTlVBysud/uPSxS4
raC+dbNA67rjlPeBbWdXiaN/scz7wsbWBYp1jI0wmDBPAYXe08ck4UcHvWYugnCMy+qRE/Hzi3m/
VbKKoVNsYOVA8uvJmYVCZizT1MgCaYFogfTAKe1+u6VzkzaKgbo3r62p+mKXNN+flKzKxgG/nbC6
d34HYTGjAIgBE3yBjn0gOJOzrsbpefSZ0s8lQ+x2wo91hWAuI8tqRvpRYlq5V2MTHXLmyDviAe7m
STS3EHFxF6iJrHorC5pFhAAtzrn3TUweUASKL377Dx8Mxh+8cQaaodMHAyUhzpls5AHodLlNJz89
aiM45+cP5v0Oyy2CVwmkhDXxu5KzsBuOkajKg1K5OKRVfaATWum56quq5YMPliQZalv2IYce9uRt
JjyjrJuSjWisLYgsYXwYHX3cfX41H+1ADiUA9gs05dy7v1eZsS0ao07LIA+haOldjikEgHDq2/wF
vv6/V9H0jNBEOTIWj6TTDhXtO1HDMZ/olIW/lnsnE+emkOHj51f10cezGCO7UHJpDE5tO3AOL425
4uPJE+FdZ0tmmRGKXwxbqp2MhPdzyHHYAS1svziqPtrz4Kra1NX+B00P0KkeW+TmBBHmpKrUUFBE
uzp9qNP5G9v1F6t99MLT9pi87HSW70AyEr2gkCJdDgixyfbkrLo3g4kq8/Ob+c5XBv8jnZvomhxH
FjTnk33V78yxI7wrC7xu0B+SWK92GozjVZhaS8J66w736ZKa3lWqv2qmMrsUuWvtYw9O54yIjcFy
Wm+MBo05+gz4GB1RC19UI8aHd96lw+bLxMvs1HNHhq0uhqLgtBltxgSqeTaUX61hlbWHxPUeuxF0
wq1jhhillTxkQ98eiA79EcPomJ1FfTkUZA0AWa+cSauxxeU6Pr+RH3xrzLQpQV3Xwlvg9EDMXX6H
ZKTcJvXkVz0bZJXXkCnDHP7K9Pz5Wh/cDuONYywWoJaq++/v2sR9QrdRQwdzaPzSARw2hdCf2ykv
A9cvU0RajvqiwvjgozMMJnZUNJxY70rsXubTKKOKy0vFU5xEuHHA2mGOIeeVhTrzvpFDs4GN0Qf/
fq24y/kLIkWBeLpT2poP3dBrq4Be7RKNnwSVzm9A4yOUrdHD5Inoi7ftoydJyQYMgAm7z1Z2cncd
po2t3VSBpkfNGi9eWAmlpW4GTA+CwqGR/vwKPzhzuEBqKGKcwGvfvtA/KpsilCRNVdzasY+YXNik
/uhN1WwsGLH/m6V81O+eQ8GIXdffl1a7dqKKkhbN8KvyGtNl1Jqucs6SzjC+2L4+ekfJqub1tNlW
3sHfPZS4cgYZCNqiu8PV41WI5i5veX5J1Nx4iNr/uTliA0N0YWJExvjk9AM0RmZtZjuXwUxa8Up3
h1vZSZIOUXR//rw+2JiB1PEhs0CekXEsz/OP51XPqPX0kBYwj8RjNI57b27uPl9CWPyMk4L+rzVO
d2UtzVKbfK4AQr+xwsG1PmJRI27NzsFEJh+IaIl0pFGDrHEbS6P7apD43ApmtR0WroB/HWzIMmHS
S0zQVrMMA8MG1NCJpeRxtu34xvQjfF0nFFphrZf7ooWcRXc7raHBhodYEOM06yNiRWNxM8LV1rid
/QKyVWngp1EVrdzrfRP6NFBjdIVxK9VhtYjD8QW/ikc33huynQ45gtHL3oqLi16TfeBl/l1SZe2a
O7ykPYObrsjurAPIieSGD3O9DbtYQBbOBiK5rQSXo7TbfX57P3o3OcVdg/fEWlxK/36CWJ80anJ4
N6EJPzejevbi+sq2tJ1VVIhqcSv/fL2PvnBqboo94HsGQifriXgqGyuaygDr7gVzuhzM7DCo8ovi
9f1YbXE8NS2APzACUp3+viwMR2JLjn5JQHl2U9eJhDPo/Wyye4bQhL5j5CzMH5Esv2iZrI/XBaXl
jtJcnxZkfo0NVj0IMJFqmp/iUUclJG3tBqGLnm/hzNDjNKLAjyDrm01OOAXD7ZKNvDH7g4DlL9JB
O1h6p+0MZZfrEGIoL1y9Z97JBNtPX4SBIfkwQgXEkiba+MpwwF7ceRMZ4TczQ8fvzaJZoXwkxlbN
yPNSfh+sH+pXNB/GdfpmZj0iwUPRxb8vZoK4WpVuXbwLHhpSjr94FB89cQcDWlxugRksY7llf+wR
id6Kosz6MsBAbGK6tJoGfZ8Zqv/izfpoL/pjndPCqK/7IifUqww8sTgngzesifbYfv76fnQgOrj1
MVdg3oYr6d8XozdmXTXYNgUMnbz1tEgWdXzmMxz443b6QnT24WLglfQsPuq20ybCkWxGZc63osUO
YSIYJ+D2s4MBCpdaJV/cvo82AgfYn9MCyd674jefJstJYVEFMpU3GKKRQxdOj1UuX1UCZyF2vriT
xkfvxTLzpoGFQuCezmnmllBzz6ZOS8ccN5HZNI7eLIeDCRa/qSwtDuy6QfFd+9ZtoodxMEWIGqIq
KS+8yMt25CVP9y6SIOQZYYRl1edP+sNfjw0RGAn8lvH13096GEMi2mPKnKGpXy0/eojN/ltuwSP5
X6zjenSKtL+LZO7vddpem+IaPl5AJ1qD5qjnctLI2ezkFwfpR2XrYm0LxLL8n3vyHVqDj4ID7mWg
0IzELRTXobyRlcAY3vg/7J3JctxIlkV/pa33SMPgmBa9AWJiBGdKpMgNjBqIGXDAMX99HzCrKiVK
LXbWujZZZZYpIQA4fHjv3nOvirr5UBb+O4WKXw3g7y75dsOaLaJAo6eXB3KD9sQ2fCNmF3G7c2zr
4Z0zh/Wr8buCuKlFg9umlvTjc+zWcINlckumGXN+6hL5AhPQCUHheCHl2zhc+QCEAunVNm1Wr4Fm
rMrMFtEfaKMHQVHlIWqgWvUmjgVcbfiMkq69ixcf/C9R0YTPKG83uaN379nMmgCtFIIpTU1E36yl
zdp80UcTOws8hEnqT1ndXyLFIbeXLV/qDWNQzla67cvZvJOIrlnsTfud0fSrp+CvTl1KHIzbtw3Y
opBKVfgTDotczpZuMYJOFw+Yx0/UTB+6dB7fueCvXvHqzEIo41JsffvYZWbEc8Nm6JASSY8uricJ
75VOYMVrtrVaNem//2BetRNvNoQoZkxukM+FY+abNx1rc0GXtCgPTrn4YTL2zp1IiIqsrNk+JXVR
3MNDg0MgUE6+2gW8BBRD2S/AqZD07bURtN47j+EXz53NxmqBBg7PceLNQcl3Zg8OilUcQEeKbdLO
zkWVsG2cs1o9ZMCjiclKPr/zIH5RxESVQNVnnbXdn86+8WQvMhr4otUSIWUlUHuHINXaqahVe5jL
VsBIQTlpg0EkISmc6cngvBDvoYitX8yVqy8cOYbBMUe8Le/rSCOcsktLfMsZGJVXX0Nqgb5AW13Z
J56Me0Zqpn3CYgWlrKCIbGglfVR4IsP1aI36bp4jcBOvfPlu0T+xLa72yciQwjFFyuXk23sk+d9m
xNhM2cNWOFmyRSssSK6sugN5ru52Snp348UnYt6tu9yqpis+W0xoMx/CQ+L1/rHQ3UcdKNg7B/Nf
3T8dMDzo7tqhf1s4otyWFaqzuP8in+7AlKJFdab0ITW0ZPf7l/6rSyG8RmuAG51l480GhKYTPPJ1
WQJCmmxk461uvknmRz8p4offX+v1vb390tbqr8XplWXw7fG/0pyCrN+UwwHphTBraRhj9lqEsY8k
gYSVWxgno9aj624yx0vT1OIb8pThlliF3MsKnMvrD/oPvuEdfMPa5ORY/C+UwOa5e/6vb1WXdvPl
c/ntf/77AuvA85ekB6LVqe8xDv/4k//EOPh/MD0BXaftYXFA+R7jYP1ho3KiiubZaEdti8nmnxwH
8w+2DQwB/hi1NHaj/8qqEMYf1PfYnFKxcVZ13d9KIfx5bK9NVqqaBn1sfp354xLuWzNKfKnJg5cW
LwlJ43uk7FGQehzvv3s6138O4f9CsHvNbrBT//Pfv7qSSWGQGirKrp9OvUWFCAQ2LVcyiYnBOvIk
q3oKSITp36mQ/OpKXINqLTU01Hnrv//u9BN3WgR+HVppN+Y9eBj9Sg1k3DnN8s6y+IsLoXlCqrZO
QPpP2+mBb9Gv2wUsKnGieZG/RFr6kvG/f/vJcRmbOAYO1pTP3rwjNCFoS+xJHqgN+Fvfa5pgTaAI
8yn9Nx4dY5VZh647/ae3xcBY6qXATSVhbpTt+QSvFme4SQR1lb1zUw4v4cd5jmoElTLOdBZNjben
OncAMUwWnDwkI9wop59v53i6x4h3LweIRr9/gj/vw7mYRasLeYbj+2/1BGDnar7NWh78RsHZwc53
yCCVBbWWPoOyhu6IUzgwZnzyv7/wr0YIPUMEhq/bprevzmnr3iySSh5kk9Z3PWp+eJd4a9HFWe98
X+sq9NMDpf7CrMAelK/6x1G/9Fk/I3qRdKiBgECJnbdEakZ3/8YNfXeVdX/03bflsRUZtL7gKv6E
57ud7odyrI7EX/5bj+67K70Z9SMxHPVQcaWk6OeNM2XPCzjp8P/xeb3Gp/z46OhweR4jw/UFWqV1
rH53U3VU2l5Zy5I116w3Uh80GOCym64XUc5bP9LrjeG3xg60gH3Q26neZIXlb61GVMehodUXjjWq
f49uZ9jWFWaNhIRtN4ussxVts+vd/GVGh3oWL8ZwIV0Qv1BnlROYft0EteQ/IVet3Or5aIY9K8bB
nZryZm598yF3zfrMjrLoaSjJRx7LyT5ELoiMeoZ4NWaM59ydoGWomVyzAKSvtxkaoq27jkZ1nxfV
lq1gdYc9VBzxsI1fmohZ3ugcfjtGu5s5E/UJtPCQhYnrJfV2FgWxs5hzab/xezQ2Kc9lxE3nYGZ3
tR/Lq9hc6k2H8ovDnhVFBCuSDIM3wOpAbmLf3TU6UuisAWqlgeIPS527W0omLpDSXeh2lUmeJZNL
Eqf4KjFT4dslZZUjZA3MlbLpUZSkWNPeqU+GDtrTK/Guej7weeJAzYc4GezTFBvZU+zVxb0z5giS
lCUfG6c0HyLuXQYuBt9HWYp+4TcNEaoQV/pdaFkz3/rkCEz0GlHy92qEXgCLrLwBZ9Y9RTwaXJuN
vHL67EU3eKc97qUH4pReJjVGd52z1GfjOjUmStWnuWDvu2tJu4ZR6ftFAqDCmW5RiYozZvQuhLaf
7oe4sAK2AelKnOgr2F+IaQPRx+llbEkf+GFcvTiQcS4hbPMQ+4ICoqmNnhe8DvtCwQsBUOGdw/eu
tnnKQ6BSDexEwOssGxl/8BbMfGj80/zJx1oM7HMEL2wnWYmJifQOfOWtU+zTytTlhdEP0t84STR8
SiKp+VvTGJSH9hCqeuDoVXuOGWN58LDtfJiqvHwxXdDo3OO8xa0YrdjJ5iCAK97XSPE/WACOshAH
EeDHVthYUlB3DBg/p9I/bxEZUEc1eQVdNOWwucmBIHYvzjU6eI5/r5qWz06ABgwHwRK34JnGmiZX
dx0+r+Sebnc80Fqosmef4/4OhtlwgbrUiIPUh6yshmi6HVt/+LS0S75HjtzRDtBaM91l+A+W7ZJ5
eROQRzn2AbRL4zPiEvXVXPi2hBbNxqYYbfVxIFzoMc5A67lzwRw61fzYttesI1k3KQnDI/hsI+dN
2EmcPzWxWR0J/a227aTMEN7pC7mg/jlhmNaRHwKQE1vmRpsVcehJ6SSXkBOmLVG8q42WN9RbLH0o
p4sw8VrIcwQ13GVDi7c2kVPyrZK+fahyB5Kpk4AQFUb/SaqZ5OeyxpDu9wyEBbAzxrUUiieV7EbD
u6uMYo8t/lvXt+4mUdMd/PZDVw+f+2ROj2XlmNs+Av/KUujeJD0fpVHxs3SjGC6GrvW3cc53ToM3
gi/n5g8eRMQTzq0dLGwCNpdJdmE55irHCJ6lgdUVDGpmxek6KeS8qfrMv7LYVO4aja8+74lmHsio
CCwFLmlpmd3A3A57Y113peC+zTJ7TpXmXXl0d5+LCeiCNXQGhZzR+JCRyHycekYUCt7oqfcj2r7F
XG8G2ktbWy18RiUcVxQRqzdCa+GX4q7VwgRG043htE0g9OLZtpko25b5A7yEe7Ok0DdMsho2kUuE
ALbM3rvBPd+eGyOuGFxHDENY0A088LLfZATGhKXZ1xtn5NJtXbeHFENgiJNh/JJQv5dVUeHhVbiO
ERxu27S4Qnda75IR9EyiSnmlmnVfXZv1qTAkg2lsEgKJS0PQVODppJFPEIdDbvXrrEu4xGOXe8Y3
fWS2GtYxYuuLcZlHXXqZ2VO8G8gZY45jJxFoWmeDdLJ3CpRIiN+TEGBrYUbs6ikcFqf+mE48ocWN
KqjWbhsKYEDIvDpm7kJvWwRTTvVhkHEEfbCqCObpyxvVM/doMbPH6PPR5wORXAM5kTsLkn4QV0N6
aUWm/tk3+u40aKQb5HV/5eWqOChHH/ZZQsWv9GPtomvTK4s4pk9alqmreUq6iyhbHuASjA9ePnsb
b0ZPKhbDPizE02yrhChO/FnRdZE/ug0+99RKXup4NYN06Ue+5/t20EE9IwGETlTC99YtOmizgmRd
E7/B5P5Zs2tyGlwWvbU8dKalCdEhFTNvWzHj6KVngEs0IJkuvFL55yQLaoRKGu9gx9kLpLYDsIt1
uwoxikz9gdKhaPdV4gemkcgx6JSfAbUuCiazjENewxDJ/HLN18vXiC0dyLN015YkHiuCI5qFZG9p
UR2x4qbTAQCNzQp2MT+q0iyPY2MR4OR2ugxrr2+OhLL2m96gdFlsomZCjnOaRxNCK4tP0TL/le4Y
3TbmiPcUjirMBpEOZXIkedSCGwFpaPCOYgDNGRCxaxHQyl6cOlGw4AF4UXOWQOoZ8vKbtFEzGGns
nk2eKw1o01BJ2N3YOokdE/P67K1VCPg/XXddOS52/0xA1wiVF2fU95JWbCCcGUPJ3KOevFzPuxAW
5t2YWRMmeMOJ2SHMkUgD6c7DsSqyfAO29rPweiIWsgyyH8ntwqZyYzp8X0wcww1Z0toaB6KRpuCS
C6sJc97znZpWUGdAhXqyVw9mg55saqLnPLFzSHdmDtOIWjAgHBC3YFAvSVEFrjLFcOsqYfbE+xbW
csnnGn+JCxfxVm4oLShcqLpZoWln6WTr3s6NS+Y34TB9i5jdCaclMQYjflh7I7nhQ06Rpgy92X4v
FernAhABlJz9dZ3sItNCKfzjZlQtkMF6pRcHENDMN+ZIIjKuHpemJvsEMGDp5UynBtz3wr4i9+Hm
8cHbJ2phcQpB4L2D2k9l1vX3UCFAdoaY+CdJqhtD30LEVRza0oDxRn5Ozpw6ukR4Fv1tNLPM/f6I
8dPJkLYMGh+uRGQudY43dV0lBruMR1kA32YTVgGqYoFiOa6qpD5pAhDF76/3c1dsvaBLXBUBoBb+
0zcnp6plgyOcfFWbwwdbORT1JlXkKm2ytnwm1szf5mThXDm2N16/LjsEadECTszR2CUG0UDAFe1n
iCvDfgJw9c7B7udSL78PVQnKMxeXwU+HcomXARNsnx+SshTHflDlS21h9Q/GblQw8gksQbgDhZiy
ZGZ0l2vSemDk/GJpsNFOuQm2MtXRMxtvM5ucPFUqK/IG5t4+CZAj5xUNyPPcUT5REk0qg66P7EO8
qvwtEHj1VrhldIf3SzxbDvXiwOcfe08z3Js5MliAo3lCmZGm2dPrqlhVOEPDccnN92r+P1sh12fB
jhJ9p2OTbPZmcMQ9dntWr/zQITuBQ6DqAFw+YVSW+NRAHEe+D/ndyxJzZ4NUDnGA/F3trA/w1MO/
r/NKGKZvfgHKjdGhlZQefM7be1uL65MU43vTwE8VC65CoQK7BS4qhA1vjqR92g+RU9UpljA2zw4y
WrTSDqEaps85w8mhCc0ZhwfgxcOn338P5jrefzgO+2xRSPtezbsk2b49DpMwKBDcjTSD1RhHh0LU
/rkWRf5T2bM1Bv9vz1e+Zvv3RJfd5/7cEIFgj9tuHiBHdnWVpOt8Sy5zQyyBtY07yXaSpPUD+2//
PKsr9bWJVo69FqGj+7Pi8p969Tv1aqpbaw3t/65XP6TqC482rb6vVf/jT/0zV9n5w2PmpRZsro0O
RPr/Qg77a0GaVu9fmct/1apdaMSrJxh55DpW1zjkf+QqC/MPYnkpMFPfNllF+IV/gzn848KwivkI
VF5dEUwyJmeoN9+EaehJ3tuJc/Jj9t8sR6s6rGoxs88wSrpW2c/fPaBflKx/dUEcT2suLYs+tKAf
l+Kcu5amhE1GI9fbGBhq94sPQN8pOPzGIFXfaaj/WC388wbprvK80C1S9H+zEPmZsyh8AeLk1onz
nPlcwMKn8UHZ1EJ+f2s/zi+vl+JV864xV9FXf9vTapMxwc1liBMZZ/Zz6mZwg7uFqd8xY+NyJaPf
u3lmXLaRPd3+/tK/uMsVucxo8CBR/zS1jU0+zLrWipMyM3FW4ZTD8mFX8OqAbJXvFGCNdbv012T2
eqOMQBpquJPQKLytM081xB6XWsxprB0u5MoWvv2YwccKh85lDamsTCbHcuLYGc70RtUnYdTEX0wF
h33drPx39Go/377DhooWOr0dh8n9zfqRGUnUF3EkIMcIbtdfC1u6Rv3q37zW2nlCAUaHGOXPjwM4
ziy9SOZZnABCGZc9C+dX6MXTbZ+Z8vH3b/XH8vP6nImeoYxvr5oE8tfflGvTjrQyaJniNETJi8J8
uO1NTtu/v8ivnh2TEERwLsYs9eaD1HGNuB0Z26cFMOEp84iigAjOYd9Ycmpfv7/Ym73Gn7eEpdRg
EV6bc2/3GvjkjWHRDOuUmWlebizyDU4GKVdOULRKkm+Z28+C0JJLK/WnW6xNFHhhlb+3Pf15BFNd
YtrT10+V8vSbARNh7Ysi8uROk9eZRwv7CXvUyPfOJYFboY4snCpLbrYOTfeeUtbrx0sUCuVTX7WH
3z+UX70BgSNE+Oub/knskhe+M5W55ONdS26YojkVsV8+CUnh6O9fyiFvGBvoitd4O6Im6bV16zbW
KbV5vL4f88lqBeBhihS8id9f7Mepnumb5PjVa4qimsv9NHyJZaoLjhvakbjVbKGi0srHipb6IwW2
iU3/zOzw+ysaP07B6yWpIriA3B1GMz2iN8sZzjfBRtf1j3rUUv4goI0g0FZNt86oTbepiniv1Doo
q3mZ+SGN+aTKqatPrlbJceOlTnNYGpa/1xmkg/ymGAAm5dso0RZjk0LEe+ch2a9L7F+zqc1eEOw/
nWzakNarDObHCQU8cIagm7hJRV1spy/JsqtTR9vFiLL7oNZLxNgkqWYt8Os6Q/2+xZzq3LStVhCD
CSxcBVEZ8SIjO+6+LlbZfZ1MwHGUi1/7IYShJoAAMmMIbGNkp2vEdB+axJtuC4e2lp7xx1qa6mfu
zJ/bqMy0zvAlNY/d4NYnLxbWkXBqTnFzDuMKx63WbmlH+/fdkgDIpMLaGPjRbP5q5SZ4HUo/cXIA
ZykhA3GfWs6+qBqu4fGkHdI4r5sGs1kgBsFhhnhY41IRCL2QNEp3YaZcs+xpN/vOcYQrd1JA6Sn1
tEaVHOEbdl/zrGgeXUlYx7E00vmWyN/pWkOxMUDwzeP0yZgpeYGxtJwVKIy7+74pasZelzvPeWoy
2kVm2s+z4auvisIhK/Qw2M/lnJtfQI6anJLd5rYFUg1/G4iem8aCSDYEdnYw+jYrjDEbxgfNavhI
J887FxFld2sSPFFSuO8R0qT7yLLU11YBYdBq0/gAf4Hn44+Re6uI1Lo3B1t9lb7gPZXO6N8bIPW+
5mVsmoFDy2dL6I9BOgz9qnvajvxXlNRpfUUVf0uZ4cxdOp6b6HXV/LmiVqzUO6nWc+pcJm12iAUY
/2B2XUa2SEjZC8pqXtxjsm5MXgHDcUMnQc/M6RYmtMN5V9c0Z2NXhXEJqZ1Rk2NYeXadtX8xZxk1
6oG4J0p3euQ6R7nOl9rgNmpPfaEp9iYw0SbkEATbv+1YF5064fur9Xgm2w+G7mWCWopXaZedB1eV
ysDGnQXrTZdHNDKMymIsD5lG90KP+GuhwyFB1KzpWhoea1GHcmfazSi/zKCrbNMKga+QDk1eKBTe
tLSfh7qxn2l9EUiKftBfk6kMtI/WAuQe1I67MWNHPFXDUNHaSeeLohmKDQU5ylmZhsRyZ6R6e4RJ
OpwRjMBlFKiqEP9XTZ40oV4fYFOkY4BREhysa2fzJZJC/VSCvpZBmfuEWtmQESdbE+FcLfOH3Nft
bV8nUh5zHdURUTl5AhVdVTedVJBJsqgvv9V22714gh6Ybbr9JS7TviKLNoumsM+ZmWD1M3GNuiQs
s9Nm+ckp8lbtlD07JHy6xkZ1VXVeK72Nd6j6CHrze5luDM6F0CX7+tLPBmMMwQlCWAUuDyS7k2v0
r7Nvqjk6EXjpNntPjc6jTMtuN1dyeXJAYhwt+H0wOUexPFVFk28R3ixUJAdeoxfZhPjkY/WUSTqQ
m2ogVjDXW1KE2Ywqgh4aZb72B7YNe0DQWGa5Kz2CFZiYoqBCcHXb5+RbVnkjz7IWBups9/O3KK5H
0ihS7Wb26/JTmg9k/84VsUVVimuFKMTAzdtntxN8HySvbyKzTMJ+oJlcEq6ZQa29JOJBZ/q3Igim
eWslxsbBn0sfNG9W4U7QomqIKYqqSY7n7HQ9wsOMmeCiFHmrWMGNgSh8AjL7ODkjd0OFRaeSzVLP
2tYs6/6jzJ1GhkOldr2dz8j09S+Fq+pPfpGa9M+Maae0yNr0Bb/Dj7ryhlWJBvPC9H7uiIZU5Vjn
jVIJzICJ+9W13vXyGvUdg5pETBePQUS7RjMzPglFxjNUMQkd/gQskg22aU1dEzLbdl+pwjIh1Ytv
fJjpZpgB9Dr/vnX7KYb+S+WVxmZCCHBXN/oQlC4EFIx+Wv0YGYI4PAKpwtfOHJV31mOvByZOO5X+
dd0W699mTMjVczLPSF+1ajZmsma2nThH4UBmC+cMi0GfQ/Dp4/KhgTmhQT4AfKVRTEITP80dagX4
rSoeTTJa2c8l/RgYFm0bvnlysssnm7q5fJnlIAJFwzCCHNwRYJqJ8RsBsg1pkrlmP/hO5J+1ia8O
wJqJcaymOCXW3ciSz2ronjMJU9EWaRyHhFw06hMYmV67g2pfWwikEu9yaLM0dAp4vwhkmkOmOctu
9ir5cfHj0g0wDo4fB7stb51YvpjF8mkyhXGVd2ZH+6WgUWdS69+KXppfyZiMvy5pOt7Fvcub44vP
QPCQjh6ImMz5YEhSwoKbQkGitlNVbwhtlhTzHebxMO/pmgKRnPQTrsT5okF1eQtTLdWCtsx7I3B4
C1nIZse/16phqrYTEb8XU9uKqyVdiqvGEP1tmdIeAXOuvqAfIWyFdM7PkGxJcXHkYtIKMVMnUB6G
qzxpoZTCQffpYBdMFz7x8FnpEZcxDp/pVY93YxfnN0bf6xdtGttP+ejkcdgWCSrIrDLSoEGXe+mL
Ob1oJ9s6av7oE+Q5xOrZTEd5KrHQbqvUJpjW0bUoEB2CoL3BlLfT2MwOmwmLHx05EbnTLsHS+8HJ
JZKoysJoTdTGuT73BHLgVSb/LR4fwYw3/VZXSqTHKSVOiPQbnRRT4tK8HGKqPsq9j5DwwClXO8/c
pf5IMKTpk+3bkxpqaq6eH3oGz+XICv9iDI266KWkmMxCeKoyVRYb6SeRCmqD40XC5LbPRWSkIQm9
lQZ+1R1uYnMAElRlEZG1hLi1jwTjWAEJpPb5lJpMo5Y+o35YqeXQVMq2j8KC7MaLzp3R1c9+Y3hb
r3AFE6IxfqOp30c7fw14jCXtMyEacwvTCeR/76a3qjSaj70xq3uvmMV2mJY8BJFAOjJ6ZfqtSULL
ZcncjSVpFOBqWZKvZFOzDnVr+lmkDUTfCh7V9QBRfV8VC01Ju47SK8KNpo/ksGkXdtpZtPctYtk9
zWoJ5pAVBFXl2hDyKVpjNWTsvkRFMj1IzDlfRjtyvxLpSEyRLh0CdwDj0ZXMauIJg4hAjxc0yU26
aWFT9wda/S92MsXXKoNfEiwpiSTWOJGfWUNs3SRT2syBcNsWBjnUU62AYo81OSKkNGbPHi8z7D09
qUHv2j34qlNOb4QmlYuggh5WH7rxkl3pLjjAIKLddFX5xRp0bU7aTULGC0HhFJDEAesavcX7KSGW
+R+UlP/UQt+phVKHWLtG/3ct9AwNOsVz9X0p9B9/6J+lUILU8CBBz7F9zmAUjv4qhRrIdpHeI8Jd
NeEcTv8qhZqropeWFXwfnNvoT/9VCrWIc6N/s6rMMMxQWjX/Vin0tXTz/UkMOAjTFEgaX1DfcUlz
+0GzljqpIPJVJcepMegxj7K2MTLOzkk2rsZJcDIEO4LMv5N506zCGwiroT54QOVjxfp6aA0iPZmp
Cue4LK5gHUMjRFNb16ebnq2U2BsZGbU3uZ+1D00lHDsc2MLSDY4KRwaDqQYSOJBeAFC1ezPoifYE
11r3zjmFTBePz9jihzGWjvSCjB7aArih3Q4Grp/QIqr4yFZBDoHwNAD1GHy/eAUE7s4jXDtedGul
lLORoflMtXpjxKMwz32zS1gQSudiFHREy6G/VQV6IFcZzBVgeXRrQx0wvaOrPN+wr+ouQTCXtyVy
m2rrTrWWhBkyPVIpbD32AieTt4XNTMtf32xBXswH6Ej+0WTzejISb8/UCQI/qdN6Z1eo3UyV5DxM
+swGLJOo2YnONR8KP2cjZbXFnWFODimg4ikeZnll17O/qRbLuu7NjNDFehabxDCvEfMoji6Ou9Vm
lr1JasW1RbL9pVWNMMZHFdpQaOmcY2P+4kSm3Au3tsLWrfKTUbIaIDBrbofWIgChh4ZwoXolLgHT
WPy2funPiX5rzLq+jGRbvmQDsO8hJzRE2eDB4tZVt6hkv9hklWwMGjGhoyUNWTr8I7GXB19oBr78
sgqxsRyHsUbKmPrVXdYq69aa/OlkSXe8TpXe3Mg8+cwRPHm2awd8VjydCt2eNzaxZlSSmdBaqnM3
Qz2Vd0Wbl2GVF+qS7NskZH/YhpGf37RF1l1qE0ptsprVx3xivy0Unfs5VeVGTrZJDYFfimAq3uhD
FH9YPBelIzV4sw+zqkZxAc2ITGkpjZOVNPpx1vuvBf/9VdyL4sZFRZps5inyb93Uljf0uDl8t0gq
2dguy6XQrC7M5KDtcxJL9mzEqlvdZES7Tt/Bcxdi1fgFsrXEzmDYX9STtTwOrWunWw2l4VFk7Nml
yFe2rTWITcNBY99j0NlpTX9yLF8d9cS5GAbVuMHiVAVZL14GN22C1F8VSJsUYxBlzkwoaqR1obN0
95pW7BK13HrprJP2chIDsiTVVJ/msc+ucVpfaTisDM7cG78Qt0aD15la+hclXfeszOr72UoqNsfq
qXTbYkcpgUj1MjVPthiLsFrf1PyVZDDJpqJD/9LrD2g6kAvNfnSQ46BdjNR8ccPLeJPp4pHJUF3R
DCELR7V1WEBpPpsbJe6Fo5FLlsH0ByVBuB98QkytRzeC8hul5uPgRs22d9lhFW5jnmXquHTpeVcS
8dt0nNWr9LKKOCcJxw/oCpSbcso4bYwy3eVjNhFpkKlbarHFjQS2cTZQUKHOlVNfoBR5U07FsqdY
YiLLkC2h45NzIdrhiMZzPGtnih2b0VDjzSi6ezYs9Ieb2b4cYaNVfGC1EqNOzJDGAWrTGK2ZEZM7
WuX5WNuXJTm0dVPb6FMX/0NmzXQxTbYwiZdG17Bf0is7Uc+VkOLMbsqGLYTx7ODa6YKk1bsnhehn
r5eJ3LSyME9xUVEwA/yGvjguSBYQxbaYEyIXmHaxEzHfFTXCstCt5qel99OAgMUoHHrGYDpP8xMY
3JRySqo3d02LqE93UGF5VXlVE6DlB4NPzMN1bEcG9PoxUXuJlU8GBYFxgVqy+kzmQ1QTh0M+Yi0r
/7bL3BdZ62MYgxXfjYlXoLb0DFSEmtN5gXQAdUShSEsOZ2Hd21kfkCyFR34t+nEyLtEsv+5ZOPOv
OxiyZtf9DKEaHSJDHdEM8qzmS65l9UxkfdbrmMVG07nKWw9pVlZPHioaD/D8RGHpZmLBviOJlk8k
Hxl6Z2032J+UkbbHZClnIgkWy/7cMfrZT/ZNnISGFrkEGDrSvW0KzTM3kUE9pKYPeWzmSNt1qLPi
Q9R0Z3NqxVfIyMly0DIomu2gufskR+QXIohOHqUn1HYwRXlABZU8r+BFDh9em2VhPHfiPLZaThWu
kC7iqbGPzgbp8X1Yw0D83bRoN5Kp/QURCdVwS5jjRTcodT1PZqNvXBKWWkj9BJAhEiPuLhDT0j/o
kdU8N62ePrImx1Uwlv0FET/lVTTY/ouOrW7ZJEVk3WpDPjxooMgvS909o5tWfCtLy/lqk9WYBmli
NUSP2EOxpVCantkUg0pmW6RZhjlvULF65A5zVGiDjHPrfT/MNuGQqviqZVgISUAwTVLhZTreRI1w
7llH/K0knHDXz7OpcR5eQ7SM3EjIdmC//iUn/00wGcXRvZ9Xw/W0xjtgsk206zRzFJHEVtk+Ev6T
X1I9J2aHdDnhchhFtuaTn/BVdE0O3rS6K1SBujxdqugsNzibI1jhY5V111wtjdUQ8jESAkclM0VF
SsSbfiGLZHy0x3n8Fnkk0VHSH3bIw3wSL2Kfw+zUzNqxNbLhurKZbxCcttoXoc9oDluyhgJLW63G
7ixhdmujfPLjqaLnt0T9mTQ6a9xkacam33fL7IHIakEGUG11tyhQSVbUJqu5dDpZnPHNpdm+R0U9
h7OYkM/iWd9abqs/Rn4XCY6Wej7RLiZfoy9Eehv5oJgakL7Ee/VVFjSeyPZMz5lHkRvRnJWb7vkM
VuqI+9nZOCihUQtCSyuwKoBRlEs4ea3YNjpZG04GG9dOKl8EhpKcglW3UQD3YC0PfRm4Ud1tJjeT
Z8qFmRCURcVRsM06F2RLr4ywn6j8EN8i8QWA1m4CIqSXbw4bqIuIg+oGsPtnJG/+Rzepyuc6VvXO
Sgoqj0zxEb7OIa+1cPThqKBCnXX4V7p74S/CfaIaAR4vkSR6m7FNSshszdZnd2yTU0d9+N7vEpQh
gLsmERClSCAKVZVD7E3835wEV++QWcl86+VRM4STmRjPgz+YIac++YTEqbux/c6vCBc19UfKAwQP
w6DpGUu66omScI2vPhT2bAt3ONaOXp1Fn1K/qz5iRSWwxaqS6dSrft5TtNUoj7UUgagE5GdZnF/r
S59+air3EpYrKT1EpAzwhEfsrzBqOv9GdL5+2ZO5uCGwxU03ti/NK6dgb+gZsbtvHDYWAagZ8dl3
F9MJRC3jVR7jzkFWjkILDBg4BL6rlBIbCZqXFM+W7Wgu0Rk+1mG/CLvbLNIqdr2u9+d4WLdO35bf
kszs2zDtHfebA4gqCQZFDnzudO3H2Hajz46oo91Q6xYnawHKN5St6C8SsrzOYrZZdFsim5CmtEXV
HsS5yL5K3R+qAKl8FUgtKZharPGijprkoYim4kNq68leT22N80HUn7dy+l/2zqy5bSTNon9lYt5R
ASCxPswLwV2kqH3xC0Il2VgSW2IHfv0cuMrdtqunauq9IjpioqNHpkQSmd9y77k+2k3p0N/WOSlw
OjViPkRgI3Dhb4tadXsvIdWXxjaSLyjKDYA64UCaYAz9PNxUlenAxJ/nK6mRtzZgZz7xF2YnE6rQ
ezgn7TYns5c2WPXbyBfFQWURKfZyfq6mcegCg8S3t0go90YopX02mJz843D9zaf6F10yeDGdLf3/
3SWfk6ZZ/gOr5/tG+fef+9Yoe78AnkOmimJscZHS136LKfeNX36ztZpskX83ti7ixt/FQUL/hc6a
gbVvAjR0XNv7Wx2x99MK18J8BZoVuaEj2E//YYVLvKyyWYLKpfqdz25EaqhmNvQIc15hrmBeBwDJ
xjJiGu0iSFYTuXp9abKMsMrpkWsAKwQHnhmtSgnlbeUbE2GAMjTHmzqxJPsfjX1wJWsGlk2adPNV
mLhTtymaiuEYtPiz70b6fjEBhQRcAES67uOCjNTUE12ggLxv65huYJWicLpTSyJGzdpk5w0DVjN3
STnlANy5vRUeS3tkieQUY3Hi14R5A6G7eoM0Tu2l+xKXhSYOUzelzF9ji43wPpuqqKvvmbV1nH6U
WsZq0sCSfPSRiJzt4Lua+bT0T8km76KRBg2Ll/0a6z7qe5Z9HM9XZSsQPVGMqGq4Uax3CPeOSMu7
nkl587YltMvojhQIZ6tnMlcWd0qOWppRQKuvtVgXhIxZy/9nRECj+zLWkthOR+nOKkLhAr6DAGQZ
hEbjRmtj8GbhUVs4BmtaFoshxmHEt9Gv+TxFl96dyk2pzxlJV+6kKjbBynuZu7HVNoUxjJuhUO6u
c+Z1y39jcdfX73aq+mvXS/UmkHok9pkjDKweePoGEi5famCInp/t8jrXz0bjZTvP31Z1Ty/Ws12+
qvNhqyxV3RDxZPKFqRjdtR0phBo90W1PIfcoK1u+6DFEMjcrGGOAJAraRNqftWJM77ymxQTnj4oM
N83fxsyiCcLyxWtqoyYfwEGuE7cuDnTT7dEKERwbRnYXI4e/7Ue2YitXg6eNc2CnGYNzbMriMPrT
A9nKQAA1329+tZkA3+VQTtejEMlBwoDY6EObX7l61myaysoDEumyx7J3CtxARryLxtJ/dyLJDKiG
Hn/Ta456i3oEx2B+Jv3an7w5XhGSqh3hN/FTk17ot+hbpt2gcEwLM3tItcp8JZG74ma35HuCbOHJ
8XioLGS3W5gj1iGSeY/DeswPNF6fQ7AtbzM+q41Pi0E8ehy1b/XcbNI5IQwjHqyVrIar3ortS4Zj
ZCuISM+RuYblvo4seSgBQZ3D0iWU0Oy8a8MtBtxIQ3vwU5kduFj9oLPK5qHpyugiBrvcS5GLqyEm
kDSDtrXPo8oGQhajeuqrlKs9Tl/5RLPdOHbiqivnbN8VRXWNCCN7r/C/LBGKkXtMajHfKLvtT3mL
Wjpn4d8zv/Xcuyltc8pATXCsiDE5s+4Wt/6sO+iweST22ViH2qrykuRYOJG4dF4H974WyTNJviON
wjRQwso+ObexVA8dDoJ7QBsVih4cZNqY+K/QlVKsLU57RaoUHI6xc1PCv6gotkYe54Rt+eEB4s6w
g9fBMCT1vW2tevuL3eNUQrwxPY+pCRjZXxaVVX5o7fBM6lyxxiqoL3KAcWMU0cH0q6vJJtE59MWK
HOXuoysGc4W0KNvrIAWZjlWMhoym39Xkp27NmBTDeXTUrxWjvitdDck2Y70SOIU13KalrdAhe9O+
rDtxG07D9NJhHmTAZPQ07Ul4Gcuqe57dyVj8ffma56Rdl/T5+yGjFK6slF4270r5CDUu2/Gx87Ro
Cy7NldWHoB/dzV4+NsQG6GID5oMCMq9bEtJ79O19Tp56alJyeI1tfpnN2NdWTOo7vsqYSWDpPlSj
7M84bG+qvvWvzdKMXuBxZbvZ9tV2FBNqDLY/+tlJpH72W+lfa2Vu3k5j33FRQKU+leXiqsvGS6a6
ilUgD+qx6yKMLxb6qyAc2vGQSCM6VmVK8qjn4IPsSDXvFCtkV3DUYBC70hw7PZrKMu6dKbfNQAdV
EDTKmd7jdKBNHEguS1Zdk6b7Btfgr5IR4ainJOSOklmMKs1Padcnh6yxs52ignowaqYjEYFt18x3
MMl0aia/dJLqsSk6/3q03fncY4d7q8pO50YzhrssYbNJhdq4p2IYpo9JKwlHkpHCbFjYw1GL8n4X
sje/xg0ojiaJalsvUeppwETH8nAK15PVzzuRjPEtN1v16vhd+avXFu6XKZHoOJy2QT7iRx+DHNON
lczwfLEUDtiariYSA9cunt5AK/k9Ax8R28EjyA6lQpP1b+RcG4xHzEFkzMG09Lhgt5/gXbab0mVl
DgeKQbbtpPIL6Z1qi9BFPdNBE4RqlVH+q4gib1cwmDh3Ruhd9ciqVtk414eYxTnYcCxik8n9tsqs
NrtuUYVdUi9vzhJdwaaD9HokbRiDWou6BJwfs6LM7VdaX3TPiB+xbFd+z2rJ0kZv1Yihu62ixjvN
hHx/1km+7RZbJtc1xu6I4PdWe4hj23nFRMHRIyGbM3Miq2E5tIEXz3MIllD3yosrC3ENco0QCWKJ
1pK9GjKP0PZ2blt+/U4MCQYuNnJBboAVxg7mvUl9hk2XiDcMQ+VZiwr73osissD1UZyG1me7FE3m
DbAoPYjC4rx8gEdFtNtubjsmfUWy9lNlnnECpvQLeArquChvSlqHR9dre6JlmUIqZmA7zUkLwMWO
2HgOl2MmSbjXSlEdJvQht64dWe9tXLPgYpg4r7uh9+8NO622BbqKrR7XxgMe9tgKcmKyb+jwiGw1
+9G/zaLC3WF2LINBFycvrBlOOkSDn5VunFvLGY9+a3obI9HUZ/ySCDK0afD3Yatcmniwy03WIGkI
p+ammrMKHnfFsjw2zf0IVjGYbUS8wzD78y40aveZWsB8GAXrBoYmwv1CAlv3mpeevQ1l9WKrjJF8
6t8Kk1hu/j6dySh1SoPPbGD4lrYp9jqErgenYC4RoOWuQy5tNb8nTNrBciThcDS7cW2XXG/gTCO+
mlazzVNp34TUpmh2uKw71JzpdvBqN10LYhnSYOQQvhZRp9aNqp+g+OSXfoA8GISzbu2474ptjwMI
I7c2bbXEcPcIEryLa7ho4HU3eaVAc5pAY7nB9jvcd1UaEnMt0RbRkRnyYGeREfDNzm4GQoxiTNpj
irRGLylf+2aCAS+HO6deVu8zk1NHn4pLK9XAcyKcmi+H735Q+MYbjBwmg3KOFZiGFNMjlSqCDVMf
7ns9ix51WWaPaOW8LXmYsxWwJFGXSrY+mt0l84YJ5UF3K0YVkY48eSVLbjB8iOEBy0s9r8dIpMe0
9X21It4EzURCqOQ+V2bUfBbQAxofJ3A7GR5QKuWdGJfJ9dh6NdmYsbp1tEacLauern1VG2tfJjhS
IjUe42KYNxGF/8tML5tazkPk4JvsTKbPiU1eNZrGXLrGp8S1zGVtngVkg5PO6ebOizH35mEijWHV
D7FYq05rNpWY3+p4+hXP0a1XgUL0495ZZ7MRM6VPdKJJi2GnA8sKJEvokRbhKsmMfJNBy+VjEQzY
PCvwG79bi4zihiDgS28l4tzY1qvRWESX9oSARlJmaym9OqjyjDcmRxaR5ROyZyEY3bsQKKKYFXnR
eds4Kqajl/SXGFHfk6iLTAbeyPpGd4p6axAsE8zaOONW68QiD2oJ7853rodjbU5S8TqRC7FL0aAE
JMejBLLdy+jEMmAULM8FX783DYSh6drhQ942zr5CHnK0zUYnnDlL1kghrGD2aq65Jk4OSeV626lp
56BCEsSkDCEN073oGp0rNzvyzIut88cBR90kM/JFREo1u4/K/asklJ+EtjSG+BwEMCVLAKmjP/xx
VRqH1pQlnZccUqjByyTPDY/17HFK25107i29UO9A6ryCK1uX6+9a5v/gIflRME0YES/ugIVGyoac
1vB/evE5KWpnmqvkYIxl/T6n8G+rJIsxSvvy7s9f6kcJ/teXEgvnBrE/EnxCUH/8OxPFBHaMc16q
MlWx4RkhrL2YovLzn7/OHyyq/E3YwpCAGwzTQWgub/h3vBQEmJNVSzc6dFU4bWEXWAenG81NViTt
jaql9E+9H+sJH3r+Vi0OUk6VKL6QM7E012HMb/fnv9IfP2IXXig4Dah89LQ/Ez07vQU4SJdxUGMx
n/W8nnYiHeigWewgidejuH4HIsDnbNS/Z539o7L4q/mRoJ//7mP6AyHt+nP/9oHl6rdp1OHjf/6b
PNLlR34fHRmG9YtOyCzYdFQRxkIy+zY64ov1r5ERJjLC/oTrAp9caI8LzfjbCMnmf0KKgaFmMUaQ
ZvJ3RkiMrPjifieqwFzrLi/DVwmPJwfZT09Q3FpjD8pTnN2wcZ+mwWLHKQytXtlzxkw+hmCzHqvy
yHOuDBanqt/oM2zgATYmG4FGnexQ78wXYuHldelmjL7V2AsrMCs12uuuxjDJhrh/aSUy8Taa2PxV
kzkGfu+Re1+RXLfmyC1gnQyTcdeJpnwt+rC/zLWPvhYaC/wSOdfujAOkHrZJTlSQW6d50NUSWopb
Te3O8fkVV1WcjpK8+tKikJmQJVvT5JKPMTLO2fNkz4Q+yxTQT0cBtcomKT8QjqgLgro+p6PNxwv6
AOp4BVRUX+cVivMVEi/pHsqptuYtgVljtWugE+hrwQLbPHZeNDE7sdV0iODGpOscOwCzKH5BtOfh
zNK+VCyvbk2PSGbfSqO7OZXEemTcDKmbteshzj0UkU0JPmKo3X3uI8YPUquco30ytszhPDTGa7A9
I5pg9iaPeEtbd64Y8OhsjvahYSfdLg/NSLg7Tvglca9O9FlnfZHXhR5ILAzXwp1zKOAYVrWD1Rgl
KJ+KXG+6SAcbRiE3iZfhNHkGl2yheeglW9+aw51bFxVNP15L1Vt+CNczqX0utajOtxXzkGiFcEZg
aYVkkIaXkH3zlqUr++fARjXJ2ac6JKOnRtf6eB0xFyMgUceaFULSYttHDmLTL18cF/g99RmThpEM
3ZVEdZ/1x7btuop4wSlPW1FDs2n6YQb5NJjoBl8iDldzfh0T9Mf1RzuoNs9XtpznLLz9+hT/c+D9
1YEHx5Gz5/8emF9//rV+a+SPR95vP/T7kefbv4B0+BpSiJnLRtPw7yNP5zTEPIcen2QhTDb/PgAF
pxwsCOj9zMu/nnLfDkBkYX/DUAvV/KcDj5aVJDBO4MWHBMH4J0NdJjqNPPi4Pwm4vn18nmVtmo5k
i63SqTj1bmJNzJESTH20X5oH5D6Rw4Pt1c6hmdvwPsu9cF4V/PpnNq/OhcbJOY0pI/9Vm2kVgilE
XSyFa21bzEn3YjV5fl17RDSve9Pvtn7rJdfm6AnK5DpCN9/P5qZCaR3Yky2usdPYkMJ0tWVNnt9I
qRc37cDWzwdjlK6SKZJPNUH2R0vjaFiNtVO8MJ4Knzo91kw2raV/lxEWdEdCLiNLOR9YjI87+qbo
xlH2fAf1qL6j5wi3NIXOZQ7bcaMNoj3KymftOggZQEkbN1ZsUZcmjFEfuiQd31w3Jxi2KUMmKbMz
4hKqmhvCk+NnhSh6CnTcT2sR9ebWj13j3rVVfGePTrrpdZbnK00vxlMdDebJU80j5wgR2UTQIFS1
esFcSFTzQ9F2MkDS/qsc8dusRC+bPQdHclJJkUrksHbzKSnQL6wUn+FjJtP82mPzttXaeD7W+eI8
iVFCr7PecxFKSXg+KYTKG9NvCDzPossg03Trck+s59hO0Xv7/l4fyuE0xgS/F5oBX8DIHSi0+TDd
T6ict3L0ZdAyArh4QK/20CSKMxKA4WQ1xbSnWBRvbDfKY+ob7T0YhWwMcnrLTWFWLYdobHqHvGJF
OSNY2irD1dZFmBW3cKvEfTtZ7SvpRtmXiabiwey7ZO3Isbjkja1hsnS3ka23L7xXbN4p9PwbEFb5
i6iTfks/WKwL2lD2AnLeDbqtbVANjx9qaJoLQ4nylHKBBKBxULikfHGYUDFSfxciZcNKs8gOU5uR
YwWg8SWs4yK+LZpeh03pq3YzEV8HtLTst14TzyswiG+92XtXyMXx7gm7urZqIwq6Qs8h5s0d+Q7R
uB0NMImbnhChU0XqCZEtlbfX4XN8RpqS3ugkI/OdiuaLZFZSoQ8JtXc0B2g2wqgx/JUanGxcUep3
V0XiuJxfcXxMJE2MyMN0jQ3IfkmMXH+ux3Q8Ob7UN7HVdOfErWx2IuxUb2stml9VVoE917JqvKrs
JHrwGWxdPPY3tVdFu753i5tEb9o7hqjmRtqiZTzSQ1jnO1m4K7tUHYVKSwXjNNiaUHYW2gAj1gkP
+NNZYftGfbCntMlWHmp/HIijGgGt1WH+xDFS3UwovPcFF94GjYK9SbRKP5PYTIfMdJ7oLJV4G5pp
dcmjPLrUsWWuHeWIT1mCtHLFs81dHMaAh0avm+4dR4oIXUBGaiB26r1N1PCxm3sWKLkGEynoNWUj
DWG9cYHBaJD3QSWQX2vMY55co2D45zplWAWWUiEnScLEas7LjwzqiLfqnHw8i9nNJz4aO5HAv3rt
KULR429S1MLo5jUydEWCYwnRO3C17Tgq7mEqgPGWash4rpuw6IKoMutKbTOntPXxbMAy4W4G/YSg
ytzW0LaWffowOV7EjBfiz31IMTU5j5GbV+1dK+Ku31Mv8bQf58psNBAHXpqP1drqTTnc1+kYee9W
JMO4gNyY6YP9mPfpAJTbq2xNbjWkY+nH5CKLlGy6jLrm4uJy+6cO+Ks6YIGO/3kdMPzX/i2vGHPU
n3/qf5af/L0YcPVfoPlwJtL5LCvy4XPT/s9/E/nyC9Zq2hkwUML9jcLxDQtN+bDEdgIqXcoIeyFG
/xu14cDHYJsI7WDJ9RR/pzL4eZRAC80/5EBF5SsPKOKnDt/SnJF1K2WoLGzWnDOxT6YTPX33pvw/
RiNfX8SnplrI2PyfpTj5bowAklCrfB9iP1N5tRrdBsmb27sBG6l28+cvRVn1fWMHzxhrN2+LS0A3
fALx00uV8EtVirVyP/ZJu0qwVV2ZpgAsBfV1lUUJAhSj1nbjbFsrHxzdX7z8H95O1HbwtRE7LMlu
iCR+/EuxZ3n24JhMpovhwczdZ4/x+Z//hcs/8V3rCr6Wl7Chg+DM5l79OaGhrrWp00ND7W1jeMD1
9NT4BrGJpuGu9FnxLf1XWfsfPjlsmH98uYXoQgVrQcSHhfTjXwTAjtm83zR7VsDqyPbXgFrna/lR
2hzGWW89Wl/pdlakFtKdKNMcg5kPAS9HSIRxG7PPyoU14sOs8uShG1x03H3Z+4oLeCHqcd5C1zOV
UQ0r6Psw53wTsVQufjXTYcd53LIAWpy2daubT1PjV8uevsvXUmOVEqvOX4tYYmvUp/FpSsP6lDjR
EBEX6Nbx2gKb8OAwFX9OJrwKPhnzt5g57YuNS+nOwSG36q0aPXbExLLrC2PFcR2uFzDfipJabftu
ng9cKOcu1fqtyPMvlpvdlYn17szebVszdh0sLz9W+ogZAHicn6fORsOxt8pFOq9lNePiUgsvtTDW
dpMOn7ELqoObxhd889o6AS2+scy821CROdfjSCnKkD880ts+uZoRHtM4wdDVoPJN+v6zgB4LqrVJ
1pORpig2VPTQOlYWdB5lJEa1tQtCEXts2O+RCISbFJXpuWhsrJDwXENvGq5spB1yM9QaWnGupshH
vpB24zbB9vmgXLjcMe1JYHqJe6r0NNWvigoHwbbA7ec8WoWrPceyry9FafDveONoPpCU2l9hr+/2
jIaooOFC5XyqdnwV5qo+l/gFNmahCGMbfL4iuUpvVFlOQToUxqafOnOLV0x/skoJu6xXY6DFidm9
duigqbf0yThpZNo/JLECHJngjQ5ZH61jRe7GakgM/zADkjyFYVzfVnNR3+R1cwr9Sbyyd2kfrE6Q
6qnFxtkYhbPPC74LasZB1rXFuCty8RrL2p7oerpom7pi3FtN4t/qEA13kMbq8xxp5c2CODWRFp4R
W1Qq8KtM39YDUILSsakzWfJT3Y92sqt9q7tiRwRVfY6dm8RttmEoSsq91jXYzkasd2V84Meexz6C
gRwu86bhtpokMagMYzTEizsrL/BNNrRpSYx2su+i4VYLB2NnioQEHR103pS3qNKrRl1NWJezlR7Z
5SWfuDf4RptU9FoY6bciVNNbw5oLOb9Gtxel2lUbOSbUNz9eOxllE87LQm5Z2LlrpSteLZICn7KP
DgIX3hhuwyqejqPmha+ebAlP8yJyfsJwuBoBOwZu2Q2Bg3gIRK8e8uzn2sq0UAyjqaUzsKW/Ek42
HFnaGydyoL1tuACBiaNM6RuSAit0/CZC8ewb8wRJrNXvElSne7MXn1w+V83LontZ6ohhXd5pkczH
1sJ814cS0bWltWu0iHKtPCNmm5yetUZVhFyH2bpQ80cSeY23inXMr14Y9YdQizpSUvTbceq27VhG
2G4RAJR+NeAs4J8lR0k91obm5hxPg0YWSA3jmMXpG5ZLkNxx5WyacQuNWTzYduUHhSHR+xRu39x0
WiXeOLe9Q5IPYqcbMa3GUm/HcccnZBOldB1mskWHEVbTY2l42YkDaWZx4DMfM+3XuiR40fQ9DU5E
iAWjCs11o8cnXAC7mAsAP5Tet6soykN2REZx3eTeIevNR1Dq+soMjSKIWJRZmM7X86yFa0gQ3jkK
JSl1PiRp1WzczrTeOt2qmAuK/oJTOvdhMPPscSQ4l2SizfAdIzuA2a73eCDkmtDE4aWkU0bxWfPK
OsvVKcgcHqDVoor64tOmPBuD0h/gllu3Yk4dVl6+ERhZnuJptTOxc2FlbBw2kTwnzvjB4FC7SAKq
eZsLwMpu+mRD2d3DyihZzNUZulC820wGOT0wAjF8xcJ2ykQy4MGp5p6W0dP27AqcQCn3nWxfZgs9
7OC1Cu304KWeSxroaOwKOwEAYVpT4PZTssftg93I8eM9ui9s5YQTw8Wy7YuTkPgca1H0ybM3gDan
HeYN3v4+Hh8NTq41GkePznvKHoTHqtWGLcuqCWPKvaWcjQMt9LlFyfdp7OFAO7UzPzeFWIPbHpJV
WtX1dWdU7VbmpE22k5vusRNBi4VksubyxFvQmKuQ1coWjVRz4H4ccMIIzgyFEsC5ao2vmFhzQcZ+
ver/KfL/ssg3lirxX1XRf9huDP91/jwm7+WPFf7XH/u24dCX0R3WyCWMhKi57zccus+4T0D+oW4j
GGqpCb9pZAHqgdchMI7qbOHpUU5+W3gYvwi6aUaEkNN0E8/q36ny7Z/qUjhzvLxNFWezOvGpjX+s
4lRqZZBGivRUm10yvVmlxRVdQHSwNjoqqoLTeeAim8htLZtcO5RmXNn1QsMt9uWAlp19+/RRI1xg
6qFXNj6wqZ+vRqyNn3lKXYyKrlPPijz7yJGNA1lhmKx79sOz1+ENwX0Chj1D4MgVNUWU7xsG1mns
X/REa12Mg11viA3gy7qa7sXXlAlnQGz6mokhS6bliEfgW8clXIlj4i1ONM/liulzG4/YKpptOQKx
6On5vfvYxHo/pAE0QxDdRm61lKPIWnJ0hGyNjY3H6CrTnxMF1afbFVXvmThpdNxMVwA/ZbeZdfUe
43/buqqabmwzK9xgnoaUHyXYeybRBi3G+Z8H8GuM0l89gHC4/nTafi4Lghl/HLb/9jP/evqYqJt0
Q3RFJKL4Nuu+33tsILq/6LQt9Eo67F+Wh/96+iyeS1zVuk4ZZNPfLM7vbz229QvoSZ5WQsjBVuFV
+DtPn7V069/3bGwuaeb5YglB4UWvvTye3zXA1VxK0G5TfGFGw32YaTltxxCbdmArR057l1C1YtvJ
KIazn4jqHJmZFmR41D6a0JtLxNm5WQWeHqvxEM8KmASqPud9rk1YYUXiwWLIq+lUKkaGz8lsKbg7
s/6Rimj0V0YnGdKxHnCnda71vdglEPwe3RZL86FRft8fR5HUw7lGALKJWyaxSOcyiuHJkecKFQJG
vLBd2ZN2IuCtohNjBRYYaTGbazXVn3i8641pxtnB6jG3BhOpl58dW+/gTSzBeb7HymqDsJ0Rg+XE
yRkH+nBAQ+fuNcKz8UvnabVCgTre9krbmWlnrkvTfx6KUeygNbV5kEfl8ltNc/o82k0ViE5U624a
T7GP522fzoifjPUgoc2uuzJL0ZBiQseiCRgZIwBRqw2amFDOBnWoxbuMEci4SczExtU7NzdNNaTO
1QBi8Z13ZLqSNKVh/TADLTm0tdVosDrraJSbtDZAgg0OK1FmqnG2ATCFr4YDNrEyMupgcOnFltYw
7wGsW3Hcin2KgLKko2lk1XfuFdr2ombpYDRsAtC3x7JL2Z0QIzia/cHIpeHTSQ0E0jvtauQ8p22O
PA2H3prq0HplcWDcNc0EKIdcyPHDL9xqqb6M5gtBfwgqr026vZxlRE7L5rSJC+qmAlDxgoGzWyS1
fn8aEBwdnaKD5OPWjBaDKevSQ2L5hdjUGdQVg65UT3DXhbEcLg2e+9UCfuZrOcpyPcE0Y/5tkCub
ynITRTqL4iSRO1nGFyOpxrvW6axkHWqZSYeL3DDIVIudyGtdK7AE73Zgpl64R4Tet4QNTvaB/NB6
i4KveSvNKns3W2UI9EONAxpJLdp1L/SyVUTYIfwTph7HRrTDyhJRhlwqSY29VXSf4tTq22Dmgrth
Go8VobSqiDRqS7/CGgXrCSjOjk19sXZ5uTPOgWpnzMZ4W5StQSqi9NKLZYQwB5S37OBNnQkSlgTw
h7gf1p50ikPP1uE6IVTBXEEzs04O5tZjgYJvNac6ms4ufuN3TDFw5GQCZdG1Ezdo+jrLOemu27zE
oww/xUwBiDef+12VCmsjlSyOneFWj2kzX9uFa98u32x2yw3eUigJG0cZZ1AreGwToGeeqGzUuoye
eQcq/UtpMAQvwd29RFUyX9XKIte8h3XeLBAH6APRLk17uQvhDVJgLqEoRHvsKqf27yMLbIwDE/7k
SfdpNvULrFQIc1ronOTc2wiZlLYn02F4tlXJHiqVI7ujRJivXL/IyLtpLpH+ZLq4Q9tBa1U04otG
yFAetLwbWzmn7YGolncGkX4Ago+MDq2blL+SvWPdVwIeS2CCZHq3vCl6sFMr0vHm1PiAc9jkBfMn
/o1KOyD5NwMEcYAxuz47DLpTHiURSnjsUwyBfTri/4u8/ciqYDVURb+M+cd029qAC1du10J7gNDz
gIQVFiDvz0Mzqlu+1uWdZ04nfyAMyZahv9fcuCI1ATva0au1xIeEnnkfI8uiGz/zEmLTyuLDTXR/
nekACldVzr53M5WWjhjdOIROetfiK0dV0o8Q6yb73tCWEaQxTCbqZBEGQzs/enpqACywI3flshu5
xiHIyd7p4lOZRcs0rNNANBkoO0bdsV/B0jPrIqXlrhz9BBJTPTzLmKBcW6Tl2cwqfIC9O77DwOg3
vSnaL5Ekjl3ajEwg3Ta70TLFi1ngPp6NxL/0ozezsrHLrZFF7Y1Z19UVXmn9HikpoJ+GNkRtS7Qh
mwZO15tXdfXaGrsSp6wGtmxCIxnEaaetLPSWXzAT6/uiL9xXYbYQ0Ga+WpuZIyeIEWBASYriYV2U
nPweg6eV6/XO2VRA8ngiBSJSw3yMFIYFb7DjY+nX1Y0yFk4IhDDeWT+ePidT3d7bfaRS8OghgBB9
ghEQGw26/FE5KwNqw2Gup6kLLFNhn07EBjUexa1tlucRIlwAHrE+zUU53GautkGX7p9Vb2KwdieA
Twdma/Ic64ZaGzhMP2VNbz6w7arObuVN9zqEAXpdJ/bvLH9s972HGaAcwwSxd2gNAXgt/cLCRz7n
yMKfadfrm6LLwqdKhslVx65sFWOGejSQB22gSmEOrvtpE7JwxcdQwHLDNK2j+Wa92R5YpfXVKnK7
R8vS8dYkbF7XGprzgAV/uVF6rLMXdSOxcZkSHItBs8jrkcN0BR4ml8QBGObGKy3B+9gOL9boAo7p
oetNY44wmOHIfDQSw3k3+fdxgIdFcgNBjDFOqvvPwKLYQlszF71X4ONcNVGTbPFNOCcXIyEtfl8z
prJrplNRiIl67Q3jqVNlvcWdBCnwn+L4/1McG0wT/nQFdSiHHyrj33/gmwwF6yX0XtpHJLH/3jz5
DoZNzFtI32gvze97UutrVimRxxbYI1RQ3/Wklk5VTF4kwxTw2l872b+hSUF78lNVzOLJRiVlCupz
GEdiEel9VxUzumw5LRLvqKt8vNLSBnWXNOUdgn75wejzf9k7s964kWxb/5WD+84CgzMvcF9yTg0p
OSXLcr0Q8iDOc5AM8tffL9Jd3bZcxz6N89oNdKO6Si4qmWTEjr3W/hb5NxemgF/o5mp+QQ1coAOZ
B38g8nvjnplseoxY68Z7x5bRU77AorluNcAgkWkWH+tWEwZQaQFxtRfcgYgYsFEFrj9XTu+GrrF7
bOBlEV2hTxRfxhFwwkig3VOi6oze4oWsIBFlSLzSwAX4AYyYgGAYNYwhu3AZvAujgS6y9wUVsPjK
6RBUJyiHLFQjyeCtcwZCAekBFTx6lRr/EBvjbV4MCUVtlWYfF42JcOhNfkCPK9fW3CevBhsd5oXY
ZVy1U/594430n9Rs9/eZGysQo51AbmAxefVLw3hXV9k0rgjcjE+jYUVHEiUYtGRqBabFVNvOjZVk
OadiimUYCuR0vyxNXDE8GfVbF+PPR0G1rta4EoJ9r1lUSBle8TCLJLkb3AHmBEN4h3Qq4j3B7QGO
cGfcm7VqMJmXpfdQJjFZVEuVFD6VOrPpGCctbSiAZB0TylOHX2YmVhpIT51vroENAM0JsYJbUd5e
DVGebbNeeAvleu1RLqrwuluA5mjaVUW7sQlOhMKE6S4a/eE8amNOPCdMBBpm/ykxImK6wrQs6jVG
neYBs6G84hjJyqZRbPWFymZoQJu4sNoCjW1LLwQ3JuzH5wL9aEXNCuGNuRtob9DjKG2iGAgcPR/O
FXEJGq7QkLgq0cP6SpPjbK9pGY+kwKc8Bi0nL5Q5TwPnAshzNEBg0JkXHp2h0XTU3YVDt4Ucd1b0
RX6uOjadQ0Rpy/CTyo6jXbXbJZwzm6wxjzkpQKD33tSBK4CQAKrPBpGXaVqeqENgWCoV093CIFb2
1Jp5pMZ3ixHQPYVyBbRoz+hcep5mP7kvLRzSxRe+XQv/flLipslXyqnoc9yY7Jp1ejI9jgynmBPQ
phS1tRKOHD9OKJrHAO7s+zjgGlHfkoq5PDg9LM+pQgRdSzbe6hBVotkZZGxCAaO6HzmsXwFVIWAc
NYDX2+7Wesy6oSZZ+RX4AHzn9bY3AVC2UkS7LKE9b4B936YqJOg8tskzzMW1JUNxW5vom6p2zhz2
DwX1983SONF6NjtoMyaOJEBZ0P0GpSiyRofRtSroeAKdqjVPRITN3qbvB3sNeCbcpdkiryymg7cp
OLIjIsh0M5CjtpnwdO1bFz/Fisq8hQvdDlccR8vzLIg1JtXNc/cMSMmzEfbvloQXM6+z1yWw3wsD
H0wR5F+AmTubjKjLVZ1m/aNBLuypmAgY6yucR6ROiYfOYWoZQAZt7xAOC3s/+KMohzudTXHATJxD
D3vI7zmlPAFj1ll8vNhMYR0yGZ+Z3U22ZS2yddRWYDJSEwK06ovg0C1eyYSRp+92PT3SeoSxDefp
6NfOsrUKb9wHVmadvUYzR4ol32Lvd49o6eXWI4RHkTCEqcjV9qJWG42YXVw+2IXjPPslNl8ksgKI
GdYkKmn/0dd2pebiXAovLibYZTiaUm1uMhcUMt58LE8mRyZwRNigFm2IymOsUbU2SQ3aLjVdnFOx
NlFF2k4ltbFq6gmYiTHhnUptu/K7UmMprBfTCzEsxdjAlLZpMdQpt+XFu2VrG9ekDV3RxdvlxQV3
27p4vgJt/0ovTrDg4grTDuN1EqGEpZCd7rI+mL6M2kg2aksZaWLm1tQ2s8zxh13XYz2D4xXcJxc/
WszX/5wxSGa5g3Gi7VjdCW1gm4sYK1uIqa3X9jZfxM6Dj3ntXdsmMTMa2OAKbYgbFxkcM9NBtkSM
A1588c7ZSTo8pNpQFyS9/WJrk51tt5yytPGOZMb+oAxX3PW9m1MfYtDrtVUvvrj2Sm3gk2Mob5gb
Hm+YGeVcrY1+Y9aj2zgBSyYuQMji2SHVxkB4pH7A2Qu7YKyNg3YmQXxH2k5oFk2yK7XFMLWK6H1y
8R2W2oI40y0BFqyNiZa2KPYWPFuAR+pTqQ2Mi7Yy2trU2EQZ/kbIjHgdAXG/b7X9cQEWcgPMBU9k
4ZkZz5s2ShLB92Bp8+SibZQzXuZ57c0y+dBomyV2FKD4F+8lC1N7YEdXL4m2ZtoXl+agDZuTtm6a
lrOsM57KK6DV7+Qw99ld3IFqkLhEsctZJGtOIjefZwM+16FWmMU/OK4VVZIgI29gJ8pNTv5LnYwW
POyh3A7Cazf6+FZukfaXL4HkGBLlkMa7LmUJTphSGVddx0hXnMwDTsTyccIgtsc3G5P9mUZHvspi
w/R58c7Grw8IkFHi2Gg2rdel/6mP/2dsE1t4dFt/rd58rLv8jXaj/9Bf7izxB14GK8DeAqbEQ3v4
Z/fYD//wmelyqJO/9YgpYf/l0CKgLIDL6SEq4timsfxX99gEKRri7RY2xpmLw/vfqJO5+ve9Y1Lt
9QwWY224TfBQvfX7iNFrR9OM6yOgohxqchW7d3Y3NScqiN/Fp//kLeJaGAQZrMLXimPtjRtsZF5h
QUKvjr5NjMwyEnmCPBw+zdyBGyARv0v+eDvNxWcjS44gbt2ZR/R/I0t1MAQ5WJtcryRtdwVLHl05
U8SfSuXYx0pGzCHbKhCPk5daj989B3/jbfrJ2eTSggZTTDwRYHWtsP1w/GipGlXdo9ovnZRfyqJE
tirEGNzMYlFnRdbDE7Gnv/vIf3OLXe6W7YCD5Fl7O8Ame9qXU+CDzygJiLhER4xwxhgrTTt1H8Nu
3v76Y/50QWyEWprkijjGUDN+/JiZaajG6rsQUTsiU0TTPEiwQTYIbONPOxq9j7++nvjpvvruxZmG
eZGbi9zx4wWBAzIqRR16GGrVEnvM8cK6WxYNeg8uSUjzkIpTUFQO2R65OLejWz1VTeNPaxI6wInF
fu+f5WxZFIGjO4wr8B79De4I9TxbwW+eAk7Db18wn2EzmOk8gqhBNDt+/H0rZmAJv5XDwfURKx4N
0l+j6z4umEWIa40GaWMxXYk6YYdf9dIVj7yDMxUgUZUWvE/vKkVVPDKr68Kv6jsI5F7Bs9RHRABf
EiZUmhDXOpoW2SggXsSptJAx18QKEd/CNBmQIqMD0U9vcCEuw1Uw9jufQJOBue3rxpjVWUi2wijF
2ADRdKzdT8HInrJBc1XjNshbIPyd7ZJYxirhbVLiXsNDZo7GhwxaOuGxndXxyEVZC37S79kFa2JF
EyG+8pRq3KSgB6qYww9H552q5ukGsCPpLWAsJuwUhOmsLgsBB2XeUzX20PYhYdyHedsFa0U/+eMl
amrpTPvojTk5AGociU4q7fEeYDomubBdWL6AXGh3dee+BJ2pzt9w/uUYNR/tRKqzAcrm0ZUkbKRL
6r5Qk1q4auZQffRqiQCMUoeWoZMHzoNDDtUGCyl9UiIKcGNVpJxYWU5azEAP8aUYuI/BMnLfOkc8
DiFf2hK04dPULuRx4Hw9X7J2WrAy9o7jD/kfoTJI/rhEHn17VhPMpHj88Ztgts8VGnZW62lT12o+
WvNICkE/jYQXGN2cJ1ehH6XlMW+NtpRgccNggL1nJR+SkTCVoGE93dAP99W2pPD2VmPlOS91HzQf
k7jh5dfJJ6EOVyGigDwFp0p5MlRO7JWD4ey6Y/oDX7mOOhiQ4abN6FncUt7u5qNSGXSSuM4X7Vjs
dKpLIuwjwfEEyUyN/qwTobY0YUnUu9x/glhcZLTA2Sa5729wGzGL01bg7y4/I6OoWpdkJLFuLMnB
4LO+S3w5bqY4DHdD2/MAI2oFG0/mU3MgdiEisoNanACKfho2eauC8GybtJJtlBvbHJgTot99kjj2
GpfTT26pBwRH4kGASato3BWIJ6vINrS8U6TCPE5C+gQcx6VByk7fy9TYQ/zNpk0bG3N0bjgPFzCb
MWCtOJHL6Mbi3AykxKKcnw3gghNaSno/Me8+fei5/bjTKmYuewtKwGqBYLAygpEGgZmntDJHl/vc
PzZ2lGxVOierqArnXQifpNW6K/5Xh+m/zD65cE3X4zgd8BcqjHS1evSg2qyTBq+rZxnzyXFzTydh
iOfetNoN1jlvBbZF3NE8lucpabH4SZAGf3I+Rl5N7H6y13GYquvRN8aDE0A4WQ0muuXKrJdT0A3x
FzJGxMkrU/+qShPv1JhVGK2GxZlvmK8o+cKVDkldCAvdk5Qiv4RYJadNb1CKbni4Q0BUUlWb0Bl7
NGHfj57sioiWjTCc9wRHGDSM25dK+BkyBBNth3ayWbKFb/PQdSYpEkQtEQ+UCP7PinVZndnmeJYp
ohPiS42IXXoh4AoUQPPRFTJ8ghaKq86Pg1J3nkd1XlQSQcCntmgcQapSnxMbPebTi6qZ2MhcjwWz
tnI4VGb2IesWXqyQ6bBjZBIekNJCPAZNaCYgZwg4ZxutcfaWW5gG1abnY8Q7YZeBCyFioYO99I34
s+wMAzh54gzBkd4hyIs1ZylUok506J+WbX9a4tH1tl2VXxVhE91MRhPfQwVJ0FzDRz9J2qdCdi9z
qfTqn4onnHIExUNsOmGmY513G5FehXVj/TkYES5I4KXwn8LJf8B4kGONGaejy/zduLGnVqx5L4E8
R3UX7MLKqu7UYKlhR0TYU0neyKZWPXM1xHuTj8TQlc8wj+MSkWJH1QnbrfOpEDY/37Bjde/dJLSi
T2EwgX1lMC2qd0tQM3sConGAR9Hnxg0jZwO3roT/vKCCPc9+UB9Sp4IpktjmJuMj0SNqkMNmK+o/
AuulFmmkG9zYE0iVXIx8rW0Ydtu06B0WC6eIOwb7+hltKwsAes8Eu5TYvjcGvNkvZpGFDEejC6xy
b+GhaQeelD42g02sDP0oDTFkyzjRqS1gbgjx8CzW9Czk3zNa/DaeTMKbfuKrIWAsZB0sB1gV6EUz
HTMQUvR7c0TjlbIJmfUKsoE2sUVCH1Hp3WFORtZB8mn7fg/dILjBo2uAgq+5csZmAoQVDsb9JTTG
cycMhZecmbrjwna0OC8LjTeIxnqZ9PFrdltQbfrRJ4o9YSKxCqrV0EzOzTQMJm5Gl5DkTsdKVbDO
YcjYHU+EtRD4xJizuu/BhRI95qY6YarVaZOFdImpSpk29/bffi1RwVPdtwk9o6vIMNi+/I7Vvi26
7oAvWt3LkdqX1JCQll4B+cOaLMQiRNfSYdzIi0nnMbuw/jhZbZPcWbRy+bLKhs86jQuXrDqs72en
bQpQNlisHHzIRRK3AO6nwBx9mgDK8a6IPUL0ha04P0RG7X70EsHCOncGTZqm05kfOAR6tgwRP04Y
rGbWzcK7cRY76FkXffFQ1IZ51QyJ8Sq7NtyTqAPKnN+ZKic1/PDJUhOPRVB07ORtKMWj3ekQ6ljn
cu863yEDLVapvqMtWDGQ1ghj66EJoJnh5pbVQ6S/0Qy5/GUZSp64gsj3kyFaTg3SWugF4q9vjBSn
KOP5T8KYHcY82Cr96cGzU2N4GD2FHL5OCUVNgjN219Bjq2ICFMZKELcEw8x5asTifRZQLcd7NUng
OYJyA7oa82wmnPF1VJTpRk6wHydvtvalEVKD+FZiXuVOl5zIuhvXqZHMW/6LrRuf0VWRLQ0W+KQ9
10RWH/MxMZ6VEaZXhsSqP/YJW88clIcY0YZIB9/YFcN0cbx6m8qEoWT64bUz99G6Zaw+DljS7S4e
dsKMxaZbRIlAoNpjPdJyiWUhzpXDEoPTQ2J8G8FKAV6WK+mV+auROhgHxjo6hEtdEt3Vkj7PGzit
WRVeAb2+GgWxz8qZjjzXFAZDa96FsjHv3BJm7kh7zuvn8qAGt91SG0cPyhvmXcYmusnaZNoqx7lz
TOncQvSr3vFtsy9Xqrhi5yuxtOdIvxrEH5QeKOvidsgdZl65VXfm3MTvG8MbMEBb9qke4Xuu7dik
gKStUoAIINfp3i7Fmcqv2loo1a/o/O6VDWohTVc0uDOzWlX+5EQBYXLLV9xVfCHOwCu8YzZpSjbl
YBY1hbYxMkXCDkyABh1GVpBEu+fZr1gNJRSDobWAP9nwKG/7vOAhRdwIGSzpeCKXERIio48o6vcz
6HoCZim7N78+RulTx49jPjQiSP2isSBoQbw99gMiykJ2vObQMIlI0Y+xClyRLnx/fZ2fTj9AzgWN
CjiQsDU4uP14+gmjRA4ZwWuHovJYjAfExMe274jIc5QgGdHRR5fLcvjr6/509Oe6mPUw13EydTgp
/nhdjuQFpgXVHFRWeC/SKLtD2atC7SY/Yf2qiQWk051onipTkP9ol31W/zf+CresgHVT/Vc1lPc1
nPv+//2fN9IjQ1QBZkFOxbzg/BJvU9dpD9I9EV59IEuI6WlgRtYjc85Ezfo9qz2NXv6XZDuOJbry
JhObxf1yA/7jt/6d3dPHT/nds/KT3/qc1F++/texL16qLz907b79wX917WDH8G7Yf+Xs/KtrR0OP
I6n5Lc9Ht/P+6tkBmMGS5hA6+c9ZzL96duIPASJBe0exaf87bk/b1F2rN68u5xn0bodJQJNslh8f
7ZaFGYQ2MDPDx5uTIVE+0IGW6ZaCEsnJcp+nchxvoSYwETA0z0XsGkdzguxYD5C8yiUBj9875btw
LKt7dMkndrM4XTVFm+1qh67foqHAnfALdg3D32UAtFdB758anTFiKXGfsdO+hHZ5C0/k1jamPVjG
aCM7F5zqRDWO9Bqs2BdeB3NITyVt0XVLxNhqqOp2ZRrBslKuRbllLtd1aN57orcRmqcXxj8UrJEO
4QhKDEXTaw/UdlPa8bz16+DE4NR+Yigdla96JTfgdhLjOVJusnLSgVSN/Bar2L2TzddmzE91mbFS
SfoyN7Le1ND1XEkVPorPjDo8t3O/q4uoWHdlYn8gteCQdoFHk5D57LrXMAoDYKy0n/OxePFJGdyZ
8XQ2u/xW3wFZ0kRgtuI108lpPa7BnV1ACbVLhrKGGH0X7t5jbE/noFLemkFLgg+K8PMU5eFeJM4h
jnGBMvJzXFAy1sbUc2NMc+246ZWVDBY6G6e+ZD5PjfOc2PlVrIqXrs1e6sU9UVpT6HiETTh8oMlJ
X2s53zsF39Vsyx0uJ8I3nPxqcQYG9WSCZGpx1LdqbpSVgBqkfgYnSndpm+aEuXF4qK9lkzIZZeh7
mZQvg6AcNrX3XU6UYvpajcMPwCi8n3rzXlrM3CfLtQhiLPujed348PzHPHm18dNvXZHe5rm6tvhy
DsAzPFAJfMLamZ9AYzBWJD3Sh0Lb2OQ9FxrTAPkvdJabDrBpPS9PndNGq8RVj6Xp4kmoCPJMOqaw
6vSlotuxLSwF4WC5Hq04XWdJl8LS8Z9TZX4KWvsuZGJvjSKzm4kxXEgROoBPeqRsPqRpI3lQ7QPh
h4AazKBY55JhpwEKt1fPCXoP32doC5tuC0+CWqRctVYJ37Y3n6pYfA7tSa5KRSaCxBkq/PGx7YZH
RxWvpQn/FMsgFuFSPdoRCD8yJJtdYenUKsKR1oI+2Ppy30XlncLQea7bKtvhFT81hCbvpP5zfE5y
XHweRdt7hvOsxWceR0OoU2MZzZ+wN8I1453zpjOi8Z2Nx2BTqBi1unXg44VyPLT+PMIfdcdjD3bj
qEaDMSgajNt2acq7ymhmWJqQgEo6BWvLKOzPUqDAjZ13I4K80eOdNa6STcehI9sQDG1vwIpPL5Ff
Y60DSFBwunDa6imvoqdSUVPBr+3JmiktenBJdHKq/M/OJqKPEzhxLd6MfpduGjl325acUopKNm64
K6rDs1tLQp789lQYyX0FQ32L1eypNhjL7AfXBfXgvtAz7D5XFS1bgjqSLZRtaBZztmpITAb8Xw4b
a66jeyGxZMcVj/+SWZ9rprKBKJYIxaO59pQldrZf873NvAID1BngVwKiE9svFaU/7BFDAa7n/rNv
eKcBVucxGrtXY+quHS+/+m7T+ZsS4ae+uZ4mQHBxePWpxN6WCCD2SFWb8vpAjiWcnKGVzDyqU+q2
t0skvG/VwH9bkPyk8nC1kA0NRxSTOsHbco8TxFB5M9M2+ILqDdOE4HjxM3g2C/qvP9fPhZf2XXEc
s0wTmOdl9/rOdTX5vrKzqKkPlsxfQj2iqpfjDGPqGidUXx/5K3P362v+XG5xzQARjZg9hp38N0Vm
bFdhEsDKOMzSTbZuPz7SZygwYzqHyYCaqT8vfoTrrmd1+/WlLy6yH3djrk04Mc5qalzC+n7cjSnk
piWbg+rQM/q9yeoyuJ8j3BksF9dZneUHM1Sfp16NpFAxCZEBSd10uOBh2EBrxkYcV8v1EFPgL7Z7
CMOSdsLAuEMwXU9kZ64Cj8mMHIxnW2e3ldftSnc8qzJ+Mt2EIFrlnAYgY3B863Dvgov9GKPRrCko
582vP+nfPEJIzqZFNSsIRbDeiGlWkYY0z5zqkFj9zqk5NoXLfbl07W/uqJ6meVPfaAIj4zYkOUC8
easShpMIFP+QZzUsnGNPuOcsUgbJChbhyguzTR/ktxJrwrtinO99aZbvkpg91Fni13ZkXdalSpZT
QDD+cB0bGNLDaXg0Qu9kd+M+CVjuXdo6QO1wq7bKUs+xa817csgb3ZjFSmt2/bnK1ZPi7LuD7epc
yTQgTMyTAOiq9DVKITiTQce3qIJ6r4zsNaqXp4AjM1YpNu/GPiSze0iSKl3HJUl0NsicHAryGsfa
PTkE9grImmB0xfiz02HKvqDG+vUX9jcrDMquhkUguFrYKn98MhffqFsy6arDMsHop5xQrGzw9YhV
n+zDr6+lj1Nv3wLXZJ/i1IWF09L//Lu3vrPm1IfkXh3cfDwz2n5V1r9bMC9v0ptr+B5KGtZQgdHl
rfBHuxkmuGlirwjHZtenyloDAwSFan1OF3veS4icueUcQsM6TVGYbP2quDJU9AEM+qeA2b2VVY4d
/aHMPsC3YZMNWZ2aubwVIn5dvAmnMyHYB0DFC808e6JDvvQ3Reptx6B5H0j+ttcH8RFiPYPJLnUL
J1/ICWHb7KwOe5VNcNAemqFcmVb66lY8gm2a344qB2cRz+vAyyhQMVXi0mrWFX3t9WjKc11Z8JDt
5fo338nfvLF8FyHsFdZhB83oxy+lshpmz+eyOghchWQnlOk6xUpDUHDOZ064Aynl1qaYg1Pp0raK
enL3aPbcyYxnOcpJE2CCZzdFC3Genqg3Q2I+Txl+zABus56tOEWD762HyD3RKc42NBqNdVNP9cbP
5idGhT4vvbkiUOVB2VSHxPtAqTDUPk/Mp5lCbNVESbMHW7xnMv4cY9dZZR3Pp9Ow8PXeiPvUYDih
jIpwb7nLU9h047epyP92Y/ybl4Q9Q/9HgA+1Loja7x7cKW5ppE7YC6eg2lDiqJU/8es46ElRE//m
GxHizaQejQH2J1ilttaEg5/eydYhyooJlurQWX21FR4Z2UGUXUXsVKHg+1lqHsmFKA1yUVmmMDo+
p3Fx6+UUgEMdeau6gk+SlmO7DT1YUTTNyQKeg099Lm6MMbgrwrJfJ6EW9qra3thN/7nMlrMq5uvS
15sxj1ls5y8EDVClTtY6W2CkD5jRVG2tKVe3o8yCHTGvp8vxcnGUvUldfjDUgoYh+ROkOu6aCBNj
scjkqOh3Xw5BUaUISJE5swLD9JhKDpJBHhOb03LUc5fpsZOM3cwYEkN7fCT59L41UpprVGvCHzZp
lc8b/RcGGU4rjAM8kM0Akc3p+q1+jXrlgrScHr1YHyBIR+d9QrssWqolM8pucQMEG7/hpzvDfW4z
l1dMRu0NxsPPWDA208ANzor0NoWdhRRLKe4UznOWjOcJd8Part0DXokr2BhXC4RWLKK8wFIWVxyK
94RSYjOMRx5M3g5vkrekQv+ZgDC7yoV7Ghnesq1uXuuDETEBKaknXX0dUNkX0nm26JH/Zj/2/ub1
ptaB1UOXiydKJxV/v+YW6COt5bjloffnzyDmzr3JvjdyzIpcXmtdf12O2jUG150MqfQu73yVyN08
9dMKMuPnin7vBt5Gtg3zcBMQM+IjIcTtGqxUtQ3VMB8IBzY4oBHTg30z3QJTiD+3RhHeNh1wjwX1
bSsXJJWKtXy9+EwHGqwxmZyfRptyy+zsZu2Z6bBWMeS+IqCyjjkYsh8mds0XwuwbsBpmpkZWUPCK
5y7gSBoOxS2ZlWfHpWVKtrDaph0QnnZartGuHrOoxDkhDEya9fzZ68kv6Bp59jkdHPLUO41sIhwy
h0cbX4Ou5qX/1/76nw7b7zpsLrrld1vRTx22+69VpQc2X6r0h9kR69sf/KvD5vyBVB4IrG+cg5hb
Zq38x1R1YP7hCjJEQsuzwAnQMvu+x8bf0qRmC3QBJw3OAn8xDXDTCZfTlAhYy/Vsyb/TZ/vWAv+h
3vBBSttUTwScMuf9tt6g3OxJ/DJnjDt6aRpEnQJYKvT8a8TU15YdT9hrpsCg9k7SY9oQH1R3RFwX
5m5p4R0wg2ByVm97Wbi0N1zPWNH+Haj/PzejjO4mz2NZZmhhQ/tKidWCuixgD/YEHAkynhevsBqS
cBGft/5CF4vuDf3kbZcly94QVv3U9XN3NaOLnATdd8TEZXkfWYatgeV+su1Cs8m2SV22D3GODHYw
KVaCjVCm/7JkmJoRYOsEMg1tUNo9DYFgUAUjNvrqkPpL+tWgNPo8LUZ6q/gzz+5cZ8MG3qVzkzDS
QqaN37NTEjAOsnFwY2tbG5N7j+OpuB4Bod6ldSJvx6k39iLKSAwwI4e0XDmqbUAnDBJSnI0wjRn2
VUyMYFPyepAzJboeWrm5GgvXfh903GZYOeiJg1bBKg+6ToXz7mBZbby1Qu68kzriiniO8l4atrej
VCvfkflV32dD0N0lUYDDCAZndQUwr0GvXaJ1PiUkEtGMkWvCTW8rHNXmFrQ186cdUK1sXbnmB3wM
8maonWcc4/JBQJEJ9gEe/2JjGVmMbDME+b7qBvtJFbm1w8QU7Msmxm8/EslyC20K57Zt0nWt4cm7
7tifQUYG+JMvwpKWmHotNjmoTv54rznVm35yCGFCl3IGHRrWa7FKGP3A/AwCVlfa6m7sM3fN9MzW
6JlKcS+il5a/bC2EYRyL0KWz6p2rZTJINB8w53gb8Eb5ZtZiWqVltVkLbJ7B/oG1GM6skOscjuuZ
+DrzjmQKfxNpkS726n2e2cG2dCYcdINZb6KLsBdqjS8j3WEH6TJ/DafpM7NPBh1kLQ0mWiXkIcfU
oJXDXmuISxEyMAnBjolVy9l4lfuu5mlbY5u9hi6VrMqg9Yh/65+XksnqReuUiVYsXa1dTlrFjAd6
U2LAEVFojdPxCQ8gzrU9u0XT3KLHhld+oCdItD7aCTWui4tmOpLmXV2EVKU11WYGVTZQf+tIaiTX
xhvcbaB1WOJT3dUYp2QA7T2nnNFqg6hQ6Y6B8AkV1xWLQ7cr+6bwMqev9d7ZwIr1YOESmB7cXvOa
V26bJ+JJMByebU03S6+9zvTfySCJkg/KWVBLB5EV5G2E2u9VePRMA0ZpTkADrQ8hJixzVeCjGtdd
RENwiy+NmgawVZUdJ01PIeR5yThIZObiVPuuNrrxYUxTZ3qQMMYQ1uOYkZhTjscm+5jnsluqDcNO
FXV74nJCnRsvXDZjbylWtiGN448lmcUFrVRBnAkBQyW6J51fxl/mRcQJDj6lRWxGfQABZ1UQbCkd
ZB7Tcwmcj0NdTfKzn4fE8GHOWcJhXBWDrK9SWeEbXFVRLoksrryInFSkbqNaJSaWqscqH2gOmq1t
MbAvOyvixcJ1f9l+/rNT/26nFkCBfrVT36ZV9bWv5Y/b9Lc/9Y9tOgj/cAK2QZdcEEwj36OHQv8P
Cz8345oejUXB7v6vbTr8w9bNG59TJ6RleKL/3KaZAP1f2Nc5Nulj7Hf7tNbhAgY86XHwC3KEe9Pn
AM4YQqmDrVOZRg2vEaQX2EMlquiQSqGabc7sZg0qZGy6nTJo7W+9RtpfFVOa/aokWWXVMNFxq+bI
CTE1QFX8oBamkp5EWNjkvvfiUxxY8fuSHL11GgPVGx1HkiwVy/tlCo0IriETk2DbDP82nviHKPYq
bPa0qvNDJ7Pq2sd1foAN8a7opP3JwEGARNXjYSSu3pI3YxY61Xs75zh90y86ZmsA2UW2kVPaw5ds
mTsUnJ4hLo91ISQOa5n7abOgneDTMJmS9+3h45S5UwIsYSyN29xOXbIdutJvdjnf7QPhCyVHHKuq
821TROl7gXmEyZKpWgAmZKN3hD7Vf/G7un2gMw24xZfJ3lLZFyAg85YzfArBiGSY1Tha1j6z0sc5
t/N7jzTn7MCP2LfQxqJyI2G9HHjpcYZ0gGe3UhgvKnegT5uEDh273jfWS8VG0NKxZpsMmMFfEr91
t4tj9GdhFu7tyJFtK+Tgi+NAgBPa1BJGT1RH/kOjU4M63NsBdmOJfsRYr1tc4x0jhhmSX/Y8EhQN
stvy16Te+dyDZsQkpqorL6wLVC5mh1D2oaVZXk+Jkc/wKuUgGYwz4oamUeotZ9JDHahUUYxtIBce
p8CObo8lp8OcTaykmMUYcXciBNNgjqIDlifruaEJxSYHYPkxLOiGoQ9NfnpwtMj0hLY4VEw4wuky
t0PlMDO6nWQBeWJvDdls9sckdiuYnlnhpuKFyKsu5psr2PzcAjd9T/ZH2zinxY2wwJDvtiVUSgDU
X87sKd42xDjH/q2xVCkAfGL5GPNNvFBiiJPACYtFF4U9quu2WCK2FRXgajX8xxwaNxGCR0TlW/bZ
bLVMmOHS+uS0C+4oN987qoyuyJXbVaC33pN5/U7Zwl91XGYXLwoxbJw/CnNadr6fAnIcIRkUWX9s
uyRB9mqzm7Y0zCMCV05fobWuAILJVd4LgkbJt1hhM0uvnKGodzgu02vsQcvRbHk1Lcrf9+Fs/Vmx
xazBdDKYmkjcyjIbd3XlS8axwK4f+3T61GH1vupSJ75uPXoIy1Ka266Z9zX1d08/aecQR5XnRrtJ
sfuu49Yg3LERWUK6WfLVXdpnX4lsFUZIRl5rMi/hdHmwNp1gwqI0xzeVCyCoT+dm32bLA15hEIMc
COjTuNHa6TJxz2+fXWdQjGDaECtyBNc0fG0KbPRBQtinz8t2aJtxk/sNjex4kYe6bY/V5D60dnHO
g/RmEdE+7AaTFMrlETrPvkaMvvKRndHWjnA1LDpviLQZdz/2knUwOu/7tt0Hs7rNLIOiGdssB+GC
Lk70/9k7k+W4kWzb/sr7AaTB4WinQLSMYLAnRU5gFCWhbx2AA/j6u0KZVVZ5zerVu4M3uzWoyixJ
FBmBAI7vs/faK4zN2H51CZ6Guq7URlTlz9I2+9CqNZ2EZUoi0KhvIa3jGh0YvLvB4SaY+bd2C5cH
RPgcmsR5Quog7AeTM8H2uvaMvGDSXFutErgPUNAtheRkpAEN3n35tUK6YGFqBjcut8ubsYeOPMcy
RyEc8sPokxnlUyEeaBt7ID+4NXx+qLWpL7Nv55gsuZsVYwyL1s+VcWpby37MrM69adohjXjD+l07
t8G716XfTEMxZVjzL0ZfcSDWMUYqo5/WpbCK6pQ4uBkXEB2K2/rDIDUz0eoGxyL3HmO3f7ji33bc
JvxTkxua/Cxt6G/cV1glTl5MKkQOWJWtcSI+XAx7kzdqZ0KwvziJkz7KeQ5u+9l8XIHcbuy8elcJ
vWh5MN7Bv2DCJh4KEcQL11o9Krfm7pLi+B7NfJfLQvLtNfZnarO2lilPByACcyGCfZYPz2VduDuL
pcGTLvRta3R9NIshf6Gm8MXBxB2WxvSp1uAb1syjNbKJaMXY7qoSxH9q6Z3SPeTXfM/5lPVR3tmX
K2BoT03gV+0sztbpV9Abg/Xcxl7BBVw0SClsg09Op02KGuTjGLTnUqWv1DOQli/XrcniPuROy3kh
+LADjU2TVXNxvZe2hn/vK7lXBDweZ946APYgVCJuo/5HESfiW+n47gZhiY+awR7L8qZb1tPbqSuY
1a1h50ydderd3A+7CRIQZbJNGhVL6e/LeVyPaTMchja/mbK42LMAYKESGFdUMU0gTVFGaxx41+QP
1N/GHu0v2+D9CocG9wadkvZDWtlGuHp9d1uOOI4XPTXbNnfS7+3s2pG2RkhDHc8EXb4IezrUcXMb
TCsP1jwIthZEmGlRlw6L89fEAZr5/FvOUXQ78fO4oKoKLBtedpoWeRRkrnY2h00rYgm3UppqQ7Wi
uBCUGGGYk5M5yW4x5BKqMZHvcTO2JBhEUXPuHeqWnA13pqmS9T1bWvK7TU+V0MBzrc00u80GUQ/F
mS7MsR3PVlLHUWZZLbgfM7vmGl5SQ18fzzrZNG5A9IDOUdOzXg0aY+/MpIUUZC+ljdMHzNn4WOeG
fwxUsd7Mk3yxZ7P9ziHCSA5xVY/4GT3NvlaWQpOkt5tlwilYWqjDwReQt3uRelk02Hp4VE59j2cC
/kVhPFwt+XfFnL2pXva7cYaf1K3um6/s8pnOpxuG+2Er+PE2Vl12H9xeWdGKJf68Eta2uOV64vKG
tc2bKd27HItC3285PbMAjTI1vQfUkm5r0zduk0kXr20wsCOYlP+LA1yy4dxjhU4qy88Gd8CTpw1c
4qP/Lgu04MqvvFcakbIN3Ckzsrw0f66T2gRVYWLm9soqlBIFe7avHyLesDyUsLJ3nU8LIzUk/Tbp
VbWt8h+42b8vpuE9BkE9vUlFeVcwppfSLBzQ0jyyvbwVMKOy3k6jte3tsDX78qTWtTnk42gzI9TJ
rbDKw1Bw+DQcr92OYwAjqkLQ4Habjg9GJ/3D6rndm7EGB+w98/OkYN2JIAPNFJB1OtfECpG8v7g7
U64auAG9YPH4Aqns5NYy2LdBv2wcyuu2cevygMgCdzNYcopSh3wYtbm5dalp/44ay+nOuVBYoge1
nDnoBwfdiHnjpd1XmVQiGmcCM/dtOxGn9kc1b+UoSz90B52We7tOWAjTIMbDSxn1e0clwClxF2dX
Mgu+mhojSNT4pQ/byF4kHA8pvtel4363s5rSmXVI6PVNsSyJkoEBkjayDDfLlWUjA/AEDWA1wmw0
N7W07tC2bYrQNKILSBWEmIrJI0r9bErSCCBdpdNTP2oPBO6UPIGzGHpxy6AVQXx5BYt3dInvsElh
89t666Ya2nk7xol7jGuIFOvs0Itpm3vetRs4YbiksqndlHCkYVmMH9MABMlaW3wobSxRA5sY1ywm
GgMnR2pTbbvE170W3cMHOVh2mPb5dFObehv38pKnuXzJbLffl63rn4jt4QjFnhUVXvC0rOmunLr+
sU8nG6zz9xHcwG7I42abV/GLoBwsLDsL5J0tN27athvlsM2cckoo3aXeel15WGuuu4pCHYplLBE1
Rs2yyAYrV84dtxNEFcyLE54YspJrkX5oMv0uA/7O9HmJq6B9mZu62XrAUEKAxjgQWFvkwq82HFVy
Lg8D+Q5nHc/Esjk28DICXdl7asq/ynp8adrFIYK0PoBVAxQ9OMtu1rUdIc1vWpvEk2yd/tboMUP0
q2G9lpo+ogG972UegGxZVs6jbjHsEOXDCCWI5jylgSS08qY5F9X6Qt/yvGsUM10G958iWYGW6a0P
a8ZVjhQDHM2m/n324xdPlOcuHe1Lb18dbl39i+FXhfDMtiJfCVMZpPZne7qbU5Xu1nKsXnrAjZvS
htDe2XWwtW2GHavzoUwaeXkLWIKYvy6qHQuZ7uL68XdT9QndsLO7B+w3P3QLglWgXAHs0GPqES38
2Ta/1PMyXizAW1XT6WhVfRGmtrlcsGDfGLClo9VtJNzoCbpO4OkzsacfDeeNUhjvlr9+Jq1LhkaN
VMnzGCaCuNPleoz9YtquhrEvQfn43RiyTTTPQuXtAUznfZfJUz2n3B7Tzo8woZu7tuV4O1m93Mth
2uMGBFaZ5yfUdB6guXljFv6Lg7fwij//nL3xKx6T701TcP008mEcbr0mfmmmFe1qrpMPw7CmaLTL
45CtJCukd4ba841KPvTtANGQhyNJIb+9xDEVW0ZtirNtQ03XTGeGys1oGFdF7MNPzEsRN5rxzLgf
iaODjqjmlUdCHvPj8iTo8IyCjVh8Xx17ruCPpU9/SthzIM41wEKJ8B5quxwmxK3qvSQt1GwzCo0u
PLKIO82NLBnwmt7bYH+sH/SALXAy5g5YkVtQVWskgGOs3kyjpiBdZmmBjU3DPemdtnvROGyO05RO
R6bq4hh4ab0HZElab1mTkzZHd9fX4/PSr8SRmuAOMTC/rzND/HIyNZ7WNHNvWukT56Ue8YY17rJz
tN0/2zXOPazhn5zh89uitjngJyZZ5mSKJtUkZzl7MhoxFN8KvBeY9+Z5L7E2bfKJ09Lk2QZ7Pc/f
9CRsY1nX+6mW9jUHxaGqYwUMMCjZoG0YICfMu4SQWuRCg9yCUo3vXDK/V6Dod78aA4x73qeXlLxi
DLW3UOVYUefL0emnNez1dBFVw1ihUo9ncfAB9TYDhu9heKpAixot1DibuRLAFl9eBToa+ewk+Ba5
XCuNM5cI3YBhoyFIuoOyXB6ZG4nl1zkhrIoyLDSkLXdzoLCVU2+pBd/naXvHYcp/pBjD3nMURnGR
c/5O9DhgkrbN4pZHNU8hzWnhQm/HqUadD9sitzdWDIxuLK7OVI4fYKK6k7dgRQDbkh1UYYsIFmEe
FgMmLdqphxvVyF/dOt4uiOdARdJv1ppdBHd3DKBJdZ/3vI1NgYsVp/VWlKXGsWuI0CX4SBTVN07a
zsG9VhbAnuo2cb3Xxg/UnvmapHLL5Y8KvquFuU80egchLc4yTrrA5M34Uv5ohVk2/Fyb9gH76O3S
Ym3sgQyt0PdQGThnWZK4rAGYVw8pPx4oXFeqyExn7sqOGR9SELTbtSD5KuflRvNJxZZBjASRlXuk
I/oNA+D3ycspmnaOvt3dz0MzHzOqojYcIU/col/beKp39jhvOWpxJYvFi4aJRTGfBvOyitHaU/GM
jLLy0LUHHOKteFxyAwo+ROvJLUDkizrgoLPWbziPkE201v7OKsUz985Ha0kWfiJwrIWrOXn5OoKh
km4GA9fJ2oYjisBGxJm+SX1CE45df6+HJnjIE4M30nf2ne5ok5jl+gJu4d5bA0pOW2HRGmruBuV4
od33kKEYlA1KJyCZcsDJnysqB33RXdRqnQrf/WTbuGvLT0j3+3Hwf0FIbDnmor/XgqUP6ctNl9fQ
hzG+rt30qx2uKE+j+Eip98C8SraMDFhUABFDVMGo4a15AH6sRgtIBRhZ7lofGP/u+5QbNA7W3p2j
1rS9O1hD1o3BTN+Gc1ISx584lE8Ajq82Vw5SEz1p7Ou6ba0A+G7SwQt1557aSpx60wGbCB1unEnJ
7VBxkhseWQ4drsJj2yGWbjwbzdrvbWWVQchyrD9mZRff+9zVoE0pIvG0eKZd6oeUjLnDs2G7FYXy
vqIIvqe0vY+kSJHaXM4IC7cPQO673A5EB6+G18gh4EnwwFjM8wjpBL/J7BXDOQb6g2IR/n/R6/c/
m8tn9VP9bhr7YrjgPpcOfxaP/fNf1T+LyK576r/9y/Y3IfFh/Nkvjz/VWPJH//QNXX/n/+sv/tVK
/B+UeImmji797zkyT804pP8n+uybMvs7i/yvP/qPrbn/h8OXIqsCcBzFHVPIP5bm8g/iXJjwMP25
f/7KX7kU6fxhEUKC9EQVl/03MV4SWcEf5iABw/EAlfg/2pk7v6u2/kWLtwPgHA4XM1/TRUj/7+7f
MbOKus+zhn4sT2hUyYJENJ8N0pqg83dujfkpgtXlPwSZJIlpZXV2YYvWbCbqNXmSyVFg7sjkm6vS
5b5xrfppUm78AU+GWO2KinPw9Ooc2p7mQj4uwjllV0sz+mQzR/pKJ+OGMueKqYBzyBlvbHphyc0U
SdBZUu/XlR3ac5bwXEP6FahN0PTYjeVMiNVIFM8LFntXGMq+S0UOQ4Xedw5L82Rszc6QN328oNPy
FtQUIsvUSo/TDC9yggF3a9ER1GIBikEjVFLeaNBtR5xGZs102k3vZsU3tSFPOvzkbxEkURk0RRSP
AI1Dv+2ylC9cLtvfqfQ5xu6LiD0g2Wes1Q8Zapy3latZ/cp4ww/EoCFy1A48KLFm8Y/VvaIcC6HV
W7saHl+X7+zNbh31VmuzeIS7BqwCWsidHuP6uVV+czcoPtynuZsTZ4PsT/idfkT/uoQvRRxBqmWQ
X2EVP3DjWbYdhiu8PSJG5TFlFs+Yu2eP8XttP0QCwywucf+F+J9MsUGXAYMdlLrZeX6lsIB5x7mt
2jseisG9Q+ldeuYO4xwUr99uarrgzIG/269pqs/pGNCH+DttDZK2eRKi8x8MvLc4ezkwBYvvHCqB
jwtflniOm8I+ZkgrNwac9CPCY3NX9N1kPK3scLeul4sbW7G/7kqS6/jZLOiz9Eij3I1AwGWddd+p
QO7e+7Gx3vB82JIzdoeRGrFP/RBGRa/kkA6ki/USPMwtC1G664MnfF0JcvgKqzCYe84lDoVC2EMU
JzBqj6zNgCjzyVnLJy4vgnPbSi/ZjYuZ3NhzXmeH2OuG9QhvAwNyFo/G2YqNSSNLedVWmrPPAVlh
pBiOqcN2OUx0Oz4CXXWKcwpX8L71DSFDQZripcYxcpsqw9RJBFOPhyrQatJCkQttWe4T6o4AOhh5
rls4iLwQ/WFxssZ/J6DLCDcEukPUdWXM+2PAA2QdOHZ663u+v0t6sVrjAaqAAYISvp95LDvizG9W
qwJUeP5z3apY5jcvToynhXNdZBXxrVdV0ymbBvWWdtUlDmRy5qCVBV85xWiTBUCvamzjJqlMj6UK
nZcvjjSzXbZyVjTXYeXUvBQ70+VfB8nQCM5Zv2aDhYYTpM0tFIVuq/B95aNINxnlpC7aiyU4QHAN
veKxSNwDH28DoUfG+6bvKeoYHVm1dHeIdpPlwDNohk12+BpV8gOCGqLMYmb0GUyjNW6WYYYcy+bq
CDUbcSeoH5vVPw+5io/5JFQU+M18ozMGII9Szq09oFt0DSE1wzZ+sFXYdmVMK2y87qFMwWPOLPLX
NI1fwOs/DauiTC3Re3/InVfR92is4zji/xybO6Lzj2wQsK302McNhdcusVGHppInsd+6yS6uVYQP
pD6Zdat+Qpq8mOBp36Fq68MMeuAJvKd/l0+NiigMWnEEKXS7MZa7riF/q7N02dvuesk6nxYiGx9M
ClButwhE4dngTwk89FA7+qbdFP763jBUX0+2d0hat4MuYo5MKQkf2fT7Lq77Xe4a5m3fx/rOBRfJ
6aP5HnC33TMa+dssXuIdHAR8NbGjoutMflgbDIDlNBlXwL44MXhMJISTjyaz1CYRuIULb6k39Dsz
aw1N/0YXmj6YVTK8kJEYuDC0sSfe/4shq9wvab5sh16L50lY8QeiH0Xxc5zaRze3K06gOHOPo4vD
9iAr2znVwAF2kCfwX7QJGPiWqPiNT6NANBuG9zC2KXo8nEnOOOBBBseuuCrc1eOsARgT3RwwyNbv
suExUF38GnSwQqRTxdDMUQM5C3ffEagb/Lwon99aBMadGDGgx5nl7yo1BPtmndr3lsr5t6BPjO0w
wbVu2Mheat9qTkunCS1DHHmQ/MKtcmfjDvv5qwfIx4xEAKSRNaF7wTQhWPvOQyFunDlPzkFR+QG5
EqeLyiFjZ11YOC0BYWTrxtb00TowGqLJEvIiKbQL1yqdew5xNeH0Jvb3XusVDKpJuenbZAw7YzRe
CeirN664mgXaqNuTKftHN86bBwJy5kXmRb3xqYpzx5LLwNY7c7YUawuCjpZF2mpStsHC1st/SpKn
P0fgqGhYlIVH+OA052zbXW5qogUyypeOfmCWoC8NzbWPaVAAxqflZ9tiXTt3sfVhBOOvDOLnN9yD
aIpLbbLic15q2zFu+UwVkSULEDKC+9y6dPFL0tt7QkkfsTsilnbOfm0Q9tZ4nSKZLd8WEKaboWys
jef1n11FAdskzWNBjQIWIqv9mQAjD4vcgGPgy/wwWcRYEQEXm+1mLO6BcfXbQunioRbupU6G+kws
ZtxWgwVwCPwk7Yo67XW7VaJaL8kyxFu6gn7QyvGMAMAoxXxBgkGEWk50fCBPbUjkUmXKbE2BuAMG
Ewy0j9yOXIY+JrdpHWefVlE8G5ZL5pROtI/UYtfcZL73E/TM4ziJX/Qihn7PQiUwvPeaUuJN54Ah
mQvTuwmWeD23Jlq0J6kXTPDP4tm5ofM65t7ZtqBKu2LjJxNM2HmpjngnKGYGEZC74iXTS8F+iKwc
ZdJiJ3qFPR8dk2NOvu+nsr1phvnJXlO140BUkwa+dkPm64+B+TMa5Ng8EXUDYqFWXuu4kgsZBCoF
4PMM4KpVtaMEAOSE4X/FifVN4FZ7NztH3lE/X6LjOw+dGLiunK/KqtiBryPh1DRrTxQy/EYr/PQq
HTEX/CApxJFx5FuK6IzQBx92aMg62N5mAFHCyXfTPROL9wjLI9mkpc53JtPjnVV78X0P9b7nTedk
vc9SNmMLS3i0ei5RUq9Q7mZrQ1c9nJk2f5mL1n2M53TctzpzsETitHgcU6hNrDFDD7an4wJFs3mk
n41OgQt219chz/bXYZNj813jDUmE8o4zukE3Sg6ETqFPGeZdrNXdWrL2SwcV4Z8I87b6IEtcs0eY
n7Ua71sx3A2scpnWcGm4K+mUIZ4jigqgiVDrSGMOH3PHL9EeHJwhaJMYd8517vtnt+qofXbZCi8e
pV1EQ9Z7q6+LP6MP/2vB+g8HP2gA/v/VgnWsfxBZ/psB668/8w8Dlv0HKR40XxvL898w+77/BxM/
GETsWVcb1vUw+A8UgfjDo1/KJJXoYHdijfZP/5X0/sBjQmWbK4OrrIY16x/n3r9iqxyZ/21+hvTV
3+1XNvKw4Lu4+rQBTpEL+HsMYbQY5Nd0No4xY/BGdmX56QBrS0KqVXEvpytJlnBRy4rMcR1ti8QS
Zzftq1vunkieQtRQlc1s+uGNZI/WeK7RF/OlCZOgYFnJn4JK38TDrqrX+qNyOFyZJMTu+ky7RGTI
LNyuovTXCKpwUqE+Ek7OXP+J3qHysZ/H6c6cPiuGvxClv3gdJrN/x5cLmG2dynrdF2Y7fypaoGZG
FmMhaS0TfIgzIc05lIOX4Jhyu+I7GwN46LKvUFYXHmrbhtTbseDspEISSuNtsmB02NGevNobpyfA
ti3ZQ8qoZ4AXYe7nct8FKRIRCen0LHNv8rdy8TIgXDVFQRG45uarVW373gzmehnVgg9MluqUBEp/
+dVUv9tDRp518pPllOmie1jaPPm0UujKzLINss0Ino/x1mUWj+bM1xiG5ubekYDtoTHNLLqXSnts
1rPi4stqfrBLvClXfPBCNtfzNHV6XQF+rh57CAPLXluZdy86FXDvl9UXIHC2BjMpV9cR7TEe8uFJ
EifZZArXuq0XeYjXVpR4i65u6yHxNvmyjieUQ4jFqxLdzRUaVVybZAMqbZ3OO/tmZYE9NpbyldF8
fBptSlcZ6TEijcUkyMAX8bfBaOdjq/Es13VgnPWKqDrw/AkbHsQc/HmerYkY38piabvICar+rOO+
O6EqTL8CFn95yJPXKDaqtNO7ya7LbdsFnOFrHSCwCoL8IDPmnipMdyw+uyUvtwlgIGefZBVPI8qi
1Ueel2UZ6RgYWlh0Mrmv/aAWBxSS7DFtC/lmJVX2EKwOfxtswv5JoP1CM0ztk7DyyQx5IAA7lEMC
GIix2hqm7qARAh4T/PSRW+Xzu1EnPY0AVfBT99rrdy7zLrW0UvvZVndd8Bjk7qojpP3G+AY+0r3H
RlIzszC61owMa/Flt40MwjG1ii3FWdUmcAYB2UnUoHeC4kULld57aCS3SizA1ntrgv3V6O6cxrW9
MdwlqTZcrs2zL/GCJ/3QqI2B+noWTWLfdpM9NtdQQXvJ6TnOVKgrPuXf5lrkNnI0AEebl2emmL69
CVg88T8NFQ2AFOZgWnL3UTXBbJYwQM0ZJ5iljAFzpB41qa/VjPFgT3K5SZ0UY6F27wUVYKwPvTVi
WQ0qze6Dp7nk07NV81i+x1ASQ1HGU7nxRjtQ2FKsJsLw5DyN1Eqwkc2wtrM543hbI2RjbprPg8OT
3yYjRiJdXY1zCwf4eKJrWjKD93xeHmNF4uHaiF2+zLGW1dkdBzO/965TS7ChZXc0mXGUroDWe6gw
uGxosdJj/2qXqX4wgH8Vm7mnzoPU8c2U1O5t07Y9/PfCgtdQrhw4quUB9Lt1HHOKhhrfSShCUOUD
G/P+kWFkjuwiB64ug3LrtbyRwGrCKmZpJkh8kOsLx2rgpDxkOEhvGDz4StLo9qMXkw/MrHc3TkEj
5pyv6BKjPMcMhY/ILt1rwWWn7NeUXfqR3GcTCV6WHUEddQeF7D0Y22SjVwkKRU/GLe6M+ICbjJli
NN9qMdCPknAOLSjtVBP2TF7DeCDwnlkQ1gVC085U6cssr9Nf3rzixvCOld9+ObxjZKytR3Ppg008
lK+J7O9cnef3Q1d/s1G0GEROXgYjoDIbLO0ST+TsMUGbmCtNzTIS5whZNmK2Pgg9AVjQpehgnFSH
2Sp1b7tMqJteqhOrc+w2gc+qE4DXRqil6EIbWPTGC4Cp9olHnK3R7fqeotfcBrO2dzBDMCiN9snl
3T6bSW+xehzrR3Pumj011pRmLytX0wI1E4oEBivVIOP5mdM+dMsCkXSFmbFJsqF8KIyZk3DQ//Aa
UitFlojTWgUdmQ3tV6x/ZnG9zXYcUn0uv2fPZJmMituwa3csqJMKbJibLJdyRgBYJtG/wDscsYvY
6mIF2YPTGx0fiSKN+mlSl6pn39XDmX5CIogfHJpqQnvscxJylMbhUjkFsYm135LpZznHnyl23ger
9fS9Bfr4lPVKPrpZUD+NGpzuIN0bxX4umgHvhgAz3xDsqKw3+K80J7QBEoHzUOF9aXC9j74R0GA6
zstOLiv8Vu2Vv7DX1pdVb9W4jmc9UImKF1XZF+4xxjmnNtAKu7S6RjdS6pTJWJ2gc+CMi612H8wq
/bLLks9W0CgVecX4yEVYXgJ2h9TTxBTKUQ67xWXGzkiY956tbNwteX+sVinvS18GGyrgWCFq8eEA
Ntl2wiieKvZ3HH89621o7A6rHDFUroyUbBFzgYt13Kt3qDTYD+jc3Yu2x5A6ucGNo/RyqP1sProD
j8i5WN2jUYJK+DPV+b9z8n+YkyUvJzPqv1+Q4JBOWAb8bVD+6w/9YzXCmsOmIpk5+Dp0syP8192I
63msJdhPANUHBf/PSVmSb8AyJIArSdclPfAvgUL3D74a2HjPxYhoWa77P5mUwfb/90mZv156Hl+S
78IEh/f3SdmfXProSRQdfH+p6eeZGj/qzcDBD7905wz+wFzHH0vtgx0eqbN7MbkLR0D1GqxCyXiR
DX64oJ8k5rxYxNsegMZ9uiQt7sm6fG7qpSYcZfvHLh6e4ymefW7X3acp26LPMAn0yQvkvfrVGgjF
tpWG+zexsfjhYH06NVcAoU1Z4GdtdoBx0W+cT9m6/CYLDvvr4DbGT5Z+8wuCXzX/DLwg8HLY5La+
0Ge07TEB+8mcn8y8aP29O7FhIFYNGCtMDGw44wA6DftFY7B6dPBIoQxM29aHt+ohWYaqugKHPEvO
F9HPSE9F6n+URelbJzVMPi9LY1kHKBnJGXfdGI2Fi8WWI1OzjX2NN5cGFDuMVfHdrtb6lGg2OY7/
exK3i299TtzeETHTDZubqIylfrWsfHmscMFAdFDXlDG7ifs4WE1v/1s1NFn5vA+qzDY43uaXlCfa
pshyjP3dOnXea6tQtiMPWQ66U8+SBMNvDNU9Dq40EirqB+sOFw7EbIPl23Pf+fbn2NopFIlSt+92
YnP6JgX7POsrA5k70ZU92wTiOSgcpJYFG8ozTxLotSVmgRYJvDRZGVEkelEow2PkDarFo0npVLX1
HVTP0E8DuKxG30E81fXYnERfwm/9/Y8lgTMimK3buyGJf37fklbXRbsEeXRu6xnjS0DTVuQMVfya
2z5YRGeEiDpM9jWjRv2WwFzigBqnT5g13hAHr2IEMRr2AD9pmL1y0C3h8GOw6yYB7zUjwvcQyCP0
deezZQem9vaAKBXiUVtPQb3w9y90QZ2sRIBnzXHp06N5fVGsDjsW5gwOCzeGv/ANaMGWaktilFf3
N9K91BU7wISxrdo4C42oG38md7HxPfaGFwZCHe/UANvuOLQTwNekyYcf7ERAUaPdIoijpWW84jSM
78s8B72JYY4gf4iOzS/Yfs2XxyTMP/srTIxwtQpewV7P/D9r50lMGBXbpjnlbVkVxiGSqcQTjJYf
IuYEdo8r0QUoy99IKKGYd5PhyqMuBdfmn9hJCpniV90XsOGlTU8n+qw1rfu+F/anuSzK/xPN7pqg
IjtLsDHtnLk/JFnu2A9JPgbbQnZpc8wkz+8tAidU487K+PqJ5OG5XyoknjQu3TdCE4vx+vu79Mt1
TA7lwrGBpb/DN+u0LleZQeT6EvT4z6kOUpD8FUyUMcJI2ZF4gFVVAMy7vqWgn66vyTW2chmWoDkF
gCxOS09c4RIsV6q8HySAinEkZDT2kpSl6q1DXdYldyjc7v3Brkyx7DKgwb/W1eGKZHlwvaZwxXLw
dwy/2jfjpGmUEMSuWEwVc3R1HOjNEFjrAd0bFh8H2vspX6BocqVBKW5GVj9lWlcc4mw87IM/Rk3r
+CjeloHnUVkQ3caKZVC0IKRdXNOLT7/J0LyZbrq5psEfAasNOGF7qPeDPap4x0ZpfsL3LPdY16od
Qq0VmVPiPIzZoL5ygz04WAM+FiBk5yffxa3iWQjHodXrnh+GF+DsmrbBT1cVjQzXxmFzM+i+xEAa
1Pi7ecmm9TAHjocZOvC+ujb3SMrWjX+1/2iWNRampWNCw/CRXeVVf0BCeO09jzsIY/3EX1jpOy0c
e2tPiZVsjUGSVwJvxnmht1tM1ZkEo+CnDIs8MVCq2/qRmmyqsyjxzWkAL1KyNs3q7cCdLT9tr5I3
MQDGQz754kfpeL/pRrO3g2VPoKd3s5+ym/UzgLbl2FZ1teXAHEdNZrxAXexfU8tWGzRkgndl4Gf7
RWBKs2ajpGgDOH4ZzDWmU3azNSdUmlcTNqRSo3UQD/ZQZnNvscnmxfJ9KXJmeUxeCNnWNRHGhH1L
YsnB26yvcP95IDuaxat3dpLu0rt99RNoRoo67yNGI5h3rBaG2acmzXgUlUEnNm4J6uIKf1LiXFJB
3D2stmSRbwb7gejebp3khC2qaG/hpjVhYYzxfT1RPTosHqK3wRJW1PU3mWggdQNn7mRPR5c8t5DD
rZe4lc0rzuj+qdT2fUq+4ZEOX/pnEiUeY5SGJ7JLKfnYefDvOvR/svZluzWBBH9LLD2Db/efV1jN
b0hA1r6ZHTZsjq6bgM8HgaLD1M/XDz5rvjbAE9Ra90ohLrtVmwJ1prj1rJu1jJa4G8wHlTbNdubY
sy2v5eL/xd55LceNZOv6Vc4DHCiAhEvclidZNEVShrpBUKQE723i6feXJfUeidMjRe/riY7oVksq
ogBkrlzmNx1GefBExj6utxjdleaGZtT0OaxnGhCWM7i0wIthKA6KTh7VhuXAdbCbai1ns38UZSaf
EhGYHUchmMIhdYZVATrzYvSQ+19PjFlQpK6vcAIfbhiAfJ5a2VzX3aLwSp/m2lv7ZdgfaVKnm9EJ
xINC4udKzal1gmjXfxuduf2sApxRnufezMcTmshhdAV/GZPyPCvXddN+EmoJT3FshZsMZZwVqeB8
HHtUAnJkCEbfay+HzjZu27b3tp1APHSl/OIrOj/zsdFDu9BV4pQm/fgkEy/EeDH27oI6cBHLnyCZ
ZSVlyQrQTH2DR3V2bUJaKzdQ342Tk1XuxncGOHgFNpSj482XdVeUn5OhZzhQ1e/DoabYM1v6jNW4
jVPWKVjXJ0tEF+mUdkdDuc6naYqoa/0M7JcVdtY2hBx0Bbw/urXxfrge/PYgB/SZMl8gU2UytF35
VT07xynuHe5QWmtB6Z4D6hMDzl/KuKFXJ/YmkIoCHhpIU+tjmDr+Kso9JimictYQtDPQc3m+scDx
EwuZgsQzDYXIDsJFD5eRNPM4wncBYjOU4aK2TzJyvDuJieZD1QKMXrVMWLifGK2AZd7hpjheY47l
QqCN3ntmY12VjFM3WAjU66iEARD0RfGA/TXiWynpx06UVoLgIvTAbW3OxmrowazQHY7jO7hl9g6+
uno023a8Up1tfoSQQoBicHJNBBoPydwl3aYvgpPdmxibl0PM/wqnvmKS2NyD/c3HNQOkaQsfHSxN
DIvhcnDSAQtuz9y0IUaTqBsdqyxS780uR0/JLYYP8RB/groarl3XkiQU8xi9H5k2rvxuBlLcdPal
R3fkMJuRABYRy503IHO/6tt08lZFgRDeWvoD2nyYtLjsBFo863p2mx2yHpyOWOTQVPWLnNmQIyGt
cONjPbcPzE/9HT3GMN1yHDKeSjtgtXmQrWQIdJNm5D3cTrT4EfxADURF3RVELMdembEarubWgTIp
xMxAn3gK2GKO5don3rymzeB9Y9wzoe/qucsB7l3+Uvt+c6ATGm5znVoxgsRFb4QFvDige9d4wnjg
jJp6m5ZjspaDHK4nDa8MVY4Z99ho5qIPhjItxpsFVxn7PecbSnwlSpLjGs0OcLJ9YkOkcxl94Wfh
3efwLxa4bkG7GvuUtKCcnC+ZJcxoF3hlyQYyyQUzz8puIw7ZaMznY5nRSGZyBTk47WR46kgDtPk4
XLpS2dEnnz54hVgiEC+IfU8Ruiz3S4gs2aqI4h29a3V0O9e9acqYbnfQNMZmqNzhEjpBfzVbjdrL
MpnvLLfvHuOpuKSveVVLRhcQkpvbgn7gC35t5n7sm/bSGt1w30byA4natPO7djP6rXNKR5XnK3fM
MjRMEGPMLzFiRW42CZZFrcB2YwVe5SWkkUJAJx5syFVzVmDwRMiDE4Z5Ak475cADwRXimA2tUbwo
0Fp3RqCWWxC0LXLONYPEL7KvH4Fwlxmcz2RwQm0IQHC7CGEdNLHt31dW/rG28zm+glHlh0e7NJ/7
KaivZ5dEDmHdZrjIaL5rTVRFgzNLY/8+QDjK/JgU/Kqd0Dspw7uq7podThLMXfM1thIfcTXB69Zu
ZeTfRaJu7jj9LmBaFsZ0+KmS/zFU+lku/a0IGyrWDLgCBkkYLDmopv9aGEfIMyoRkdf6betghEMl
6iaxeFyU370GrZXsf3899610VmA6DK1cwTjNdEgVtKTAy/M9mAHE3K3/zxxUgaTsqkNZtMERYFf9
xOTHfc6MvgBeXQ0vKPc4zg2ynAM45xZUlFqjwhMX16mboiJvsLG3XlM67W3RasctWC/1ZSus4MMY
434GqZIE0FnKkLSt0L4lkWkHFPROvzwIzGzQwZ1BYCXDQJoJHfEZsd6pf+iAdnW7pbcA8a1LD6zn
Z2jxMOAYmFOwRSFuNYkdUYtkRIzHwrfrpylX3asGXX+Ty1g+2EFERt+fHZQ8YdaADp15PkbURoaO
nSYFlmWEpwVJmW4XpBQOe6n9SBR/sb11qhrrkDa2kNzqLFk9nWvhwmusm9+/BN3t+AUqavqu59Cp
kS7iuv5b4VS4OyKEsVIdXKXrZReXHTRZrJxy7fcX0qvn3y6EHhRpgCNtZpS/vmzZUsE1+Gsc6DPy
imtZoFhWNryfsyNLl2jx/aiaKUIWTtmnf3p1aSKSgWSVYwY2Gk+/Xh13Ncs31VxBp6jFowcgfpM0
iSJ/xN+tmlE8gkbnUwQYU0HZ9vuLW2hovbl30CPC1Gwv30ZO6829IwmBz0jYVofOqvnpcEMH59rP
GvFYph1ls2PBJCONUWgsfDclgMlC4VdGfn6InNl6PH+h/7Y3/9jelA7v5j+3Nz8+MyYHG1SVP3sS
EBb1x340OBEhe0eQdD3Plfh/Igj+vw1OS4ASoLGou54/oQCCd+ikOY6Or2w1hNT+FwXguODIqXKQ
TBG+Q9S1/klv89d4iocoyxvBNsRhLGAIbLNfF/lSLQ2KUYN3KsYcTBfn63Bqkab0INc23eefHszf
nBa/7ufzxVDr1OCGwGHO/zZ4R+6stc16mN0GpT++7+JR9WPwAfFKvZl0yItM33kOxrQ9/B8uDard
1J6eHg/11/tMjMyCNmM5pyWgW1aCHSTUqwmXMtI/69GWM1GlM1tabjgI0CP5/eV/PSf1nfvCoUWN
iCgGsMD/f728YPxZBqhGnfJCe7VKgxxlbUKjqy+TSl+Oubw8/v6a4tcQ8uOiLBXH8hln+Pabs7Ks
S2iAdSCYKJWEDUzZLkTh0dX0RYCVoLbychKbiw/WwFESo6Xy6tEb3eeGx3No4Ejta7p286EDUxhu
lwUbLIAkhLzQHU3raqxDjAuTRYNSO4jT8WbO4SV/dzD+j0CVX2Eq32/j3HhnPGChwPpGJUhOTHZn
PxYnOpaslQFp6TnXPTnZEeXwLKiuZu0/9/unx/Dgp/j746po8DJA0Pic4M0bo5GI8o/bWqdUG52V
Bv0wJl3xNzOdAW9Yy3zvOrV14/rgQr7bA/3++v++MX0SHVtiMxywbt7ulRGGetZks3X67kepN4wK
hvkuGv94nr85a873alsBO0sfeIwe3gSBUPmYq5uDdXKSYL6HsEkPekwsWtuhbXeviAA5z8zY9O40
6TIzeWSzGKk/3wHpN/7wuv/uxm2k7tGlwtz431atcIwqaMzQhLbasEkcH2bCUfSFOa6SMgv+D5vE
J+yxL/nHJ7H8dWdadWomhj2KEz5iclOqmD6xo619Bm2xWrS6cQel86ppElZ5gGXZTTEGs0bmAbZf
aUbyleFhYRjR3422mSlou2caltEzq4njEavFEq5dwkyjhIQXoJ6W736/Vs6WA/9KlM4v0Be8PxOr
GqCU8s0WSfMoHKQKrFMYpswx0Mxo8V3E23Pui/qpbZGmzyWTC3Stg+PZMC5KACauOxU0B3S0aXEl
mYPnHRJCGNJZodm9ytac73//Pf8mCvoARcmnyBspU958TQPfrxHkmHWCUMIDOT9mBrU1GkR4ROJr
96dMVZ+gv+xiFPtY1Zy5puVCDHh7xaKPRGpmqjtNdPauGI+4z2HApAxCA63twbTnu9b2aHiHSUhm
j+QeuIcJpshDAsGzptJT/atdjax0kwhgGmyCxGb84+g1cX5EHaeGt7IS7U04+jTTMXk+GpipXQif
G9KUgD+IUX/PsH9+3xzWFB2MJC0HidN/EzhdZBb4pKLRqeJT6wA2c7tJUZm5RY9I9YcSxvOE6/2Y
9hvh4r64TkbIlLsgZvywQondNteKDuRapAIJjKL3d+MSGf0h9rrBolUZKXtlhC7NJdNeaIGY8WS8
rw3g+xvTryoo25HSznQQqruNKUx2RtpNw5YjAI5kljIJcGRdnoayj69kV6RHUcjqBsUDOI+yalEe
xYnE+ARRNbu1KpW/mJBsNjl5AD43Ck4p32+MXxUawd5lr+Jyk/Sc35fMXPESQOitvmtMgExYlgQ4
MThVh8OfH8uGFptv1B+GMscN1g59/wEZsthEMjmCBAxeimFC4UYtMlEejrprrxfyC6LImBUDPOqz
wwIsHngDYh/thYAoQ71OdYJoy0C6XY/hpekFSD5MI5NMn5Z9e0KT30L4wO1LF8FYAaoDS7i6vvOj
IkcVIUBXZiPTKfgQQY36UGesEZ8uSQQHGU/vBlHkaEtqEGx9q2dMxFzTfe4ChzShlEQbUkA97kUI
5B4RKz5GaY13I6xxZLS7kKHmTH8OLF4G1IKT2YotWTOYHky/vsQkL1XXnl01R2MOpLWLVFWA4auT
WV4gKBPfQMruXyTCRcw7RGzSiEzbDQZREewEp921qBZVDbXVZJrLJ6uTmByNct7gpCW+qL6qKP8Y
DfrYje7EYlefi6BzP1W24cJaqONXFsr8NRrCVI+No3JjDryedRz2SF9GNQJmoPfWLKzCBKGJDjm6
esow1EpW/avTgOuYQVTXj4Yrk+xqLCXTlMuyRCv90R/DygxYAJg3+ZvCLyQEt145voS+jJxoKPiv
JSaBgkzmwOmPV/DMFCxDiV5T/cmIaXzzdbMUyi6ThkLuDFMnP+Au7yv6QxFISFDpZiRJhojgznMj
J6Y7HTNgeLbo8r3HWJc3pkLmuoVSTMFGX/uSMo1J9oliVa4gRHOYOmXDz0AOsX4K2o4361kLL5X2
qrE2zVZupmBiedHk4NVnUEta9NBO0HVBLC0KL+iQickqSkzyVcySiUYFPtZnJ3raiN1rR8cHBgcT
X8MhDvlOgfBcG0M/aNihcl0UNj8eegZfjooD63Cf6eUAy2iTKaRMsjITj42pR9Wqyumr9CPxmXBG
MzNHnykCqdPzO4jGcU9jQuLzfZK4+Hq2KF0eTis4qdEEsfkbNCHSmwHeaLCmrpbH6Gxg7VfzvXA9
DnWIn/iE6xhJDiePocsheh4uhpXsXrUm4bA+z6S7buCX52/LaIPxmd048x06DCQgg5uou+aci2Q5
tOlbhnQMWCOaOlgEWSiJkxmeR/EjsqbbM2hgSCg37DwVUFUFx3M/48J6di9WgmdvFXquzJbkSlk8
dq9JxWJAZ757HVtFc4YRtnNhZiMu5TleVshcd6+19mNtgqh5SjOoo4B3O3V/ThSWrMGV9exjKGby
+7TLebUNXwaIZfrKGIDRGF6O9kXVGOaNGbOlvSo0b7o2z6ojy4h3R8ud5L1qOHg6ej1ni3MzNUnC
K4iXQCOy+ikctBWZysCEbEMRkKUjgA13p8Jh6qLpWr75yGfGVVVNilGK0dKSOic4wHQZSC2M178X
P2dXQ5UG2kPVVSgTOkbWYNWMzq5zPSEziHy0i/6Zb+sZ9dLyBWsx09WSRjmlsGOs8AvEXS5enreQ
Fbop0/O51WkQJ0+/aaeTdCb80oOOd1SHkuSO/w0iiwMYJhCxrdKlCmTRZG8pAAWEAbzjedM3kG39
C26nurIZyN8nalAwIuOcb8sUrz0wVrRuer08XWgzN2aUcjJleKm123QkXXWYfA/X9RQZ8aGIcePC
yKFk1eKHxsCWhhdfJnRZwLhv61acJYMP85j4j2kmm3zbNyZmwGdv4nNHKi4mninMWO7/HATwlUGI
OCl5KghhBEeklOyLBvedq9rTly8m4AJnVEHeW/VTalVM4HUHj3S/OTShzVuFQSc3OQc5z2EiBQ20
ez2iyPPdrCLvuZU42WRY6hRbkSwY3aNpFxzbtuObnFci7FSru5oSQoBrkaNvvwNJnKiJurtgDsV0
ISv9gtIGr6+dqMLmULS0P5N+mQPk12gvQo/qSYpQjCIHElNUPOD3DqgoTYF3MOGHxptShjhQI4EK
0XZe2UKToonzWMmrJNCAipqN3jA5vDvfIScROXLnEYFa9Iz254J3mYz6aaG7/AjKVjwmhG5zNVHS
Pg4Nv1mBakWHVGdpC6rjOI/qxPx8bKrFZEXVuQFCRZ5RHG6Nk4GQBvhzUWxabS59fmptPc4Bss9W
vmxa/XVij7vIktB5roee/Vpq/BQDyvneXJQdbnx7gQsAWl6u3C4iHCX4vK4FxkxwIjoQxquYJY+O
VBbO93ESevZ2GhnQKAD+xdbF/8C9n1tkrhjcOUBjDDQgnn8gVhKAN+VM/5cJrXORQeestgE23fll
MXp8Ogf63TxYppjI2MOMB43pnnUDTVXHvlmkxr6KMDTHpWqMdEnu9NQrccGaWPQD+B6LdOE+poK4
oAMrcFlOnPPaDaOZY23u6/Ywg9T9Ajk4PJ3XJ+oY4R7k/oASTeNk1/4gWSLSxIAPy/rxMo5UK38s
iGIq5LfaHxHJoIXeYqiL5lKuavc58uilnFcFAnu61Q3Bkfkm9ESrKa2b1NXdhqwzEEdniIQKZe+e
0UwLliB+I2hCYGsDvifRN/S9rYrRDUaPzsSfKRKhdkPtad0gz40ojw4ObgwvdGPlETsL8DQnDEg0
e1fVLBr8a4n2dmLdur5YTlTqLGrTsABgAeJoD+cI6GQ97VQosjzsPjwjXvqUp2T7k24GcQCVKxXB
lFjXY09QqKJ2DHeNwWx1W54NyNMBj4qt3SiuG9Vqvi9AuqPtSKn2IdAu6JEbcd+DGiWrWzg92rdO
i2tASy60PIwW4NRDP4xlfIsIlFldlITRm9Yc+RauRKOJkx/9qY1phUv72LsDSUhkZAECbXWyL+tZ
368fTMjOC/9hkHNxK2z3JTZC1E5woj+4eWOufO1iO2VR+i2yO2Aj2jHP9iip1yMiSywuMHVpUnMi
qQRdtp6WZ0CGorwPWap4zknNC63caZn3xpDaO7NESncVNTD/4nEuLpK6Tq9tp7MsJL7c4oLKfj5o
tAqctrour8PKrr4Fc06+4AmswWCps8LaTvRyO89db15igghkDOw3jUhk5MipBgdLRpGX+YVRCbow
dNmw/c0B1jxEqeD1tEXNv5vA4iHZ7jLf0QHE8dSGf2uDZskBa5HjFDqlQ0Blvs8ieJRIqhnoigFR
OhfKGROGq8kO2KpB3DDKMLHMvgOVQrNJVOQHAHn4pvP5MAlj4vYC+z77Wp39lzPgB1tAP4hIGmn4
IcQUKIK8qYOdiZ8h7nVpTcjriWmVN4Naop+mHeQrTKODiJlZHVg3Z2yeZfTdq1iU3Hi2xgyxnFCZ
9wTnJ8IcrNYiIlotXiIeR5yf1+e4GaQZwRHYrL1VTamFqnS+WYeBPBatxL86BDLwOM1O/ZTlGKlU
PXGvBZB20+csniQ0IAxX7s6LdGRG55ATiNouPgg3Tr46o2d2V249sOMQ+wFxmKH1YHzPMBp6JBoV
V2SldCAgAb+8oGCbe21rw4B0GNp91XfDLneEkNQqAAnNbLEepQQ2OLsBUYk+D4/ETw2ODcTGqCTO
8yqPKd9jTMcaIR/Aehpxf4NGF4fR95TZRUgDDVVkcwFNmrsoK3y59VQvdlw5fozbYX6Pd+VyjHH8
eg/EAfIQO4ToTLWz7EBWDj7Uj8JETt+pjTtsw9EgCZeglFu7teeDAMj2MtS2+5oGw/I1J6v8VuVz
92ESE7Ng8ipxZdVatY2kbJ/TXPkEUNlrN0MY5ggJ4A2KgkA1N+gcz8kNxrdyE6Ve8rGo++jBI8ef
10ORK0xUXXOPJIa6Cew6RAjUz16qRvGT3NJMOjLlMojultKgYmXAhuqJ35tQA9pg9L7Pu/474fnT
hAczG3rOv5nwUBMz4fllvPP9M3+Nd0znnQmJkl4tQwpgYHTaf2j7IOvKH+k8Bc7mdw7oX0RP953J
QW5jJOo7NHk1sv2HH45jvoMc6tPkkYwswASJfzLieTOuNREJoi/IAJNRExMlW/fIfhqZhwMqYEjZ
TjdD8Rp1OWTpLz89jb8Z6/zaoKev9uYCb1rl7WznRT1zAZl6FLzFagiek/EmCUhM/tCVP7e9/9X5
0j08ps5MvmwbfZl/byEqq7NyN3cspvk5OSnQEbCvyIyscG/LGvdzl86RfIkRQ+jpZdQw1BbwHC45
+SVdryYqXulmSD+6ZZwa4763D9tIb8By+JpIxMSK49A6HcA22t3LRd4Fadg+IrGokNcyqvBRNf0O
CX33sutT6y7F2hNR3hShN8RFsWrm6GkxshWjhy80OmE2SmdkhU2cPQBSiUYaTk5Jl3DDl8BJJCGO
dFp+5bJlyvteMde4ysMG4YcFnMq0K8Ykt4srv0dA2J1R/JAWWjKfjcpEHteAsbiSvWjXzOsd+9Yx
YJqhShrExsMEzNcpt/YYYeyCrlGW9nO49/M26fbnl//fqPGHqIHNqZ7i/eeocXienpPk56Dx4yN/
BQ3XeQdBxWTE4TLrOHtw/BU0PFMTYvRsF5s5/gqTvR9RQwicOwgwgUsH3fGEZG71I2pY8l1A/xNH
DQiqeBQG/2ww/GZYS8QC3kF3BnstKWnavwkbtDnzBW8M8dDBa6ZfuxSdWo1Am9v1kheUGg69zzjJ
W+BpdI/iODPucXRSe0hiql7niYSt0c3glM0wn+CmWuBtjXrrzvS3OtPk53gGiOcVTbYEnca5zlbI
UdILQb5jN5AzbBGND47CQPsKcsSE6E+GLYBQ2T0OWMshQDce4T5j+FouBvJAsTM5t4YWyZrLHDRU
3PXTM5Aa9ezbsUo2gHRR1ooj3dpqsxZd/9zkfFZG/WUQcfqM6YO6MzImmjRn1BOioC2t9Sjz1zDj
+q9jG8EwrOn/RJwBqOB7J90Toz2ad+L9YM9LtvlpvfxNXD0PaP8V7Bz9CjztsWaiyklzVvus/Ry5
i8VxUiPsvIeltYML18bqiMqT0iIAfoL1tGhQGkS7Mrir/Focy0lwa+gTVy48CWCWKGGrLToD1UWw
DCPu1G58I8ipX60kMz6Wjdvdx8qYtyB4sDeFahxDQ4HZmedoyURxW1MG29WtlO17+nrIltXTEdUj
8Qhvfe/HAWhFr/nDYRL8eppw08yG9AKWOMWBfHiLSKjpLEehWZcPWHOET5Z++1FVWZ843egZwrWE
c2tDFkynfuvAGBAcAeR0HeYv1/OAjXyNChZsK3eab6PSyS6nynYfQsWv8CoSX1HpsPAWFtNtzOT/
aEfNfOfK8AOYGbEPkiTHGn0a1x5lwSEpp3IfG62xz0bb2yhUkLaLWbCmNYz1ylzs19KDIgl8jAIu
dA9KMkZcOQhMJzOQvRn7za1ZBzHwvKe8DtJLBNmnlySGTJAD9H+pWzQRfAWgqO3pn4TMCykzh12f
TPM9mzK78Ufid07P+JDZr2ZBd37lha0HijtdXFwqEVJLgJjhwpl0zary02BvLq1Yi2TAU7OkqzGX
vCXNuE+vEfBujkrm4qNCtv6rzBvsIkpqa+C0Lh2oefGtXRl33QGURHKV9715HerWkyyt8Zrkn5sT
9kCjoomX9ICYbxqsFycS9wbzmdsO9NvRFkmEDphcDpOr96aRLYBLpu6jE3fNlyDKIsSE22BtRvP8
B2Ca+2vM0sw8EXhgBCBuBLzLQPP4fkp1OGCRrxh94z5GhuHUB0OJ2V6Xf1Az4K3WHwJGVnrttNXy
MiHQDBe/q9Ua8YP4Na2r+ab2RHgJ9r756DcO6uGACfeNrPHvcrIN0NwCIWt+SjbSlUDAwi73Oe/+
WGkxJrOPli1uc/OWlrq4n802Q6QHtjRcPkNdMwZK1oQrtRsBNuqAitFy69a9tXV7Q2wTc8ABI53H
+abNquV0XrZ12qCYTZpw3TaudbTqKqQOkeYnaRTdx4BO30egCc1N0iUUBbAIwGDYEE2+lGa2bxB9
o807I3G/sofB0wzozN9mMpa30mwqtf19vBJ6fvuveKUfP5mZ9E2iloCt6eut/dPjnxqrM6KlDe9F
W2Pk1INLWam2MR7SJeAOrBRpC6/pjMdUJSOyNowgAbu2ZTzvJcWOWtnswQHfiia8RIK1fsaoGGm1
oJlgU9ZWGz61DvXdyqTKvWiSwfjDHP3vbsDRx6tFGm/74mxw/tMNlPgytVYc+fe5t/RbGqnzTVNH
qIpDpmzB1hFnSKSJFwBBk1WJxPnWk2X9TBnrXlmTF35j76HCLVT1jAQ0aikTDtKxwBUZpLcMH2n4
00qIywiVtd8//PN5/ObhU0jgdykE0zZwAG8efgFNdHEm976C2cMQu+vCb6zmUB5axgkf0JlcrtO5
m29zfyz3PeMyjJTKEmB9nYyXVSGT9RSI9iJ3tQuJ3xiPvVcE+2BCuWTdQju8XWSXHH1oLncTdodi
1XdT923kmOAVJQjLhtNwYS6LRFkOweu7wZmycu8Du17XKZ5Ws8Bxvh+G8KNgPHQwpCEvcX0RsEB9
b5d3doS6bzw/QYmFRzeNIbqQGOgtpY8HSw9a/qsVdcQrgS0I8ry1sLaLXQc7u8q+WNg9dbFdNis7
q+uL3BnDp9Jnq5MT0GrSW49EOHpt4WuMWy/jNwf6t5fL3Ir7XHRq2BQpBgsAyeNXE9LLLjXj8ImV
N351UNQkguhHg2XW5ZDgB+mYGrTlYDx/Xyd4bytRZI+UGws4cdTagLqnL5BtGb5E8QyIG0m1luHz
GhV+cYxnVFdcP59vUmvhLPn9QiBJfLsNA4ojMwAm7Z7TwTdpA7G6GOgwQKvIrd5fK5MNtjrH5nya
mz3kohiyQcgNIGkT7UjF6mdP9IjxW8SkbVRgaWU0PoViml82GFVPMD3NhEahkSYF/oTlrm8yvV0B
yH5Rk5m/J/z3X8TkjF+HBHHzDRoDhb/pYmyh9iXp2PVY9u62AE/LOnBK+o25nYf5DqlSpC3grmJB
FBnzRi01UqMOtgIQQFDWjzuVrw2B2FbjGSeos2radIM5vDYuxwrrK960FHSH2Vrgp7Jr0UVPdMqp
3yuyGv3Hbs4OOBGMajMzL2Fipz5atCM3NhS9Fd8nLiBWsSHoxbFYU4FSmCel/4KqE1OEccwuKys1
DwsK58YKSyZUThu40NdiDp1gjfJg/IFzIPnQ4TSQr5Z6suWqSor0YyedgJ5N1njRgbaOOa8Lm2iw
6mLG4oguWPdoKukEh77spQlIfG90BXY7eD3SfI6HftvPcWFyuxkhL686HlQ3tfw67FHhA3Mm8EKV
Xuc4G1BJ5WMU9d1FaDqcOouV2l9iO8TtPrK8Orsy+l6nP4E60QCtjO0SNeaXIq+Iq32DIbMisptr
o1ysY+RO2aViIUg0S5lP4fwRM+VH0fKTxVwbZro5LCda/iHGBWDk7ltyywMiZuBEOpxSvjF3lxdy
WAymGQWgC4nUHmPnFkEJZxwDGoFeggMPmoKrqWUIvAJAYCM9G7UwRDEHX7kYyG6gX+fffH+676tG
g8xJW8PVlPnlOsfJ4cb3i/hOYIy+5jAIeDKwL07njfTfyvZPlS3QXELGf65sr57L7rn7pbL9/pEf
lW3gvAPmTF0BbJGGE9SJf7XDTGSrXXDtYJYkhBF9Sv2obDWu80cla4OWDnSrh1IWeDKF8D/pf1nO
r7gzV6P3qShYwmhMSMQg3uDOEFWQeRrN3lUhak3A83xr2njWpCZ88jqDQSXjkIVGGdwMuwpv0GOw
3HXrmgZSNwvah9ZDXjWmUVx2nQcJc2twbjjhQYaD5SH0NSK/h4nLUt9kMRwZf8dYDC+emx7KLaFX
CX9y1nSVvD5C7h47x+PoNN1LFk2n3kl8fHSF4a+d2PPplQeB2nVNtOEwUQ+GXNiSS49Gop5yIPCw
wvg4hciNdqN5LGe6YZCtTFRP/BaK3SFv5NDcUTVmD20TBk9dvtgwh7sGXBfkvLTGYaiNUUBTwSf8
lp2KSyhv2c4c6Brt65vUNgpSMLqj8hb8gocrkE/5HlTT52TEK2FxgYtVg6LGbONWy7gJnAQrOzak
9u6q99lS5BfpkMefvc5tPonORt8Mx73gpQrkSz6rG0kHO4G+XKgL/hViF+/Zt4mbmAfdFd32qQ2u
ByEt/o4dNKchLWP2uVLmpp8Q5Vw5Nb38VTUARMudkOYf/Gn8v4yluGOC2X0gboYXolXTfll8dQo6
oS4NJtYEzQQmM5MGIzlwuiWvrAf3lGbjaG/HShi3cYFN9Ox6ZBPVbKFD1peP8eIn+0UO1V21OP56
nCPioUPj7dpxR/HRoP53cB4U9m3lYBEe1Dl+Mb7vXwChXaihXDWivOqAjhPlsCX/wEDACOedPdHE
yJHhrjTfd/lsqKLeySQ39k3SLBeYWS0v6Kv5FzEUkIfFVOHNYDTVsTKiodg7i6FgvS7eaFm7eXSg
Umerv/6LUJUzxtfIWNO6WSdm4ScNozCsStvLtO6iqbxEjGrKUV/H1zENdsjm3CNILSecu+FyTxjH
4Vduvvw3op6dCP4QURG2MSlV/3NE/fi16//f3+rkfP/kj8DqIwBJ+PJgEFiulpTkh/5oGUrxznMF
zRPvO5tD0K7738D6zgP/SgD0UY6Unp5O/BVo/XdWgAcwOjkQ66idg38SaL23NQgkLUKnbllShlBJ
n3HKP9VPkXLQiUij+KIr/OGqkiVgiVLU3RX+qmQpjlZEyQbbuoeRR04Z5SsUu3FuMqHQZnFrQPDG
SHfX9kH7QEPMWAV2DjBF9vk+Jn1f2WdWLrT6ZkctDld31rRdCBuo7Q3pEGrGqgOzN0CIB8eszPU2
Y6CyjatJwE0IdFBm+Fu3KmpXUSGj92jLIq0+uq2WxUo/YYX+gX4B7GIn7NT7pR8Bg8PS2yWjQfDR
fGRyIusSMhAk5VnzlYEMQF1ejLC5d1WTILmyoE/emj4s58o4JWGddhvMXqZDCxf/eplUuZo1Q3rR
XOlUs6bDWtk7ZC1IaPCgQjx40XeOmEe3ha+RbBLNv/Z8d8R6e1LFQxS77g65nZrIzx/7JuxtJuDv
kax2V5GE2S0dtZMj5F+jwfU9gs9ObpY4/UOGPsVdSGp9Cs9U8epMG6/UwB3n0lhwTA2DlfRHZysY
HK88tAQ2fOcMGTJo8k5F3OWs8tFusD8OWVYfAD6DN4TBbg3xbQSPkYG9Mh0k/cZYrB3sklZlHi3O
sTfATVBDo/wpqa5RD+4PwVT2751OQTCuk8XaGnhcrZ1UQbFvu9LlfbjDcZHi0EPERyfT3Qyam5+F
/YewVOZlMLXvVYaKZECR87mdUnVpxdCNCyXjjZthuGr1LqbnUXTfUXWUcICr/FqmRXOTn6UCgryI
/VVdVB4Doc67y2wjxMfeH5/CNhQnxXxn60befKQw+dqfBQlKtXjbsEmYyqIKcMnBCckbDVBbomWQ
a1UDxMXCzfA/3J1Jc9tIEoX/iqPvZGAHeOiOGG4SJcu2ZHdb9oVBSzQAYt+I5dfPVwBlC5Tsdg8U
M4ypvjXlJFCsysrKfPleSKemrOa3dhaFEPOY3gquXggRypYcoWqJElJEET9LZQIr9m5Pq0cQ65c7
O1Hfe4aGRoUeFnREZwlakvuAKSvjIL2CneYz9fzizShWRgullLZaGHw2yxLedxSYktVeMDv4guMB
ync4A4O0tj5BSlV8aEaC1Xi/9mmAXUMRwbULugippY5YG1Hoz/ywLD9DFxRJc7kG/IXOb5JVILrh
n2j4lRe6mQcLAG576XovmCo8wVkRJ2DVZ5Vcr6/3UFqUuvypySafJORlUnDs0F1JAWqXhgseVEOa
MD3bC3oMmvKNjzqMGRASbiUASLDoCzqNVBBr6LDLW28dH0LKEBoS9OQM5dzG59xgAeYpNXPeZIl7
aRmTclXJgLepymsOZXUbbrirrKX2sNZVas+KNP4UtNQfqWABSaVsuRO8IHvBEJIKrpC6ZQ0R/CEF
RCL06TsrryUXURrFCs4LxAm5txT17hKagx2iHhnMTdNKivSrTFfXC1ONnBVBh7xIYnQtDXM0mssk
4j9qaVDr07xB4dwcnXNBc848CwDB2lBGS30NgGYi1eUyRL8O9gLfu63gdCIVkZSXlmuCG84RZQXt
Cpwi07ypl+70a2DvgtcWonSjRFDD2nvabJcEycXOU5t5RF/y2V7L3NleDuwrpNBQlSh2TUN/haSv
dDicruADGf2F2KhT+JeF5NnzwM9i4Mh2BBRnpAZLESbW1S1yGMY8AqKzgsiwWej81SWaVdGV7KsJ
DS0arKuIJiQK4HvEGcyVZ+yhWDDT5FqdpOoHS7e46BlgHxxdJoSr46Y+W9PXas4mvud9Qn+pgMvJ
LC91DQlnHAS8YagVOvuCsJmqeroEL4ymQbN/4zd2/RWcJkJxQPyXjm4jaGi6cQHlV3ZHFIgeBCUJ
BPqMUJ5HilSs1gHJg4gm2teuX3zmYDGWZe4TKDZJyS5dR6NmmsdlaYCPdvM7BW1z2Do1M3utBevJ
cm/L722aL87VUSBdgr2OZ2lo7c58E+JH+vzPsxg8l8wBu4BMFfJM4OLnEHBLK6mm0LSGqnJlkH5a
iBazSyMntuLEtpZZLClIMcmTyyo0ET9UfFSNYf42M9s8Aw6E5vc6db8WoFsjwP4WbDoxvreU4Ukl
650AKIWNfkpDQzKXKvVdKkdC5UapZzpb9MqJbQAnsJXPPB+5K1K+k7muuPJFnSfrZVkkl1UQJAup
qbJ76GmqmR3EJQ0IPqxLKiD8hsL4Km0mXywoQFa2noLHtotF4ZVfgoAoVgKTuygKjhs5dVbUO+zz
ooQQKVhbb/by+ibPQtQJ4AUGAbTXr0vNDZbpKIM9f3dTSNnounR27yrm9WJd6Qq70X9jm0GzrAwP
YvTKtXXU3vaZsdQbSBs0b2KH8DUUOSDAqv5TQ/V9WhbM601SuLZxAXQZSG+dSXa0UDg5yQ+6lQrl
mqTWaL1oZVRLC4NOCmnhrCfA7QJXmoxuy0yp6rkLD1ODqEwmeKG80CQ55aERpy1MKhn1eay773UT
gWNEhhpCmczzNRomANTOIJ9Tp8oOLO9UQj14W6O6qk/JjCRvFS4Szjzepc1HNS6qjyhqVhcmcIFL
tCyzs6QelTliwWYFaWUNtFIyvBLXD6E1cbyTn5Nra+ikwWNa3sjY1PD5gl4q0FFGrFad6gjM3FhN
4V4EEjJkqqpT4puUy1qx7PtEKUZn1D31d1ltJciyJ/JSRbojnAYh7tUDVZvC/UrzpCPZ9l8amqdz
cwcSIY2BZcL1pWrnIo28n0sNXPglvFzllNOtATmmxSpic0XgLMAcxDIq73UxQSwEduSljpICcNHa
sRBiMwtI1jygfHUmh/actPGexLAgPoE+erQaJYlB4LeWCrikyWS+lXVuxrMobxJ3iWYCzLXWhIYm
Ry2MuUei6lOm7xx5Xu2k3bXlpMkN8PQyo4GnRgEX2gUUrLlOpfRxnjeyU8H74lUwNkt1anIvT+v8
ow/cZr7OJvLrYGcF+hTp8fq2UV1oYzP9TM3XRTJ1m7yg7yQs6S8CHYzopLqHrk0I6ozczF6o1Sh4
o9UCJkcElCBnQHV+pbma9JHqz25mx9IaoexCtcDf1aA8WC65xCU5z29x3s1CZZIuIQn8opmex8YG
xDblF4Xew/fgGZhOIE5clHmxq6dpoSuzPIeZYqYZTvA2TDLyFobnFAsECK9ivUT/pAzy12WBJqDh
WBSx6O/VrzM/LTyKUKEQ90XcAj5n9cIqMihg/FCr76u15XyeEHP/qdSGebmmgEpzWL03X2cSodkc
1W97chUAdpoptXmbB2r2sV6TkDRsXVv6o8aeKZUurVKatFC/2+2MT2qs0WwGqwycGGAdOEuUyZW/
q+utMlqL9KIrb/Cn7oWL7iIgRc24Jaua1TMvDcz1coR0ljWnXKdM7TyAiCfM1RuYYdSFbpThNKJD
bEH7DoWIKigEeGAPanNfIuVilzeZKfjGwxLCGR162MiLnU1NgYYsCRK3S9mNaGSP5RjODmWfo+Ja
uVBH5DD5Gg5K7XvJvAe1U72m6RlsTdLE7+OSrtQZ/nz3Ncrl7MMklPxbW5Z8GH5pi7iABXR9AekX
mqvxmk5q1uslsCLjWm1yxJ+kOFopQNPJEOkj0qNavKhDUyb2l9CR0New2pm54+Gag3BZGrF+tvNH
4aqSoG2KJ375IYJbjj6kdJHHye6ta9MPtxO0PTsTAh+cxH7OBmSzmHvUH/d4PhWGUCRxIf/xBA1Q
3TICke5OppGgCfJawiCXGMUPpIQACjohp2UWMluSIWqaX/d5VN4bLQdRLOiI9tRa1GUpSIr+v+7/
h9TwsyKC36QVxKfvIjfMP0RPlAZ/6Y8eNBqeN/RrqoTkREWTby+j0D5Uq4n4MxvoY7p5cb/9/TfV
HHNWKJbIG7SDbIIfhfCSth+PLH1MMRfWW6EGKAYpBb7w0ST9aBp+/oZPFRuf2um9wV1En2iK0iMw
9x7JBnjGX5uDIwuP5mAy1iVVNwWdUDvIRz+egwk8HHThG+qEvKsY3Rf+9+dgcw8EFSmGPHXv8sep
d2gl1KErAbypJuu6YObo3vJ4JShjPsF5a99n6X+yEn44C0Bl+eWGbQde0oBriPJ5fw1YxhhMErVF
6bBPKGec1ttTJRGcDsNeH1oZyiRQLhzWwNEsmJMxBWUBSCNdKEYHfjyhnSBPtM5DfZeC/ccuURsD
GqIbgexlO44mQaC5WSOwgejdLHSzfkKToKqSSP0OXQoWyWAqcEDwxCBh/NgpsiHIPStQytDkK8bJ
zQIMP93yHLAUQNOSJkYS9/tLPp4EWRI8TBQVjc7xnNAaAPbRuagBb2+OFV2j0gAtzMNP3Ht7eTIW
vz8EFHK3U07PJ0oCWjpoI2jqmBoHFRUVbJsYR9GBKY8pdRiQ5h5miY1yWicDt9/BBwMwdXYCIHSW
lRhHwcFEGdNcQvgA8rwd/6sw8YfBAekPnnnYShC/NCB9sindSzKrj/eDSfAAtMCSD873hLyBBe5h
4NujtAG2k4WuHpYA7qX39voYWIMhmDm7JXJySwDyvaFBsiraK3D4ssodoPf2JncEnAC11e7tT+6O
gIyO6C0YtAMU5Osn3BHwhofRnwUK0BqSeJoiWtbEOLljka2rDJ0FjUY/SML47/gooP5OqwxsiuqJ
bgG4maVuZQ4IC3hLDTenQUnXjiM3aKljWgyBRkqHs+DkFgEyUELdZ9BWYBGw1SVTeYh9jk5EsA+A
MbhL0RjZftUJnQbyhA068P1V2lMFlxpkDs+6golMxCBbXKMOV8mTc4iKhK8aOgucB+TPOBL7jtA0
SJbIXCMfUkYntwdU+gYHX48mY1VBEotGj84THN0R25uyyRoAr3Rqe0ABgTp0D2jKmOsPWUNi/3Yc
+QCuBnAPkjU6rLMTcgHkC0UP+CAXSEQIh67A7z7/+oLw2NBJF5mHHEIXgp7SLEAIOTQaUIn6QfaZ
0Ps+6wgtLsk00JJCOOQQTm8rgCQc6gjJHssq24C2/GddgclpyBTRFHuYpNM7DkAqDr0j4RBw+egS
kCduBx6md0vQx6wEiWzCIbV4imth8C1B1cbQXAte0kOW+GgW4EAZw2bMchHNzLigE/IItOE/EbL8
xwlkamqi9R4cbLfYj48Fa2yQS9GJHrvPTy44oHNw+F5Q2Qv0aZOFfdYvchUZky4ihSqI8E9rFQAo
UwYHBxIBMMnTwyWoTZD3fIE5prVftMh8Pz1PaxbUTr5gUIygmVQVofEWuPN28Fs/noVuFYhCdqvh
eoJlBAh9BnsEjUBQoS2djqhuHHsEMouC60BUldpxch4B9mJ5cPIMjwDSl7PhECMcnQuW2DFkDbg2
dLNwcqcjruwJS9Q/PR1EjICeDMR02rOREj0a+EXRFgffRzt+3Tv+wkH6DZ0yg5blvgWvuNusRYx0
mIy//YMHYMdTAwfAxur+998EKqP3h6I7pjO9/dYt80cvW9+GAY8+fAgL2u85/PPDCz796t53PbzV
w/88d7fpJr1zkKME91IfHvPNJgAA8y9/82UTbB6jKVidrMzvT/L7b73nfHRr+hvDmXdkV7Q3Drab
oqUR9g23Re/hhr2nPZ1t6Wio5dnGd79G6ZH8d1ehHGwbzdp0cx89TKxYfF3ld7jlMNze5e5dkfeM
t4WkocbnWx9qqHT72HJXpBls+YAPehV9fQWrWRF86auud1WQod+yZNbd+/4q7AoMQy2fbSOk4vuW
u6z1UMs/JuP65pH+s62+ut84vQV4SDAPfeAVhN1h5GaPFwkyJaKNcLDp8N7dHHkRNDJIhgy2HJX9
Hw82J4K+oWZ/3G8+8Me75MmKO69+eEThQA7IyqHP/Doq4Nw5nuYu+T7U9tXGDXvegxaTlzherjZp
7W/C+8fTcciUD3/kLNvcOUW2zfPemj7kYgfbd+8c19700aHEkoSRw01zFmRR3lvZKKVByvkCtjOa
8jOokd0HY20E1eUmhz95Rl9Iemz6RR48CvOjxY1OoSAjHPrQb7ZfUjQu+rMNSPlFTO83/XPrkAof
/szlq/NNEGeO2z/WsS9ASC9h/2KbZtv6wVa7Srrc7UsYv9pW7l3vGIMFSyQDX8L4J3SkHywdnltk
mAabhmzPeTXbpBEnZX+5dHDYl/mC+cY73vu085PCHmr+reP2Z7wDcg826/lEJP1bDRhxQYU32HS6
tY8B+G2ycKjhd9swhMhpvzm6JhxycUPN3zjR/fbVKntytnXpnaHm30fFDxbiIXPyMl/wdCEK8y8Q
D35g9rdZtu2FFAcc8dBH/7Ct+kxBUDMKlPZQu3/mG+fBivAph5L2ULN/bdOAk61nuUMNDbbscrM5
Wt6HgsNQ0z8XoB0YIv8tM8lQ+252F4WZ24vcVFhvX8DDfvwxb/tPn/q5TNO3StXT/NNDP9Nz/6yf
XBN/cedvN+kf/wYAAP//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4ECF9812-844B-4590-B616-2F2E67149868}">
          <cx:tx>
            <cx:txData>
              <cx:f>_xlchart.v1.11</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14D297A8-7396-4EB3-B6A9-8423F94AB7F1}">
          <cx:tx>
            <cx:txData>
              <cx:f>_xlchart.v5.15</cx:f>
              <cx:v>Sales</cx:v>
            </cx:txData>
          </cx:tx>
          <cx:dataId val="0"/>
          <cx:layoutPr>
            <cx:geography cultureLanguage="en-US" cultureRegion="GB" attribution="Powered by Bing">
              <cx:geoCache provider="{E9337A44-BEBE-4D9F-B70C-5C5E7DAFC167}">
                <cx:binary>7Hxrc9y2su1fcfnzpUK8wV0npyogOTN6y5L8/MKSJZkEHwBJ8P3rb48l2dJsJdGu+JwqVR3FlcSa
AdnEYjdWr27gv66nf12Xt1ftm6kqjfvX9fT726zr6n/99pu7zm6rK7dX6evWOvut27u21W/22zd9
ffvbTXs1apP+hn1Ef7vOrtrudnr73/8FV0tv7ZG9vuq0Ne/623Y+v3V92bm/+OzZj95c3VTaRNp1
rb7u0O9v/yivvl5VV2/f3JpOd/PlXN/+/vbJl96++W33Uv922zclWNb1NzCW4D3BOcUYi7dvSmvS
+997ku9J6hOCfRzc/Tzc9OSqgoEvsOS7HVc3N+2tc/Ak3//7aOATs+H3R2/fXNvedNvZSmHifn/7
3uju9ubNRXfV3bq3b7Sz4d0XQru1/f3F94f97el8//d/7fwCHn/nN48g2Z2rv/vo3xAJr0r9zbZG
/0pQxB5mlPMABf73H/QUG4SCPY4EFoii57B5mU3Pw/N47A5C4R+vEqE/Wr1Y8yvhoXs4IBhLRO9m
f8d1EEJ74FMs4Iw/wHfnr/eu8/cGPY/NjyfZAeaPL68SmIe49sZ+exPasq++/lInknuBT4VEhD71
HiH2fMRxwIm8gw8+fwzPf2rW81g9f5Ud4KLwVQL3cbawLKUP0/bPVyGK9wAKjjGhdwEPP4UM+WKP
MUQp8/3nAt4LDHoepR8Dd4D5+PlVAnN5awwstre3vw4awoAHAAXwpXwWGuAJhBK8XY7uPoe16rE3
vcik58F5NHQHnsuTVwnPaabtw+z8Aqfx9ygCrwjEvU/Ip04jgdr5ARGEijtkyMO975ahv7PmeVDu
Ru3gcbp5lXisStvqm1/IDLDcYwFAwu9pWRD8GyRUAiBYkmcheYFBz6PyY+AOMKvXSar/aIsr466A
89+Fkn/uLITuwWovfYLY3QKy4ywB3qMkAHdi92GOPdz7gbP9vUXPQ/PzWXaw+eP8VToNMDXbXt38
wkBGgKkFkjGf/lxCHqeiyGd7DJgc4TsR7CWmPA/Kz5E7oISnrxKUE9t22ZvwqrWl/qWpDsw8gTWE
kfs1ZifVEcEekoxIzu8yHZ8/dZuX2/U8Trvjd9A6eZ38+eR2fPPZtsXDXP3z8LYl0CTAdKvXfP8B
T3nsQoLtcfiE8YeUdRenF1j0Jwj9GLmLzeuk0NFteTVetb+SQQd7vi8Fx+R+6dkhBYAN5ZJTgu7z
0Z2l5yUWPY/Nz5E72ETxq4xy5xnofm/2XXllbn6h74BagyUO2P30BzvUQKA9hiD72So63392VqGX
WvU8Rk9H7+B0vv8qcQotpKHXnb7uu18KExMMMUJABNj+QKL5JMRBukMkiHJ4x39eaM3z8DwZvINO
ePkq0Vnf2jb9pUob3uMUZp4G6FlkJNmjlBJB/XtuveNALzDoeXB+DNwBZv3HqwRm/+Yq+4W0mtI9
UDh9gR+KBDtxDSG6xxmQO+nveMzfGvI8HPfDdsDYj14lGIeQefbXxfzrAhgBDRMLLDm7r6jt4CHZ
HpZCCILuxYEdVF5i0fPA/By5g83h6+RoR7bXTl/90kTH3wskhC/+Q7p5uroECPQDJKHoc58I0YcX
404feJFJz6PzaOgOPEevM44dX7Xzr6VoW4UAfAcI9FNUBAeJE0ExLrivxO2sLC+x5HlQfo7cweT4
dYaz4yvnrq6z3t12nXt4dX9J3gnCPwGd+XkNGrgz9xm0EUgQDh6XBV5sz5/B8+RxdjF6pX6jndv+
qWv9MFn/HKFtgweG9FM+JJ87LiShlYCBNgAtIHfkbUcZOH6ZUX8C0+PBuyBdvEpecHI7XP3KkgEJ
9gjjUNl8UNh2WAFCHAACiU3cF+Ag7XnsSH9vz/PQPIzbQeXkwytFZXyzuapql+lfKd1QsscliGbB
Q84J68uTnBOkAQHKDkS/O+eBuvVTcF5o1p9h9GT4LlSbVwvVwW3rbueHufrnQY76e4gACIzcZ6A7
/QMCMh2IgNCnd6fgBDvsbSvI/r1Nfw7Sw9hdhA5eJUKn7W1qzS9Eh4A4LUHiJPx++p96EcI+dHcA
+4Yiz8Nd70vUf2vJ85g8PMEOHqevs+K2fTuPbyd9/QvFAaiHUowIdBDeF252Ihvy+R7yJTiV/LcF
5yXWPI/L4yfZwebk+FX6yvvuKnt4Z/95HNuSAWDTsKLca5w7cex7Z6GALBTzHZr2d3Y8j8fdqB0k
3l++SiTOoPfJzeVw9UtbcWFlkQF04t4rl/+uOos9SaQMxKMmnMcM4KVWPY/P09E7OJ29ziznwvb/
M6VqWGV8EAIwuucAOxFNbpEECRp86G4V2vGgl9v1PFa743fQughfpVd90FAr+KUetZVBEZYB4eIO
h52ER8i9rbsxUK7vPgccH3vUSyx6HqGfI3ew+fA6PenDbVtZ0z1Mzz9ffqBi4AuG4Z8d3xFQ4eGY
BxwIwfefHWn6BZb8CSQPj7CLyOtcgz5eQQJq0u6XsmcBbZ6IMCHv/WGnBeeOPUMBzqd3gW+Hr73M
pufheTx2B6GPr9Nn1i30Dry5tN1V+Xd+8z+4acj/X7z39V/uqbqLrHeh48k3/9N9ZMEeyLxMQJn3
TgnZiSABNMGgbQffg1K/k4HvbPX6c7Oef1F3hj95kv+lfWR//rr82H8XXXVX8feNe4+2mf31p98f
F3YT7gy9XxGfDfl3c7d/8/tbTDiGef6xIXB7kSdr6V17XXRVgD88vJKPBt5eue73t17A99h2KxP0
NW8Rxggk5PH2+0fIhyUDupcCHzNQKINt/5/Z9iL+/pZu2558DntwuI+hBiBgnXdb7gcfMRAEkE8E
DJPQsUbQj12TZ7acQXz4MSn3f39j+urMatM5GC3g/vXd97bGUmDf8NpxAsVVxCRFBLKm+vrqHCIx
fB39PxrI2vFJ4KMFJIZ0WWuXzl0SWeyranbHXkeDuK5E2alBsrxRkpLls4dLjkKs0cYNtXeUgO3x
3HjVKp0bGwq7uGObmk3Wkv5ANqOIaBnwQ3A276IxrobGkdQ77LREqqYVvxhkPb3PZdAZ1dvcW6O6
sapyeRNy52YF10Mr3DTaqGBIyDpvgiQEuyeVsXRT6OyYk6o9wAGtVdYk78alOZ2cjaBa7Cta1WjT
uJooUFmKUJT8ANEkSvoiiLK0uekZGqM+r11YDW0etsTMx0mbpvHY+dE0+NeZx7VqSufFSZ6j1ewv
y5rZJlUmxWvPMPMxmIc8dnWho6WkcTm1p20x09hLi+6qxR1ZlaKSYc3qdkMqDvevkFMwUzTqjAw2
s+v1uUgzG1UILZu6wEE42jlRY10Pm7TLT9s58MPGFUtcNRqpHvZnKerXJM58RqJUe0yNVT+pwZbu
oNDiOENBohCpzgO/GuMuEeug6jc1HQuVlNioObBtSEnqRzjx157OUciy+QPrhjkcuu1D1EUXdT1J
onLu07BlHo9L2X+tXBCRaaoOaoP0Yd3qOSR4iu0iVp4u6xVbGhP1BfeUBvFXNYxvgiQ46Gbrh7LA
tdJL4n2YibaK+D2Lna2lIv00rTBNA+UN1byPbZZfirxe9h2SQyTE2KzchNgKO2+O3OTTyASMKybT
9dRzqhrCaRyg/Es91fSw8eT+bJIqBKbWRL1rR0XKdJ2RXqigqZuoLL24yJtL6/gHOS1HOR6FSgdO
V57Rfoz8JVuLurpaWP4lbzq6zm3ShmM+mtgPcu+gwcEtXbw86oaARfBOXJZuUnyEV0K26bvA5nbV
p8Uc4jQpwyLtwkGiJaSu9BXq2H6Dc/RlpgsKi9YdTl7xdZnpFE+ZrONc5/OGmbQKl8VI5ZXwLmiT
N5FIa7rJFtrHNJun0C/hdwVqP3muq6JCTEnEjRtCZ+dmjSQgaGE1WfG8alcJyd+3mKfHxs+qFZFf
08D5B1MqmpDV3LssKapc2POMRqLU+rwaChkax32VF9m8rnXQXvpmkhESQXG+CEkj55Zj2HddrmRe
jDFOMr5air6KQEUWsZlQqjrs+Weat0vsL0UVIyezsGcFjrKO5MqKnO8j3CahTuWwwTjd79iAD53n
95GHs/p9zwjMokxIhGkuQp4GY8TGqlE+szp0LPffzwn1VechDp7bLKsuq0UY9AtS7VKYi8Ij81lS
9/4B6tzIFAgVmQ5Hr8hiXssxmrqKh31pipjMrliBqf2R8AyBL3pHxupybQt+4tHiqx54FuZGlvtD
I1LVy8GLxALzWS+ObURW5koT/9uUZDKaRssO6mHBKufdhS/1fm8GfiAXoRVt2TlP8iYefWLjLJga
tYwljyidOoWbADoCy3M9T2cJ6s/K3nTKzzVaz9q7regyr8p2OWw7caRH+L4TZj3yeVaGGrMSqdeG
VevqaE4GpzJo9lOI6qvGpqNK5XLhLJ42YihSVRbCU6PsuxAkzDnG2uKoNQ28Uilvj2csVn2Fr4KG
1ErqnIRD5dhFgrM0rEQQ97OnfHC19USb28GVoxLLnJywNidrv0ToIJFlscpLPMTFXDs1d0UdjUEl
NxnxT22Jv3DujvKU5vuOTR/k6IQSmndhORO+3/vaXAbB8LFM2jGqa3HLs3EMh0R34ZiWlxj1h4J2
7Ukt8YG2baWYteVxKbgyfntWZomJEpLJMGmab23b+5EOaKLY0ts1pb2OEjbncTN25dFcju2aTq1U
jCTBpsyNciT7EswyuJzpvLGlQYcLz/vVgOdm1clyiCYJdzTLctkMVJ+5gh/lCBahyUsmVYwB+DNK
y1XbM6b8il3URZVFvGv04dy4/bRtajUMxFNp12NVZrC8ZFXDP5fF9GlM+n4jZnFjezyoLC2zVY+7
cT2ZyVulJmGhqIbgtCuHMz8VmWoo3Ro+HteNS8KO4TqsknObLzYeuV5NjR4VBLRyH2Xexz6oc9V4
0w3RNYZY2Pf7clhaiDW6jeck4RuIv/ogG+i4Tj2IcqP0WNi3slKyxGStF8JWqRjJCpc1CSdao3Uq
8o/joNn+4snLuXOHrmhaVXvpN+LV4qA0ZbLyRLkoWnO0YlbIGNHKP5C1j5WlsJIvEFVXLW9tNMp5
IeZryZ3p3lPdJa6Ad9ZrArOZRk/TOpy6RtrxQ5cMlQBXbLjLS9XA21fJ04S1wVgrkeFi62Q2r5gj
mwZbPaBQ1Bwn70k/GsILNc+tk2nMnIXoXahmqUddKIMTdk5oJXj72Q6TWcxBSwYngjC3UgqmTF5q
LyuVqdulbUGKB854T2ifMLJrW8+tTrP7oyx+/PW/L20Ff76P+fnL7UkYP/92/HCExl9+C3o6t7Uf
t/ulrTU/rvXzSIctpf1h6g5Jvjt0408Y9F9++DJ6DZm3/5f0+kd/6k9Kfj/mnllvNUkKRUnYoYkR
BdoJHPmeWUM3IPdBzfShGgBSGTSg/2DWBNSXeyZNfOgeEJTDpkMpgPzi/4RIQyvbEyLNaCACEHkC
5sM+EYqB9D8l0gG2RiZWlhsi089jkU2qc4WNufA/GY9ftIO3MX7ffJIV+jSPI1r1YgZeMwA5Au9Y
vAbvkxHojyuDRRk0sv2gL8p1O/t1JLzGhEA32m8Q33lkMyEjK51/5KVl/QW2rvjnHp7xevG6PiLl
uIS11HqVeGaK+1Sc54OWZ+Oio0J21aEZ9QhX60tFxqaJnYdxNI+0PfC7NmyG6nR2mKm6o53Ky2m/
dWJ5x1zCIitGEaJ57C+xDoownadkP9NZraiHgHUTtnZd+pHTSis8juVaVGV23PkaHeYEbPJ9o88Q
d20MdLI5k0TEVJcf+mlWPZkWNTecbSoxXNke5Wogwxi1tJ6+ahOkh8VIF0WCxaq6bPiaudGPW9qK
9WhmF460nOKSkJsun8iK9jiJdAHUMBH9FR7mMfS64SAPimpV6WaM8sXo9dKZNAZU1ZgJc141btWV
82qx3mky52Xce820qUkwqklYdB7UuPzUDaz+yIZ8VQXjuwV11XnBpDzSpWx7lUtRFGHSl8dtTVKg
RXIA1m6a4lO/WP2uIBndJ87rQkLMNKo6HdqLhnjJBTQhs0NazItQXsVaoPy8OUqyWp/AlrXxUxJg
dwOEN/gwVaQwytp+jDiE1KNsCKrYjQXdb/pSvhMj8HtTku0qjwe26YisPwudCx7mYig/mMKwQ1Zm
wdrHJTqhZvGFWlBpi1Xq1+2RaLCMak0QTF6Ae6SyvmmUwzVERJckuVqsbw4ab+kb1UgjGqXLYvQU
ghMPTvzO2sNZEsjURpF/EXjweDQlqYkZ1smHHJf2QpKkiqdK2wtUWHRC+GQP6ZgHR+k0AXuvE0+r
AAmdrnQBKV+Ve1Pc+WQ6m9mgT/quSCFBTIErQysY4DdWkFB1Y1Iqpoc5ahtJrxqflB9mPftf216Q
fY+QPg9T4KqbtLXwnWyYzmACvXCYZr0oaE1Bl4Nl5mDq4JIC93Mf+Sadz3AKrybrk7nYMDfAwzdz
Op+L0gcbK+tP5wXv7aGzjBchmQGHWpZwQdRNWROXrTbxDMnMlmbWnzPwv7WGdF+oaepllEzacViy
uvJDjYw+gVTQ3ehmGdaoJ/Utm1oggb2tT79blid5LVdDj+DyJZxF9C5dMi/UrGU8JEA639EJ3kHq
ddW3ssroAaSk/aXL6RhaPnMe6u2Dd6Saz+eede/FVMEXyyTH+2yAIBJJYmfIbNywzkeaf/n+puWs
g7staTD0Cs2YHeppDGLYxWBPxzrIMuAoeR9Ctld+oMGIP47G0zbuKiretSyl+7ZIpnMEbDhq2w5D
JtQLugFeDFGvp+bAqxZADSdjvYJFvLvpRKZPjG/5qUR8PmwShM8TP5fnI4gKcQZvZKGWgCVfAtw2
amRVppVJJrjQIOGOYjbFqkwz78IuzbAG2mYvmrQJ1rbsgvg7WtVY2Qudzk6GrkgMsN9ukKHNYeZm
QdkRahwwRS7LbIh4CpfvxzkFtWCCt36Bf2kpP8uWQlLXbPOPfDlxJjsZmvms99zl0KRWDcx+MVqq
tOIzyBPHuOtP/TE9ywa/UGWXbaq8/cbG4DAgtoTEJQgNFueTIysyZOuOLx/S1vGI+ZM84hwuWCcs
LpyncD3bUGJjzztYx3qFie3XSCN+Tuv8vUM5OuEDxPACyTTiAjgaEoaGuppP9BRE45RHLrEHxIjk
DHXedIomnK+kTeccMgGerbktciWDgcYzkFYl6qbdDENZh50smizyWnRj0ikcGnzbmMEeNpmuD/Ol
d7HBFdonmF23qNsYyd7BMgk579CTU9ykyWcvxZ+cJ6/n3lZqMa5alQNISdVshtiryBzlbikLhVs8
hDXn9qInlIZDli831cBCvGQG6HvmVnU3XZi8rw8CUaxJ3mUhYwsArIFeTk2fqHyci6OCo/d8Boop
gma/mOZq35eYbEYIwpEv+zqeTJFAAtMf1OlSrzxrPzd+T9VkrH80F744aOHFX+cz9yM2JJ99VDWh
B1lnj+ZvZK7Pay3FrcZCb+jY+F8E92yEiuKyQy6/mmcPJJkcEjBNGhn6vXEqcUF3QIOENmpYFogH
ZCg3ab4QBPqFT8PFRjhILprK3WSgu8W+kfPJlLVjHZN0gLzHdNiHLG9p+3gZsDmyiJ+UEPPfwWvV
xj5P0BkB/SAecW9sWPVevikMJF3UeYNyCNe3juEiXiq8P1e2UKSur/oSkr5GgpaTo+GTnyxD6FtY
7QPcsLXH+2uf+p+bDFK6uUnej6ieFSHFsM04itBS5h23lL1PZuOHHNxQ5aAmfpI5rMPGkaiDxPII
Msw0BpIgb6hgw7lgGr0v5mbLIURAQkf5fDB2CSTmA07kFKZD/j4XfaGoo8BwE5Hfdm1bHgRtJUBp
c6BIDt6wgjV9XBUOxqYVieel809Ektt3cMzKFKVZA8yKbNWwupUn9VCPX4w/l19G6OY54R21IUgI
s2q5XiLIbCxE8k73IswMa8KkqGSg+JSnR8PUFejA4QSBxOgWfoKDpl/JtKl8cIn0Q8cn75SjVoYF
qF8NgAjyFoiGXjwUOcgIrKXwxpgkVbZhkHPRBbIqNvX2xEokDiirkjhpWBUnrkk+BI3uzsdi0Xm8
uMYY1QXGO+lSyfaBKRRr5Nsm1lOZhOXILI2zdvpmKoxPUZV278dWj5s6E81H3nRWlRALo3QJsnAU
o4s8WuvQF8t+UQELq4bBO/AtBLAa4WZjE+bCuu3yME/mZGU1kmBW2axnWn4VrpTKtcl4Cmqef9wm
pl2VxLbrBmdD2I9FEgJnOJ5svqKet05xysNSLp/ztrV1lJuhDKexacMFFUjpzJWrivpdCDu76Xqx
y/GkQVtqrQfLQJ+QFSvdcLYUwPGKwTpYuQZ5Oo9NedHkbtxIUnifSRecIFO721FoICB87lZBzdNV
Xya18gjIb22rddS3C7g4bPYGwdo/hxXUnhox9aoO+lk5f2QfSD2tp3FKI0eWi5kTcTJpjFQnZb6e
DVrzUbuwRG1sB5veNtO8Jh0seUNjy3jQeR9P/jQdQH4Jqlnukv2xSY502pzThLFIJDLfnxc+HSa5
zIIuyr2sQDEny3lQQHRFh6IHRXmI8zorUb0uqjFP3xEOeh64sBtTBQ9Mh1QFnpfCkpA2vq+KwE/n
KhRjOU/7E/Df5YgBVSnCPK0KFs8u36oTNc4V64sJkmNYt3vQk7kusHLpkM3XWSHHgSpOEos3sBp+
nCr6zvODYVWZoA9T2o8XiViWGM2LO0lzZlf5wOhxx5ZPzUJ0vNT8XAfWC/Ol686zwOCoDFh+2oia
fXWTncMcm+Urcqg7HivhrTQabtt0xvHI8HAsQfuIoE5LD+gE2Y9imTsLxhIfjYI35ylQFdARexLN
nvgC9dpENVWfX41dOofaaymB9T45qDzNVZr7flg0zoTDoKcwqWUGS2VdrqeO6rUPAk7gdZNiBT1c
CBDtssxvBB4HRZuqPeGoCEtLr7MSuyjpdHAwpws3cY62pD+d2+6rT8fuRhQsPxpH44DHO7ohHMSO
Ng8u/KEPfNUAl/GiYuiK/WVJpAOSQOcjqlvvXV1Wy8ey9ctjl1XXkICmVWxx09dq7BZ2CNK0jbTJ
rpuqglXfa6obMfBtzEq6btUbPaxa5Lefgb7wGA79ms67JFhC4EDnROfslORL6hTCJTnwaQDC8LyA
p/Vm/MD7sT9samKOlhIqKmEzd+VpYRrBwkWS7KtpnJ+qJNfTqkIZLAV+0AqjIDW0wAPKQN7I1IfA
MaQMnes+lR+7VtSfF1KZr0tmfZCvEkI9CPkiMGHvj+bSAOmPGVrkYWI7u3IQGGPQuvf1nBhVj5Bk
Wb0UJzrtx8+oW1DEG0EKxQxIsW2ej1ZhuPlpkwIpAbUlg8RXB90llL3aNIk725iFWAXsuVvmcNLj
MhQRcV2v2sYN3zJXVRtBOr1pm7HeTJ65LaZFKzcnAtJHd1S0fQV5VivPeeUPZyDN1OckD5aoGBtg
tzn1FEutjNuE6CgPZHIAhr2HxC+JRJDZlZdXcr/kXtqq/1N9/vxQ1Z8KTgDbM/+qpvr8wX+74+8F
INjABm3r0O9EoTv6fu/6vQAExxQiBCVVAXEeTgKlj0qr3w/MgR1v0EQFuhCFA1x/CkJyD2QdAjtM
YZ+p+N4n+iCAPRHyoKT8TGkVbSunPyurIAjBmSE+nEzBMGxQ4WT75I8rqzMyBYJajb8pJiBm6bcy
9U6nOdmHnCMyo9lU2j9wfhIHSf8JFZ7KiYseTd4zJmxPX/g3EwhsyyTQegQH0aHt54+Ku5CcQq0D
vHpjQUY6SeinOaiP3FDEBkq123Kc3zV9FNSQV9MyOa7rNIccmIIEjD/TAYdLFhkQdY/9BQp6Vq66
oFC1QCdNxhNF2aBQnUfekGbKr6/pVMGXMtWbTHnFl9zhePu/M6WK6vm9W+xaV05BIXVmwYbarslU
CiJ64w9mVgsICL3yWkdI5Bd9OBPzYZaFauGd2kxcqoqkimJyCLFEKJ0v72jnoEYBLEVL75ixHAqJ
HXGxKyAX7t+VmYGF2qQKe0H3jgefEfFil4qrxYEFVY6g0ENCykVYNYHysyzubRkNUxW2fXEOmv5l
3owt5F9VPHT1lz7A/lqX/VnqxGGOICKmfdjlRdhwELr4AmaMXQeKmjHX1UT9dZHLWc3+eG1oGqW8
d0dmW4Yq/RoSHQc3W0DkIKdplafQ/fh/kvKPE5uvH/fkPGm8oH8pKO+0ufwMKng77j6mcIgpAmIG
dIz9CBx3MQW2am57L6GnHzY0wQHDjzRl2KhJYPsF+Ph9FLoXmBHsvIXcF1pmERw3HMCZw/+Jwkyg
C+iRM2/vCAJ4AM6MBYc9IXjHmUuUtyALF+xWoqTrgxjXtPZKYOGDXj4w1tfFFfVa5lammd0MzQV4
YtkUejbxv6ampcYLoQpYiIMgY6ByFYFnmg3U5kp3XLKq9mZli4nVX1kBIqqNPM5LqP+lQlB0K4Df
9edlNonySkpWJ9ekIg0/SbkGxqEqpB2YQmvWVqcZ8rsRkpCStUWtLKg11REScwMmp1WF5kNcEZN/
89wA7P/u3b87pfqZiAf9fE/mCBYETEGhotu+c5guQPZxwBOo0n3GM3mbjBbK5htQpEq6KengWrFZ
XNqB8r3oGo6lLv1E42T11wF3J+ZDLQGOIBAEzpKCZk+OwJin91/y/0/ZuS3XqWvd+olUBRIn3cI4
ePgUx469Et9QcZyFEAgJIZDg6XdjzvnvPeP178xaV6n4BAgdem/t632wAsZ51r7LuGNdWznNUiZK
zikZ5ckG31gHEdI1CfbIhGxmePAJDGhaxcmWeXbtMjHA/9J6ZDa+R9+dEd/7/U3uRsTfziXQwRma
k4MMQXFeHKO50q/32GVixNQgy72YYJKLclMIwV/NBNnw80qKOUFfxP+LRf0v7+R/ux4Owj/Ztr3Z
2a/Xy0NAtllE8/2mbErHMiBPl2WkuzbVpZ3aBnjVf3M9+D17yyGUfaIXRBJnH+YA83UcD8jT7mvZ
LORp6CQUoUPe9Tk7DhMCUPFnNPf/nXQxKNG/jWiOFYAwBF1ccD0sUKBevz7hEDlRy2D4j0jCGHpN
GMyeJ5p1aUpKy1RDrxZfLIOqIpVYCsfb9lMOTXCLkEI6uAH5s/TRTJ5+PxB/zfe/vesUjFiOeGbn
xPKkAOH0651F0TjoHNn32W40Eshl0rBgMGaUNM/639M25EVW6akxfuKlqjcRZ6VLGxerG+wM2Oea
SnfQ3tgtTcIgowdVp02jr9bRj6m+h5DdxWGtahom+m0aRzU2RysRQYxH1c8bdRCWomxSh8KmUdvf
shBrlj3wNQd+AjUHLAX7VA8qHsNd18DPwL40L1kb40iWWA9X45blrTr0RBo7AN1ZUm6rnODXRInU
eX+ZTa8LTKts7TCNKbdivnR/jKYXisq04iSsUJH9QokiV5oWRX8/0BnDHWMLm/N7NvX7vCSSjiwq
zQYSDpSDQSLTlh34mhhpyWT50B4yk/dyLqGUMNwGBJcM14cYgNfN/5hs2Ps8xncbi9HWp3xc2HjJ
I9JlFP4AbIcnhfScLdeRp3XbVH1QqGk/92HsZf8MWVdyCFWrA8l2kVlE6HIN88FiC1hb1m2+5H6d
QDUJwDZ8efQy5GxQpRSu0HVFZuAekQIPhS2aPvCRm9wfmxHNucYv6cqXTX+JolVhIOu4i2h2r4HG
6OxLa9DAqwFplWBzPQk7xrGsVFxM8BtzOk7FdZoFT1/jNKyuuE+Ur83ngXPZ0aMcAO30pQHOGFwF
urEY6XHQK94tlGe62bWMSDB6qUZM97So1mSt/W3HJzdtpe2lb68HwgtLkOCJaDonUe/8WxapbhWH
OqkNFDGVD8p+HcaxIHMJiyDH6P+1m4yD4U12W6g2xw47iD6jc1WncBDTSiUJcJByHRzy3/LPqdG3
ONxfh7zvsuhsuWyRmC82yhS4oanROW6DdlBNfEcW/sU6q4snM3AC/apNmxTGR+Of0rVN5WFtfX1u
k4VdtRHbLsqG5Wq2jX7MbUarwFNxn7euhwmYLPZLjUl9lTSpnkqsPvEmrem/NlGrD4HHcEOKnrlz
DPur8hQ+HUiJV91hOQ7eZLeQpOACJ0Lg7UbEnmQekqPU7fxpk72Ljpi57lisML8wYzP1Q5j5Ca65
ubEJaaD7TQ7YQxKqeUqaq0XPYB+5h2NoxFh1rWnfWyiRh16YBvH6MBzSmo+glqg6IZOvLdiHNMGf
LtahSuSQnzz+5KUgq3izAWYEXUX9PnLY1V2IQX2sXKYnISP9ZJKMwrZqonGCRqebZx+24nsPbrLk
bFZffEHbY0RddJ1AewC/QQi7TSA6nayb0K9b5vXniKStKwGO8XdInslS5rGJHxcqRXsy60BAlyn3
OC2Ju+xbwWFaw3zNJrtCaVAeNFDOYZN9bRfK1wuCh/nHBKgsPurZwPBuWiVWyAVp8bNwaa4OpCb2
WvFUp4ckdvJzWFgHt0Hpm3RyMYTiQujvkZzMbUDbrpspi/cZWqctfPBm8dfBzuEuyrvlUihNrhHl
C3oosPu9x94zkC9bEYvSIXj75s3of46EhJ2l3dCGRGpa8hoEDd+2CTNX9KYvSaztfDCb78J1NjcQ
OqMY5vAa59iIlYEx4xnkIKhmvbm2YbQnamYKp1dBmmfpS+rXH9Fc1/dJjOWzTLM7qHyM2rIJaskP
6arZMcndcG9EYr+tJiwnGdHZQWeauy7A1IYlm0JjhTnzfZnB5jLaD2cdPCtppNzngFT38wT/oqs6
55rnUazjVxuMouUYZkh0sQWCJHF/rIyLrO6w8IIAEhkK/wB3W/TVsC3yu1RmK0kTqRcAeGMJ/DUG
TpkUF0Ohtc82qq+BDiXfpyILt3KL7VIancy4aO3KGrpNtTZzc5sVBNJ+H3f8uyUISw4FsE9Io3Ia
HzKfgU+jI3xR3m75lYu1eDBajUfmhX0GxGHOyxziszRL9t0y2B9yk8/bqLbiPJpkLeWomp8rBuQs
XD7PR51G65OzcCdLm4zrTQziE/nkslwyCL7nMedpXDb5xJ/54PgbC4Z9kbbWb8u2bD9nTPDDkmt6
l9Q7Q4eT4jCG0T0ppqFO+WG5RU7cvW6RHs6sj+u1GuYtuRdrlOAsC9iRQAkWBKd2l13lUVJXZhrk
uUtn+zytlOH+F3odRwM7yYxN33pTjw98EPYqXnv+pBSowgao9THk2HJLOcDLH6DUX9s58Q/DVNsv
FjrKD/g/2BzouC73yaqweEbmP8XMzTfB5v4CKBFKnZ6L4VxnKjmIMUMY67HnARGz9W1dC/t5o4V4
LhAFfhu3wn3Bgd9cYbHld1tM3AOO+vbU8zoF4djHrHKK94diW8FkRrEdTltD9EPXFeKhCdqMFTd9
dLJejt+MmxMom+m23VqezDdtDRCiIUp/adjGFfZsFY4s74qrWIemWsyWfCqWhp3FbMk7qWlhYf+l
ydbyalUB0eohn42CN9ylbMndMYJtAduy56a+9cQ0D3yOe8Ch6/DSO/sdv9OUk2vjl0khgpFzLu8D
l/D4UxO311wb+jqTevZVL3x0ty75/NzSZRnPAjpuUnER5zdJrW1xArA98GslCnPQYYIdsijhDwXf
YINBeOcLdJB6uNdkiuKblYw5xjqLvLO3I198f4qDjf1lgNT9iYWEfM4H3poqC1bsyKmxj7JpF3W0
vV7FjWo73cLeHdL1DBAwJud8Adr7uBaDnQUYGxyMBz4GdLXuMGraN901gJfM9nCYEblUqZrr5a7r
YYNUbI6bLz7fYAToqM9uB5AZ8cHHCBFvHEok3Evaiq2w2EescWmGwKkZSFNfLS7Lr1MaokF+2dha
g4Bcw7ibtBSbXXQpErGs57FfB3sQy5TOTxxoPSRr2vTclpbUTd9VJOHhqWUoyCipSPrPeo3JBkSW
rRIG2EijW89lGCoABFF+l/fYTg+ApbeDHrb2WlLXVvichu7akTVM8lO/koxvDMM/REEd4oiqbgFC
aGiqPjmXyMId1kxmPS2HedJYDwXMu2oGLKGOSTz34rYTRmalGkzYqs2FcSjBYGxPWT7L7mpok1Qf
G5/6u66FFnGQoQ1XrEni4pAVkcjLKZM2vnSNNdDc5jRfwVSF9UvmqLsnKQ8QrmSdTGWedMxW69pk
L7Eh9h1Qujwwa4CDaV3H7Aj7h860QggniK7cROYpA7crsseVJDpHYDYXa9vD2J0dfkCDcEE/BWxC
Y5EdhekNRPIxDvzYqTzOxdHQoNP0LiZLNqNqY1D1ldzRm2ZZXrdNNM+NMK8NN6kE0eXVkwcPdKyL
2p4jHB4RNonMPmVFvt30K+3vLWsB2QrLKzOaDSRnxmA1KJWqJzsAj7Y2Ax9WtMAz7OLUD9fU2ynX
PQjQJkCzhNAWVXGY/HjYcNgkD3wS7AkerLWHdilqBH4CEwZpZ+vfY226zwY1KMVxyvPmdtIDmIMR
2NpxDs1SX7JBNTuGFfhFaXhydBj7UzfWKfLIKD5yJ/RNV8MBp11IbqjJlko3E/wojrToQGmNGvs5
n89boLQvUTHaqwNMtnE6mjjT9xNcOHcx1tclB8EWqrFrJFTIaTEgn1QNiUaRYb5MGR7uuGoSP201
PoehphN8WViJy8FiUfpyWztg0DPF4d9mXX9oJeIL3EL9iFOnBVvIQbcPRrzItolfM0Alp9DFACYi
rk65yeUDkZEF3Z2Jr9GgnnsZIZNC4nbKaS2/aU9hJoPB199YVNvrmTL4/LUNsqiggibXtaF46Caq
T0kblgofg8I+SaQl14uP2x+dYPlrVzfx1y5m/naJB3ZIUdRzYYCoXnTe027f04IpmYzGu6yuGeJW
bI77JEx+JJ1CIrYOaj+1A53e9FKQ9thnLXhdqZCyXAA5tbqabBtQp9JvGoZw7lHGwnrsI2WGkpb0
rjcTfRNCOAAmPe4BNGMOOLzD362GDLZOKVaTXlQ20/yAFH7pLWKtrrlWRrt/GWRtouoMhP1XHLze
wpGFhXpFXJcdnJHkqh1T+pzJRJxiGFNz2a7EfErTIN9m+G84HpB5nvRco+AGVju7ndLC3pgVxF1p
G4Q0t2GazVtHXQBRlFgEtu3Shx/OrVgrWJTI02aTsuR98Rzf5HJZjoNc2DWozQblQW3YEMwDr/iJ
j2dY6hPgaHeTrMjfSoJwxB36eiTpERYjNOZoW9IXN/X9t9wsoeomuA2A2cboHnp6/OSQ5fFT7RDD
lZnzoj+DznDX2P0GfwyjEADgAt899m0i+p4JH5MKxj0AwVVFqTlas0BsR6EVJlGVCCVk0i0nlNWY
kSsY1R2CNODmSGOXql7HliKmZkO9fR2meeg+UR0DV0BWUXfY0nimN1PZeG769UwiKofkU4ZqpKLs
4rFl33uQvwT+LymCBLhghy5Ed53QmeYVsm0g6uW8CTXNVY4DN10PIsa51Zezwym/HoZlrVUHWrGG
pFNNMxIw89Av0IVZGaZm5jMofjO2X5umS3Rz8Fgq+YLtGzyGLZcw6swBmeyy4TKLmah/TyNA3vQo
uq5VID3GNe6e6oiSfDkbIls3HOyakEg+SKi0eA8J0VM7y3KGbxuWMlg8/k9F4GdhHCc5rPBkREi/
gvGj4mkMmK2vxGTQD1zPITYQGtfB3KDcHB5ulWIfh36Bdbjl701SRyE754psWG9jPPH222y8IKIc
Cr/CyAG6IX2GIwLbsXuZBQSF4tYhoAz3keTRmlRzM81jd97aiOJt4ciTWr6xAqUsKPHp3bwON2zG
423wewZKpyoDc6/qJ+ZS02bHTAMQgz09z+Oq6wNrHWIc5A7NeDKmkNiPidOHLu2bOyqQNZQ12Izz
tnJYt65Izq3L1bqak4AFxca2GhCN9D45NkMAL3w03ieaQzsYdHG7IfQDtUL6rF5Kt9TcAFhMRp4c
YYyz5GypVS+mmPtnsukJdTYaCn+JWpAA0iET6j0aduhkTiNhu6POJi4Oi6UgRsqNju4zVNl5PUpY
Tde8bZaHNEqXKzbO7a2OalZ1NJvvgA6s4D+Zchcw2tGZQZZ/kjz4/AKqEFQvG8y6Q2a+G87WRbRy
oYA7Xi7R0r2bLQLdWNtEgT/EOTqD1dzWx6klPiBAIGBOckB7FSjQND3bLEHBV62K8Ea2OqymjBs/
xo9F13bpAZ+4OfywEc9tCSQEqcGwkQXZiJWxOCKcsNPVLNJueYfhvisuiKjpUG2dAHGLo6smJzWj
0/7zjHKkoaqjBPZ+skbTVTzp/BvQvQSCZV7TRlcQFNsUGWq+TveqyFC3hULW2X2dNm8bvBxTK1EN
MR8XBEgxvUH9jeT3DTJvBRADcfhdMHMSSs+6/Jh3WX9NmkmX0zanlTXFcm/UOlZ0nQGoDikfy5w4
cd6iFS8mDw0pWSjGqxEwuKxmCGZvm1ws5kbNP88k0nhOAH4Z6nMeVrzsAxC8gh/lrP1PIvegoJOm
AT5v6PSK5NKLz7lUdo+6GG2vEMFk1xbkWvuGLZIBAFoS+ag9q++CIs17Y2OMfOG3cOVqEN9lt21t
KE0b+ecipPODtwBJ7w28AuCqudLYTXMlytCl/DGGfJgfuNT+EkO0aA+eNe2/PEtg1qQdWJMhkbKC
+Zg+jXWjT44O0dfMTnAs87AdhO23p4RN21omRbrew7ii7QHo0OKQoYCPKnm78OWCci6NbX7YAopN
ax9wu7wXpbfIhisz5Cs90b3DNVgpuDeHBrw9tl6iaqgwzuT1XLJm2i1a8PV3bDbzbUPjpThEaWPy
k3S9+eJD7lAR6wY8peoygDtWFE2pEIB/QsERIt4J5j2ANrKubZl1NWD6oRtbAZivkCBzIJc8bAoK
QLllxmTHbtnkemCRAm4E7goKRZqidCpEyhwWZv7tJzEAE5pC5V26fsuxWyw3wQ3WHPpxKR6n1AIO
cSQFz0eSFiqQovqO9TW9KQQq3944qVdV2rjmN4QI+rb2bXcdiJkemJpkFbcF/T6iufUApyDnQI/S
SUJv9jCwDyCC5VT2tgCmOYu26LH/WtbDDaZrenKZT18IqP1wD+WqYxADNFjD3qj4W8tBlJcoRLb3
ukbx5TH36YqkADQzjsw6AgmoYim+dCC/fYVzE1Ed4vODYGDa93HLPnnmIUMzquv7olfs67haVFmi
huMbm5T+agHilGivAe3RYdkUvFkw5XtgRMQD+ummQCqCyOPOzpuqJugur0MzExBNWNQH23b5Jzc7
fe3SUVXIyLtb6AL5Famj4gWKcYsC2aHJ3gzd2BHu9vS42JVeukkD7pZL4fdoLVKXlKP8oMynqbhC
Nd2QHTZOEDiplofzAAqsf4Ql2R4sxK2DxVRPqpGlKGnFp0vdDKsWQP59/FXUa/jKa4fq8Ak1fM2W
dkdV9PW/4TFGhyRN3HOBcP+MOu74TTdL9zXCr6QlCRg4yshXq5LiLoykPZvFYdUV83ettHswc4Sy
6sLpKMY62B54Q1ArYVGZdsZ5YFFcUIBfRc3XDVQ0cutHav8lIXYcioBEBeD3sJVBxPqFoML2SQpU
jVUJVP2LQTk0zCzp+44xwM5Q/4EOGOhB9g0HVKeWA0fxw5p/RUarlXm0yQSO9pOTYsQuP6FJ1ghf
cITJLErs6lKN8BqkYfpTsq4TX8+ehgBjgekoOHGJZqHkdilqubrnug0+/ZEOie6uAFEpl1R1YiNH
DsWSJihzxMLm2WuuFHEXyeMWcPPixnhD2FhEK0isLrNRuMxrgIpZZrCNT0ky+OI1GwaHTWU0XR96
7GOpiNID4rxBQSVdMxTJj2PS6OUSOoTx8hRWGM5YNBkg7rRcF2H0z2gkaz4dYEn2eYMqeWDaYCm3
tunghJqmjmFuYA6OsEEa2WzR+HlhhUMK07KQWfuiC18v8uC3tEDeRzPWBnkvpZ7AN04ejRPjY2TY
PI1vc7ct8Qo8sDEoS/c6QUhWbqAsx+WqhmkseQXFen+SJAPo1p9FExZwszM4S9Q7tXXR4XtoYZoD
3iRuQsJ8A6a57rMqRLzIl38wi3/1quEa5nCIYR3CmEN3j2inEP7uVUMqK1wkmuGn0mY3NFBOaZD2
sHSwU4L0VCSzRZlWFAitRCth0f3DDfxqzO43kAAOQguIvUMuhSn06w20Kap906bN37s/bwCF3xzz
T3W8x4wjGr7YPziluxH6/+xIWMCMMdBanO2fpbQTEb9eMYgWxd2WkfeM2N2HbLY/fMC+SByefLAO
cW6XRrW7/N4J/XWo/7hugkJBStOIYqF9vK6ZV51rwop3ULQ9ZLklMv30VSRIzZrSwwNqPw01PtUc
LoPQAMP+4bF/LQ3cL7+/YxjEPEGZIfCNXx+7QfUSiYJg7yiJzUcGCj3K0u9gOLAg9dbm/X0LjT++
Y924zk/dFKEFQYluST0G5fcD8esrx52kFC8cBY9732qasg8vwGVtJNduqH+AKR1Se9ajUfV6JDUa
O0ADLOy+yfz+kv/58GhukiUZyhn43mPug/0vclH3cODte5J5ACanNc7AhJ9S62FGHduihh1nZ4w6
Ss0yrJlXHa2L5SCtgZz6f5gI8QeIBgOApioANGDzMJA8xYe7afgmU24ceUMzZORIV9hNdxZDBS3w
Ceqzl8m2V85AOTdl4JThrtI2EvOTMpmE9k6gRD9xJRSSczjglqJdQjtMb78fs33l/X2doGcV9oMo
SeMc+BDaV/w6YWZfQ5Eet/AWYEBiEkRzF2GwIjgusKYD6pPJk6HdbldDZtX7P61p5v92sNA/G/Wx
DI1oUF6bgKr59Tbg5E5unTL9NvQpAT4kAc7AhF7WCHn0DatTIEdIl/GBlEqmA2Aea5SN06uCSAKx
dBQAfXboaBX4raEFlnyThA5uyz8QLXsTnQ/jhUHKKfoUU7zh7CPmEJiHCwxW+G2qaQavf8/XwOqN
m2vNUPkRvWn6iuRqwfcg+ioUxBXdtpIntFipLxOHDY3+BhuyixslEP/V5YB2PbVDy4qI9I+Z4g3C
Jsp4wGlFiQTbeR1tvMdf7WA2QAT5/fv/QJRgp8qQZqGcOIpB6eBjUT/sGJiZw7gMi3nNYUPCyTYR
HP2xRK6BmLOKt3znHxBP7BRFDz0O35v/2E5MXO9ed/COZeNp9uyfF3TycRfHIQsOLuVxjEMDG8mH
aQFHcEKWoM2rsVhFcM6gaiZ3NBZsvWHTvGI4OMS07UUhGljzckY50wiuPKI+e2xGdIC5QoQmtxe7
S9H3RZvtbFpIFtXzczen++vREyQt6O27vPVorOy2l63POvg6Ud/vvFSL0ccL0gMX+CJD5f32UqgQ
8O5YirCoRioZNQ4FrdAmphNU9/3ddVCBwbaNf1yeFw1ZfVnoIPEnNNgN3HlLhh1LcyZV3fcwZcNo
Tnyx8YKcS2/u1toOfnjfK0sRKTe1CleoSPXNt6EY6uQFKX2MSZYXDRC3BfQN6Ljfz42PWzhGP4e8
hZAB8DKadn+YGogihyaG9/W6oW0L8odAoxxJn0fbmf7C5tFjo/j9FT/uRjTHXkRhzIKkxtn98YqT
jSbhFfPfGJJzTEY/J/v2R8EwYfplC7r8vMK8hF4CT2Z2U3OX/4lo/P429s8i+2WVo09Vhogko2gj
QxOYIr9uRxuDfQB/R72oZFCOlQCGU/ITYtOI3Ugg1Y1B8ue6fVjQ5gE7jhGpbo5N4eiiS3x6kO8h
EdFmvOnrInsKzPZAdCcfZ8ujK0jUVmO6oSIZkwhauISVujv6dQaa7DpC5Ls86kUgurjUsnP7yl/A
fX+iOO/3+rjOsrCcf//EH/e1guGAQriBp8bTMnDsvz5xl9Vi8OOUPy8zegfwI0wNCn4StSeYt8ne
iOBKxB5ODZQFvmuxjfsDqiRIHvZVMUtwRk91yPYpTccWzMxVa5AiYYscN1iIp7FfDELvLV07rLra
qx3njNdCYXXm8Yhl9PtHor+ycujTgIJ4HJvY1fAG0W72Q9A5glfatBzoc+EEw9pyptlvwBE270v3
j3WM3hEr7q0WwLBdhb1y31KsGXHQEBGDII1Dun9Jj93Ufe+5RHExPON9HMYV7sB9PQb8VCvY/ogr
CnKnU0dyy06msCgMqVacF3jcf3i0D1EmHo3H+HzqGEslShPEe7++LQeDJe9nvT6jcnPfqZwdMbW2
fmv1DxcV3d54CzUt20tOh/18VETHeCEhU32zokIzi11z4ozM/hlRqsVwwDljmH1s2bCbDC3hmGKJ
782+u83YNq9airQAeiIiElwQvVMi/A94b4yhACqDoXCorUbPgRQeLZaE4FTif3+Oz74Vdv8VfInX
i0IHivNrb6nBo/8IdWO/obIzG8mXReUau8Of4S0VRVhQJ19Q5Dv/cPjTD8fRfskEnzFBIxxL4NQ+
Mr8RGskkmQn5l2mOMUNgYeyl/Dj7MT6JNIlOj7UncNPLrGeg3676pR4QsmDTwyh5G3r3kGcTkmn4
H0mBzQALcnmERY6fgtyHhe8C+mHd//XamtEPGMrQFwPWClbR/jqaLuwvAmL/ntDyVQLPiyA64E5S
uALbS5fBef0n3DnhH+JZPPx+CGCTiGN0Ov2PjArh4ARgBr4whPSsr0s3d8xUtY9qeQ/yKrHrcRQ2
Q5c1TimXorR2bMfrqEfHDfT4QLRDbmyjSHIHvTZnkB1BSPwArBRdoSlRkqG32KD790T2m31UOlP2
u4eB5T8lSxxBjSwkerGh1gzx4zSfvE+h3NpR1EGXqLlS8S2LbMwPkPDRH0kGN9u61FBuN1mKYbFA
0prQLVgM6Ejk1x7NlFKZyBOn8Zw8Zb1bE1hXIUZp29lwL+Ia8VvdQGgXwCr7Kt/Q7GQDUY2paCBD
rJAt4UHJ7LTwvIHpqEjYvvhM0/ZlTvoGbkTiaFytyE/1WmaNQxE0bynqmhv4EVdIk91h1JHfbmo+
RNE59rGgp4agf1l0NJ1WyTOaUTQdeeaQYsKXADbW3aEL20AecWLk83tqs8w+b/nSDCjh1zoW02ce
UOV+RhsrGdBgJAEXVvJOMyqqHH7aWLzFCkb6u6DgJMMBU2Udf/LZeQ+Ptfeo8IfMPIxpgdZ6Udpn
51rBnLwHK0i67gyLDe6w+CmKgTmMcogZOhXcoXIObStOoKQmI1BgGrksOg5DYkx+mXndiv52SEMH
YFcujfPLrU/rZm8aA7xzTh/rAd7LZXc3m+KEuZKhbg9Fj7vf1E9F6zkAmySDaiVqC9H24puJiPbs
W4XTBnY4PJr1sJh2Tr9qMsMgumByeFJXHkor0PbZIOripVtZEbJPPc1z/OP+/CJp2x7fQ61WgsvB
t0nGNzQd4RQ9XDILh/EqDoTkebXKtJtztMmSsUIXkGTZz0XQuy0ep2EpDpXvoUYxP3o5pYKnDUqK
jTf5g6wJtLpT3jFCzaWbV14snzKwci0vR873qDq3LhXdS97UNdngXvQTRoqgvWWs7rBrjyK9Iay2
eX8bt2jK2D+gnBHGwhFMrp+a4/8gwozut7QuUC7pMWrE2o6HCMyCRQ2YA9g4fKUN3KYRymfPYbw0
xThWFnkwRpYWc4sTpIJPtf8R3D9ClnIc+R7TJ2LC01dGwFvPTlL4fcRY7zr8oyfhAL6rfN/ykwWl
5OiM553GBNjg12Vnh7J6/Jz581EFcEsM3yh3yQhnyVTjar2IkWSiy+P+emKTCJr+K+7DPs5DwiXE
OzITi1dBBiBZyU/QIhwZByqwEWlVvohX9BdsC5Gi1wqm/DzOL04OcztgvIhALZgAxhaHu0Lm+y23
eNMGcAxmFq7A8K3xrSZhn2CZJfubh8uJr/Uc6KI7LEuMH8URi+6iuIdlmHDZ6q/nsZax8Q21HgJf
S8EeZ09dmtRoO5B4DgEIJWzg3KPjX7On3qZdfc0l2R8OFvgfgzFj1tjqrxiXp9vOnVM2pd0di1Dm
+/TXUJM/f/x/BvnPn4NSQP8Pe2fWHLeRRelfhI7ElgAeB7UXd1KiRL0gtBE7kNgSy6+fD0V1t8ye
tsMzLxMxE+EwbYlkFVBA4ua953wnv/EsJGTwkipUG9/yVKq0PaSVPXPQjbVMvFZsMfkRT2zA4zoI
3bcPql5oztIp7We0xCcmaDNNWTNHAyXvoHjWnCVtlQXfYil6bC3NfjvSQZgLjMzQ/koXofOGZqto
GHdczmCtuINY196OKbFS9mgbVVdyNI80q9fduXj7aN8uDxSaBedHMkHhi+sV68FPcoYysI9NxnsU
Ek4i+cO5Rk2VfFzAtA09Ou7EXk/v24W0wNLhXXKQ628x05bRIHszz+bq6noQpf88ocYyLvxPDV7A
8XaGcLFsnGjJepM6xGtHS+zGlMmdvn4T2atu5PNNNdL0b6aMKy4fpBXlevCtpti961bbKL/Q0usX
zPQ+X4pKrLdDubjr+68GKC/jx6GIizjdV1Aojaeksc3YPubd7Jn9lf12raQZBA/v8OuUo8FoeTvT
mxqfJ0DNi2cqzXnOaxMFo/hI5ZaBLVWN0VewF7o44sXdLEGlgFJF0dssaBjQsnnTo3s14y0cGTxf
+bN8HmTm73OKxWk+20FXTPURcIUoy00ROEWpIYrEtA0Rig98f4Jugy8UjW5xWzYD/54vdh5XjCat
ogYbWXGr0V7QFBjbjFc3Ezr2zyu3g11ANC/rtY++RK79e5uJB0r0NikGf1eUPGLhNRkVMytGOzyq
phdU/hnrDZ6LOs+Pv5xMDAOTNtsPScF+9/vsdI5tH1WWcDoO9uWeaQCjcdY7hJnR8gyisR77jyhI
k1Eeke+shz4FcccpAs6w5BxRHo+du5OLWIX8PcM0/s6c1HrV0K9aL/G3/qnf5SM/bQ7Werx9mlp8
abnA+f4mpRWKc7VY6CtjkM2rIKRlMcvyxmYYx3dIlBpc1NodOjpqb02WxXQLzBtDhYXDOsVRs/A7
lrfWW8S2nK5h4zo5/VJcFGx9y5K9E3i2gsaEe8UcdL2fege2YLqJAa6xVNoyYl532zHK4TSz11tP
3gBpi/NrDX6ODSwrmBEyeJoLjvJlpDyLjPMYdTAtbgMbYmaCcI7H3Y2XR7ZEmEAba452U5Shwt/L
UUHQ2NK6MKWDPp4N7hcntqF8hDwM167+YjgLR4W+bX1slG60nnPUESYX39uZzHqEWbd2KlIMKsxb
ysh7yJdhNJ5aimm6CgtSHvmF9ZYmrTGqhTOQQehbLyMF4q7Zs71cu1QFupG1FxCU9ai+yGBOGvOb
MxWyuJWyUaBGHAsthvGKPDibIoZIgV24YQe5rDE2fmF67TMdyTHvP4i4yeIYP8dsJ9Pj6FHbND8C
neoGuxHchRYPB4ahMtgY1tLlzwvoN6cGviLZcIS9adbUlJ7notcduMrLLLA2mj9EmRN6I6bIafvr
SN4+y0ah9nZR+9urZejNQPbLdBSgsOSqo/pfb960K9fvQDvKOYOltf6ZawqD70Ditn5jZNOdwDw8
VOtsIwVSwq0cUy1Gt0s/m7B+3+xLvKv1b35dsr/MRK63TgLf+uHrcmrAYJ7mlmm9abXCvx8SL4ae
MIqK7rkzLzDiTmNTrXd5bCxrO7DDHscXh7KsP2G94fp2BPOHW/qW6zvHfcePBm8vBEOTRxoDUz7s
tx1bhcPaW+XgiDQewCWsx4fOd/3NjW+uzWijaNYmZAfD03G2ZVw2dRQi+0akNLxNsvoRA6k+p1a8
lnEJtFXjCQ7d+raGyw1n1DnPEYTbF7eOslaHK9b4ab0mvWix8nTFhDBthKpUrIaqtxNCH3hd9HJf
ri4spzON7Cqx7AKM4p/v6N9t6OnlsD5wBaODYFb3H23lpGeGQL/aekrqWvKuvTieuBtg/DINNpz1
DireZmY6bdb3/ucvv/ZRf5sCrC/PeA5tJoRKk9d/12fFRlIbY+fRqnpbGjN6wOv5Z7pT3P75S71r
oHM3CYwQvBYtK/4t19bbb6CAEc4Xohiz+uc1ImAW1JtGRY5z5wXMrFiRZbKOJwcAOFwkyBW5T34t
jn/+Xv7Y5nMFMUP8w0xSerbNdW798b1E2rZo32bx0zo5lV9S11zrcTQF+DcXSGV/eZ7/8wWxSNI4
AMVv0VwM3vUV86QVZlGK6PFNaBfnPPFP3sVO+OvO/vMDNNe23b8/2PUI6d0K18NIYJEC8L6RORWZ
E1d9IR9/rRgjunhupRmxuuvuJ6fzceCoaGkfhhH9+rYcqnU9v9hKjW5xeB79xTv645XOO2Ir5cOH
sHGjMJt/PxaDL2+M3mw3j8XbTTVS13GPTwPak2af+jrlI2AgPXNnBrA8eQeNkaxvBJFCMyyw4djZ
711cKy6PcpaWGXukavh2GpOReZvONvvJzfg2z1Jvy+yfH8QfbxfaiQHTEocLBue+QwPuXfsNbeOU
tmhFjl5ltPmKTC49+4ts+Xz/3p25vhQOambm0nfYmHrv78wyskqw+DI+vj05tctmnsO2mlW3fDmq
vwUI/m9c39+xvv9HFOH/CwHBa0ePO/9fxu//yN94l5u0pln8+pl/8mHMf6CXwYdvs4ID5iUp45+A
YM/+Bw0pxigSfziuU8kr/TN6wyVshXWUSSIdXLIxWC3wOV+iN9Y4aLZUNHpd1iiXxM2/wYd5d7la
66IerLwAupfrgOXd6u6beqAx7DMt9dGllknih1nc/NW06I+zG65UeBGrB56HCRNL+327PRqolLBd
RschqyoT4UPgh/4UQarsIaGWLMGnYmnydstsS7389nncvy1ov4eLrJ/X7+vc5cVdKRj8c9r+8zZJ
ZFFMdk7EBQUAkFmv7UYIKyav64r8Ed1c/TWm+mH7VqX2FkVj+nNi11TtZCvtbdGieJuHjOGA9ouN
3RjNecjr5K6j6cgwugCL3s+tguoSLzdD50WPpSzG7f/GQWB8DkyUAy4X0rtlRbTOquxdAqzok4X4
DXBLaZTOKfXGmS2MQM7OHsLeGeVMq0asxXsA45XR08z7Q/l2LysL6Cwir1DoJT0EQbLstZ8Xp4kR
597Xo/kBbEW/n6ulz1Bggs3682N494C7fA5wHljfL8Qj690Yie3YMMzeGBxTW8FUFgt9VgR8B6/O
Xv/8lf7Yi3+73GAvgEPxXVLT30uKXI0VV5m8kiZc5DgDvz/00m/ObW83DyhH/2ry/+4muhwZ2FyW
YS5xC87BH2sFy+wQoxkFrxen7QMrCkrSIQ7+HsFifRWqQIYMjOEYXr0fwwUty0UxGv6xtcb0ALHs
VdlBSqPA//Dnp+/CcPmtMlhfyaUkYGFa14X/WBSyGALNyDV4tGiynxYPhlIScM0ghx+3c7n2/8xE
dvBB+vxx1q5/rZiKb3EzR4/JUC1XJdLXh3bGABNK7XYh/kOhQ23ayxFUeHQm12A+pFybH3XsVaS3
LAIKWpyNS8tegReZlGPtTFzZx86S3adRLunxzw/yTWTzh6MkEfQSy8Zck1hjd61Gfqs2IysqkGe3
03FkvMWcCiU0fdbuZDDh29d5Z4XSrl+nojW2bo4ph4s3OxblGsZgqn6PsBLvU56OCJUxFjWyEp9M
Ngu3bjA7X7yxLD+5jdxhhLSezKBssNtgKKWrGhEhIXIIB0tKL0Yn00fGUda2itP5kMd7k0b4F5az
/Ch7172LB8s9okKqr3i6QO9VkQWTVaZ0PFEG127KtgR096Gza/9DG7nZKQMYt63MJkEzGUffEx48
m7LL45OjFn2nMBGtFFjPuS79pjjoSLo7pbHLSEcNGznIGt2BCV0jb+v8Gfv7pmgq2q3sNO8QLc0/
ZrSgcAKSfke0kH1wIwdBciYTQF25klvDW5wHN7HFBzV05ScihfJXBemPdAoRzDCJ26RiplgLO6yr
ZPrs+VW+9UqrPbpBUJyyOZuuF7b4d7LI/W3vw13H85KOd0NfNd+IQXC/YuPfGVhbN0mU/zRyw78x
qsLYOnFKc9zDNl9K3rU0m11uBSe4GFhVIxWFFuaHnvZca4QGySVCZdfr+dzWRaY2doB/uatHsIal
/eImuBOdKRGnOIccBABi/mgUeW/xt2K5NTHSFqu2lHY6z5cNu2j7gKvDP9FPtr+2kezuM85TdeqZ
mG8atoofcgcwBPLyVsMaHhrb/lo3bb3PE8tY+01+GWKDaD8idB/AnUwjHw3IZ5iW8XGch32S2A9W
VA471jZ96rHOhrMx9T69JOuH3fKZt9JUD3Nb3KSRm2yMEUyhjothO0R5GyZlP2xaIc7wObHux/DQ
MIfE4IzjmyiWXxDJiCPiQ/EYmQtek1Z+woX11SrhMIwtqnQjk8Fz70bMYdrWvPamYQTyndPn18u0
KQVgtCFraH5psJleYCQsUXiNzbLCWpjViFn9GGFNh/sVvg9QZpXMvJkp2hOa4WySHJtfiN5Mc3Fp
wrp4DBGIE/uy2kLngKgaS+vQgk27ciHdXmMSFXQj3PlrNnbiYUg7zw+rGeVjiFNL3S04Y1imOrO5
mpmznZJqKo4mfaWjV3O7SGOuAWIH9MDzYWeNFjBxLyELBwceQtsMA4t24s8ZKTg/2OjPn23djmfM
2PqU64AYslg5160wsNb3QGjdSOjTYHJ/GTO4qaHACYthPPM68wRM0luardlIBPYiLpkuLtNHR4tq
z0gVGXUeq50DDXSTzSCkAVKkB1M21TWD8Y5ImbInYIb/ZW4BUTmVU3MOlMiB7w/oYyXYz6YT+T7K
9Pyqe/oCt/Tgi22kKAoWVHJhW2N0VFbpb9OYJ4cJKhRiAhxqoUdrxxG3Zw9D726EVbG1EuRnEI27
TwvTszuLG/V2TgWAvjwCCwWRptY/aZGM26AQy3HOsvZ7ghVmL+vUe05wmTHQ88wPhqC+KGqV3OX5
SHWiKfnqGok+IUoZ7+6ikxjoscCxlfljETvN5yyz820u8ESnBnWh4ar5UODdPI1Ok+9VHAzPsGKK
U4Mh4sdiJILEHLzHGVhB5OGUX7Koo/MSOLyv2Vb4A5fo7GHPPABk9syNtN18mwFX2AWt5sgJbbtb
s8m27mBbu6ZfrB26/vhu8VTUhTiy+BkrKLpPsZRrFo3NO8kBrx607jkkQ2J+6G1viTd9nrk7G6TZ
ncnCsIExjuq/t5Yj/KBiE3gDzAi6PBsVyQAicNGeNTJCwtGS+ZUaWD+n2L12dm0154yEbGZPrmPB
XC6bQ1QZ7hUAGONx5gXgoBNREy6RR4CEOyful5HsGbADMukfkWDxX3k8PLbCarYtA6bPdJOvupys
JA9y8KHLLNrC1Iv2lTuJQ9+wKJjtYN9qu3H2cFimU4mbbKOLLNnXcP13NRh/M0L8PfY9jbB8dHde
Ku4hMUMBwLKlD3gu5+TA6ffy763jN8l125WN5mp2+xDNwjCHfYmFv7WJ2roOohKIhzPNXYwV0HKS
W5g+U7m8qUb/1ob1/8lEGyEQZ/z3/er/KL5++1oip/k3eZBCjx/5tV31HTK2SWBEtgXAbG1H/Wu7
6vvsZBFbIvpD7MS/2YP82q7abFdxkXukPtO4k/Ti/rVdJd/GgkRHfQV0zUV6/feSIt/t5fgta9fK
tIS10sTeV/aZqSynA/97hEvtkIeQzctxCJzuLyrg91uV9WUAwOPwxRKBVv7dbmsxu3bWC1k5tLnM
D+gtsIMNwr8rR7S74W/n/3+xP32/WeG10LBSZyPcpROwBjf/XobyWTDb03Z0nM06uBOy1TfA3QDp
LGK6V7JM/woUB/v1P86it4IBXXYTvomOc1XH/Vb5TnnnNow3omM6t+Dho6bur4H7EPZQgytxmeWO
wbOgB2ftxYAlD7st4nkCGmBCHRoX5qirtTOGw8QmUWVpewzqiVp/DlrxraL/dd0EXXDANxgcKOnT
A1kU1uYSlcEAqnwociS2hdH2H81eVmeEraQgRCBforlPb50YGffWjqvkMDfYudK4Qz7Ud+WDxfTo
J7Cs5TnJnfaZ1e5GDHO6G70CFDQgluNi2fmNwz7N3ySZPTxY3VC+LvZS3y32mH20RJrxRI2Kvdsk
FUa7Eoh8XY1HUcPDbpbGOvhaUIYg4NuZCWSAore7Kwax9W2rfAZqWKu+Chi6x4Koxe3SGuOxmRlz
s6IFkcTaY9XfO5+KUS7lBDZoSYZQNCN+xNZ39uji2pc0N4Ix3xKv4HV08+eRGeNL4Fru3F0nlcr2
XrWirccL5lpckNdipV8PradespWITYSQ9RhcMNmj6IIfmY/YKGQoCUi7tGag2ijApn0Lep5Sj6bu
tzwpfJcMR6e4ExcsN6S1+tpbWd3zSu0m/AwpaZS2wCNWiNMF7+2kkL4ZDz4mU0qywJTNj8nKA+9W
MjjCOr2vJ9HTOljB4ROqrB/tShNPwIrPbaa2MYONqzgg8SI0FzchJIiTQ/Ff3DQrnRyDhPFgI8i/
Fhd4eTeZOeQLLUCap1kkQqNmWrQSz4lYdI56paDbc5pfiywefsSd7L/lF1z6Eq/odGOlqHMKOrRA
8nvTF5sRXMJtVbDzBBj6Q6wUdgmOPVq57Hkefww6vHnNymw3Vnr7Am8DU+JYMbJ3xAZxEuk4qr/K
LuD3aWXAsy3LvtK3jvhm74u9kuKx+89Qi2TzGI1w5CVAefeClvdXynyguXsmPIe4atjREnTxc1qp
9G5r9DdIMZdv/cqs55N1vykYV3eYNGlWr2z7BuEQuRv+I4PJdDcAwDeoQG4JI7F21krHZ6O17MZA
jk/VhZ1vQtGfwelXI7uuC2A/hfOhnbC/oPerC4Y/0gOWNfnG558vsP4Fk/Y2vyD8odaB858vaH//
gvkv3pj/CQgcEUaXMIC8G9dkgOktJ2AxavJNZ91lHxwkBzH0YcapVPAfvLlPCETtvHgtVFrgOBHj
vtBthAyD3q+IjtRwFT9PhoO4i0mHBQXDp5jfpoUx+/su69LGQUrSM+nPxyV+1Lm7ysBUquNb2QAH
Cmsk4ON9DEXDt0Mlmy65CiJDA95iyO++WAq2EpTPKjISylusNM8Zo2R338DF8354EwAJ1AvolM4E
ReIhecpLOJCYOoMuf6H+zJ8CXaaHlsyw9cU8tuKiL569aCbqMrKtaA7HQdpngJa1CMdFj0PoGmRb
ub0NIcOKmmtzmtyjVRrCQx5NJtS2XALzg5XUMZu7Zv1jL5LR0zwP43dpVdTmFfkSe3g69qkuoBGG
ZBXNACkL56Q6oq8wWgaEHA1LBTQ6wrUPEIQ0HMeB/ONpz9ybktjhS/iTqwKyWzrhTyHzeZwCURR8
gcJUbpreqJ5QjRIphWdmwNisx/Jhsh3105GOf80bIQArZ4x9pciVWrYoVYpk1yJsPkFQC+4KN5Vf
C5KAE/ReGpl055UPxph70NdQwVQb1N/8nbsGQkG2Kp5t0U/3RZ5J5JoLMUgx8Ukq7Oh6mywe5Fhx
3xZvbdP/XwX+RWy4jUqfh/5/LwM//Jy+dr8Xgb9+4lcVGNhkweMrY8yAyM+jB/ivKtAU8h88+HE4
+XQBUdH/VgXKf4Cg5a9og7IiW79VgZb7D38FVjPhFb9Sxv/G0IKm57umPqYfNkCg9WltMVDgtf5Y
wojeMNjP1AK9AfZobThAE4r5+8UivZhGs0sMswsnsoYevdG/6TqlP0udNU+Kh0oj2u48zOxmG99b
bi7m6Rk9S3TQdZbco7kxvg6ehzxW1qI5On5E2qnrWnF3X3mIQB4ch0iTMqTrZHontK2+dcumU9Qf
u6KxIKoY+VLbB9KrlbrxVSs86F8aTgPPnQB6FImAUZ45+2WJBRIQNbZt8xEhd+9OIYzRwjyTyyvB
FlpR0O+8RDjdPikcS517elzAvjLUjqzHkzXPwS7FhG2evXq2np0ZWAIhZbVJFdc70eQfmDDN7mlI
mYhGCLtSL/vA4mUMUPOBQwJxJZrma8ay8yOWWextF6ubumYHqU1o6pmOzd4TrnQe5z1voTswkreu
2AYsa1hzkJAvQ9eDzaEH8luLLNNMx7PZ39KfPtJTVS/UiH0JEsLujyTp+eQO++4LTWMn9O04OZKh
9xQXQJLCaciQJFb1MbPGZ6iiRKz3I2UNtrdjPsbEcsA8TD6BBRtjYu3Sk+dPN0gArpJxGD51cUkN
WKwIhSlha6kDiKqx/N5P0YgSa3xBUdNtrCbAfWUDc8ifJ03S+0yM8Jl5xbeYJN+dHeXD0+IPtF2o
Bg4Dp9SwEVC7nhoPeKG9vU8FzBz/kRHKM9i117pI+6uFtuGqFbtdkgYg2tC/1GV3LnVdHXO8f1uP
udJE9lXYzUpeKYUdBDHTPUDAOsyt/FkBO9sCAayBm+mfMq3kTSmX6H4Mahl2WK/DYKAz1BGEjjQv
PzjaYc2k2WShgmPlBjgQA29FWKqTa0Ag7Y3f09nxUJWccCKhLJwWN8RhnmwuOu90sPSh1HBFfHb8
56md551qXOMxXgkxdAR/RtQPd6zdTwSREXlWzgXd0pK4OyitxyqXEgUGj3Ey+xi+V+6w733XObEu
JPu2tYI9+k+HMHcjOGg5/qzdvEQrD24nYu0IaVCkcF2m9Fttk4al3arcxTFNDHox3bau7ZJRXD8T
7GfALhS62JlGl4a+NX0w3Yp+VpE/G0VE5k2FkrJTmGN745M7UzLagI3PSeOixFJO+or4qf0yLN4m
M0kRzUcnDzvdoE1DQgBcAlzWlZQ9d/wAjwRR/mK81uxIAO6BwXcJCKeA3raZJvdlLifjaOVieJxN
2pNPhZOrewmQr4KdgTpOsWneE+YFBsiLvG5jYnX5AAS33/TCXOJDmtXWuRritiRUAsHwlgsrX8Jo
7L8PBW5sEWl9j13K3GjNZUHmYWEyI53mH41iUd3FnjOfhz6tjkQyz2Nw6Lm04OqjK4ffxrvFO9iN
/avZNEwkYtjIezkNQ/IKLiTgXhuDhhxk0ajx1vLd7qUDyqCtVUG77E1diqukCkqE80T24MawDgII
adjkzETmDJAT2qOvaMqtTS0IGHMxwYW2WthdqMbeYeMuDswaCFz1l88TroZnLwVBUmTGV26pTxYM
JyJByaEtmx62YePcgnbNt21hZVdkNv6IOh9MnqXS5xIWCKYN5aY3Fntw5jLDYm8xGZr3TRl9bGC2
YSIJ7OBa0TI9m0G/B2+jr/WQqkfaEMZT7nQebWs33cZ5QCpaGVABDnHCbTyCw9tFdYX9u5gFwLeZ
tMioBzuD6Z48O+iU/J5qXxuCVLD1rs1x3j2Ui7b3JKVNQMyK5OCRf10kTrpL5+44miKxkGtjlW/8
xQ/nSFYPyGVeqqF2j5hJg++t1T0ASk4QnuY22Ca//yxha4SpEMbOsvXJKcAt5gM9ArSCqn+Nages
stEb7M3chP3VYG4rBHM7VU9ssmM/xh5hsh4Q0pcimrpbDKFv5jRgbzsPHrlOkwVBLOPW8qxh1ztW
fEgCKEfwvv1NkMEOR3d6mNdEIR/fSDCwasG8nHHnIE+nTmNskcPOkNB/wtgcHwcgzCjdathUDnhW
jo1B9DQdcCIEp1boaFObkwgZ/pbfZxrEO2HY2JZNw9gqMrm3WVnjCgp8q/sQpFmwtf183jZOEWy7
vjkFRsD22FCvU+N9hPJS72g9D2yWSY0bZ2KnDMeBG1pN5JEP5XQ28uaHzpeboo8GTHgwGJcR1A7u
jeqOmA1xjWq53pG5l+3HtBenxXXl0aB7RZO4wuNToYj24xyksc8xDzlJZVaZs941EnTkmnOIrQyM
Wv/FQiF7Rc5EhBmRGVhkj3Oo5ozpR6G7Q5c6BNzl+esgi2A/qeVLDKMEClPAWkb3M7qJajMiAS5j
6QfN+G0dSm8Ai7f3UW5Fm4Q59e3oILMiBkyFUsQvtem+qqD56fRpsS9cCgY9OZ9KtjqbMu+a58Ln
Vy2tQ8r5MPWvLVLITdZlzF5ZREOvG5N7ZIHZAznQak2dXK5RXXMavPzLUEZiy2IKN5lU8k/+zJwP
4MVTmjIs0zHZdGzbWNdlWnyzyHvcrJ2EEyZbfB3aAzpAUgd7sqW8xns47nAcEJFpz986qDehRg0Z
jgHvYQQ/txNB4z93wlruc7tjUFURmyoZsNAw4oQp3j6ZZdkLt33e3xDT4X8gH4yftYEYtwP8y2Ii
LLkI4oehK8Z7FyHei5fJJ3qMwBmL+HaV7h7twY9Jgk8ytSMYmhNNCrTzMaBHvcEp1GJz9HfOEkFB
x7wK+mjQ4wwUHx5SKjUWpbi2frjVVLlbWibQGZVZ32lz6Y9imbyjN7n+lxEMxssgpu8I4fq7RdhG
ttM60cdM9fadW0q9MxeArqysqieaMmG+aelgVZMioVOifMSQ4j6O0MvEhlXToMSwFBhUpyteu9b2
AbJ1WcxnijCyhmPWyoNSpsstU8kePW4XLMNmsHjMM1B6AikDTLAX16gfss8dWb7fqrg5F2MSLQw2
knjTxPYPBgSAQmVqfTfjzCg3mCFJTDLSYTqpsW5xl+dJNtCWmKfvovCLraqH7gliWkOnpfNudGIU
h6CS97RViFTzem+La76ejrBsMy5nqb0fUeyVmwRjyl3Qu+knV+H1MlHcbrH0FDsXiQfWDrVAdWo8
aAe9XT+2ttOmIGJFdzvlMJhDEdVu6PVqiGmk+QDl9NTNd5WfFgf8HfggvbHf04i2dihAu0PfSuOQ
uVlUgrMu0k+sZvknHnHD52KcxFOe9RHjFi89CXek4o0aeSYn1qBLbMBzRNc4Fs+xRcv4CoNWGQYL
c6/AsLghEjHmO5UWwdlqWr1JgC/n4eRUait1jFtJdO1Dv0z9J+EvWOsU/E2/q4OrOsv6OydO2o8E
rLQ591+dIbNv8CuWLoHkVFfLc9D2MFzZPnTjh9hkhUXX7YC+XwJlSwKv1Kx3acb9cEVfHpGxD+rn
I+iNRX7G4EdGqEYpRfUzEIqA72Pqw7mVU7xzckfe4odLXrQ3SoNiZXgqlmo2t+DJjJuCPuwLs5Zq
30Y+eOZymYoTpEexzfwsBj7oMDcPu5JmkYim6EHzrcepZHlty+BpLKmNu6oZvlVlRQpP4mV72S/x
FbhDSTGvG0Y7pS4/mMlIA0B41mH0y/waIlJDE6qHrRY3xUYZS9GFbqvc/WhW40Ph4B3fuktEWoRO
853OzOG6rJaBTK2sOg7MEe8tBVzg0feytr4jpGVytwHelIaAa8RFFsVCqZJg7nxQE5aluh+Umykx
r2HORMx5qvtY5rB1YO34KL2OWZCUZKtntPOvClDUG9nB3C+IvGm3dpewjk5+MVE6SfvYJ9L9ZPlp
OWyXEbzckeQgZX5jSBBthZFF8XVK1iOoUTgy2c7yYwLQrUGrDa7ukdWHId217g11HLrAfASfzl7A
bIzDAmZ6q/vZOIPTUydiWbLt0NvptcrclNSSwXstW8Ig3yCQbUoW6mEq1Ycupwf5guV22JTkW9/0
3I+h3y2Lu5XouH7WvoqPcigpwc2eMO4mbb3nJRvFLpWszjt8O/m+s7rlq6CwvhrBzIYFCLHaU+JQ
82vPywqXVCpVn5PJKR9H3DrnRZFOZJWO2rqJadO6hZ+C0gN14IU1KXC7HzDLomRps/rWgfG9xWHv
fOyoInf9NAVMP81sF/OsozhvaI5abb8bCu9kqEpviVbAyRynwb4l/OOr60zOscxbxdySlYmBsR96
5Lcd0tiGMlyjLbLTUq7wuGTEd2foQ2E5UMWTAGhme6d5J+GFZqksaz42ZtFQSoHfBy9E18sMnHHH
dQPzM5jcXTPn7G+4KLHqZCktQezGu6DgMY4PKf/SUdOHdeCVRyONbDwZPEmqUVaIFYu+2xjCmJEy
2PYer3cJnMUz7i6UTMCmx2HKi5spH6qNG1d2SwUOM7OYk+QnSEF8zRFuUuxYoOZrg3u3Y+EfVEav
ldiBpS2Aoee95qEzzg9JL4JbPcU5sSapPOa0wHdWAQ1CdHV9ToV57/tYsLoObQhjj/hr51UZrpuV
mqvMxr/NkTBtplLkO7OI0HkUgf0So40M7REfw4aRUon8ontpoNGHifYPjovbIayV/oGXrDv6qVjI
aV5lXmw801C78AxJsSs2c06ibebFckvY3FfAjclKSAJuXU2flc8mIva389L8QKbzmbbyer0Not4h
3cnrcLLtHVRxC2tOEJ2ztHO/IgeJkF4JiSF3NsXGqMiN3bWEpwzwTJrrWmYVV0vnMQvPvY3VOul1
AQ/3nv4DkQqDM2ER0ygdbrueejsTmuCCtf0zMRI5BU1T7Ba6zGRd++LnWLFFy/pMH0unx4hjNNZD
1nt0BFT7vU+m/uyVzIeQXnln2pJbzOzq5NNV5gFs5GfLK/XDhVIap8039muUYnNFQ9dZsvJUDQq2
QKy7+ZPuUQ/Q77mxwdE+U0p9SA38tHh5vatE2uOmmRYKxzo5RePSdGGChRUa8PAlMJub0ZztMMms
Z7xMAIu1w1hekjsxYlX4lOB8De3VVAY/Vm/ILHY/YEagqb7kFuzC5BpwzAvczO44d8kTgqBXBOTU
f/Dsya9WFR4S68VOUPXZunJ+dHjMtiJu7a0yyucJ4eGrUjB79zFS/57px0jxDSGV4YgsH/25Z55E
39rc9sqPvmiAUMxWtEZPFczjI4E9C9nPfhTRdsI2vnc7ZybSlLg19jiTC1XHDh4rFqw+VLZbSw4P
r/rq9GPUMXMPSJG3Z4zIdNLTeGKrE235qJR3g7xC3WnpUFgTUklgK9oNMwQtUFQ75BQmUYYiUbcW
jqsT/8Ff5ZX/iqn5EekRi4efJhfRzHl2ebhCA/8e5WpoDjnoxd0kB9xqkFeZc05nvFSMKoT53PJI
IoC5R85jrb1AVcWbORjo15sSMaML05E0HfdguVTCcbciZUk40CP4w+GI2uJL7C/niQt+U6RKwNA3
brAwUusUbgP4xDsrU/f7f5NnAetOYRMI8ssp9TdUphYIxea6/Z/snddy28jWhV/lfwFMoREawC0z
qUzJsqQblBwGOTVSA0//f7An2PIcu+Zcn5oq15RtmSQIdO/ee61vRcNdkLafTKI60XJN7jbQ5V3j
1LiUiskjZoGgIO8vLq03F8bNaDnvE+G0F11o1Oi3JCbA3C73sVkTiF4V4qBTDmfK7dtj2UUmnQtI
62bmfvqbXZuGY7KOq+kli+DtWnjksaqrZJV29ocQje396COnkXoa1foL0tZtveGetQ/hpHThlSIa
OqmGZhTuyTUaEucKbKlBnwV75FaZmA8DWV45Xd6uQyjJsHsxCfZbLxJLzIQZZ6eG/VEEMyK5ZKpf
WwEI3kUtX2wyY54/ZhaEh7WYMuN1QULceGZuHAj8bNUKR48++Lh0Lj3mbmuEC2m80Ul0UgybtiQg
TB+os3i0orp4TVLh33zB6qKF6j+S7vz7V7RuEBvtqaENfTdrIk1cxNbl+m+8rgVhdr5W2q9IVf4b
rxt0dr2Z50DuvjJ2ZQb5t7aSUq2TGaA06JuY80JoXONGdoevtN0kHB6myH1HheB+Be5GJCcfeA6m
rVQtpNDAfxx9yQofl9Z9RMjOmoSBG1+04WuhFyV6EfoEYiwY3pxDunExWhQ1l19YvA0y0wtqiE7v
vgB5VZrI/uSUrD8r2aGD3P/A5s0AwTCJmoF12GNVY2SRlXpUtdNcYLL3h1VceQFGLMyG+6lOQwyH
qXiWlSY7bExcE/QKZrKNjy3nfZ8xFeQx/geaL+Nv1azNeuz2OAeTy7mua0Wktw2UAUUCFdOEZFNY
HSo41S2VEKvM8zeY36xPuwPj22r1Les3MvJhDfpH37t93dF8MpGmrjiGQeIiivWR2O3okxtD6UR3
G0Z6Q09tOk8wb+HD8KD9Af71Wg7e2mKLpgT9lv7LiICUQsr6uZVIKmFlbNy6H/dREjZ3Ohqs9ylW
Wr0B0FNwXnfFbQuzgTigv/nArGXVbT4bw/uvjGDiCHt84YF/pSaje5/VhnmNNm3aW2TABRxeW/sO
g7l3/kd6cIdb696ybJqhDGZ5SquSZXVVuH5pUTOiG/sRImyrIEqv6fBDhv8BIqzqgryMTkXpBr3I
LXHf6G0kySNbmzbUgzl70Sl1WCrLHA1bvgCGoahSqM0S3BmdDnUdB8DKUXUn0E0lSe6jwa4bAR5h
sx+rDYcdQrdI/dnXxuib6HKLCxVq7ziMZretW5ld1oRaIcTzhHlZzdX4DnYDs3upyeKLjRHJsnK+
kN3JO8+a+tqdRv9QxAJuwTDXe0bJztquM8QXhhq7qy/IYrq3RC5gCX4wqe8uVdWMux6L5YF2pkeX
xojPU5ySJbHAizWzjHVUt8VV3wUfjUGILYtTeJCxC3liIRkHA4+GnVrxNmmY18bCvy211McRPstJ
MqJHc8BY0+k4dfRUjGv6zerUxkF/9QVwjDL9Q+lrsR3Cydyl/vQKHDReWw627dBPaSuKEPVRo6ZH
I7EJ81Mw1L8AkA2g1vsYbtYaE8WfFOQqKyeyu3wA3bYm6Bz066pzK2pZc0Z5kjvTmqMC8kil5cxG
1va3PkIOVM1Bnm++gSNPMZsNRm+0JABts0vDazajy/jmb0qyyPx5hcLl2s1mft8M71pbTzcjwIGV
NWSPQWs92RGLtWuU28Sx5w2dktegVIz/IwYe4xhHm3aBKZeeUe0skTmHEQgy+p/z7NccFXBArYPe
nFdYa27sOLFXedq8r9smvZVRT2iTdaCw6vbD7Awvf3GXMWKZO3OmQgaf/A18uQjS5m7smzswnzl5
gJXP1i6Wg2CcGzc4l0iQXPS4TWlal0BcPjmG118tmuwVzAFn9RXODOH1qRvdHl2CvhzqWh9V3rz/
Mov939j6V2NrQbDQz8bW94sF7v82r1nVfSdhZNy9/OCf02vm0AjbYL3+HZL8RyQ7PtffoHOhIXQX
Ei8e4780jI77W8CcGYsaSv+3jjvEuXQwcXJ/Ner9G8edZb813uIQdS0T74mk3YOb643xhAoPtieh
KPB8xHDH4KzYgshC/JLP2dbDNbEhJsU627kc0NA7REQMU3AE3xwz0qjGB1Itiwu7hfwoms4/ZHhr
3FWYUq2WFZWWJ8t4m3UR0zz74HCqXIUOWVnAtB/HPrulNOxWzFP9tUEBtRIyJdWhdYJVUNDi5ghM
jU9r3rrHbhGv6tpaZgNRcc24qH0okSCvWq9zNnBh0FSR5Df59juSOX636w41W9jfTcHUndNKuvtm
dB3yptK+OGPk708c7lHjezFhELopYEbZM8cD9snLaZTesYg0RMB07k6OCoNd1/Y2iS3VLDcRl/Oa
9p9FUgPBnTQKdU27WzeLX9ksp8NsKnNr1kvunNu4l6byD3lunWtzOfSCo7oqMtjuIRlaqQ54dn3k
7lmcTXCM/HBHBVSsuWGqrV8KhWsmG1fJ2MDNINOKL6u4mDsH56BreKciTeU6rOhg9Y5X77QVafpm
JSLMtdvSlsvIRWjcktVyih+DSVjvxsKVR+14w3MpCFaM2ybYmJMNQ79m4Ta3eRUn5E7hZBbmxQA9
Yb4vlZ1hS0jGyjc+gj0X3ryq8p6DWU//CitSWbXz2nQrZ1gZDipuFnnUeWAN/esgwka9Hf3G1ism
aM24L6iIDyAt9d7DzVGuOBh4N7oou7NBL5l+YmIUmIWIDrOhVUSJS9GsTGamhKZtkTIYEI6GAKRO
2jvZtUF6Tm1sEMvpaN5XtZqVuqrSHJ4Ss48K2RsQDXtoOVfXgy7n8uSFZSfVc2WF7lnNNUgSYqeq
xEgzSrpKpeNd2GXFvgTP4kU36OnRIu0IyzT7ee/MterOQTtZEwc3s2/NewMGkY/RBxsBxA0rKnqN
ThXgo054AxKhg74igmSqm13ThiUC99wU72mW6TsglXOxmtKyIXYC7AeIMIPij1NcsATXti1qCihZ
yEvdBCvE7DEr6GShrzJE1AizguaTO0dLXBvSjDOVj4FvyHObmuEyKVchzKDiGjCvJdZFPZk36MHk
sMtpD4brvomZqAqMpScmSPGhwrK0TWbPjuBU9cw9QmgaK9tQ+n1GK5rU0EbaL03sWJs8KqKbJc7y
RgKT2XZsO2sJJ2Hc8wbMK/rT7rZAobfVZT4j6i2ZTEOxeQx0w1jHa0j1XjnMgZd+jlBHK03DY0wC
Js0NzxhXbtvRB4o6Wq3CEN28MgVH8G6YM9q0rt1NK7EYnWKz7c794JW3DY3HvYc2DzqXewONKHoI
81pfkNIGwr6BZP/Vw/u/DfEXGyK0oCXc/T/ruK6SRSCnkm+lXH/80J+C/uA3yB1/bHYWorA/dsLA
/c3zmDYgdOc3/7Sdm79Jwb4EpxAuiwmZ528dv0Ti71imx19AMswW+W82QddeNrlv3Jek/3gWflY8
7OAesMy/kdgr9p0GMFd8mnleafzmkWRbcNLQYsQqneEZp5RHxKBbnRPida/nMVhAUoUpmET26VYs
wqS0g59Nu1BnN7HfsZ5Io0wJqFF7HZD91JH5s4KMXjcb19coRMk9WUgv2ejtsM7EF0M+Vpfml9Yo
NeFljUr11qtsf1+YQbxfhBx7J8udbg2bMty0fSaJo4rVMYOmgdebnYgMETrvdj91BIyMvnXh6Wp8
4fCMlUp7YbS2434gMs/qwMORi1eh02RzIVXp2JsfMnRir2TC+1dzZpM+Ry+h2/IXou04SL3LFozY
iIor2gqJ3Qq/I4o3MYUO5kzL+LgM83736iS4sdPSP7Ipqc+RRnTKCKsWt0lc93t0qOrstM54SjMi
AlYTQfTFcmL5nBKKDpEwnVc8t2TnGKCFriOzjC7aejY+ljJSnLzryromxKs8wgx8GlhRzukIuy+L
/eFdXHfdfUBXAX2XMasPkCejJwUNMgBZTkitlBFn2rkkJqv3y2NOC5ejAeC6Y+wGSzvXEuq1mfTY
c+AZ30uL2Nm2L/MPiKq6A45jxn9OknyczT6/TEx1Y8yReyKyoz6pcJ4v6pBTPm6zdufR77UwQCYT
XfKptxReyih7CpKAGoar1POvFUa7s1qicibhhWtVFZIPiot01Yqwhwfo0jwigGuvGxy6VenE71HY
xNkaSi9N7wkUzbaQLs1PI3TJhoT1Q1JRwr13bJTTXzGfWzRx+FqZNQqC8GJ4dIQLMe9c03aPN/kM
2G1FZub4e5JyRl/XGvU7uph2xkQRl7eJpAHoNJN3GalqZkw29StSoYqrujPSS8uwxbQmbR6ndOVM
JHG6VR09ht6MpCqgXf6h0SORc1ntotfBtUw/3ywOMyod5rceyeoV1c31XLjBXRRONKB9Y1vHOCDi
adhI5V6z6wwfS8/OjugjoaTQIWRuBUp972DUvZhh2ba7NOhKqKNp+GQwljFOYWM16TYoPfGpwYzQ
L8PUHnncWIXbYcrEcxfkYbmOmCXeCdomL5j1QNPWo3jNlM20dZi66dxi4fAPjp1hv1V+UIEUxmQc
FDbnrrCLCYPqCRF9tAczvmjM2PnQy4aEReFw09JYn/NDTcv6JQW2cZWRD29CNciCB06uFZ1l0o2J
+4qXkKGaeK+dH5fFqxvFwTuVOB8Mc2TQWyubAbacPjPKngBXAe0ql7zQ8gm3QSvWuWJUwJdVqufO
c0jpwQ3OdCCsiLE2hr6gAnODy9giCbLu1J1oobes2K07Op2IUwi1cLY+ea/IKjy5mgeqfAICEwia
tDznsWtOWSVIoDXbpd6OU3y9vpPuK0a26UrZk7c2cH3uCT9LztZguPsqAY+0MYIudLaOp8xnK4sD
DhIspoNl1ggRCFHG9tfV+TGa7OYaLRMZYUFld2dFkCkX1itSao20oQwWnT2ymIX9kW5Y6WNkGeuX
wZtqdXAMvz2QhEvYo2tO7Y3TKuNj5XoF8W6Y1W+nhskmaPwYK7CRkoUbOM6wMxh+v0i6d5/RTI3P
5LmTLNImITPCEeESBke8R5gs7OYmnoKQJE6rLjYyHilNLAOhmTDre8aONRkJwXihJNqBIkdLJEvv
5NQT9M2yzO+CuM1xOSfhEXkfwFPhNHtadQ8RosR9uyScJpBJGJYxViVRNZvKddANctuADf402wMn
jgGz7aay+4KA5ZhWSI7J40YDYxr6CwcrRNmtHTXWyfvZiPLyMHkOIaxPPqcw+u6xskXXPfX9RFwv
c3RjBd8YVGk6hjvgCeoMVts8S+FFhEaTP+WR+HAcovGRk1F5bhBYn3tauJiWsbw80qgvnygB/X5V
euV4iqcoe/RLabFIjTxWPkESt2avi1tCGqFRIbME7pE5FP1Fu8aIjcUENyjLNrsdE8Apue4tciSR
OTfE8bZFcU22Im9XZsZOgOvlwuTUsCNEOmclVCsvG8HbR+tgXbkuwZi0Prrw3vGVPKZJhoKhN/yG
mWEYf7bhv9+QndwXcNOb6nIi1uqalOn6Hqmrd4z44B/rpJnphSl3r7um32kwhi+ZkzK3nBuDsZzI
p13q0LLSousxeYU9J1eX9agnif7C6mbviKinWhdjetvkvaIoJuI1rHLmp0ATw/M4h0eGhNaVwidf
EeDuwOP1++oWOyocYK7ng6q0gNk5qwPLhbdPG2XgScaYs7Ws0b3LEYJ8ArmdHBJtjFAbG13zOoSL
nKbZm+6sTI37YAqC4yD69pHM9OJ2EOQvLtpApE19xbih9gj4bsdoSMjEncwNjUpiZBl30XFa+skE
IdoEPwWLrowkF6KKc+emx2xyNXuBPrZsjMmqtsbrMvA/mlUSfBQtMWuU5m7zlJDj/GKOYXZsKwzn
pR2j3EgGlhpuv5hN2sltmpA4NHfJkGa3YUAJUpM0sMk6IZ8tRKk31oTItouXRZMAPgvW/ji68xax
rlXdl1PwlBBCxIod+3F90bRNL9Ym9lzyMkD0PidYd+5dTDHNLcOIBOmVF2D1B2gJ4apIRYPmTnYJ
+1ggShOFRIe3Ax1AwJWvrJnDTRNtmAz4086OpccwXnrruCxluE6j8W6GwZPicc7b4tB3RvzkMh5M
Xi3JI74GYmu6W4WPMEI6LDnBySuBqWbo9lVE76M/cctaKjt5QymN9rUJ52fKXk5RmVF+TAdtPQZd
7z2IJqpPTZM8NKQObgu7KY5e09Zrrx+KtVfps8znZxbA350kfk07+ezhjvtgI2hhWqPcaNW6/TNc
g/SAczu/RWmwpVtpXPLl0GEnH/tYZl3zuz27A1mDdYOibGxsP1mR65QfFNP5O9sds2nd9w6ggZrm
e/Tgy15ti9ma7+KZeocwiRFY+FeH6f9OT788PWFf+fnp6WOcRK/l96enLz/05+nJ+s3B5uIFX+mL
ruRA9OcByvzNwQMDqQ7toumiofv7GOX/JuDAcZcFtjRtsIl/HaMc8RsQMNMGFiQWezGHr39jhHlz
irIIr7BtmpW0NJeoprcMv0ZDAGnylt5W7Qxdg46zIMCdqWKyp39SSpgi8VRUl2kmjPFdokvnqOsp
ZoFrg9p99ZKhtMRmMiFk6pWLN2tSgLVzJ72ILNKKSNApySYkqVy1+2+u9K9tzxZOIJq0XFpUqFhn
3r5zv+3HHGa7ugDRpM8CydraZRu6JGvHvB6NCXjHz18QRtL3R05e0qHp6jE1gHC0eK2/9wwZJJnV
Rl9FaP6Dy6rzjHSNc01I+LGkAoPybIzmIJRZPwdjEzR63TvUzQype6p5ykVRHUMvoaifB4+rwupF
g8rqpL71ywT2FqgEfRtTbjzkFm2UvROW1UXK6UJtI0IbcdwQ2iNXjWqKGSI4gdO7aCRm9cKQgz4D
QPM3FkbZ145YEKgWDWnjq4BA8GirvBB1Amh8Ya3Q+rU+MralRC/okfZY74zpakLv+aCEzU0wwrF9
VTBz9pMDChbCRy2uFertZO0BGeJwmQTUSniv9S21NBKQJo6sByFQG64SD1QQ5VLaPBvxpPFWjrwN
bUFg39quVT9bw5jNa7IMmvhGxwXvKJhc+8gwDJKRalywRrSALCyOaSzaCwuatnU9c+Q2dtKbZP1k
2X0ZnzqF/MeL2hyFCb1JEkpUaT0Ydm7p9ww8tfFiW0tWd9Jq3g+JJbo6qtqHQD0oeqzrUBq8dI7o
JkILnfHurHRA3KTnxqQpihMpvg0RWEuOf2URbxyEFgnt5NIFGBOFj9i/gseB1DBsJ6NQBZhmeRdL
CNjQshsuUjI5fAvSIcfjKR5JwTrg8Fr0mVVmY4BPbC5LAn4WWJXbNfP9NFd8rQOxQeIiIpWLzsby
leC+shEiJRnfH0maF+ybSDSTvDOo82l0XsXRON8ZvhlrBNg8vHbErGPDRiW6LRgCHsI8IA5+paQH
FYdZXb5dztkbVCSCFOuR1A3ZWR2tkkAjOEyRyq5mtwdql3buFRwa+WjgCr0ehzq/te0serUIkj2Q
xcMgll3fey2jbHgPVZVYCDFzy8Yj5IFhHLrFRA/Hiro7zKaTpTmfbl3G/o9gltvuzkow6GzcweO2
GUhrRa2PVE/dYCBw7V3rRvjjcEPBM4eg5wB4tzcpd6T1cURga1GY186IPWXq62f+t4Bnpkd9Tmjx
PEBNyZN1FXGPtFaJHCyuMM1SCvD15Mjb5MoIR75bbMHIhmYPnxlXhofLg5Iz70l3o/5uwfO0T23o
6jOVFw+CQU2oOVrWSwMjN6sLFzc1ykNNfzwaUuCAtJ/0LQi2ZklunvSlDXMnWnlVv4iTyBedGce2
RrDVGlUTshIEXlCEVXVRxpmlHghgNoxHo4f3c9lZylC3kw54J/lks/zOTPODd4ljFtmZNFEydwoD
8QOoWfs4Dw4LxEzILSV3R/IoEKIRfyzZCFwIDvLqECLV1juHVSU+1Y1nMRxZbuRMG3xxlUHOLnLl
5aHoUMkREUtO9JKSUCE/6w1hr5cBknwiMKa3blKMhQT0RiKrPnr2KK5jiSoYmWPBa6KJSvWB5pVK
X5RQSGFXbh91n+yQSNT3ihVCoIoIZ1fdVAwUpL/SkREGWw8ugtpawGbwBXE7ndrG4zvvQChep91s
6/c+quzss+sR/wAUesIyBBFpsKybgv1nblZ4JyN5JPRjsTlAOzZNDoP2TDnOBGSRsEfmC2NY2i6A
oa5L2wye3KHHfTKLe6JOMA2IourfTaC1OUe08YYbo6U7F8VHOw+QCiDDJPEoGUbQO2JyN7FXuAeD
BNfxsnKgVyXvI/iy7c6hicK5uwITXrLIVGTr+uZj6yLdtwvzxSgp9DscTTgqy26VxKP2DyKzog95
G3qfdWST3SdUeQNe97JH4TIxF1L6TlZe9IINoNxCyHM2VdnaZ78JyxfhxMXOKs0oJEymIDK989Rt
EGHG91A22IveDaxXHeXvrLT1MMq13W5eOAZwkvS6JAxhS6GORC7Hn+E6Q7/t6ajcsazXL2nQx/eD
k9+OnqnTvWpaZ9dMDXYgUEh75JsYMFuZM6dy2minGFBcckIQGw7b8yk3AuCQtoMIlMAhgqc9WnjJ
YFcPbDr1U+mixt6kc1vuEI1W72MMGlxaopZXvnQRwy6Jd9e11PYqSoZiE2GN+52TOBKf3nHgC6bR
DmyCde2i8XQ2MakL00pPlAObVlkDJxFSy/0cxAakTbs6ejGznsgVd2lY1XvSTPsN6R/1U4qCmDAk
a5DHcgrFsJ0Kr79usMDeB3Us9/CKCfsktg2MmTH7u2mS8tqIu+aCBXs6mGVJdowhguNMdMl2ahVg
fwu1UdNP6SEmdulhSIb5k2nmKTL9YEYHr4I/3OrwcaPP1T+URD8Ucws2mP8IUFocbG/hNkQy2366
4BF1R9sFAXO+NkcOICuHjsAGbWtFHFCuDj+vi5aq55tGPFUR5Hna8JgzBRl7wVI1fQODccIZ8Nno
BqcG8fVz4iQsDHVnUWP8/HXeQGe+vI5k5E65bDFbMN9UXwOgjL6liXRC/LysqaZizS4BlbqkB0S/
KPb+6cU8RuxcTmHTaXszXUDbTiAVReAJYmawrarYObaAYNeYYILtzz/XG34Pn8sHV8t1AxUkqOeX
P//m+jVR4NUGDLOTTYzDddlTerscsdctCd8XrVf5m3/9egsqGN9LgJLB9d9gVAXGakaHBUJ9HYeP
X7egMjbZMdyypRppk4nL+/PXXC7X9/fIwkHCuW8tmKIfivWJELcOH4tzop9CdeWhhKe1HYTswKhU
2QMdkAH22sAREq6wSrB9/PwN/HiT+uDguc4mYyPLNd98aLrxNOzyTJ6Qo6vDOBr2UQuoF//Fq3gM
e6VEocHJ5PuvMg+tEexFK08RTLzDlEA38nxyYv79q3CgBPe2UEeZf33/KrKzLbzWfJagaf2NJLph
ben6v7hNmPoBckM/woTt7W2SNaA5alz/Jwt38j5RMTfFMJFdsZ3ItL/uaj3MvzjS/bh+saazmvCx
mH/xst9/sDJBwzbm0jkZVSifBO6802wOlCJ9XgXb0qfxv5LtzC3y8wv648MOMj/AZMKnDcj8e3Nz
BOBwzbl2rRPGjwB/L+tkJwcfuZn0f8Hg/YePyM2BEIga3OPIb33/Eb18hFtcFxaeeSAqUyEqzP8g
q7GQsGIvJzi93DX//vPBePeXcSnK6bd44cEkrymG53XKZaMOZeFAyzb9eM9B55dP+pcY1e8fdfKx
IQM4DhQ3/8cnLfaVb7KenGbVgmwk0sxFIYC0+kzumrpG6BGXZP5SJuuRum6k1mqvh2aA4+kYrcPh
onJf88hqPxE5Z1N1zsgkbv1Mgln6+WX5ceFdQrRhobMigVCz3mwoZeKOycQs7mQVNi+UEJT6nGqD
/XIgEAabSkBZ//OXFD+uQ3CeearYnhGKYRz6/vuPcvolIXvcyfANal267JwfMD11n3zFyGcd1+Fy
v5O/eN1g638eBncWCN4DfW5aC9xuE/UzabUSDmc3iTz+15sDxg+XbtACNjbNt4xtEwDSPPg89cXs
U3SbbvoiIsM+kWrDqHFszF+1cX549tDELU8DrRxuUfQB31+QJmmXon+aT4MTOq8taK50NTUlt6mu
OY3//PL/04vRN7JNGjQsNW93AUzo0KiaYDrpSOtbICjBpUliJpl7Jpngv3ixH75qPtlCKhemvex4
7ptHHQW9qNvQnE4SwKakfO24s3gQOSX+/FO9CaN1LV+yXC7FA94FtvS3lVGOslXL2hupIBT4MJMz
XL9m6NZl70KjmtuLGp+M2joRXCbsloXmROLZ6NTyZRusGn2OYcphZx85LK1bMdfPs6fUwQTB9BzQ
9bJ3JqlGHM+bjMPxaEXTbVdWQfUrlOGP348L2wHJCvsans+3pRCaKwRFRdueaPn7m5HRyEUxEscY
mWBqfn7Rfnj4YSByDzgw8WnpfYV7f1N1YVmxukHj4FXggY4+ebJEB1ZNsEUjWF04pf5l/3DZvb5Z
GB22Nc9HzMmvkBN/+JbKubBFo1znJBvtfF7CWU+oz4PHLw2RBREsAAjm7rtKa+sXKx26h7cvzuNl
S4mKEPAllZD9/WPm5GGXkOWVnoSgkzRvzBQrSLuf5Ay5dj3q0P8gRZY5m6FqgQoEUcUTaKsogRYy
gdu2LOSBZl/QRZyZNYHSUd5ysEBaNOM95z5SxBOn+55//9bDqlryL2HjgLMZZTB4Mt+u7ty0JY95
ub2YGVI9oHkR9Qn1OfAeS7b61h01rTHM1vT9MhpHDF8bAO8bnLIkEbqmQcKDKbLibqTbgJ6zM/ba
SeRtNeEs31cecAa62CUCNK+xTAaKqVmuW8/tg1XsqPoSKAVEXo8p+rippkWGR/LVafQTsXaG3GW6
3QsIhSV07cQFOgTCaKxe7TktoY/ngvRY7JIiF59G5Wc0xY2U5yXQ9dIMZdIa3w5oUaKtZzRzdZQV
Lcp9oBAiHiQUhWZdNjN/OjfeH8XnkIV0XgJQIqCaap61uMzd6Xe65ThoMxEpDu4I7YPsGPmGPhMp
V8S3NiiM6jKLmqG7a+2WL8TCGKOYXBd1dq5mk/1C9Z1odoCv9BmPrH8JfnjhWNWi/aRbk08x2qk7
f7Zl2TtXqhFLK2rM+Zq1mfCDfHT31R15u/c1BtgACnrqXAJnonSv6p7eXJJ1md5JUBaLeXeicwXA
hEa4X0zS3gIj5V/sZRyKD/Nol8dGL2lLuiLCbt1kM7tWYJYOLZw4R4Z8U46Y4c5LoGYLRzCj8cp5
tVJrMXljvTZIZTwOgyKnfdN3AzmcdQnhX1os4YgpuYPKcuAgYXlj4qG7D8V4jDV8H/ZVMSTXlcrp
afl1j0xG55xhV1YS0GWMelOrB1G6Kt/7icsNVqJpRKyUKPaGL3UAPfuFaBVJWg2xhDZ/IhHeni5C
GiFMseep0r8HHaAlfwY3/bUFR0Q1b4acN/HgpJb7moRxHG7bvh3rw9fHShIcwB3KMzN6duq/lm5C
6210J/EgtIiTA91eevNW57CMK5xw7b7xJSezOHe5rla79MzttO0/TAlxkjud0If/OpoRvvMauvZS
SEQOtZ1fec5rIdKlE6tozxNqyfEHry4d+C/bnyfxjt7G9K68Sxfx9bzKzESnu8rPzPYCchaPaVET
jkoL0uHCOuHg2Gh4rCi5w97PGxEmvZNdjSHqXM6i0S+99mxjoNFDYvTZrwLdX7k6Fw8SgbmzJl8p
mT77BpOMbeo3lnM3iZoucDxRG9s8f6NXsB8zBsCRFdOu4F5BpAN/IQY24r2nMEeaDhKgq2rsHMlQ
A2gIw7mgN2/kbnrKVUu3fsppSu7ooM0+LYnUCU+FaWpabXTIO58G2dwP6fh1x//fnPQXc1LbNi22
8v+sMn34XJaf2/bz528HpX/81J+DUuaarvd3WNHfQ1L2LOaTlr/s0vz615DUhiPos4b5FI0UWfQ0
/hqS2s5vVNccI/Fluv9aa0rc0pvdkzEjxyPSsgTjWAr3NwdTj8hCgxZXeSTvvhX1fqC3DaguNEaw
DV3BlBcbhGeN9OwJqFigBRvRantPHIh3aAqan6EbtoRkAra/bhtHPugMc71MzHITRdBW1qOyUWBL
/YQqvmk2k+3ar0FUiqNVm/m6D1xM3zzSWxSln/qy7o6D3UZ7NymjjST1DndsBptt7vr9NAD2o6tD
fuQc6Hbnxg2hqyVBPSCFqienblhxeEaOPfL7nZnIXd963sbsBnM9pEl0I+B9HMopIWUktmlTD63D
A8cRqnqKBZZnxGPzqR3yADeJJeWH0PfqGFJinTerQkXRVaWm7h00Ff9Sp7N5pn1NOEnu3YGhCq6Y
FDcbv4iilzxuY8IKsuEwI6EA2duEmFBMBTgrLA9j4qzR9013VV15R0Z75U6ivlqeW3ED3/gUkfrh
Vjq7JQvCwDdiZTCWRvJeEejBZGrce2Xa5XZsQPGas+Og4NHtkU3AwPcF79DJYuOUt7D8M6uZ17GR
zpsWSetVI+lnbhmesrCgmXoQSe1s0UyjqgSHsndqQae9QTBjzu18Vw9We8VQFzZibz1IXeiPU9bL
bTtifA29rMXxDyN1nGS+k32F4K7W0xkysvehx3xcl9ML8p52L2o7PfRDZO2xGIWPg59UO2T28pOf
yGy6giSYXkUu7KwcHwLTE90xSSzyYZPEvn9opVK7RmLdnUxwN7SOrMWjQmTMpIIPvirH3yNmR7vZ
LLW/bsKi3PLcOHfONLb55ZTW72LCK9/5sIRfDUx/NsQl17wi2XK48A3Kk6ow+ZKTIK63dURiBHuY
v4nnzD+FpixvbDFUV/ko3rHx1t3KsJ3mgIgqu+N0YZxIdB9urEIFFw5DUo1c2EnxMhO56h16o0+m
nWoxCSJCdbJsPfd6PMlk3qUlJKTVrJVNZl/try0UOFDSKqtY4p5TtFpkia/oslPkgYmgEoGfa23S
hj27FcUydJ6LW8OgCHWBWhIs1Fwpab1WeeOFl42d6/iCau69ZJ5wBlu+Dw1fGMc26Z3Q2gPuRvC8
GoKxDD7OzJqSLarXGUuGbv+fvTNpjhw5s+1fedZ7pGEeFr3oQMwkg3OSmRsYc8IMBxyAO4Bf3wes
QVn1TKqufZnJJJNKnCMcn9/v3nPv+pEN09eocZLl2m0w24XD+Ozhx73DepfJcVeVwZOb9Bhb5Ujm
s2qisxYByE80z2reslJomeeMmmcQgZH02JKElc92BWGQ0K9ZNhBwGj8Qwbkhs9sb29orbJNsi8/v
vVbtsk8gW/iMfWlifgIbqQdC0EZ6wf1bBy+kWexO7npmivuGwFLyrUi6nqXzEoEJYxrGyebuzFE8
8sqF/BdSyQ2BUrpWGU8K3AALpKj4EhigPo8hSG1x8gTdURsRjiOtMO9r74TtiXuj0zr6WM+YQUok
Z14p5mylJwsGido0nZ7uGuyu32bXGcqDnUyswYO5C7geGDkZlcGCKLyjBoYvuVQp9+Qa5+STk7IM
j0u0AXAaWCcPv4wzNKUwOtnR+oSv07yAswjvWtwistrQIGYiMs5wVVbaM8FAKhqhgilId2bW+LfT
aoiHWch/hWCOJdbjdxz7VjI/VavvnnRYL8kfyc6MYf5pTB149JvI7U5lHvG+n7xk7XHCzG+PTsBN
x84OTQD8RKyu/wb7/5KujBRpeeJ6WtMBSdsGe6EHIgPsygPeVO9RgnFNFQyFb58hDB0Itxbre5Xw
gZX6+Y5Ut2PszTWdwEWl2Pnwd6zY0UB6CCc0lyAbxUOoAv8y+J36BM6KwIPtRFczVbnkw6W1LSc3
PVDYvLDIX0ZYNTWldF9Z2X3hGSVhPrk+RLfEiHOVk0qyzc58TBcr2dNbEz5TYNIDqDUSHg5NdarS
oL8VQ2gQQ5rNs4J+/3Wxfe+ONdm2D/z0xNGZHElJmK8ErfNtX0fhJ8UkKDYDrDI88d10FSwrJxcp
Y5N2E2Uyei4+IzZYZ68TCmL/tIcnDdJmMJciHgCMkIhSDhTDOVnufJCD4PSiQw+M4Jll/XCafTUe
1vHu4AGe6pAZtYZNakCSJQ53y5rKK7ZyssOr3FnrWrgUb3FoY17k6z9OEXBC2wIvndpJdtfOqY7V
kpU7t4jSg88PsAc7SIuKpd2Mo3FxXx2oKSvIJmrfVGgPN+yTre9qtAW3pcXZlVZiHf2+c16Mia9n
RyLdct1K90XetjtJTeqlNHX3ceR9eDPKQd556BPXcAKbeMma4rqEkX8gjqgupfBw99iVf6wW9bkL
IdbMbpa9JGI0L0liRXyS3mcSqCnAG0MyGOz9zEuPl2aIc975d14RTIfI9uVbGDSw66hWc6ZluMcx
Q9LCrUP/VNOvcL92fF9ZJCS/6D7FUTjV5q6k1uiUmelLIhs/tpoa+kgT4Hw2ZmeX42UNSXcZr1OT
mDsIBO2Nl+fmlQNftVqf/t12MqBXuFZG2h9P7rNhj8T5xz7tUQtYHkQGhc+9mnwCi56JhSUKZzIM
qT3EXR2u1nazpBaHz2bqcHFC3tRSDVuR5N6bPYXMFG6GiyIwC04CKUtss43y5yx4pMLqnR6Pgy3N
IKfObX7/PrT+M9//xXxvu57P3P3v5/tbYkHijy7IXz7k1+EeD9wHlh2cfvj1kCpX5vevAz6y+weP
AuqQNRPbuT+4IP0Ptr96IPH4kSzCQfn7gI8LMmJJxLr7XcLjkfV3XJDMqn8c8HFfIooFHotBDgII
Un9Soct+xGA2RvldQc9vEcWOtWbKZFr6t1HSugxKbE76g6hAhu15YuHq3GiV+1ReIHNNl87xObGC
kjGjx08/OA9ZWBnV9OKFyijN2C9lvWlVUx7TpTH13VB15jdGKm1qoH9NHsZgGUBY2KMlmHEEjWah
OogI1kwN14PQcAOJiUYTMEJ9F34x6AmMQQOlZ/A0HU6XdImnIagevFAnBx6ey9Yh74VNPRcknBx/
HDdwzhkfl6qFyQotx3gOTONLOIGWAwAH+ZV2mYufgcXOl6W4nkoXQLbyxs+6GKm1MrFcbzgSsgdJ
BCHb9mKa79RIZTtAFF3LndPyE0MZXIBm9l3VIvFkZG0SPIoqp+Aq1f6XHE/Yc6/8rLh49mSwam6D
21yaJNrmfMpyOvfWttEgy5idI3pFN7055PNj4A0rYoQOvVeQuw3uvAh+8Dwl6SPLloTmVYFCEANk
V6fcT7KrRU/TK8kv6Eq+O9HBxwS6i1A8mxiWUG3tg8EH8h1gIXtBYZNxmnZFDyBQ1WejbyBpGh6K
UVwnS3gb4j2EVlytyZhiyclS0PvQw8v0+h7LVBXMn4Zx7vw7fhLbjO1S1dMW4YJcsDk6u95cpxqj
yH4EsnJ3WZqXR8iv416nUDm9LqdgT2TBfUf0BlMoe9atjV2R07mW51m4LMRh1txjz9O7BijOOXGD
mZiB9PxvGr/8diLheSEsuZApm0WdEcWdo9Dad43RXrupWcw3ZjPS7XWmJ0/DZ45Y9Ifhjl+E28a1
ojPmzi1JF5+Whmg31is8ns0m4+ZBUrzu3WuiAw3wmayh02lFxNFKDA+S3949Bzt/q8VSwWPdNrne
BvQqth8rqQKo2oIujpnNY7KR9NCQGpwm6lV8OPjiXIhERtd+m2bf6o6cEP6cgHm7Cmc88aDFU6BO
3EcuvRHm14pZ7cpPGg2YmdEZmJ8edzMLovk0pSQx4/4ds0G1mZlRKVfZ4sjuDwD2YM2DFdP9YUBl
lXWwpyUzRyybLa58ncqwaMmk5p3NLTYhhjHnA7zutXewTVqlrpclH7stvUFOLMiTwzlTtVqjDYZc
NgUVmukdjoa8j2U91sENCq2GA+2ZB1kGAOBSh9IXk2GbNrOAFT1J7vxiCFGpvWKUpRQAgUNu6yrU
r3bei8NAQDI9u2b/QISmWO6j0fhqLFHDe8qAjRSHxPS9yyCcftkPHU/8fQqp8pUqZBNG9zxmT8sS
2gLrcCubA/8jzhi4u6QhOYnmR7eLsMHano8anQM48A9gAW0Y3UXinByy+D+04T57I3tvB97P8qhK
m4ldl6t3WSbztA1bw4Id0ZMap1X+3m0078fEjQrICymnmcdtDFNbVxyWyQnPBYhkolnamKbrd8NF
4PQNunsry0MYJv2ustJ1EOVvJfZpuxSE5l3n3iD8rvbOmFVbhj/7SvhNtMPchHPSyNvVjbvqq+3i
5lsTxy9/5xLqyxfZBcVbYQ7GMxWz6hPkeyV3kDFd3mvupLbc8ZFZLN8YTggVblw5jFI7KndSecX/
wR03ltGyCPJspO1044cI7me3NzxQGbMbeK2JhlK5cH0QtxFiIS5vAAXT1Ii9V8GSkY6AeVRrElTC
q7kd0RU4Qn/EivXEhsD5SInDi8tLGM/fuy85ghVz9EMd3PtebsERT+btYGfdKSARae7osLR3leGR
Axart7UBtHGpantUDFtBbd1oKcTNAtizOISdcF67YXplt8m9eeAKbW2tHNdnrCid6TconmixNaSl
yzJb/UMNdUPGdCpO6b01sSFk5e1W8zIfawdmr0ftppHgt8Lvp8OLG5bWL4vLf+apv5yn3pku/2Ge
ynLxs1RqY5piJPlNKjU/rGvSdTsfcEn4uRF+bd/jlo0Ytcqf+D0YdH6L5jMyMeGQKLFQU9ci+d+n
KSf8wMOd/bHLZMSHo2/+nUwJY9kfF50MemsmI8A5x3hH0P8PhrZEGynPFM87qclsk61dLOVDttoS
MY2o2Jm9/oUha9m37A73FrtHTHZYYCLers9eE7afXL/oXxDv6M2c6Pf8aTK9+2Xh+nOd+/+3ho1g
5vDj/xIa8VdCwc92O0rNJRuiyD0VyhVvXuZOdwSC19LRtYGuy6v5QE5WxX0rYL3+56/N3v9Pv5vQ
Yb60XLhB1H2ztv+TkpxkdtX6Yw4oO01eaV9yYkJieXRTRlLARG1RGW2TwCa/Jj+4mtwof6YrNf88
Lc3yLRj7Tm3bZXbOKTLnjs6j6oA7eix3shP+fZCFxHanMaDxDADzNZoiPVBQbTYLUHTSATXQclf1
9W1mzybJNWt9lIUd+V1toQGP4wKvBAHL6DYO4Q58ML79KaVfGb4xcubSh+Iq6AEKSWAyD9haqTog
mEtcYnBCBr2OUngiuVkRO7jUXwwpjR0w1KeRAhgAQkvHSirw2+YiGXV2RkbFMOWydBrMRp2AUlkc
BixmKTbKWnWbNOGUBVcIux4i/2tTrIsbAzbyNUmfZOujM78w7wbYuc2KZliTBIkiGBz6x9Ap573O
Kh+Qg51TAGATDDd9u3vgiVrcmz2z4bZIO/NTJUyfPTB20m2YTdFOj47M98qZyBjnvJUe2I2DEk26
zqcnwM2GJ4txbYeqpccTVt4KAiC4+4cpH8Mshgzas7VGQt3XpHVAvoCmAYLs+a0FtjddnKtmkjwn
0zS3Nf2nwIQKCX5s2xaGe/TwshuIRQxe2vNeA4pwyHv6zV3ZyIm4LjM8cQGabFwYz80mNSdrT1JF
4rrWKDKVDSwarvS3LrPVnk3enqyy2vJOjU4++NmHxZ4VJRFiLM4LGO9t6A3BW0bE+7jQSg3JuB2w
LQIP2A/2kHLNLsDmxJ1ypyFW7KUP6FQWBXjhdGbCTD6CgRiPoc40RYeBl313taluLbocvE3eBPV3
/MJwe+2FRTYoTuj+kZV2VFCoxXM2fiD9Yst77zFLjcK5jGU+Uu0Kn51KOhI1OfWJKIVcYGiT6dK4
mJKGSpN2KMEDZ0keElQoDrYp9DfiuLW1USU0ApBTTavMGyhJMn9TTDnsXRvl2rdM65T7UgeC+80p
qHOC50lezLPF20LdxBgn0chVILA6Y/jaJCMtwzJiyIoB6dPWMYyyMXYMivONmi1K53szGIDysQ7J
H8ExzfMRWtLqvKEBLoGfKGu6X8YsbT8D34aFTJzUa9awEyDPVJeUTaJn32Zr47HMyGpsO9MRb73A
HmDJueKlPqG7zridH6yAQzOdGMCh6eXNLTCs4GKP+FUIP0V8Nbn+bHOWsPVIFkvvOgoNAAMrt38Z
cr9wN5KknrGb0mA5dmIC8gPB8BPRFvFJKwTVTeQxwWwzzRuZG8tIZRDr8fGLWcjRvGFp7JmXKNG4
M1q7FW+yryIENaNa9u9HecRPnoG25qY4FGvsrDQGdZlye/lY9QSd4CRpZ1nB3wnLb9AUrmvNbx61
OWZ7DpEO+Y8y5cbP6wj5GO1IWItWr006VXmP+OQ1byBS0PRniZ9JyMW/dGziFC4TJYy9ptimWG3u
1GmHdnU7Nxl5RBql7X5lDEz3Y57aty6JELnJk7C6lV7FWqxJoT1tw1kpbFDBQIheDVl9TaomYGXD
d8Brt27dU2NZISplJ+lTXxwvGbcEGoPPhmro8+CXA6+k4mJvQcjwqZIeM2gNG6qcNH0chiAbQwPe
NvQLsUmQQE6pPUEP07340qOQUSvpn1QUFd7BGiJ9TxmIU20N0uHQ27IQSpIFUl5taIdPYhe9d2+N
ZnnDbi6BuWLMzXWGq/TJLseJ+FI2el8JEPvFRjkWFcwUExS2MEg9Wd507VYFGYCMliciRrLfDF1Y
nSZwTN4unCSDvVENp8gGXEVyPDGeSp4z+HtAG27dCH//xurqwI59br7w8wWuIJJ1QTMfGu1ABLGU
X8iVrZsCMfdc4voc+H3t9C/vz9F/Bse/GBxD4ro/TRzbt+Ht1x7my1v9/b//a/u9etNv8g9r9l8+
5tfRMaBnGcAkXnyMTj75YTLHvwpx/KMAPyoPx/e5cRXbfp0cnYjuPZ/dNEtjjLp/gDpR6ewybmKo
RLtfiU9/a3KM/jweRRiUeS+xaKdEmnjCn3W4ghu5tUTdcUbSfR0KkqwMRY6GHk/lYzwFkhtv2813
FVQAHcOfiKEWRFQDmy3lFjmrFMp6rdckH+ts01A0FueRqb9Pg29sQz55HCbgdap0uGtY8NLrVn1+
D8c41D+hDURY4hyTvOwUgWbgl5gf2fl6cKJ0c83OdaGSyhs0MxLV9aT/EzcmWCvPPO8xJ4mEPFXA
rX7IqCLA9yqvpk5Cva0dzJWTVxw4BFfvjvTbU7DAHBEGcDpEBIIRfQ59pjNe86o2ntKuodqjm5rD
iNWGlStelxYiPWANLP/11N8rnvKEAPghqSCgY4GruD2X+yhCm5s9x9gUaTMczLT8wdoj1xszoj2N
Eqhh57WM3fQ2tPtu4atDLLn3HcqX8mC4GQRPamox7nMrfKLq9cZKcMNlU/Oou8W6njQ1wVXJwGeH
jG7sQK/FXF+7Yfua1DT+LNYwUYSafkbyOflsdjZ4R+/LufzceazcAiEeJ+JTn8qKGpHWASpcorLt
R3NWcU6lGy/Bp8lJaEAriGYm/votdBvf41MTp8ZPsQTsQEvD2A+AeUidRdVHMY/uRwsS0sFpYFoT
CXT2vkV1A6IHBjOz/tEv7R222eWYuMZ5YJP7JlxLPrXMRjT+JFj4nBYWA/yYOzaHR5pTuLETyb2d
VSZf3TJ88vtcHMREDsLq5/TaT8qAzGhk4dTyw52swmcKQRiaXUc/p26CgFMLMDykk+t7tvkgwc1O
NnHAA/5+oB/5UuddZm21nU0hYm+37DDFPzqGRUSaYFi2tYXz0FdDtMedTJW1k4GM5J3Ds0blK20W
6lE9dRFZPPDEp7S1LPzFs2AN5jEVhcoXoOyn8SpF90JolIb3HGD/vKKMyWQaGdS2pyk7hu+DZcDj
dyn2FvciQCSgjyj6oDv4JHB/bzyvGOYfDC6LcQjRGpIfcxTom8qWkDNTyPG7ChlQbqwqjQE+W4//
HPTNkA/zXxz0bGDXHcW/Vwieh7fsZ4Xg1w/4bd9iAu3zTJYq5hpEclyu4L/tW6wVYAtaAmXxfeES
/H7Ou/aHFW+wZtD+JQ0EUPtMHPMEZBEV1h3M35AG3q/+P3mgeexE2L4cdAlyYPj+1z3MT65r0Qlg
PDMTdEQ/5kIjj27nec+8j4VgjaWU04QzUaVpe9V7LhGQec4P7/7G90yA7IhsMX/iz1yTOnVuYV2f
Z+8OWl2PaWWtO05QqB1An5R21LXvJhpI6Tw1dHBEiqDfM8j/qKZip2Z28VOumQDfqsS4jWrK9s7Q
RImtYDWxRPjDaYM5H4+aJMGkTmkwoqZBcCAvfcbk3anHVvFLfjQanB271s1sd5cWWrJTJR8DWh/8
XmzyZXmntJRdprXNljV1F/C2snZxyOqKyvq18pw09uIAivOTp6a2EXFReI/8UNQwL6PxBc9+/hQW
LmFvxM8CVw0a8ETd1oJOvs9EMr5FlplzC6jxGuWULMQ+Rqs4EopueRzKS2A354JFjAcilFUX86fm
qtZd2aSFGwsvaDhdMmL8xmnSgpYz2Dfp/AhpYFwofcOTu1YGEpEKDjaLmvGgElMMwC4IHFvr5pcm
2HIl4MDmu2lZSOA3gx1v27U6/XMi/F9OBNyHvCv//YHwP4hlonn7+Uz45UN+PhLIfzkuG1jLdVf5
76cjYdWkTHQAe526kMR+G/3Wtz8fxRAZvP+Tn04G6wN7XKKr7GBJPILP/hsHg/3et/zzyYBRk+8L
a6XNGeRirfnjycAKqEcQJ0aP3a6a4DOEeqgr6qo8KpSvaBYK0eCLLhiW8UB1clWbLwNTq7Urm7bu
n+ibGoj5W8RQEcx5E7cakLVqujZ8pJ+w7X3qJGlDsrjAaprZ9jyqiRdRfD8fC2ycRgYH8v3lykhY
9wrnzDA2Q3vTVNB+qcjNMb1FYdtce3j2z4KkqgnQzIeb4ibJE6ZGbOiG/2r0Qh20UEEam1O0xYXS
Xhd1nx9qtHeLx2lpP2Uo802cZyN+qqjWq01bKoQnp8PjXcklpb+0wrq/lMp7M1sb73Mz9OomNzNM
03Y2MA5LekaB58O+qQ4Njq0Dm44q3HqRyE8+KN/gAlZTFXE/m9hKDFZOG1YaA66gks2pwW4axKdb
HttE6j1oM/jQgdHwicHJcGrVKsGx5yV0AenZetB+1rCOZh7fZn2v6GRoCfDFfTovdJLWklVop17B
Rswfk0UEfowRBLD9JMKp3CTS4wd1E3O0XxP4+9fas6pDjz1lh91M7fy07Sxu6fJaC2FRduwGescD
hGAcwDjv5Cd98DEqgGnYg2ZAzwu3G/ZZL81qveO6WwN6qnlPwdvOxkRUH5yhSuDLeBNUkZW5mPdF
ARyIxV0AVMCVYmuO+H9aX9VoIQm9Lqkaw72ttd7pAaZzndoq3c/2YPKLTtvWi0Hd6R9Bkptvi2dR
a++t0nWZ5HJHjmHGYY/ovI8k9lAsnu2jxQx3RadH9SpMJtnEVPR24s4bjpXKUnNry+C2rme5HWmg
WauyAw72jFUYu8IJ+ECaVrTgwaPYZYGMbievQ9dIJKVWnZvS7U3JxYaW4/IRqQDFzMtGUOqFIU70
XNqnoQ4AIeLm/8y7QeLCK6zoS8LaEvWkZ3A+pENnA1zOx5NeV6J2pagnj9gtPYau+mpiNduqmQqI
JJT0HPIOyE8iaB12YCmbpTjFln1d+5V7LjMv/BTi9zgo0vHgHbGqWcyTNrd+uzacbZ90T55byUsX
msuXaqiTLcze+SO3rfqYLAhlxDtMEKoU/ZEbaY3+lkxFc+m8otDolEWxVkHkVOf0Zbi1wNc++ym0
cm1EzamhHeQFehV5tnBIqofSha4BpwF/9gBSEC0mxkrMUs+DSX+PD3qM52Fyoj1pcLTXEBpScgWX
g3Zfb2hvZQ0znpVe9b2xyvnUgRiPJ8wXNKjO0arjfi3M3N06M04zD/7lkVq0KBau/Ubn2gtFWB69
S2nE6l/ZgSy3WIT5O+pN22Xt6N/pnmXaKvl6/ggk65+n4v/lqYhD0GKA/fePxct3/f/O32X/ff75
yfjrh/0mijgfYK2hhvDYcaicW8fff4kiUFcduAW/O5D+tU7j6RKQ6PMiGx/SOmLjsxiy//4v1mmY
66BH8E/ekwn+33k0On8mXbPpwwjH1mh9OAbkxv8kimDkbeq1iPwY4Zl1gLU4w24moFdewfbyriZT
Moqm6HVnYfJUOSGDDPdZa6j6UBa0W8VSqqreYKCE35WMziYZESXsdkqxvSRufh+p3jwEJbXladQV
8TIZ+pKWVuZsQUUnT5PdeK9+o94q+MEpn+pJdQjNA80K972MnqAIA0JrWtZlwq+QnblLQOFlxXcz
anqFN2ERWg+9L9g8tIP5GgH4gb9k5PZD0+jy3GPw24k6ZGht+UDtB2xKvGC61JPoV6K89ZAstrGr
ASf96G0pzE0rUE03ql7kCe4SIFl3Kts3R4G8WjTz++L2OJrWX9R7pl4G2Rf+/uyBeD6bKLtKnrxS
LtTMkUUVcVGPp6Us3DhwRj6w9zQwaLsh3oZ2E9XRiyrQ6mkqCs3XoB6WG7/lHPTsiDsGHNgjRFp5
UsbIV7dCrTlxjXnf50ME0Aow7CYDfuFt8CMRUtC9sxyxKuJXt9vU+DSOjvfIWqWm/W10rGsZ9pF5
WJ+RH+eyCkLgtKP1Kut3VX0y+WxVnU23YVsZP5ZMR/HkdAkn8ZR9M6oeVg7D3OH9++vX74pXtkSj
5t9PdjXwx2hoI48DHzrs3pQjAtOI+EK5wbLPBb9k0LoDtgNFZV8w5PZ1Glp4HTbjUJb6Gtd/lsGR
ssoFs+uwGvM9sF0HZ3EYMIpkMSjHFOV5ccVJSRdBnbLEcT8gvr9SRxXSaNbOoXngpbIA6qx5LYRt
eS7Gvt/y1fM46nsvh0aM5AYMrfoo4bk9QhucX7s2668JEkRPBQH1febY0t/CqHDOgHrTq6QDt13M
yGQVC5Yro+WPjeBeIiMNdMApwQ9ZLB7N84vdNwdIIS4ncYeU50eDv5mKFnYnav4hdPvogDPG+aF9
h/RhIusa2dsBlkLcBYTtPsJgkl3KSvC5orFq977wbXjDrqP4CwMyE0GxG9Kyf0jqaL7JF00lGOy8
7TKYyU3ts9fihqvDVe239rLKnI/VGJaHOiRzCKA0gws0DXkdHiiN6B/ZPb16Q0XNrWe+cE2b6fxU
HaW5xcgVeqfgOtVpsgzktn1/n4cLS4LAbmN2BM05TUhPARAN5e2yVOKu95f6vjcc/N/zXN95uWud
x7SJKEjrsBoGvksYxx92duQu58zt1jZyW3MzrTzneYL7v/HqGW0NDCFvVLjrGxcWT8wCNOdFhU1s
35Cq3tlicDHwJgV5WZ57h651+pvRicAis5i9agyWlYOX2uBiFSEVM2DjxPW44vIaGpF7XZGApF9z
MoNXBQT9JrGs9Ossi+J7M+BDmvnTL21UkpBwwEUVlsDHNRfEWRm6zeBtAb4YYvaRNKukou4eKUXE
Sa8V1VdjppwcQlmzPNNfTTdz0WUX5bQS1EgrANN588HuAm4RDv1sdMZxdTd2DXTCdqMqemts1t47
CIQelXocFBZwEm1ule/PVzppxX0GXuwl4ud3CEsuU3Fqa7Ga3pZUnsekyGJj9teYpaa6fFOv2c+N
2Y0jLvBAkE1uWhnLCgnAD1ITU2cly9iWdXGlSAjMsAsxrZuF7ecbx2+xnUVqopQxpRZ9rt9I/3Y7
mdPmJRKuAEijrHDKisOfQZNVnZ4QBYIGt0W8hIskrFKCvW1AnQjNYQ4vl1Op98eERAknS1cOyY9o
qstzJXiH4jCkYfX9XdT6HFoTfOqPUtcwaAyqADbKFkgdwcwTBjNDcyBfJk9tQ90ubwdtP1je+oXQ
xic25vCMgWeWyw0WWIVxcZ3oLjzt50svSzET30CqhuW/3Eiun79wev7ZH/2FrIhZ6D/uj/5Hlm9N
/9b/PCv98jG/jkph9AFklI9/JkKhXBWB30elyKX6wwduY6/Hcwg76F8qgv+BDRFjEqMMYuT7gPXb
rOSsmiP/b6q2CGsS8Pw7sxIppj/6a6gW4V+olasHyuM7/ZP3qMtJFLf26J68Kgzj0TPURXIkHZYk
m85V2nnHhdbFORZaz9/wp5J6xkDNDdyy9IMgYbEZ+9Z4q4LKpAfAjS4LfUprdDnHDtj6xDV7N7hk
leofZvZNTzUNuNTS4pomvWl9Fm1CArEIijM8ht0w990Xxe3zOBkh6ZG80BPg3LFdvpptiesxSX0q
Wimzf2T9U54j2gHIljvVYXR6pPihuRHe+lSskprjDC+ipXp9avKaGHht+A7G1JRGqW5sq01STbcC
D/ahrUJcDT1zEV6byb6fjDG6BHlp3lhzbt7MnGu0zwqn29sBF3EqpdJXi6KLi2WUd9bkjzcJ8NXF
nMXWglBLiMulOcXkDP/hzNRjaDL+cWgBssH0Koc7OqpYURfwa1kfTgx+XCwPXmW23zSSxt6higpb
FSF7cB7lc+cWPhWTJAAPbT0Vx6gfhq12db01g9mKB9AlVC3lye0wZvp+EPnylWpgzD9ydO7TMpyP
zlysGSaW+h6Bx9iksHTPPDpemZPffWFSniD7pzDCVaUOAYDKrYUjcuOWTUWFCoHdrnTHb0bkbHA1
zLETtVegyzmsjWkHaRuMrymgB3o8q8u2PgHqOZHmK7dpJ/BuKtkduk55P9KIdX5fDDmsKFcfiCgk
J8zJ9Z1F1AkxgHYq8Pss0XfwI8ar1p2Lj+mcR5+Czscrm/vtOWkxurRKd08RYzg1TL55o3u05s3I
zu4Fpnx/XYxm9egKtz3UIHRoou+EeSRPj0GhXJdryxzkN3hZl/0cBBVrxjYMHpq8tbj3DzwFc6q0
rqEFmXeR5LUi0mFlpi9u9XWkA+2S+H51nKfRufLpeSDq7+efxjDI13kLGF3aevd1SCfUBMr3YhrK
ubK1J44SCvLtAN+WaQwu/VT31ak2Rk77hMaEqPHCi9219qeGPrybLnXLU27hw6HTlJLjmlzfnmCV
d1u1+srOtMvLETCVQWsndhk2H2Noztj7S2tnt0nw1jn6OyGymhqKFuPrXHsn0SXuPgixVM/AQD86
bvl11k6bxkbq2p+CsHkSlMN97Pt2PhB6Ne8FZMlmA/HOOHtGTxc6tz7zkikKlGINjvatT2RxF6Rl
V7HGc6KvLBLI9yk+KF3y6hk6JeRgqhV2QLPqKzCjNYqdg9o2VrTUulX9iLV5+AJMUEnsyNbTIBqc
Hto/C90dGvqw48WnP22TV0V5z5OOsEZSHf1ZDxCClubklrXY9qCINyOH5adBRAQwvDrZ05fWbYMe
WGdCu/lDSyvp92XqROyAymBumMtN0XrlK3mO6ZkBgjJTm2U5f9DA3MBto9GcdMqdgYMMuhr1u1KR
no0ikmtFfUh6bd6E+NgOXXWPKV29QsYV29J3gGSaqXPE9G/2MUOOusDuk1+dYeY7cc2tNqfgICw9
7VRljQZalRO+DqQ7201rLhW4qGAW3CXm9HbpRXkANQ7amXVNEMv3AFi4ZsEI1VJsuhAPW+gqCSmS
Vc/pMmMBqsqoRQ8lU2a/x8uiVppXiIXtDUQacwdu+rV4D6TR7kk2rYqCDSeAGUdrcq0CxVqG2sTr
1Zs7ZDjgsGvSrVozb4nIontvzcFx3yASt8YD7vPBKLcBgTmvafs3f83QsQEN78zeJ1jXrhk7yFgm
DoI1eGeHlb+rHRF9jNZcHsbA7EWuWT2uV58jmm6OPBEXqmN6quVTN+elpIvrvmBGhY4TXWMOl3fD
mgYs1lygkeTVBSm1heNCatBa84OLTdraWzOFsHBwia85Q7L5Yp9Nhf2d/tzxRnvkEd33aGK+phSz
usqfB9siuujnZbQny5QexjXZKNaMo2GRdoTQwyEeoYCqNQtpcvkideIt23ke2l2/ZiZZ4xGfnNYk
pRMQUXZK9MvIcAlatmupHk728dBA0jiV0dI+V2NyyC0m7HJNa5aK3CbZCSqO5vc457gmOz0inqsj
4GKRcT9jAyw/684u2YGD/1U07N3kvMWvaDIhIMz6nptQJ6NPpe/n27rR5iuw9+TIyUTp/WBv5zWB
uoyF8ZXkNAXKaz61ToP+1lozq96aXvXXHGsFEuCZyxamqTXlSrzpf9k7t624jXZr38p/A8rQfnPa
3eodDQYM2OREA5ug/bYklaSrX081cRbGif1nHefgy/icGFotVZWq3nfOZ2J4Bd9AqM+suYRJeN0V
cT1fKuWQ1c9mWdyZGGcL5aGdLGlsMCHCzxXahYNWn4ixqksxAg2vQQsGxpqUFS3Vb1SxlXd/lsV3
A64evEJDW8yYr4L+po3bYl8nTOnV1HgkOyyikxXUAr99CVT0w6hCIOxJaqfULMPZr8rrUdnFejIj
HBUewVpLp9IfiJTIe/fRIWNCJ2vCI3PCJ3uCoG1KqQsH1koFU3QqoqIjq4JjXXNsEs+7G5vcfMgz
WX1FmDJ9Qib46KMTI/CC0CvaAsfmNQyjaREZ9zsaECoog60WIrnVcs7QSNW5LkRVl5wm5EKbQU6D
f9327ex+Fm70gpPfIjdzlDw4bU7MZquNFBvwpuwGIN2QZJKmhkLcavVjwwLK3isYNwYqsW2LaqQ8
goXpNpATzA2bvPzCiOfqOMCLfnRmp/1dV9SNa1znxYWXOCg4QGwn0Y7Q04J+yiTkApEq7p3sGSGv
0O6dNpqc0EhGEMy1lub1oUWrsKk0fd51QV1tR1d8El4siU2Li41Oq4T0SvvTpJly72JNg8/YDyTS
VArS5LGdhMmedvYJTQ6R0LpWO6s85i2jeaO2Zy9yXy1JESYobY+8QbSPCbzp0+QVBulVHGwo/bdX
HU/zuFB3IOFEPtk5MLoucDVyUzUMzdWkAmHUdstazAFRptVdpOkhj7a5586IHaN+7xcWaIzWT3eC
xvSaMLebcoGcBH06Pix23B+GKIqOXWmmx15HrWIUcIA9ozklETHjc+y1vw8WLFufA/AOwFa6zXqC
K7VYpxeRUteQtHondCk5L7KIQyZRA/5+oBO16guzpHgS6S82Z9l53eRNOhEygG7t2UW27n/iJF95
4utge23u3FOWYcexTtsiherzX837/6fmTUEa1d4/l7zXT0X6QiZB+l0z+PWnvjWDEYFgzrA5lQHD
VYe1v45xyo9Lw1dXHMGzFJAD47eSt9KH4FpAoqr6Wcom8lfJ2/zNsfiFYGJfW8XGvznGGXzGWwcJ
hXN8GYbrA9NCLGKqzvdbmQgvurqhJjJdISsNwlFG9AJrKyMsPscYcONqznzMJtbHUNfznq2SPd7n
tmBZFkH1Z5j2P1K1VUPh/dXYuirye0D7OLepq30jWrFJgs2DZBjZ0pJ/F+ccCVeDV+NNIEOoDlaj
tAn2oXmFAKP0cda1mUqFiBaI5GuCA6rnoO/x4gYJtHGzKIx7CpG+AXzPif4wZlRf2zfP+28sLmdy
6dtmOvfPBjKrqLYINmmpv7viFCeIS4rylTXRg9q401Lcj6iBrC3bM1YtMHVGtkl5/eC0cPHfz7lu
7cqxg0HYjXX/zPpJZF2qNc4GPzM6vr5MdLjNnZPHYVxDaMuH4FgK0tM2NEKCB5G0Z+7GRN6G5l6C
C6b78PNv9eNjUOBUIkexLxn0FN8d7fG8xlJrCnFF+HXwUFOY5o2Zs0dC8E9uCkfr4GMTGcXnn3+s
Gmtv76VHkwdJFGBgxiL/UJf15ukj/YntRsTVVeUvxpWRJ8MV4u916kfJw88/SXl/3n8SBRL4sL4L
wl2hrt5+UkMneWlpBl/5jW4/IXXizBz1oE2IZExCioTQ8yx99ulXWI4sfzVo1KD4/uMZKKZjYt4F
X42o4/uPp8eVJnFVpldq5X4qswGiS6GuwVlKTJKI/4jK5tHvJJkl6hRde3/0RSAOMpjt0+RaRD5b
khAMrK5VeW91jWltEn+e/6AV1Wx0bSk9QrJru9s7FtzJ19fBP0/THx8U8mWWDYxvlKCoNX1//bo7
OJjOIo0Uxqh8SrtexNg5857NJ3WLKj5CEs2/xH7QnKalTSjb21OK0mv0XnpvWer1DOxvbdfZ+Efa
Wd7z6LBvOv78EYNXf3+XqX8xiCigIbNmdioF9Jvh5JKcqHdJb12iYmiiwN/0QQKX8NyX7kfqwN3U
6jdjOTu0jZKEo5JRIZbA2FCo9naObeG2gQM4reDlxZ9kVmIRoYayahAJ3LuqTR61FWnR5955CsRI
QtUS1ZVUzXUy8yzUBQYdd+3cfTfHpNxjBy5uzSy+Zr9F6HcxeO1VT+e+P/fwXdXONygqszbYwwJc
U/rZqVCtfzQd9jFRcoDlrAyQpAGVawZdStlEaQekkhEYSlCwZNPXRrT9x0HXUBtgT/PIHWoH6i6m
eYcaVua7yNPQKHBaib4EZ+VCWrXa7/iqy03TCPOQ46Y9GG1QPIP9wwWOJCH/mJ7VEKMSRiBgpcWv
xBIG6sMPLTExoS07SJhnVUVB1TBejzL2yblSwotSWEgwmuADVQFUGWj++j2vGlOuKyXb8AEqfIaJ
klyYXdB8dKweeUdAFC8qgXJ58t0awhKJGMt2zP14i8VZfzKVUEScNSPLWT8C2QQtyaRkJZYSmMyx
0pp0SnYCYarcV8hLViznqFLQo6BQyc5qFS+SHnpppWGxlZzFOitbOjQusa3ULlIJX9KzBiY762Gs
XmljJsubTi4pMkV0M8i2p6kIyG2uuucE66G5PAqc2B6C8QB8ANEt5lxmPfLdoR+GRr/q877MsXYR
urgbg6GPDmWXQmbKzKL+qCtiZTZbeIAGnkEEplkPJh5X6fubKlJevb7IZRu6BGnqNDFgO31IWh2K
1T6fPYkufSqC/kTj0GJEyYiTLhGHvAshuyVZ9IFzo+XGa9wo7K4NwnHLbVWkXQDUiJdXFE4KuEFO
DBXr1RwhvFnXQoFG8dARkSOp2ZahiNgVbDmzEKXkLw4rZgX0AJBD0uHrHlFvi2uRasQw1XHqv2gD
4UMIHGuz36W2P/hXztnyXP1pgK4m0eKHFsiRugQZfuKVYSRGCNxBB7ZjOxduSfqHEGVDO3iGIe2x
qS52Xdqm2prHan7SmlIRvC2XACf+p2sfikzXcGOTk/KJrm9QHixsZkWYJ717uww9tGWkPIRAgWoW
HofEBMnXLurGpvrIy9hCx8lxbDs0XEFY9xh0Qt+YFtIh6X/Ky9LHBhZqTJVuQ99sOHaW4xQEp1jx
sPEUgQqlvwrQqJbMWv4oco6DG58LgJ82Axs5ICS193Hq5S4oC7Jj6Mym5FQPUY4jTXZNcJ1Fkl65
lbaAeMomW7QLPSpsertR7HC55FmExpyAwE1SA95WTmY2Mhj+HvHx8LoYPrHVrieZaguM1lT7vatU
4g6xMLlvXhEhlVIn8kdbs+7mQprDldsEVKOroO0vyYThlRQDg+UHyPflbkUpUfaPNKPgs7ZzScaR
IJoyvTD6uH9lsJIQgkfONxi826GaKFXTCEU/Vw4wMDaF1eawP2QUpkbaPhZSsrOAQz5+FI4rvzRd
Yu1Hj6gkvKwAZIC9Rfwep6iB91bdiJt+amDpid4B4NorWp7kWO1Ty54BHo1mmaV7UFRgFiocAeaH
VCMBi5RLNTizrBU7rxBgu6fZBtOqt0oQmMiKC6sFi+4Fb7DggWIlo7tklcSmaiiIA0e2yLzGngdl
1fThlB0mO5PDZT/1avNJvfbayTV3CmuKR/JAPw3C3mSiXtipGG2+vLp0yfrEdSkmAEoNvsXQUnJE
K1Kjww7ykanTFBQGbqrOY8p3A7uCmP/Gmmr2VfKhNeyZLGOrSbAqJrJTgAEtgecM+qSdAIrhJwpf
bZH8Gaot34gFZAoMtU/uq/IB/wUpK2OKndNPHFCWE4ljT7JSyVhTB3Xa6idQtDHb3AwdaJVnH33e
FjsoLTDyg7h9tBH34PSwk9Q81n4cDDjc6njczJ3XSja4s7VrTG4rh+B2/poXuXM9DUKv9y2+k/yT
RC8p9mWklS8zsWusIRxXsWC4iEkhXs2J2DaoQD5pelRuyUhCw+3ZLHNzJ5PbtO7FRVDmmbNxzM6M
WfYcG2pgYgYPXaYRvVeYFdNk0SIrONhVbbR/lCzI8xEfP3NDqhWbzF0S0rcEaowhLxnZXhjdYGL5
CIp+5E1LajVb75YwrWAM7rSZbfpxCYBnP/eiIua6RCQF+Eaa/KqpNJJlDeYOMBv2b0JktTxwt0s9
jv3lBGT3YzaKduV7Ym+X00g/TLp4VnPdUCniBU6Qy8qd7JPW63YdJm1VjhfxLJsE9AjYvTt2IuJZ
D+gwUEZLxYiFGZ0JEXij3/IWmNuPdNmM9LNRUzcjkIwd2Hzf9BbkjgS/VEeVmHiwoxY18gtSSJws
hQeg7IBNy7ihahMtu25oRRqmi1K4pmafWdcTFR7nqiQCAkg75l730gYwNq1ndjcilEnDU5N+RY+u
WzxMor4QRYgnaOo2Y2H63W7xW0Z/juvc28zRTD2buobbfjpDl7ME6R/TIQ0eGOuluK4CFIDbwWyC
bOsD6yAYang0qb3BecVp7N07JmTDjXTi3r60AWyMt20kyIebY0Z02KQWT5ODA5LVFOxhffK6JrGu
zUkvCCeb6oDvNU1afJl3GiTrkpQAk9p+OfSXBa0+jpFBHm9FojhLiCD0w9zazHsip8jOsqPEuzzv
Sv9rh/+iHU4MC/3rn1RSIKl3T8/foThef+ZbHUWnJGLT0qEQx5HJVGemb6L6swWHY7hDtAWhMh4H
gW91FIM6ionSkFOeQnTgqfmrjuLCNTNMggnooVue8e+4Zvb7I53v+T5RYJwl+Th8n+ow8uawoVNv
1YHdahfoY9ssoK0AbW/43I2BXXXHTC89ytQ5bfmEnHcBMcY5gQ0rZQjTEwVeD8FpthvsbAGuGuuy
0jgj44vUemZu1pD216ViN4D6naJdDkM9TU/Oq6Vm4d9Gw564bj7rXndoci7IxodymJKTAbJxJo5P
+p4GZkpjjRqpHpZHiwoAa5GFL4ZIeXpR+qNZdVG/rt2+a+aPGSZEwwp9OwaYQ5F3SIIPadqj2g6Y
hiv4gVq5ZocA55Gs70WbUaOQPL2OnZpd5X/1R+RTv/ameeg0fj5rgH1/7dOvQ/9WR/L6Y39OHM/A
bMyKDhT7jANUFJZvklvrN4/pgufsz4hjzvHfJg6zjVSoc97Jn2KRbxPH1iF+B7iX2cyeXSz/qgBJ
WNH3x3RFY6XYo0OvwaulSDvfzxz28khd6nTc11VsoPlKqesTR74GRPd5dvMvvo68olEaJWpPwTrP
0MNN05zzWs+btd77d/7o50fs9PnlNBSnEV0hDguXGmKHRlHX2NdnaEgxr6Jep/+JIaXUN3RrLGZE
G2ybQEP44Q7BmorYTcNUgJRBIyODwxQarTetYoPP5NyKsNGo+Ez6W5ssF58hc9OASmvelLWy6mdf
XK3RNwX5HKvcoB+DOwVd1th9Js8TIZgDEeQs6ioj70GT+m1mGV/Gjo93neZzUVNsjntrBSCB041r
3gAqJK6j4vu4zdSHqI8/u0YGcKrjsCI1vl7FLhdNAB7fUfMOXefD3+t7Dk7cmpGDXNyX1mrJ8hcz
16A0uNzK2u/ERm/5pcXILbDz+J6vwG3Q/QN4bLHh/IMSHyzuemxses2RyREqgfOGK67Z1gUNHLd1
+a+5fSN9lLjqJ+H+E3QfDLjCTdXIn7kFTYEq2OmN5Saui5tgLsawEEo3Gi/OhWPjf6bobIZDywVZ
DehUfYnvc8FJN/JUe7quXuaqZfNodebaiaCbkcnOeRYQzNeo0ECRIYkG3tSHZz8yiUYZVhuKBOzu
MfvqI7IZkqXuIj/KTy1GaYwhYDQagjv20ufuWYrXKh3vAIz67jxI0pY0nNluxabxGAccY25KAOHr
Tg/u2JOMnNP4R6k7N2PKRcVZbh9QKrDeZ4PY1HE5Hb0AkNjI1gnQO38XV9dVKgxMCrUwQ08Z490I
4M/CFhJBI6dZXO9XjOcX0kfofmIEWxUy/WLZCLTNhT9lkQMfyCDnRfa+wGpV8zMld0kYiDJMr1ku
CZMK1oBJPp+fdwlHCAUlw6qXfN84YciQqcujb2lsQpwrjroRvzDJGdW8DTgNMDp9j6FSq7mA7WO+
LxL+SPbLF0tJzJl5NHObPL0auF34hu5mzs+hJBB15aFGPUq/XC4TJBHrwBOfvZxf6Ho8YR8UGkpT
9+p8M6qGSSE1/mqTl1/KWpphxFHhSKSFQ1Qyg7bIEdfPiFluS5E1axNz2Up2SIqtvmm2S2maIaJF
fVN2NrcUiEgo40RcwO2edjHV7BMS7ZTjzgL2w2NSIlU5pRKAD5IoRhmZgZyGq/zSN5mols5CAKuA
isAcFyHxGi8Aq9ObMXHINVcDJFuWvW7AWplsPF8DLqsVRJ8aTiSP206C/BgnOvpLeqjhaKhpmFM0
Pj9bDcU00cfVyR2BFcQGQ6BqoMhYbKLhbat6jpcvW/h80JbR7ZCDWgRbzFjFRmrY688DQI1wpvhN
ai+47meWsWBkftuL0sOrx9wPRHn0HcMIbVsfjpkRPTWpo+0dsD3rhQPiGgY2IP7AYvVy0i80jnkE
Rv6C/sZCmsPsIXwKg7qFht6sjOiotOonajXTlTM5O19mXzQc7+AWADNEual86MwI3KraPnaYpzVG
rdNMMWLruQwyHBTVCXQUn16xfHlZiRCSxYFiA3txexckBXwo2M0n4GDj2haWu/Z63dpQJxOgU1HS
Sxf0AgUUFdFX6nu9dqxQK2IWxRjbQSR5dJoHpDoazJuEaLDdAiRox9FHeYPHce3gAyKrmUuQg8Es
8pp6z46Ff3gFzgu1NpkBxtzzpKXUNaJlggRh9Mm10zEkOse+MUm73rnwl1YOnSdeO+jOSeJtqEim
PD/4tBsqbqAqoJ5eDV7+wjaOWzMzA873Gi5avslLfuVg8FztioKiPfVio/kOS6ASeHiFFl0j9aVa
Vbck40TtS+vxr8shC5n0DaAB1hNbK9Kt0XVffV1zwkqjsFq33kNZc2jMNQJ8JEhSDINYsYHUAneN
qTgXojA2uJ/00MwlguFq0txhsxTL77lTQLhx2RG4IWApoQEu77IvZkZgAsKSwAFsbd45cV5sBJ7x
7JI63nBMpc4jtHRYaqsoJrM1zHT8Wkmd9tcA490IzSZgAm/biQkv5Jz3eoiXqxMhcp3GWLst4QQN
5mmtr+tnEYxfbTKIUaJbU/7it5a2UATWlkWsmRhy31ddveWsD+B01WmttW6yjjmf2aO2iXkVIZD2
o8sAJTWsdKuS4orulO/hU7NFue/npdc+zzEIvGTARXOKksBCX046EYStOW/TK2d0zTmMzSrSbiss
AcfEc+/ebMWuX9s5P6Pfsa8hStUnCswjOSV4HwVZBBp8zbob9l46o4JYkpc05+ViVf7d0GHQcTgE
rO2Ukf7zz+Vc9ba5pPZTNvnAoJVpH3uW/m4/RYfInIO+GfaGPC92zEErheMltRxFTP7y80971wp6
/TSaQWiRCbkFK/397o2ULY0E82rYFzMDRO0EghwhZozw7/V7/Xd0/sXRmW276tr/89n5qu765P+t
nyABpt/b0v/80W8nAec328EtR8/TIZkXMOJfJwFglhadXlsHkOuCkVSwxD9PAmT/YGOiSen4umXy
Y/zU/yrK+avwg6gbOjq9gH+FJPL092OJI7rJWYAwQo73HEreNey8fGrLrhBouHu2y1Sw84RIMFB8
cmOOXTCF/djAi2bUJxR3TCb4ATtM4K/dBfvCGgEoZWLsQyUaPKeO271WoJnsVtDAS5CFiSWey9Tx
T3NExnRTE61bO4V96O2BKjSpLxSkcVtg6jM44coM5zbCX8xvJeT8U4Aj9hGYc/OI4pLi2piB1F5J
JJsnkEA2QT/UeGkxaNWag4zrKmaX3+zMwkvoXeWa+pFzWFuepfO12faECyBNpYKN6wU1lPCn23hy
oHOkoDa6zLQOUa5y+awGFtMHlqq8PtZOV/tH0g/Fs/AJ7yiqkgo0Eewa+QExPRG0zxNwwkmd7YeA
r9EEdkdgmxmTMWlYxh2CE+fJMwl0q2tt2FtjYt0v0ic7xCKHUFg6wi63FIgvzJbv35Cr9JC5Bb+6
JaSY13mQCbFrgkU8A8vkDlR2bd4RLdo8Qg5EuDDRjSZ/YCJul6AX52mGQtishpgLcKip040q+DTd
is27jOIxaA4LnSjesIlvbatsTOofzSOdG757UDgUEwepW1eunZYXFXlBV1CJspNP+Nyqk+l0mUXp
CFCZ6L4q9fiZ18Rr95xUXk5o9zeMa+7w6wMtIGx0mzhF12AO6gmPM4oGHqkQn11aI9NJNhHaDHZT
tAV0UVCQ19B3oYqZM35LMyI1o+pZ0FJwioH7IjONa0zOMXhytjVn7WleDAqgL51xzz430T91riDL
rShxRKBhWV6SaOBO6CPtBtout6ggnS0gPRdOcpRGDxjnshuPTpyNOLLV1uQgmXeVzQCcEqlGLYiD
LdEjA4pltIRwRshkgvdJcxV0uBpE7Kema8qp/NnrR0aD2QmeLK9BOjLY9sjhtI3Bviw8j+5AEwsG
n2ZSi49o14LXl03/TN9fRbj0jXGVSAVM8IKJB4zzgRqqH8Rk7+UZqUrHKgtg5OcB7qdwZIi6eNyq
4FTDsbf3Z961lo2mpfbiXPdrtbmE2HIL/wuBTyVLRkxkDEQmTpTT0TFrsLRHNU5mIh8fUTRO177V
W4fSGZpHNi38sr4FtwB7Ngg9mxhnwIIBmz+jeeyaLHo4D+Fz9weoY31Rq8meqUEaueN0K62BW3IO
Vz3H05aLSRBpQkzf1nRtWkAmxyA88Q1ZxXg8GDCDp9cXBRpORoCaEpgR051Sc9JmSQYeNm1LhPf0
tM5xrq2jyNnu4JJMKOvoQct0InIayK54N9uYlDDs8giHa8JWoYimO3r8UL5kWvJ1aAoeXpHVdE34
W76uM8A0i0lOUgr3J+ps4240e741EZRIc0zdOnhIXsE6FMFpIVaLpONztnzdGLRECiQCaCo9QWk8
a1XMp9aJmfU0XoKNTkLt3nU6neTZLDg57aRtOKNoHXWInO9LaT+W20VAPA8DJgUJpR3Ka+hvrFil
WdOamcXUXMYZnKCU8CbOKczlPGB5hmdLN6I0OIuubLe0D9T0/U3Ws2ToeoRw32kG7mBpT7cNAx0C
QZK3j7ketfsAcTaanMS885AGX7lEDUVbqqfd8lFQJLb308ASaS184YnshWWlBSjUN3BZjbtIX5bm
GNeeA+WrKtGSAutJ0Zgv6W6wTcU9koTuFqnKQU5NlmayiRhTWDgZ4CS18ljhboIEkQEzfAJKedcO
hEZmDgaZDQkTlD1LvCv51hB9ECJbbR4l3m7SB9zWuKKcYtyVUGnBdZQN3cwR3Skz0Sjq+WhnHb/e
jCPxHOc1ee+Jw+gO+AhLjb0udYzswm6Gbj8Ynt5uz2Me5R4/pPd857XZqvE/sCm7GtKRVFtM4HxP
Xb1GRmm0/c3YOmSGwspnfesEoTA0ttR4DGZ6pU3rBw+apbLdX5e0TBgpsg9P9WIdQBTDIfNFq62Q
AsgubHCFX9sus6vAJZDhMuX2WnR+zzOO4oj9IKt+MtZT63TJ9ryy1nVCQqmkuvZgEApUPcg4nvNP
jlTJxgX2n3RljMRqg/h1noJCBiEC7pJy12Cu/bh6rqADH7pG8eH9lgI/GoSYFTgokIXJBS/ZqmD/
MKx9zNQGThNgrckH2ofznuXHKiU2JKJwYEHVdAHhkyzBRVmJPuEkGBH8gAMsKG6WrPgDzIRSGxe9
Fj/wKiWIt8d1e7QRpeAbHSbWWuZkt0lYYgiqkCakdiwA7nNNO7WOje6IJGaAMTz7krQ3pAt31DkP
daBeRMKtijvyHZoL3jH+tQH4GN5eN1pbWHLwrw2jv3Lg0F6IAaQblMHkPvVap1jhufi9pYikmXV7
EjpHsq73aKlmzAFSIoxS44TUzweRDM2FlwFDia6RA9UYTfpPVTtskfC0Ww0b/jXH4VVWercRyk/9
E8l4jcZ7oi6BBqLBKVlVwX4olRrae30wN43eYJZ3TVTedCkQw7u4yNZUN8u9YahMuFTFw2l2bm3z
yoR9T3t7C8NWHp0sIVGOIsEMrbBqknk7uxCx9gHDEgivGChimRQJLnrLXj74RKgcRRbwmkPiv0/P
WXalNO5tFW+nqaC7VEXeeSr8rjBUBTTx6zD2M7Lx9GZCNUDqw0U3jfqlB5rHWhEdMD0VaMruZ6+8
J2S1LU4FPP2bNk+qUOuF9MFiU6nzR2t8ETNhfYmK7RMyMFcLgyxsHS/doKXqtrOWBXt9hAA+T4T/
lb7KAbRtcsNwC2aXfpdkM3r9wX0merHaLohieI+nehin8h68bLPNU/LGUBb9Tu2HLLjM+4IBZL5N
nLnaGEVrbq0cW5nZO92N0LmtblC5If6Y6Ws2mHdaRkKGIYW49NNkQXNOVEvtDeUW6Ya9i4LROzVB
CgKtFXetomyvunOSoijb+pKQXAUVQ5XjUGkKIQdGx6HsjCOVFcpCQS2wkgz2qbYWfc1NqzC2t1iM
XVSHBGL6oRbQMMqUUp4Rkl/bbbbx2HUCkTM+8BJANm+P1TamqHcoOmumuAvWkUbQHu9Qt/PVG8LC
PQbrJxj2DoLKlUhnDQLy1G4yql2XS+ZACS7NDboc/TaH0ADbsujvzcnUTvM53VI7J11K9q5f+nP+
JdK15dgDl9tlaV9/zti+x4hKyEJjfJs5zXKiND1paVe6Mibx5vUgXtpbCO3zFqVkeZC65z1pefl5
0pTZ3kDDhMe7E1s4oiR4IpvSVxQOhp2uAj4dFfXJ4o83yCl4EcUJQaCV89xQ7QB+hEnHaIgLZbUy
DrgkracIvnK7iWoxfWZHHLK7hlJDFa3aoPjNw74lijRqWVFY+bsyTGv0d3A5vL0uwG2WCVGFQkWa
OrIw5CkZNM9YNYRmQC0Xro9UcdM7+u0o84KQQxA4iBG8FtP7bRqBn8QVWtrF3ltARj2z+IOqy8x2
s/hQniLgyc06TqKlW9WxFe0I5NFYmLoUeHs+yActF6TFzW5kugAMjGTTNWDzsqQNKejhIhHMixTV
20ND6fiwwItF1AYBlRDUBRuhcvhlXrp1zUK/l/HkM8SJzoYASh2SjR8LaZkGXwMQWqe4LXEC9uKT
hpTsouz8SzevxJqXV/SxHEz9cyCFi0iOs0t/zNt2Tj8Jtxn0Q5lDjzhqrYFZY8+qheEqsIZWhpmh
0PYxB7foQwTUmd0soOrVRE8D1WRbsKhHEI4aCphyxjm6coxugW+aZdQt12Zha/oqFpouQbQ4xM48
+knJW9ccMuW9TX0r3lLfdsqLVu/499Se0ZjpTomAaOxMlAjOwB40wfyHzksKNiLuqFqradsU81E3
lul2NqVxhxKpWJetZFseUJX9hSRXtZffKIptjs4OB3uTAzRWYlulfr1tPw8JjKkGMPc+qgMSrssa
asunxV4G8RmpMxoJuwzYjdSVUwDqkDkv3zclh7+pdqk24vsrwHqiLoRADK5CtfneNMBl4qJDgWS/
d2gVoIqqRJxuhsCIkJlpIonZbEbNLlXK54u+wYUZNq6IrmhXGXe+PiCKQus0/vvbgrnUQiqGPACl
srroNxdVWQP+w8yO9xXk+F078fYPp7RmT0pzrFhDXWHnM5Rkz2wQEDWPv7gn70tx3Aw+nhwQ32UL
jgDh3cfPXj5U48I9Qb0IxcpoZ+zjovXLjAeSzARNLlRtrbscm9zBUNvvysavfTGiWAai7iKaQgRM
Cney79UJumnjKnuBJc8Z5izb+sUF//gQVTA0UmkasviU3t+vMYhTzdL8Yl9FI6ifALuyWCdu3rBp
coh2XSNfq0IXddkTSLv5tu2pVZCWTAWgnrrbEvbnL65I1Xy+H9g4q5QalXYHUXDnYffmCWoOOuqB
fQMcHzBGKxeZ3W1PSepBUOIR1IzV8Veapni2SbWm18r5gqAkhIsGYP90jS1ZncG4sz+/MOvvLsy1
UZaguYbnaKhn/+bC6A42ePLbZN+4MTvUGKxHgY1Myo6+HuY3UX2EM+fbh7lm27qZrFrkx9E2x9vB
HgMVGACJVddnTsv2eV9s9BxjtZRDFBZztu9pjFOsiGq1h1e1nirQmdmkd1AtyT0l/5spDD6/HkrT
ksiiAbEqi9DcTLc0f2gDwFKartU+7imtcsYWqSIYIh2v4QT089thvrOMMO8RGHg2Sj2bEuIP+pfE
0FrSdT1tZyVE30LQX5CI+hg8GTMTV8/CDyrB9EftY2XSh6BpnXBZQF+XjxDAuVuxZXA6cRZ4iXjX
+b/cLP6JqW+Ow3N5yDIb9bBRKk4n3Jlxuq+J+y3Xqdeg/otHjO3LXPLpjplTvCHMeWSEcCB4Pn/Z
/yrRv6hEK94HK8Y/V6K3iLjS56e3WpQ/f+bPErSv/8avYLZgeLOVUut/VVy+9xtOIxfHHcYS/RUN
960EjYqL8jJrKRegm/Q3/ipBY6EDuuyim0LcDsg5+HfQ5PeLDSwdPDnwTFBiWz8sNjEKwMVv6mFv
mgNeSs67aN5tMwlO9mAxZz2nq05EAaUkJCYsNG/u1d+8Qt+Vv3lJKcEN2jYdLDRuwXfv8LalGjOS
RbeTgzmG3ly6oZGaBdiFtNz/Hz4KDiyLvG1z6959FMC40TBKp9/ZBqR1Ut0kWggOC1iV2v/Dt+JW
BpaLt8tlIf9+nVwMcHGzbWNznojdndBrbrq+z9f95A2Hn38rZTt6864430De9bqtWwwKuhbffxQW
wSEvHG5gQHmXwq6JlHpwX4ij3lBnBFJL3LPSuuVrXF/1L1ZAxuDffDhvKTWK6YW8+549vIvIavp+
p9U2BdBsIrjIsNtfvHZ+HCMO1F4TsSFQIGCJ7z5FxL4lQAIOuw5qUMfYpKyxcqbWG8OMV3P5iy/1
blXnjjp0UqnnkkTBMDlrt9685EDNmgREcyaiZ94jVe/+8CzzxYf0BYa+JCYSaeLPn+GPtxH2r4mK
EzmYbYBh+f4ZRgmNdt+qB4p1DpRPdNk8rKAOf/4p6jZ9P1L4FIxJge+Bn3MsdZvffC8K50ZFguyw
s9JxXlmadqJh+WE2TMRUOslXP/+0v7uLbz/t3UOj7Ra3HNmGnU95bhXV6SoeS2xkWU5XgZrNqsvz
Lz//SJOF9Idv6OMgdtT+kwHJuv32G85JTtShZNoZdBWI47GLh1gfiIqoFwzmdUyGRnvrwZ5dt7xs
n91e94+NY+2HuKt3IyT1cJhAqHbSa75Ok6URA24HKzPq248LlEO6WvHayNvlFwuT8TfP39LhSBgI
DD127eq/v3kyvkDEU/dMo1QOdr6yNUlS6TQ5Y6hpFskZwuCA59dyY3H3QhN2xO/64k2ILPzmCmS1
tY6bOPiAoSD+xVxw/vbSWJ/VDCdH+f0JJwsK7F5O0WMhTELwjM4G7+2EiQqKn2hjcT+lVrbWpQtV
kD1fdZyqrDvhmxrzTTmRgDGqvE6Fy2znSl9ZmHg2UeUjzjDj+SIezO7KdBcNPCZQGMAQwJrIwUTL
1NEqxMHz0I9+tA4wA607W/O2lmVS8LU6P4SEfOzzDk6gVgzrPnICsE/ORWLn9yjpEUfYs7WaSYXa
dqSvIC/qP1CiJJ4qBUY9w89bTVERnfRkVkly7bijE6IRgzG/5LN12/t9vgrg9ewpHPQf+M3V9uej
9ccJ4jvs8jHI23bg/nBMmwQ6Ikeqhy6SKy0fEjy/+uF/2DuP7citNsu+S8/RC+ZemEFPAghLE/Rk
coKVTJLw3lwAT18bKXXXLypLWX+Pa6KVUoqMCATMZ87Zx0imB1KP6+3AzPPfviR5RewhNBfrLtz7
cnl4DA5dxlz9vg2ZhHZiDUf94ZXikuB6kA+e/fLPn/Dv922g69xtkKF7bL3ML7e1LvLIBMuHfk+o
aQ1nWagjHQP6arOdg39+qb+fpqzqGdHqGF91zG5frqBokGOqcJbvPRdkbcXI5FipwfnNAfzlqwjb
pUzB+MUx/Ot1WiB2L3rFAdTsVm83jeNpB8xm7s0/fxjj7/cxPg1IOOC/az8qv7xOhnHNwJOG35KN
coCPMd3ZE2lvdAwVBo3OoaTgxEcIgynVfcYXtK9ElvzutmT97XbqAicm4QMCIlv5r51801RiSUan
2wt4YMgevXyHM6/fCdWTKM5EWxwhinjbVq8+8ko5d1mfqj0DpfGqWBbrhAM0/M038DXgkocz7wmv
OPlNlkfN+uWxEglN08LY6vZlNJRHvZVbTx9wYQEjuw6hW/mxw7Y0x5rm5402n4c6mX0bdVfguWWF
vi7/yAmjvc7cKVgW9Qrix/SbpK/v53Jgz9kn8iCjWJ3KOb+GGPa74uLXH4DFFhxmeHUMSP56DoVG
64E4VRzUeL6LWqfeATGOHgFU8tAnXzgIOyiYoFJ7nlhtQegeVuDEeeha2zsOdRj6Ezj/LX4477Za
nOrBFcvHAkr/ZLmoEfGPzSiGU9aZaZ/vMIrWv3kkGOtl+9c6gq/gXz7Bl7NT9TlvuJq7PRuD6BSS
Hn3qmagHqaYHPRnlG2vAxJGmOgIFNKxdDZPtny+Qr3OIP84CdFfEebkmIZlfLncS9YTCwd7tUy3u
EVrkrnyjrLpxRIc1w9PfScCensksj3/AUuiHkXTHyiQOyooRCUfdztS7KmiZnrF+NlSxccyh9mNe
cE+MFsHEaWR8zGxAuVU69w46V6mnOKg17xmee3swRqlfatLID0tVfWcscm/PvFCEvID8B6+Tvznm
fy/dXHuVKQkqBBvJypdDLk3XyUJU3fsmzZ/LcO+MhEdqC0No5rnWb+rEX9y2bWpgOk9AvtSKXzoK
1B82SkQDwUtUfnqAKHhqo2cWeIB/80rrb/pyJvFKK0ZEwBPRvxb2TRgNtRNKzqQ2esgMK3pO84Xl
fzHTTUjw1LBrbc09hbYR/+YU+sXT19YFwjDL4sFE4f3Xy7CPIHmGqY69yJm/QcG4mZzmThfhZ+70
b7S8dvDPp+zXUfF6yjIxw3plmDTc9td7Omz1bkoSTlna8PJusKh75tAK1iRJ3xqXD9yfD1WST0E0
1xQ3ArXxSG442MrlNx/9lycT6FKeLBie/uY9SYZ+lPHI9avcqg/02mEYh32fxUxFrmKcfv7zJ//F
QxOgK+Y1MlxW0PyXO7btpVmELYsveW6Rq9dG6C9E2f6mR/zl8TWYZHAmcXiR8/31C2WfH1WGqLs9
PXLruyM87RGNDr4DAJtA0bk6cRsH2tyQxRaiRmEakOP51y6Wxf7dPfLvTbnLro1qmSmuw7Dty/Wq
5kGCzCKP1BrRBMP9wG7ZLlfzOLNwKQzETV1R7gnGNTdVNui/uayMX13BVEMcbOp2MExfXr6PRlzP
pd7uZ0PEb7VDPhsTxKg/d4khoWZAFLf9auAXbLR5Vf2MdpPLAM9dZm6Iyokz/AqzukInh/TZ7PvB
WAM3u/d/PjN+8TaxWzBL5tKnzvk6TY41NyGs1m726Nba3SCwJwtidbfU8slvDskvXgo7mHA8Bvwg
pL7OfpLU6OqmdZo9i+LiU1izc8uslmm/Zuv/Hx+LGlTivFxHan+7qxEPvPS1K5o9bN321mOKzgrb
CS+QwHz/5wP4i5sYr8RYhBIRIs3XvtFcANZVA6+UICoLQtIs78nmMbc83digTIUA68fq+p9f9JeH
kv6asbfNAs77cj1HkV7ClJHNHqs9riCJVjRhGx20utn95qVWMe3fnhBUGjoWU0ymmG6+nMluJqoh
WgxOEbEuIu0ZlCDRRkKR8VuEZe7bLVEKNjV57jfWqLQdneMwbZfJsQrQspKLK7GYMR7Dbs6fTKC9
bHrLzB0CzN5QzjGuxt9hLWpXGWrgDt9Qzg6hK1eIZclHgmduVwBIvFEqY6dgOM0Xkj3unlWys2yh
DcGGj7LYeLAHk5VHLiZp7lKjmOwt6N/YZLmL0ujDThmWRJuaDia+mOLWCoOWILX4sUOuOx/zkuna
Hp5FIbaaXhunYsHBve+GbOyuZYFa/0r0wxze2h0cih3/rilgAW2X4acSXlYGZTaK6Mp1yhWcKK0q
3Q2yye9HDQvYiWTp6mC0GcLDOWpNllxx8lR07J+wniMfOUIpjHBDDVWV7eYM/c62qMG6XKYj7SRO
Pa9WZCohG8kCTP3zFJD8FuoXhYa3nLlDUaOiKeRaXCVAuL87OPFn8JP9BAgeP8B9LdElkvDUpfMN
ierjfZkQMb6dtcZz7nTCOaItORHRcKSInXaNO3kJ7pEICA/+4GVho5V6+xLTYMV2aB3/6eRSw33u
pPvIzj4HZF+gyOhEPJJiWdcS68twy5x3N4yyfg5rM39BEKjf9aUNsAgp6UGb03xrNd55yOdd2XS7
CSfXXegwRBVsbsGwJXtTZCrIvKzYRcN4ssZZ+SbwVnIfII4OJmlD6WTtoIS8C0tT2xFaAu+hdfY2
1NutJxJ7L7ylwtsmlk1KEOtFB/rwDfmpCsRA/EfpjN+RLsrDaK1xUtO8AdjPhszesvRrbqRXINPT
y+QG0zJhB3piXLhI+64sxfdBt5AgMwmfJkKj91IzbpOEJTtoDmIEPZH5U5oNFBVEhbKTA7XWOcst
4u5j04t+kyCw4R/ZOWO6NKE6OZGOaAaLnjXbqSdPnAz0ESAeNGJlxQHJoO4NWsE7+BvT1lBujBSi
hUBLAmiALt3cL5Sud2GU169YoPRLZMu4CvvGDia9bz9trSl9DTF74DKw3pPVKo9t7pELVobT0dIT
89jNDmmn03gyQdYlsjYIwppfCkgfL2USHhwp7pNhfoG2Um6V7jGoG8KXwtailiuwcI/j4ADd1Bpo
MpJgAs8NT11oJYEdVS4+N0HyPTbxjUi9JYjpG+6SVhtvmqh177oBTK+yust+Dh30xytIWCs/ukbV
CC/65JB0BTClwh0/RdcPmzlRCxOubEz6ZQaG1ZQwBTdUmi3Cxyrx+oesctlZmpw8zwV78ilwGvoI
HqbcJNJoUN+Iyc2uG8VZls4YCt3MOOpDNIPW6audbSzuBX+othMXxDaUppzJJ5lVpLpvc9w6XYN4
PxQqwytgtt80w9rpaYQGQQNFUu8dZHQ/JoewqoOV5eYQFG7roPKsDMe91DQb51TmuG20yedRaifG
szpq5KqBJNNypABMlzlCmmJ8iJnq35h5SqJXUWbJUaUEq0kQTteGMt0dHma1IKFiGBcnnf5m6yH1
JPPdeussen5R85D9gc4/srGJRaDllEysy2nq7HsxZsQ/MNwfQCITW7L56UJeyP94ZM9UfLZ1i6l2
Rpf/ClOnDWjR5NkrzfobkB8VwLSZ9z0Vy4MLzfnb2PF7Zi0HSNObzWlhhewnUymOpiAfnCncmlnc
kVLRjwNnAg665iUG1fWjqUWGrlxrXpzGTA4pPID8CBw/2yWAPJ5lBfMH9aBSgY0ipg+GpePiQHIr
oZrgx8T2IP2UgusI2wbCMyPkLV2p1+4y+qaCmE0W8yiTo/GpCdVKU5KJ4W68aHUqVbrAHVmwGoRt
HhOkgZhLnWC/x/fQFfJN5bQDPDAOp/aEz4uPyB7biy8ic+Gt2tn4NJrToK6iMIzOiQuQvdKxxlZ4
gS9FLPitFpptoSf2/dibckH96jQnu47jM2iT+pXRHVGdCEjPEVtre1sSi4O0b8p2qppEsQdaGZ3z
vB4dv5axPHMRNVxUfLsM4ZtTBsfh7GCkfWvHqL1Famg8dMgAnhPCRPYLHBoi5jmoWivmC41T87aW
bf0m1w7TL+0FwVzWIFLmyCYHlID8Wg3Zu9GK5oSIG1n32NVv/Vy3L2PMcV0cp/lRGRHx18sQc1jh
x4SniGnEfvD67h0hlTyLpdEIb6q86DzBjMCvYhOG9w6OSuBkrU1lER6DvDqcLw0ey3WgvBSwO8Jd
0lNLBPHcoYYQV2bFCr82ZnlOZBU+1nYcXdtyqF7tCAd1v9KBNyaYO2MzuhSRcsCJGfVuc5pbPQwi
2F8XKyT3QGLm9OhqKffFKEwOP03f2F+i80C884IdX1KBl2TbniFt58c2W2FSiLoyEJoZLuO46Pkf
cHa6myhSeR+kS42LcOE6Z4xVds8gz+dP1xm7dycS0g/DOT8abb+e5QPZcOxcTHmfFPH4JKp+cHxV
8SZzqWd3bt8Sa5XG9j36R8j0dani82wT2brpQHi85Ijtbly7G56Qn2Z3KPXFeRUdXkost3eNGHmh
jCwqJnbYIygy4rPoOGpuGs83eqTNn/qC2lub1pguhvbhHbQqcWz0GIewpfiN1ZLdUbJPj57ORmZR
ULlOC9iPeKuhFfp0asZ8fojUCyWyNLp2gx1Blb6tVdAARLoUxFxodngnYlquTT10zXwsxpFIqXjg
TFq0hjgYBkicadyz4nOepaijC2OpbjQrZYg7zmukmN658Xi0rcotCYnqPyvS2+GY6kXqN4VqPgn1
MJ5EBE1nVJ3xAVIAlCKXXnPL3WL5rEw0nr5tlmsaWiqHD2g+i+Q7I+Bdq2sOi82TvNvrKjNadK/o
3hcz1+68Xudu5tjjx1S7zW0flgz+G7O+7se5/jaBb781ejc6hzYOg97Dd4x1EkpeF680IHxqx5LU
x+eGcHP9ttXcjns8sk/yC+aKg+dazhU9cbirB+SXxHWQr1sCWxhYCFvuK8qYnnzgOtqPeT4efnoV
Gh6blxaeJGINMfTc2KKrd6BDu8e2HgF04ejso4r/1NU1Ksuxtt6kF8mdqJG3YMTCpWpNMO5Hy94b
HK8NG00RZH3LdQiPcL4zina6+ekwW6NAn8w8wv+jVfcgVq4Ap2M80PWEXqZtAwUN8bph/qOTqnTC
VNDyspl91hU4MVB53DcsFG6TnmhXExCKcznL8B5FZ3X0pmSIuOkWy8YoWTY2htSPMulP4zznQcK1
eaVHqr0kyIMUq7icN5T6lIAe6z9GqN89Cakuc0osHQQ9vI+EUTaJbnBLA6y7WF2zLW0D+3kvLqYp
Fc/U2whp9al689S6Z6pIEGWyfGzCymFbFlOQjmk1P7uTiu70MlY7Z6oPdpU3gYdfKdokIB9ctXxn
/ld8ywqS6Hnm0FqZGkK+1KbD8Z15FrGfZhlaZg3x9xhqUH8LgTsbbNpFbAx1QIWqbkB46HsrTbv7
odFsbnVedDd0vMggQ+dmgK61YTBNAgbpld+9xLOfYCbmhyRxniYcaHvGpTF1IKXcplhT36tExVeJ
y+CmMsxjaC3GW6yHaje6mr4nDWAJ3GSwAjVyMXZ1THxmxqgwmmf7guJCPKdC7ks5VTsuJ27AVUp3
GtnEy3skXH6O2WA+T7iYrr3CW1AtFOKhJoLAn6hhd5J710URdvkTCj7ndh75luQIinnnUBdu2r5F
BEXSyMfCqsnE1NUn103KaQCnP0JsPJWID+sa9a4o0s6f8FTDeES8u/SmPzg2Bb2I0u+oq6AaqPLQ
E9CRbqTQUGcTAbPo5nMPz3HHpbiDuwVTgR0bBZkzXBdCho8QzSgzxAhA3dFBtrh9cufq7RJkheVe
dHPC3UuPtzES1E1mtfJc1LKqfOKvDJYW+XKc52q8stEMl9RoWsYFZ5ew8qcUjqOFcwoI4grGa0va
0lxLuYzYoY1XSIXTl8IU9l4aDOAZrSEMbJaakcaQaNONF1rN5cwwe2VcjAki/pbAGE8l+h2a2lOb
OtMhHHscGF12BQ4JQ0YJErQTFVYMFjyrrLeHpJTOGxtzqjFp3ovHzpQ+B09uuRIv5eI3hNyuON4Y
TsbYGy8wBttjZTpvxmJ/hG3VvFKx5q95B0U27WDmOzk4TmscUMYi7b+dbSqWfG4Nlt5ev/jRBB+V
cmg6gDUck5NmVUoEo6N3zsHJVuNoKezqrKlVAFnOTnVmfIPT33RTUo2HfDUoVoZMX4siLW9NNKe3
+NUQvv+0aKWxQjrYmTpxDGn83uCYArah8QsbVAAn2abVPUZyV720VDx8bwlNDny2nKeEhtUtrzHn
Las5j6cls7MlJ02IoT9/VYWJ+UB9TGeK91GcomzCd5uBuu6G1biEkaz4zDDU4AtY+vBV71LjLfsJ
hqtW92qHTPcVKxdNuAgTzfPrBauUJmutgIcyes52yWR5nzdErW+6mBD1nRP1Y7UTnmKiAfWK0yM2
hxXVUQJTje0BnKYXVeGrNCQ/49VEvQX4ZjIZ4PThNCqtuc+CseNdAghELhWUqLQcmpiJF00TUXYX
ySJ7+ka9JNrOV7UiDZ7ild+8aERoHIVi/IhPyJu1vTavJUDPhhR6+YTuMY11UQY2trEBgycp2yCB
edT5+TSEr2M7xliVhmTl3kSy+DSHgVcdGgsbqhKW9/rHwZSjFg0bi/UkZI1OR5nmIC7HDh3Z1R6D
doQzCSixzyyIQ48aubyX6MfKfZ6kjHtQFuBAK7OJJGqDKdDZbORk7HoJi2du++peKhQVfIXsW30V
Nny+zJHMQ9paz9KLDhXDuC9w9MRXIEjGz9FmNroZTNDNV7ZmxA+oLU2Cp0CtktHs3GaO1wDcwSz6
gA2lmw8TY/jwLAY+9MEcdd4jVTnvOkFrTJc3T6XG/g9Hts93wrXL7D+eA+YyHMUR/07PTQKZb0L3
kmx4s8hJu7H7SKD45ntvaKF7Dl6RpDA3ExKzc53rB9OvBPZTMv87KexwJE5VPRWdjEWdHnW7ZYjS
sluB6NIksuVSFzTcPIR5fvnFgBNkU4KMKnxzAex+jkdLBzlPCZkThdRD8TDjRyMlwbDJK/3ETro9
qGKAGRS5E9SJLHlaiPd7VCYoip+jx//RoP5Gg7rqqJiM/tca1HOWf8c2zvj4D8Ta8f3//K8/f+hP
ESrxeVALgI2havPQLqzxef8PJUhInm6DBCSs1QQnyF/9XxGqs/7Nqu9Dm8kg+D8ZCKgCCHYAgMEK
DUnrvxPHgDXzr1Pen8pXloDs81nJwlb4soxr4QeVk200J9FrU0B7tuvxy+ws/CbkapdxdaTGBGnW
07/Lbdbag/aIizJ9zylpee5NWltj3oMPlYR7bdBwJA7seS6AtSbpTU+zyQ1njXlZeLbGRpRf9GsI
jLfGweCoToqTuYbE2GtcDKn25WX6M0OmXONksDGuyTKzsY8Y+fjREpM7U2Cl9b6NP/NoXD3GKNA3
s/0y/gysmVF1YB4jxSb9GWhj2WNJVxHVbvJ97LX4ZYD3UByqtoLCWTPitS9xOcU9iO+80AVTviyJ
p02h8OGo6zxGkOLsXHC+9TUxmXxc0hNah5zNGf7YoWeK207bomp0rSCsFmQ8bbEZojYMsgFL5rXL
ngCJRJhzPBuehMWAXwi5lK6CYRwdwyf33NB/MFEk4gZMdCIxhWFQklinyrRCOVr8ATu0f5IPS3el
IE5/IBFjd2kEkexpLRY/s8cI0xUPMTN2MmKZh2pJ33HmzZ1E+1pEsyRtuEoE63YxRnszY+9zTeCx
dtRV2d7oKbvmxdOsDW1gu05rymOsaSOSktq8z4D5YNvsdOakRqlujVzJHYPp+buDqHCr4BKA4JmZ
VBJlRG1aZJfMi6191YkCPDF6zqwcyXZvysqGApcPR5aEvjPE2a4okIZAZIjOLHBLHzbWFNgCuaDo
wRalzA8P3eKFt22hiuew1JAcZGBZeQqONWWa/ZhVRXRr4Uy8UfHo3OZ1Nn6DW84yFy/QCTrrdMv5
UGEfrpKnvJvCm9ykGwAYhvpEDQPFBqbPgE2Bc+3BknmK68kiFM/Wzhr+nX6Di9HbwdWzLkM7zPca
VAbA98TAz09140LFDnP7sbENEN5rrt0Gw0SEBzNtrMnnuUIPUuGIOpYtqJMNk5ICfVnZH9W0tHuV
Z9GTReT1hbc4PD6MWqoHvA/dvHHrNkyDIWvzT0MJm7GJs2BpxWJcbjPsDhvUo/KmTRYwfEo+pI0T
dOkg1jJxci4NOA0RlcSSlyT6DuMZIIZ5YUxTdUASNxDePPNdD3nX3sa5XT6BUSr3Y+jUb8qMn42m
HSG+u+6Jb5rMqppYormr3asF1MdtaHfxqRRTC8HKWl4GrN3FGkBr/kgrYty0pXSQHDaWc1L5BIkq
rT9Gns0H+sBmG084jLLQSe89NkEvuo2qYs6W5NlC2SQhabnZc6OVHkIarjBb69s9e0Vz6zmq3yW1
faGq1PZJFM/3uCDnM0BfeVJTx0iaCQDyYH5WOxukOW8WuaTxhsl4coMaezrh+Z1aHykq/Zux1mzS
nShPew2ymtbM0LQRoqhQgazLefqTuRj7kaYzfevUqaJ1C6xZmk/C0axzr7WPydLep7XmvE+yYnmr
e6OO2UWRkcqmYkkfnDYVFwVIhUu9F/XGTrswcJLoCDPKuZpV23BpDN39krt5AA6h+mEPJJjVZF3d
WKG3vK0xIQ05F/kEDV3VF1EaiceIGga6Fcm7BC00M0IqL7qiiBi+9UQxlNAS/RAUvY951lj8dGpP
Q0JT3Vlx8rEC133k3JfmEKotAPQpiMfBeiEwgdmYhiJlMyk1X5pMRAKR2arb9L2pccWJWL82ADWQ
bmBodHC6W91mdBVoY3sD19DqXB87KqsNPBEdOkmhWPMAt5/u6CJw1WSRshiDhu5bpgocRkMyUJq7
qxU/BGh+R6obplwMr98HkDMXLM7wKc3EDPC/rmiRyChDxEZuDElNCTzY6xxnxuh37eD6nSlnLVz4
Fj5VtjLxka0WRt16BpajGWZ13SUd6d5KVn6vTz8annl3hrLnY6SF4OHjDmlAGnYEx9feHufsBCN7
DWd1a/cHKzT5WWninXAz89Jg1NfDZSuQJHvptsElxkWuZVdqit0rz8qyS+Rhdgp280esm82m0XOW
E9P0WOntPblrhAwabYzQnCozIX59lxB3u9eTxbttjLbaarYZW77oVHeItPg6z4iYEAOU/rZsjeek
kWKfIvPbcb3/SAHe3TUmUQus4aqHyDG4g8RtfaKyLrZtG8r8SjKy9WVXjldVqUcHTU1kAtmFvVox
jOqWM7cIShY6N/Sh7Tscd2pWszZyyh7hPkV2KE68wzkwVQ1oSNZQ4qCsFzdA1eUuN+cKHSLtvE5a
RjB3enKpkUW6scuy2vfDNLBqm/pvZtuSieFW7Cid7LXvjLe0qTP2k+ZyOaqCNoOlXczwpCk2JXmS
AWYt6HfW1H0a1phtB2Me7lOW/lvEZy35Dm62E8AYAqvVGDeMRneNoAIji0ec5twl7XmMUsvYpovH
nkWYBQiBNkaLgoM/YZAjS/XW6iJ/bcg530Xkdb8XaGm3M9G4G257r7Gbf7RZ0q2szZWEkMF+lPwp
RHS7mZFGHtg+6Ucd41gAvsncmX1CUkqtpT+81JXcO2Nt38tS24guzG+RA1rY4dNkV/dpcxwoSJg1
5t7BElXHOIrKi7xMuQcqN14kRcXUIZ9wd/eGpgU6JnGGJxUAeacrf/RSkYwrID0MkeEPc2wf1Ejm
QiKvFsHKrBRFttFrz9zRjf9o9Pp2GOA2lkm5auuWPbdoDW229mIkYiaHxk52SbYwasjZfJKPe+3U
7S1d/97rmv1CdwF7kk0sY+M7V+uzEzbmaFe2tbshet0ki7IECBPHp27Jo10o8iur0JiudpMiaHDw
DoTj4mlHEUAw+w0e8HjXF6TxsSRilJzPt944GEGWsJfs+roK+qUuAzSOYBDjwdiXRL1yE3ass9YD
YeDe7jz0gsn+kobwJ6Tx0YS2tpVzWmwS7PkbM6klD7Is5nlgDbfKNMh7LWas5eRmbKqOND/SxcgZ
G9kD9awRRonCRvfq4TgVrXdIy0iDg7i4p6Kfb/NEvorQefyfXuq/g5dGBGT8Yy91fKeV+tdG6s+f
+LORMgyMefjlcMwRF2bTv/9nI2U4/xuWmyFp16jJ6Zf+bKOERxulA+WFTsi42/6XZDthQGRHRMN4
WWImdvR/CydHIt5fWymE/bgFeVvIo7ESEdvxVxlcZoQNsNrQvqbb145RWE7NBWGdMztJ8kkY6a8Z
HZmFT0P37Px+4Uz13vBefcQoSe+Fk1nSNyoiyW1jes4cLblAY0YBSswBN4SaCMaC2WnnVQE0nbm/
Y+gaEY4RKdU86mUTahsiYOg0LjIv6fbjSGDptYOZsNmoJnd3LHbKYxHOyGqg3/i0VVEAq0gEiOHl
Dv0LqFvoD7c8A3s6AF2Fl7lV15fdQILObI/NyfRa9b4Y+augO3wXXqd/y1Xl7PU6qV/bItN9IQub
VU733WpTg8/LRIWocrONL5Y5ng56XYkdX5R2XaZayHLIGXexzgMx9FvPjMaWFetgFONOdjmbfhOQ
7lmLY/OZVLvVElkHeDRqnye8DgOqrO76oSkDdH7PuUy8x0lO83kqwVvUpvc8Ta69HfXZD62xuBWp
1hzE0JrXbVG0x8G1Ql9PodoXY6WO0o6TK0/Lv3t9QzoXOrKtBBB90RRQX/NKG986LPPHOZQrh8bI
PwjjbbdL6hofq5Ot8d2urQ6emXwMg9lumfVOL9JwyYGNEtBiDbFHLLNy99U0BwTNDnXp5FbPRVJQ
7PLSZVOjGovViB4W6KplldUWVwGhavWaKw0JF2cxHFVpwNb0yKNeJmS6TLfr43pGPjZjZ+/YEjDj
DIc8O6CpbiCzAVvj3Y8OwajjaO11NkMz4iseehs7M6I7kRnZDS3icqbq1f14wT8YW2BVyHiZJK9i
VRTejtiLFADIptCs5B5Wbn4pkShdxrNtXWF1wSERh+qGgrbdlV03/ejJzC43eGt7f8i0+tNDQgR6
VQljX5A5fNku1JuTLJF8hC4SnclW0XvMUs7PV/kQBsAy2tD7OxdG7TGHT3pHJ85m1jd26xHQ3Jam
XvoNjKhN5LIgtaaZJpv5pcneP2tm9lgQRMwoHnektaAV0AqQNVVhehdjQTL9pq8Fq82xqdq1b7kk
7UhdOg2x7d0yd48RtPNiM/Iw/qyGpdq6Lk9qJ2FW0Ert3V4kMvs4TqHehuTnUoIQmTctyFotNv47
J9W9Z1x+2WZsnYs6REBEila8y6na3kagtTszMewfWRMuJ9CRY+zbY2zvVcvSszV69UKMnnWj0SKh
PybceIAGHPllpuaLSmmi9103rE4uSVx1QBEWb2fEbzcIdKrt0tBB2zZ+gH6y0PQw1L7LWQLuqbOH
JzQEFSqlElViGmbaxgG+cKHVLKNk4bmF73p8JJLzMIiZZP/hg1Cs+ttx3kKWTzGhhfM2Ue7yOE4N
fHDVGLtY6sygvZmvpBfhVewySbDtJjCgej0kTA3uYKYc2tJazmrQlV9NzgntVqI2aW5OxyQsFJs3
u7pBxKghbDI6iPm1O98TI19fFd1oPpgm4Tis/5pAszPG26pVR3dO4vBI1ercT2lj+iCGfGuq9avC
0bZ6WanbSDTt5ZzWqc/NU79mSbcWryV1d5FY3BQaL4gspR+Xxngnw86+rkVTHhFVmseiG6DSGB1z
lrI2s/VL3re474IwqYGq1DM6PtPq7xcvnj8KvQazrznzgQJE3BKQXhDxQi4xqWBm7BuJzPaoUuog
WScJurn0F0k8TI9lrotdU5eRb7ujfaUzi95UFTciD/9LELII/mZVenwg9Sv3NbLVtq0gWzxIO2l/
4yG4oGzwtA8jBZs2KRoG3JLDZxpqFVlPSXXXMY9gJVzAFGz079FSRNuGrODAJCsIV2intX6N+vKb
uUT9ZVvkdx2t6Cn2iDC32ra+YDXc3yylrHZqcpcb3Ui8cxe3WbPph3DZishu94WoyFi0JjcgmXCE
WBiLD1IGx61yph/kKSNg456Zb8JMxX7Lmu0y1kQDzlGq5xqRoQ88cbnDNeoFvVXZ32juuDYsu0ZC
BvbHSLLpqoRLxA2LHGe0S+I1y0eWgA48ZSMsy/2iV8Z32gcRED//GA7c0k01mwc52nWBTDFEepEY
UwBtk6gBL79bdONI9aBvvNYy1mp35gsuTenRl4+3CtrDszZJ9OlD0cEnKuObNO/mcqM1kXrS2Zue
aDCcUwQt1uUOGnoH7pssXnv9smMqcLcsww2YCAZdOforVDIZrdcwPKSzWaxCrw2XRLIHNo8EY4ni
o+dqd9nscaopOKsbywojH+mlC5/Mpi8BF7ZFWlX4uhtesizJ9hV6kGPIsI6IN1b1qgZxyAUV74YC
rUfUE4dgTjkiQpLsLyM6aR5FofoeJ3q91whXukDU4/wARZW/tV2tXUvmP51VyHukoo/6LLBuemFz
qRhiHNteW/bu4AwrqGx87Ip4OLEh/54uaX+MU3T1TZas3t05OwwL42BmwVF3Am84bEUSiTuSVaub
ZRVmIWaTcOHSW2QJ5jdEJOqSJekYszUKx2cj+Q/2zqw5TmXb89+ln5sTzAkd3R1xa1Jp9iBp234h
ZMlmhgQSSPj0/UvL5x6rvK/c5/1G7B0OWeUCksyVK9f6D7l1rNYpuKplXly4eXDAERj1QZcee+g/
aGv2NzbYy33eeOitorB9h+SPPBtB/NzS9kULcJCA8LrkW1SmhMA0y86iIaYdkw3VcYAce5X5/nwp
8bj9hBgKjalhandyBQPgh8H6HbjuXVZTKkbIQ3wsE25BOaXacn+cjArveiKq7mXmfEkGsD2ITQHi
ku1VBVYf/ING4tfx76uubC46sE573+qnM9i68SHXZfKlHxcNky/vv2irCTdULNBwnNzpXMzFeKjC
4cvsEFdiu3Y4jRo3q7SmqJI9WmOw7PoFIrKIivUijkH2ltTQtbrEpdjn5NXW041fwR6BQUVv2xbV
fWGFzUeSqvKy6SK2+sABV5nPZVTcGl3SM6i18gbsx6EOPXkWabu/BpcFjFkH1hnqRfXBztz0SgCa
3fduMR5TxCxB5AA/fNcFUp9nfuUcNGIru6Uogu3sz18GpNyRjOsDeTbPznorZ1FsywAVuHbtm0MQ
zfpxjBLq47gukqSUQ4jDOn5izSbEAmsXtKt+aijKfkGDiOPYOjzWaZzsuJHvHOu6Q1E3MT6ujdXj
iWpH27oosQNYe6wMMbWti43jl801Qn3l1iuRmgcR0WUIB6bP4Flc+q7rzJYW0nKj+g60pCxuyXu3
Krerw0yz8mAnkh10TvBfIw5s2YQlFreRfUw8y/4eQTXZKBxFMHeELY1pUboHW45m6TIit1yV7wMQ
n6gC2ou+TJKBtl3j0vHjVX+Bz5Ue6XIke9GMKM+mC8o8Pc1pNNKoPXaUz30IrYn41GW2sfZAQw50
sP1eSDakzbykBYBP5TxpKapbwOkEhMmtth7mCIekocTrfIx0MhbQu6coa59yZOpASddNFdd3QqOT
6F8kQZSXl0pHcXuHZCKjRoNcW/goxQ2Z8qbowb16gFKpcG0b2pg7gKYllmpZ2uwslRQK8t6iv0kA
jM8zmtrUv4bgE/+m/YJ7M8LA7iTPkyXR/caZKL8D68ovxinqrjvJp9shbD97rDyvRPCQK4L6j+Nu
B+zWPctFINtNKnXz3Ce2c93mOjrHXGNlBdMXuxFjeLcCddx0fRA++5UcaFaIVV7SSqGQSZXnQ2/c
L4qw7i+sWtbv7TlDfxQSZIrZ/Twe/UpFJhosO7I+d9f6pDDuPNTA+vLyGPaVvwcf4V7azQBCw6b4
mIPT2UdVpndBuNQeMs9czy5lC+1+8v/CYYVqPJLcNaAAx8I02a6wIWTkPsywGbZ5pZbPc5DcpgXS
ABu7ivVHDRpoNxVIlm7VuNrX1OjdbaGwwOkROMXhnK7fSE9eRrcRuzB6ShoXXehV5MiDxERL10Vx
l0YVvuiknpyZhulmadb0Yx2sA0KTDHZSY/hlxYrTV+DWsNsT+mUAE/S0D0dpox04dB+TpLYVzRo+
Oq5xcF4OffNBpTFg7s7pHvqsdz45oOI+NW36kNTCvvIxRqFo0+DB4bkSYCPqUNRjJ/tSxLX8CEJ0
aHZJIhtxDSDCf99k3aNYe5A3ctXoTVqZjWsryPF8m6+pDzYNXAI1xqX6q7BlcR8Vc3IWuTHFygV1
9DOOQuq+7Mf5eQJfvZUghYAEpJIKd9ocir5gEeq+WTd9qIJlw9GDXKeDWLhDJ2H+upL1kfFbGHz0
rV7edcIY7jXoK37oUzBpdrdSWgdJ6O6HyHL2roCmQschP8/WtbiCo5ef1yjH34CZ4QCrQyaTbX2l
hLneI8iYBBsYOjwcupPt3g5K+kmECpeZP1N6L8R6ay3tuqsgDYPSmqoPmC9TrVyZV/0KAcDpbOi7
Luq0ksx3m+dxe2yKxAFiBpeO86dJZJ2gvwo8kmsQhgY5sqb7eOlmYfQti7r71Ko5qm8d6vAeAO+Q
w1iHgZMN/HbIUF/OwsGegVOF67O1NPb8zomt4hjSy+YLJ2v5S6EirO/W2SrYXy3FgVeBUBs8gUXS
iPgWAri0N+dLhqSPgJunXRZuvcFpx3LzP2t/GjLTM77BH/ossUR3hxy3fvillf7uhY/6q6eFc0JT
tSMbfZ0ALQOyMqo7wQnjSVKgLSrPmW/QSwl2SC5nG8fFrV7X2FDjh51+cWvvbCrcC68MDpbfH4LM
2UciuZbjuh9aTLwm6yxeC8DOf5IgPGFjvdxbiDwOBFq0D071OWpn6ho7cecbKWmlSnLF5JhPN2+P
wN9dBPIxVEbbh9B2OgABBnwceqf5JndRI+H/0KoOjWgP/12S/P8qSSLe9MsL2T2qx584jpvH+tv/
+R//UT0O5Stsh/PjX/yzIunG/4jpi1Hzw/nkpbr4Au2AL/cP37fBV0AQBGARwlP9WZLEIQ+4Ox8X
PvxUMGBM6p/ojoBfBSgEGY0Lww9Geez//u8n/b/Sb+3P1TKc/Pzr6vkhaPAvkre5HbTNApjruLP4
NtYwryuSoA+XGlSR/43oK4vv+AEknr2bZ9fq1E6pwl0eCqCa6jAsHuq0w0Br4wlpFtlcOcgdIhss
LQOHKrvIajkpxQkgJ7why0zf9zZFlWXb+zLES4fzbTpZ28mbQKZvvWpcVtylCwB4t44Q0GA3qS2t
GegIcOh9VSB3RotxiXNaZOtIBDjz0O/sgo3OiyDut9WsLYofzVQMMqf3jD+e9YJoejVav47OiZgC
ooFQOzAhQcUgDHwkRE9Gh4zEadWwBt/kME8xgNtUZMT03ve88hpgdcwltZM39fcO4NZyB2U/5tbc
bOx5ngb/a/3SGPgvb+mHLMuvL4ximkHiABRB8AfW9skticLVdTv06bND3aa8lpyjyovVH3HNPcs4
O87lBmNPeEF488poxA9BS/SK2ELb8rHVwwKPQozsWReVPQ2AX6GprsaHSfMq9op+x/qQ9bhM6X24
ll14s9In5mOQC4ag29jIZtPg+mXB/E0MN+zvX56JuG3mINJXyPDFIWvh9SQElYYPeFk132wOS+HH
oMmt9kON0OT6B+2W18xvnwsBrjKCPlRWjUjJSf19qeoOELNOnukggHXayyopfYpZNitce6Lwb0km
Ay/jZB9UltoCSxTThzIPkDh9+5FfB+0fd4IkDip0ATB/3CTNkPwiKoWaAsq/ugifpyHq6QfIpVCo
blE/Fd4FPhZrEP67gxx49DfQioGwIQwB+vUVMemyRFsJ76kau75ddgi/WhMlyAgI0PyHa5lJ+PqF
Erh8oGxGo4Ik6OSFusC7Syzf3GftpEPuf3MNSDM7T+TIvEvbzgwx+Qiayvu3h/W3mYQlEHAN/kOJ
hqB7glXzwG71SBoMTzRQxghWpzD+zIlr5Yzu25c64fGbVxj/UEZELYIZRf/o9YAWbeuUM0jo5wHr
tFoc8zhp7ivavB3dXRw5Unmr4zWx66s275vQ3gdTVq4PxSCk9Da0BxKdbOwiqeP3RYEUhr/Npsat
rujn99FyRHjGr/vj2zf924sxakExqQJvB0Gz04CGf1GEpLndPDVQtbkLgEtl8X1yFiv41KLB33o7
xMFa9SdloBMRNQaLMzMoxRBZWFCJzmnYSixYRJLi+FfIn46Lu7wIkNvYikhmvb11POwWqyPLpBSP
CyRvjdxY3/cxcHNLu9MdVJEZp/ks0qv6isC5Edtu8Eu7DFAj+bNfWXS6PLlBgRwGyyQ2Apin7xYf
Y9mDq2sR5M9RXtsU0aLWd0OoeybVutjpMtH9lkN4Y3lJzmoaGt9nM2jgwBMsY8ozyxMTsC6+k2Mz
Mmx/frlCfHMgdH9/CcB+IokugR7T8BNyXJAGtlMtSmbqVCnKVVDcVcg23MBU5I1kOIYQolGuzrig
u+gqeg+gWOnPcIVJITbAzxPGwi0KjyCPs0jYFQfX73AI2XQZDad3MvQL2O7z6OS0iVQyrO9Y/nEA
g7dhavZrW3CPFGriBv12XBo/YVUji2Y/hrpaH1blielu6umrfBgK/mbeZE1BBDEggZZ35oJ959I1
UKJy2RaetFjoScR34OOJF2qWHpasCZtgMwDx5JOhkyd8JA/FUEOWQBdEvVezqNnMlk4XhOChR+5n
2RdpzKWtHPxGZhSqzdUsxFjCGw+nn+5zhwH1dEz8qcuvK7+JljPTKmguM2SmxgtgJvj2bal5msgH
WdpZLqlxZ2yWdqLMntlFictq40SrsK9t/UaW5fHnA5BhZzwqZhlxWOzQhUd9A45Ow/QbdGqCWMUB
2Kr3WNyH/IH47wI1bZAlYkQ/v6MDs9rvvRwqZbZlyrWzpkW0BozB6IH67I9aZgTHxWt5JiS1zaj6
JS0cbPkiiVvCcZ5VVl40VT9CnnUyXCzqPZAssrZFJph0AmYSHY9HoDfTpY0Vu5ZXQgcZ8G4Mi/oD
ViKtEIfCdMnDjYS9w5qamjhm1qQuR/GFJgln7e/IfFIRPKhUlZF3YVGXXJ66Wk+MYaunguujCUoz
8WMEJIQxWTHHrebzJGwmDqzpCo0NTx1He/wOEf/KPEQRy1Bfd14yNekeKwLz3oU7EQX2qN9PPEzr
UhaLqHR0Pj9BPe686YIChs+3QJnzWQpjgbhkwZtXgr2rB8HLLS08PX85jzCxip0fZ7iHbEO4scvT
EnUlM8VbgQocpzAybi9FnUcmb8NVGfPYAQP34FM++vyAkuEiuK0C/CPP2E01I4iTyMhwrhGMrxYj
5VQgm640mI9DCjaRKWpS6+lORphQ3HUOtReQgdRswhtSx5Usw59z1vnSL6sJHllJIgb0szdL2o/N
lwI0cngTAe4p/IG7lTfd0U0EybvPWiFhKkwaTkp9DdPN4QtxJ+65v5VczMxqL897tYN5vDrBUUfo
zWLyY98hA5IDmUYeW5jIlFUZPsTUKA4BRkgUwxUOsz6iYNkKRyWdYCa/C5ZFM/2jAf0afw+kEPNQ
EoW5DeHWBlPZbzJbVZhZILPq5betk+UJXecC7ymiFS1N26F5T+Xcwi7Khri00X2n6L3pCn7RfFmi
jsc9JtbAu+lQUWoDnFgdyGHA3QoY6B/jukv8Bih1Gxv3Goyn5mpPICbc7JWXFkuHmuaIROlmJG/X
0waHCJVRgS3GADhrVBJmw6d1htkGcMcBWrQe4gJEKX3vPsOXJ70qW2BD4kbpmPr/dskLE1KEmpcO
k5QFyVzsXFBEYg4hT9CV6WW7tiu/69xp7J0bJL0IlUOHjEK0q8FQYrykbcsZu5thDulFHgoMb3hL
aO267AXtUgPO3cadbaLgyOAzc6H4JGo62ErOfJIjTMfvVJ+YuFTaU63fx6owGWHmjynhSfpQKOdL
lVlEh4lRZC04rhqYUFPXe2DsePvdElxGS8pMj6ph5cYzbY1c2ncoHcoD4ZLtCOoqosP0hQPouHva
8GaTVaAkmI46pDNosSn3C/FhiejG3Wp76dHaJ0RhcCU71fBIEej4frPWMJrAJKCHujzVEV0c4GU/
ziFEfTM4c9t5bXxWggRDNwjPZ+jz5yP+xb3cRJQ8dzDum2TvIwJLwbHTPDwFx4poD1FScMcgAdCk
OLR1JljYBQVRJg9sRjOCP6d1ncNyIsj4rcfEXXNtEuewtUy4H6yITcuBOcMYe6IHm7IhE01t1if+
waxcPwKu51D1dYS8cXPC7m7AlELR+l6dJfxiNXPVf7RrTTsJyU4wGX1PCfEibOQEI6GdRvmErVpn
XfZpbfmmtCo8zBZl3n3JibkrhCUAt8+AI1a8CFqKz48z8Jj5FiB9ZRtxVNVeSi8AOgkiv4mNuCrg
pmE8zHMQTTeo+ScQqsKavs+VV7Gt7pNITc62M65ABHkddSs45WbqfQ1Br5xMSr/2MzVBXyyVG29k
by3qcwz+1/8YUnL2UdvrfCQVMK9C5IxSYszzo4uBo5U6Vxk7WbUVazWvK6TsarX7Q+Kuc3upWRyg
QvC0n23bkQd4b6m3C0jQ1ru0cLOWjS80HkrLMtKp9JXrbJG4ilv6Y6ka4p0F9xA1WgHaB2OTKgWD
4ilMyO15vUziBnk/Z8a48pBIDWJ0o0S15tss8QLrnQTD79/DH4cFCJhILLLbx62t9Z0GyKCurUE1
FhBhf1gfVMOs3iASF/b3q4D0gMKLCkVvGllBumpMDoUMdzH0qfIsyRUGgCuYhrrdxGVrevKiX4cu
+urURdQAOgFXqXdlqJbuW1wEHtTyEfdmsXG9IVBQbJOmCzDiLu2gCs8SkL7hTewIqyzPaDKT1mbf
QD14Kna2Ld42OAU7AXbAaMh4yrPSm97lYQq8L39k3zaE99D5MKf4pSCei4DHjwqwBzH1HlFFKf2d
TOY+gUlu4xtZHnE4CMjGEntmwfR6MbkmLTCsQM96T09mW4kJJCzuDsoHey0bOMsB3oqJcDXUQkJJ
btGdTA4owUIINQ8m5+hy7cA+KzTnuomtJ8jqgl1GNQHqFmcLuCEF8iRoTZ4Cx8+cHEThrNzt4k/Y
hp9hn5aHn4DwNNyKAwgenFRqKWoNEikOwmQwDGT2EQ1v6Z75bkAWPNvkbtY2XmZJLCsi+HHzZWLR
oGYPr4fA3kMuCVfvGPtuRUoEyscjptD+s3lQ8pKIelMQ1L0JiHXlskfPEYyl+XxewG0Zrjxya3gk
dbPmTvs0E1x7hM/drh8nDLD5XZvEtA04mLUJa2kI2p77H+LCxMnSxyC72rqFg9HzDrz54PSPMZqh
fCROJqKNq8Y+/AreroFA6EK+vUrbYmJbVFKaXKqRwqQsWazMGKm2CZXzfbSGpYTPUDnTSPvTaagb
bIRMAFbQ8e0Dhp8YvpgU6Ue5Jxxqs0v93MF8p2UccQEyFYsQtBJ373iJxUDKFDmd9mwBMExtb7QY
WMJMYe5gHCy6fsd/jgSqHBAaRokYPvWhJuMb21qFNeoAGJnTlCUhMlMxByzEmaXWSfCp6h1qTy+v
kQ3TcR44/o3qLuoS/DUOXtE4vKNxmITT3zQpRpHZu3Uu7ARyFkTOojxmOJXU87lPOjrdrcI1WSwt
PVN86qGkANOXNqAuh40SogoQD3cxB/ko7JgsNfU6mJH5bPdCQUZwyVJSNzHZ/ISFfR8AJkyHKXq3
Kvy586swETb3s6y+WQeeh2QZDZ6SJPOuGnyzRLq6MwWvpuj4QDJh//NYYBRJetg5ZoJ5yUj/6Kxz
Ba6Ju/Rld80mWFMWKkPQomh+eJIsENKXyTdVaOZjAsqSzNpmBIrvyQrhddny9+bTZCX9+g77WcF2
6WTcl7vNMmFSQzwdEE6BsCDN3b4sj1IFvJcKSiovFT6Op+orT3tT+mWK5jTvj4EjSki8NZ1Gpmm+
kBNg69P7Zu5WDeypawzt0knt0mqInPGCL6g9ktq5RVZsO1pTzbWatecRbDnlpljhmNQ6nlqOfKmI
8/5x6sfcqzdDOUpFcFngA1/5s4Mm0QYhJOZZbbvmEFhIMCF3tqPNCxn8mPSSgyfvWS3Bulx6s8v5
KRQY+kxn2vW68nHKHDCLW7jzJvMZUnsi1xjaqOdpcx2XJAY/T8TRimzEdNDI3XH6atLO4yfIDRSO
F8uy9BMk9g5QEoAWe+tlqB5EuynrU7DdUSi98S5cK2+0ttaM89Y7BOPMoRu2tMnCeu2YQ76Ie5PI
pzCvprtkSFLemqop6NJVxBY+3ub9FDTkKDHAhAdG3UTc1ek48553AqmWwZwfmE4hdGS+qE9WEyol
MTk80u42iu2N0Ez9oxM5GUeVMiKPell6DQQ4PlxZdQzOcOnaagDqP0EsYWI0s6kfWYm3mCmJQuzc
3NrwR5qOAVnNiTuILcVAzg586PLIaTmV12FYIuKwLnOBdVzW6PF9iALVcB5BzKmOETJVSOSOwvLJ
D9BXguh1oH3Z8jWxj95YfFZ0jclEXaThiTPzy6lRlyl0yPMOuU6CFAn/GG4HKldutY/TyZwCXw4W
VbKam25XDVZhyypbjOJIhKvuhT9FaG/sOCTZzP45axpeae7A/AM01KDIUe91NiZK7ZGL8MtrISmO
8MF1YUaBzjIBS/EarWyrywH0Iv2vfFjpDGReUz56rTYn9OUlcsT4RDGG+KCaWfl2be1vakb4keMZ
R0NHBL8JckO5j2bMIeavOlHmnDllFh66O8uH7BpvBoyHeKVvX/K03EmZKuJ46ptynhuROL0uQS6y
QaxfheorTC3TvXmZGhXyOGxd/+6lMEshx/VMw4jW1Ell1c1SuU5UJ77mfmLiE9gibyIpJFgTu96+
1o9q4K/1Y4fSsYCLhX2TF/7elUKkaKggPnpftVdjSw1OzohpbAPlZyxDhBkc9sI1bAkaY+MHyK2N
U9VFaHQrl3M3VQjT2Yg58prY8xKZf/Y+mj41R4RGBAN7ggi7mZ/evv3f3grITVq+MfBljuOubX7/
S21f90mt0lkEjzB+NPfBBmWOhWyuHKHevtRvc86jMIxrTkgnCK+e03o3aRRyCiRQj3EWeeNyTBZg
Eg/OKswSCRN4S3+acqctFMwmkPR2XRrtVNjdU0sgNA28KKV+/ygRdeLblWaxvYOsZzYIF02LZZfE
5PskEws/f6tcYfe3RDt0j95+9tNhpmsaYNtkuqosN4RjXw/zjMUvhmWp94WaBEfHJcuoUkWNMMf5
t690OsrIz9k8rWcjhUsH6bR4XZIYRp5TOF/GphXltZKV2aDygpPaEfi4yRrfvuBrnghNEzgnlJ1p
8gZ0+CgfvX40VYB5j+al/4KwjKkn915iwhxBceG9Jn1XaWeT5emSxVtRBhk749s38EOc9tcVSKqF
pbiNjQK4Ch79NLL4SK06UjRfAJwtabOnl7WWe6oeWVycvaQtEyAg9jwMU0z8/lkUtwJlSl6wB1FT
OZ9fBqcu4LlRrwqshVXcom3OaQFSa8OWMGAtEg27yFNWhFYtkEqitZgDs1nC7m8BYWYJ7FiQoEQn
chGkaSgeOTO4E6SRS0p0+4hk3lXnOa3laN1hEW5yK5Q4TNpl9S5KpxBCOrOdhzIntxGDZ7Z4QBmS
2xIvBfqB1J6oWZauSZqKSP3I+FzHJMtJURdEEntA4NH4QRc9lUl30pMpsoBJLC/eHv7fJpzwUacO
wbTELroQp1N75GSRWfa6fG6zziNnTaUyRyBkkUwG8LNk/fYlzWp59cIJtbhz0KNBHBt61ElfmUbZ
orohmj/HaWhqjIi/hOW1ccQpMbAdbO5g41fxyCFKO4lJCtFDMHfz9m2cPrmHO4hN5DQqa6y5U1cS
9KabmXeZfS5byp8X4CdVfe+Ws9tfuYP6A3LmNIJ4JGdYOEZ+6EX0K4OTSR46dook6zB8mTpZrA9B
Icy0KAppMqu3n+vEjdB8eyRCY2wm6Lx5sMBeL2lj5FZVzeTeI4UDJSKhfImmBBxUVLYv82Jmd0Di
c635Q1CwYV5q9KsfSIWDHso3ZV1KMBx5TP9ezoABqSOsvknU85QTSob70fKUtUVmylraMmWASIXo
GpxPQAaZw2VNd+TOYOV4OKsM2IvS1DKdImeqTbzmQFDq7tyCbbQAIGrt1L9+exBOxpsxwPfJs1mn
OGf+3jENglTFdQi5YaxReyp5XloV8CfwqVwf3r6UdzKfzTsleOEAGYdsi4jOvx7vuZXUVB0/uUPh
+Me1RtBrN+XUmVR/JNQTgl567xUgHUahgRbG5P75Uz8hs5lzQLAZ3MAXpp7JWVAS6dwawu58bpXF
aK2YKckMPUNQnuV8tngjB6Y9Ss4cj2GImmPJz8Yf3SLTRLLQamXtrJG98ruprc0LX4OCq1g/uuPi
pTQxOVRA1c4KMvMmC4esZd6IicAPAbYH5cXJ6KWFxopk7gIpN4fnBDcsvnBx6pkSyNtDGr1+fYiJ
ooVpNGiwd2cvBHX3ekg7nmCKbJk8VZMnPhV9g5a2S3v0GJaR9KnxZ+qQ+jq+XNBeSHbST5ojRtjV
w5Qaxr+RLaJpmnqb2FoiY5+uuvuE8+vwrtIDLKcsmtxjjgF7TavtaZL+gCRCb2XLll5OeDsFSXuZ
2flwzY6UrZzWM0R+raHw/lrpI08XSQ8oeSNxGPF3VA3LB2u10FRRlc7m7RD373x2JWjhleVdi6VH
TUbC+qUnXj1AAvAvqsqlS1BIRTmvRYSg2CqYjKAmkKPSKRJP49rZzs6Tvbhz2Z8fZQaBGvGMMKOE
kQ7DmVs0zd0svPEh9yCAbSLbAjVvUbf7XI7x8FxZsv+IaONAWpSMx0KPxYE2wSK3Df0iDckjzq3N
6NfTRQW/T83A+jYRRLK/xihEbjtKRrRNYYLcrci37Eg/kVpoLMvf2qH9Hv6P/dVd1PDFEat/n40B
hjs6hO0phhzCxZJfvj0jXgdrJgRtZYJZQKrguyQKJxMC3YBSdEHaPPO+ELVzk6bch1WLfHHY2+H9
2xd7vaBfLiYAypltnhzuNCNJVp/Uro+bZ3j8NRghbd850K+GTV2X15PvYdGlcQF8T4tQlH/Ix36b
+T8eE6wOLRuC+ClsYgyg1JZ+Xz93TcPB1UNCRiMs7gB8e/shf3zTv7bhH0/puy7AA/SW2JBPUTqG
/utOYGXgnLWsGe+HmyJOQ06+01klPjRunXzIhwTJDbsKYrnzJonQyZQHKHlXCtgXYL3wtgcRetFY
nbhnvwVST11RPdQ1yYurmlpuXOX4723ElKBOeNFVQ3n2/eQu7l9xwTl147SOjfBamd56dcw8tkQd
Ur0p6cU5c0xhrY+X56LFkLToxv7gpIH9aGvlbVfe3x9yoRMQHkNi0gDSIMYFTyb3NCVwLDFoP1rW
ZxiZDH6We9kZip7VUa/6EWX+6rNnxXo3uilNj663wqOP1Gize/vNBGYyv3ozwoA1DR7EATgGnvd1
9HMQ/qV9kInnFCpTSTmtL2HoovawG+iSqN3k1/qIXJIeN7kla7o9LTJS1K2uJxlOcLRFat2uTuof
oWZTOOsTZPRy6unbvrSu86URV4u3nDVe7d1RA61uW4uXtglpjC3bVWnaLkU7JFshEeUnbUShbvbz
70tY5DeeQEe6pFJ8zJF/va0DhRBxmwzj16XKxnsb9+H3VhOxQYTamQ+eq2Z0+/o8vZurOCsQBwHs
D0LfQV4fV++K/nVX0AhhT/zoB1Z0lWeL/5dDVTtBzN3QGt4eXDN2p2OL06xxa+Y0i77U67FF1Y72
mi2S5y73gxur84oHmXvLAiS7QVYGGfY/HelOXNyYVYJjFqhb8EjYsQNXe31Jx3YrCCGy+AYF1L+g
bIbAYTIu1iWFyuJAI0IR6YO0f5aeXT3kqVZXYPDt99YUe4c/PP3vU4tUk/DpRi4+K84pGLCf6wAN
9qb5lmoaDJzbEYZsEfOddqjIBPBGXGiV8PegSqqAWuEOTWhI0MbOnjpJjI1Oix7zrm9D8SlXqGdR
+qWE3lhDdl2G+XDsPE/fhGOWnqeIDPibVhgp3WFxAMun0kbBo3eidhvVK+wsi2E5FKWyruPQgYFH
KcO6QtBpebdgRICTWJBLOGjs3qh55uUV4ma0wC2vnuAGdVUDpGQu6OHS9HwIYATtyUWGj8rV6IXV
lddvegFchplIu8iYvw3vvDiH3SpA1CGQCYv4oMIKlaIB7MP1jNPegMitxFuW8WsdTCjEjORTmLp/
qb7NP43NrL77uYue0zDBW/7D3Pw9/jBTEIEgd3eQYP6true5dEJLPZffopD6AH7qcfEVlMdC15BX
xplKPK+D8TFtrK8LRoeo4ocT7NK3J8nfTdjIQJDZ+qIYeYuTCQtSaqiHVVTfkjpcRtwGeSEhOuvV
VV6F6mCjQ3rX9c14WODa72Wc6M9Z1E+SebI6d3+4mb9ZsOhXU1smdIC1PEXsrqjUTa0ui2+psMOP
UImHD5DzLbS8STLYF8ebserUhfSb+rzSnnOtGkzfN6JS+l0usghAcjNPV0g9e99BznfBJury8uMf
7vK3lEGE4F0DljiYaQ6VJ0M2IWVRx50/fqPq3aX3xu0Thp+LqM042BPWplNJT2lYkUmN+qD9nqEb
iyhYApPpzBPt8BDEVXpli7m8d3sklrYju8ChL/qK4U4LsfU72r0vL/q/ZTTvFgld4vG5xos8Hzik
PKlfhVyok0bUwf5rGc3rx36pHpvnv/lHP7kWIkD8RTDjQrgMlOJtpu1PGU0R/wNyDCfmAFgnJWxS
2X+qaMb/EJQxqaPD4zWVW+8/uRae+EcUUSBAYJMYQPXv35J/eb1mQJKisxHZLBlYBZyDT/2gGnss
+hoE8FGkiP4iP+/THNbpcl87GunKFHPpX4bn3cv++St9weya/9pVf1xQeGwrlNHxoYLr8XqLU2zt
ELRDdG510b+nGTYh/TD/ieP0uiD84yoR50LP9wPkdn5Lz1TAUuoCpFuoH+Vns6u792WLOGAufLkH
HFRtnKHHUKcrrA/DjNnC2w9JQfS3x3RMCKKPHwHEpvny+jHHkePmtAh1bKuw0gfEDtYDcHP7SEM/
utJu1l9oVO6wuEsErr0y8cCs9TK38u3A4eZjC2oeDmgSLddIjJFhpg74kWidMVtyQaxtaPYibexV
1jptkCjH9iTArwqQd7Qs3zu1lB+8IsLqhXb9MfMDIxeJDkAdBt2nJO+WswTpdaTmUgerEvZKag3s
M+vRBvF0F8KVvOkxHrhz9aTfKW9MLuZwkI9RXec2W+C0fM+MMcrUVNNDNeLZARSuuUoQ/dv2Cbrv
GEa4zRU10vYLhRv52Ult/uGs8/gK3Wp374QYMMQTmSn1Dmm35wwV8sEp4dLZYhnke2fo6vCYthhc
bGGQyl7aJdoJjTFC0K3NFQVb46mSumi1i7x/j30nfNVJzKT/SkSbIczW69XT+RGwOzbYSY5b0eh2
74daJRfrKPRZiLYExkYrt0NN5AEde/xWijX8yNvBOGRArxiRhWo7hrp7WmjYbOnmMoeQdIEQlLSf
R+DMkHtlYx/DOWYNgYGhfd3EV6Fj5ceuw46CGtpyT9V2uV/sfvgrxBnsCtIRjhapcu7Gah3+KtTc
XOm2ja/qOmJE4qLzMc+sZ7K/EHwZhPNK7geZVHQ4J3cPwan8gLeIgRtCp0Uytn/yE35MDfAPSUDk
MY6WpprRAH170uAa7yNLLWdhPlbnbcTLXQS+FBz0AVkOXtM3ext5nHM5RNFGrcaSxrf0meUk5Yd0
dgCVRVl340Pz21Z0UL8hQIEbt8Lvpq5sm6DhtF9y3U0PSdyu13GHx4f0suVM1km0cTRPHM+WvEkA
gmHD0QW3Fm30rR/zLGC/4w3mcPV2Kkum4gRq7BuN0AV8iOvfpj5v4oePCeDnZQcTxa93lRwZ1zKV
j6KKA+oTSUEFXluE+DZLkg8YCnVPQP/X/8femS23jWRb+4nQgSEx3YLgTIoiLcmWbhCSbGOex8TT
nw+q7j/KqvPb0ffnpqK7q22SGDJ37r3Wt85kk8hHfST2oUDm5GdNnW7guXXf1cTSHmIRj34UZvNG
U7i2cB/U3aIaZaLAI5rhPf6xcOY3cyrJYatn7gQoebkVGs9/kw6EBod2cMja9HlUWjgkcZNfQucn
439OyUQA0IIj1lzfR635ouqy/oaWuH8KmQYuMTApYWEqMEAB0A/h7vCjEwj+qsTkocResJpQed1Z
ttJtglpUlyo3xMXtRvNCqJv2UMRt9dybFjZ2wHLE3KTzBt5L+WLkpjwmhmJ+mRzpABZNHHflFGP5
GqLoKFYcYVDZNcSyffw4J+IlABGs3CYmt52PkW0+j45sv1atkt4k5AVI/SHXRwNreZiyJF9Zoxrv
OoRzECyCKd6aICLeq4yhKU9tSlyMJBkHUF8K0l1FvLy2kFLcdZYeOvpXJ3W11HoeSirk97jpxXOs
FXkakmc2F2IXd7NSrGlVj/0Z13AAJTU0enHDfy+9WkzyUcP2sCo5OKAoWlTFdT1bG55D+EYdbRpo
eWBVNkNf3CHJhS/PE3YQxCR0aqtcESTdFLO/E3mVb5zINq9zQ9CMaU/GXWOGXwIzuMs56y0hquEO
VVm0p1v42OJWXPcZiJBeyLfYyWGFDP33NNIx9Bbhu+xFhAfbImKATI0TdItxneEcWKHR6L5TJdfr
MG7hX9TBJhsb7TDNaKs0AgFXmW2GfliF8Z2YhTwrbjVgT5yDg5U4ByUFpxhnZIWhiAzqPeJdaDiE
46xwYptkbaRDiWsn+8kgHFKAYRb2tm+FRB9R3Di9x2s9V9wjHofq3FrJCPKKF7ZOcu0YwzxY9wBJ
9rPkRuraABgS4NYut0vJzNpw1oCbyMcw4LcNuFu2UDqW8INcPUK1cXdwHL8YeeBuLGG3JzJTjGyt
c+3fEeqNzMVrV5m9fOYeemHWDTu9ipFvaONLUQbNCVUR+mpd7ffh6Go+dYEFhZbUGl8G7TshDj0M
55A9jw3cgYfFNhfpU7dOmMbc6KxrHuoewheHHvB1lGJ3d53pxTGJHR6NdDoWGDsXy2f67Cokqqys
yZJbF5fFSDwjnFjXdOgl0KKjQjTqK9WZA7AUo9q+Yn1VfckiEnl1ujTzKt6rs8ja6jjOYIRKOkN7
YLOtTzuVt6pdhyFn4aLkCYT9ah44Fk6P82gkJPvkA8r1YjdmNMWU8qA11vxa4ZLc6zKfHypoLOFK
a136RqaLZjCQ93FqzP4Q9EtWFh1sC1Ehj3s6EEUXMu1kvnu1W5FSHEgNPBkHdU+tnE2NUGqtuNns
jbjvcRwYyTfbItDEUeW4EYGEAUKk8KaOILv2YX7NNCDBbayO+zim4e2JYSCCKnSfMifUSEPgiYdE
ES3M62Dh8YgzCi8BDGhUbnSUHMi6szxIjnPIek03Euua6IYfIqzvIhRlJ3fqdHTeIzGyHowK088R
SpwrDn57It5s0J+R1RxJbzae+8SWwrNN6CuePmbtMZJh6qwSMgN+VHmeZz52AQs4R6IOwK/IP6ty
pdn2WmY+gyGJYx+NZ3ISXdi+50ZiqWetFcMcYheiDfgM4VjdjRFCHE8tCfJYMl7SjR2ZwxshTcB1
CfmjLqjq6zR1mW/VA31uZ8jjIwwrrLWBtBObxy+P9sxYm5Nbt6VYNVPbZqhhySGbCgcgb4Jz4ELE
HpTPqKje9MpR2lVTyXS5N6r3USJhg2IfyrR5l0C3PdGeNlmcq+67Ewcj3c1RL9ONmrZsOMhd5c8i
yxy/kkpwwzC7vAMpZYIdMPDwQ5NwJzuK84+woMsMjuimlFXFz6UbuemBk6J0UoF65BR5EcSgqXqb
4AtUZMtwk7SZ3RltFOljH8VXHevaQ6LJ9nuV2AmWLZMBhEc7GYrjtOAgKUOtLxMEOGJjKBiLtT4Q
ZpdAwNtjJy1OWTMD+FLb0c9LePBdk0CrJueTdMXIbNnc3bxUbgVsmadYN8JLmFNpFKZV3YXzx7cg
X89QEEp5QV0vi/Kcy5/IDhwvdm3KE7eutXuWweK7USFzx3BjkRVPmXiwQhYiLyeDCoxuJbeRpvRP
0KO4d1qtENCFxlJuQ3oUR/rL/P5+GP2PDLiSYuu5aqHgESVJ+euCe7G7KduDJ4aXFwqSyfKJrDRJ
MxMrW7kuktj1tHiEdU52FPAMHBTZPtXd+vr7Q8Sn5spyiFn6bhArDMYYi8Tp1zNEQ1xpyTS0g6hM
PCHRRmSb260NQjCpm2u2VDSzQRrOwI15aWVDHMsIT9PvO/NPB5rPQIuP77J8EyjgiG1sdzlH/k0+
1JdGmVdJ3e1ETOW/osdjXhDWL/F15M1JQUGICKNadyFDF5uRxzppTWM3d+ULRFEezILsv9YY5BE5
WP2t74W4DOSPPI5U3Js/XDgOx5/OmOhTsMEu3mJMsJ+/LNqR1B4Uo90B84cr0hbWF9xo5krVkugC
myr12Yp4wMAUaQ8phhVfZZ86pMVUviYVdbMNcfgPY+ZPHvnlbjL6RQ61fCm69p8PvmFf84zEYbtD
3VobKyR7gd86fX2CZDJsURZHPkvzvJaGwcYT9FRQZErEWztaXlOSL2/wTuqDkVnzrg/M8jsjFvvq
WDCZUZHP+JeaEm73glP//eVEtvSP62kTxk7zQnVctF2fW1Ym8RhVBvl9N9EEX0k7rkCI564kpBo8
TBUTrYm/zf7JsGbYEUFBLIWmvzpJ9XUsQmMdm5RLijmGfl/lxGM0ungeqqo4x7ORHlU1N150AZvh
XIVVQQJiFDm49rTUV0U8QyLjhc5ZSnahG5sXVYuqdTPl1KsZkUEUkPMGdKo8iohqvqn70S+XFUYX
vXLDtGx9UUxb/sydUDXRiQowaAaobooWi7qXIf++71nASAukZuewzLkkTPk/zei7Cg8HDSvxR60+
FXN9Legls6a4S9meUtC7NMk9sWRlCiOt1tCyCFhE3HECVUsNqtFyCIdoeEICC03INfXspTGI7zgQ
AWgPpyXdk4sUE7SmTG03rU1yodUVsosgg1iEf4wQelPvlFb4/KBCfyoDQdBibVTp3kYvHO5TSho/
mJf/IaCgDxaAFclEQYygZvBMKu4jo2dyHjNQk+zG1PSNuiRWwq/nF4fgydYTizDe94lS3p40Upeg
QsLECNUdp2+WWEe0X4mKtVZ6oZmr1lTKZpUzkjhPDQc3h5CgN5n06aaJu3jbD1RXajryRM4dBwqs
tf1TF2cvdsP5cZ606tkZMzJ2Gwl15uPauekIdGueufhsOsqtSYhG1dg4rqkxxFuo2Cx6DvOjPVPw
8nWSSvkqpEZtqGc6dO2J+2l0TnPPSdQ5SYTmADc59FsZUZdFzllmmjRjzzCwfOmWsx2CsWwV5d0w
rgSQCVJuIY1uNGCo+6YlMSkpbAN/UGxfc6Ppn1QN4BIa4/IV8GC8VQUnrErj9Azdfl4irEClfdUT
Gkp1nZHEaNNN9gLBaoIPB34Ssi2H/y46e1UiMx92rdqTroShyPE7dSafFKTRM4MOfBacDgl0hpRZ
ROyJOHTpyukjWw7OQLZQDC/zxpT2gtXV628j+ccnbaTNQoqeewq1qjnEEoOHFXLhGjbQbaGCkiWk
cnhymCN6WArjrbN0gJh5VXd5Sn8INAcdgrGYfzq8pfM6dma0AVZ+P0w2Wap9x3FbNcOLVggm2yM4
Jeai5qpAqHP9+NaTcGli4ZzkwSiz5R4YIyjM5VWdlvVdxTMMtpBtyqynfjM1eYJ+RB0hNpGI8yiX
w2tMKGPhR5Oor2rRcGfKhFLkYy8GOLpENIRo81Ostkx/mpG+jmFxqZamBAQJeZxDC6bhQHft4zHU
J1owPN61upt6aIcfSZwGpJHrR8cH+zrklHEZbOFaRrbBKRggXbzLBAVVhnrn1Aek9H60B5RQ4TKI
mpMtDUcu/dLIm2NHblJQd8jDo59otOR55nUrVpMMKUYAwWDpCeleqUsOal0J4qIpgF3OKZRkPSGP
93U/0JzDAE24IcO9/TTzi1ChETERzryCJUHwD3pgQZALcXKt0OKUa0w/tDNo3I3rIueNCafcvOip
ZX6h4CGdtLWG9msHF69gDUvrb7MhaJSZ3Vi/hwkdl1bt5GMB+gCXapPtGR0u50bBssaJPiDvj06N
4rCfEw26RO7i2C+8XKfZU5MNvTZISN9+9G8+NskppXdblJHYK6ryQ1WZQnuBrXD7spxiqW7VdPPX
o4m2fYMNJdsXJUGwKpn0p6rUl4AC4ZycrgUMptFDAzpIT42Q9OI0Ytm/DIKT1ipUOxZ3hVyzMnPL
lwkYBQbl2j0hSJo35UiyILkodfOuFgY3JE17bd1yfFrDa6RVkfBOL88zg3iW4TYo22PWZnQk3dim
5k0b/jibKFZP1CsP0dL1pi5ZdgEOaC+awyMh5r793hPO+YovMbzYRDxttGZ5fsCv7Tjq0Iy0+DnB
0v36KG8dlw5pmBbpLR8xZiIVYUUiE+bhY2/QOlrAvRNGF5sln74TTdRBMclGRjnHVjESqlq7lCG1
TPWHsQEv6QIvY6pKJSw4Dq8iK9EeKqjlBHJwI5FuZHuZqcVpNvriZAJU3efLPUCCXD237dhgxZtL
ivORXBrAdMOTHCmTcYA5J7XM9AclJ1k8YB37VrZO9UyK4ZKGzrL/0RJkBi/2jl4RnkwYqZ9MlJ8t
qwlpkQopJSS58YSUE8VJx2En58XedoZBF7REU7uS6lC+fCRgdyM9Y5gDHBU6CmcDsbuv01xGC7Q8
PB/L7GRzNegcyWNTivArp3pZecBol/NEO9GFashWaWjaPFY2VbuCE1SuBuRaF1tleYsG3qPUNdi1
GHpyxjN41hQ1uE1Am1/0bMrjPQr9+jBWGU3EZanE3KYTcWekF9I9Um5lDDkUeNvaqF32h4iWCe9k
Q3e66Gz5V44LTN3+x5JFv+346l5BgWesYpdDSJWV1VubN5QcNQETe0y0HGKqOLroqJeHweSqzZB3
9zoZwiOtT65Bl6mchuBTf6MqSQSJiBJoVaaWLnVLb8Z3o4Lf1htryomyDKgg5QAWsueGSyedz6lO
S/3jv368mNiq2WJwgDfvJrDfW8Wmsi+QbNxPOvHL4BbjbYkgEfwDVWVomywyiNnCi6gIbEL9F89n
EFmcyEZbbqY2/dmLubTWUcsB9qNRbBMGLnROpuNSBUgC3Qe/0ud+SyOBXzzu7SwZd70jnmc8jf68
TGI6Girr3rT5sLTsnUMXdOX/jSr/Suj7w6gShcaidfv/jyqP/DX9eyr/Pqr89x/696jSIVmCoTRC
//+k9/17UOm4/8JyDqOKmTXCe5yPf59Ustkzx+Z4YME2VRnF/ZsKZ1iMNzkxEGcimIYtf+oTBe53
VLhPtB52AfwrCMFNtAZoPP4x0zOQkrLLBuFh0IIuwtSo2VeMg/PGwHWxjWvbPQzqW0JU0L6qBazO
pHTc21AO3Q5xx7A1aq3eqpBz1T+MNNH7fTogIb8yLZMpqm7pApXOp6Hm1JrSTNGw7+0BIuyFPDb1
4swWdH/yIkwODH35JdZwgq9j/PFdaLieUg2M/Se3D747RaFdW4R+dbMGl5LbX+cKD7aMaoZZImq1
5zyKOgv+3MCmMw+WQgIunBT1gvvYaRU6O/gUdmMazD7EkKKLfNz8uOnhxdpp8xjJIdyVRLQm48o1
s/pGsyqjQ4jjIEd0XbgHp2G/LHWZrKcGwYYDAryn5ecY96Sc9o9uSSLy2NT5sNjzM1KhkS685TJX
byJA9eYNAuwr/bySHCIHJZa2GQI9yg4A0rN0wyA0yzzOMvBV69ZPx3AkiSd4moJQ2ZIE1xzqMNG2
fW+077EaNRdOVaTpJe0RqOihAh7+YBeAgjR3klu77TtIxaR7T8qg+LE91w1M38S6q4UhSeeONkoM
dJwwd628KcJ9Vo2k9XDflSVdwixahjCV7am9OZ4VTLLXuU/daWXjYlmP8TCdQnv+ovZhdmkk6YHT
7BagckdLCzdOqoi3poXa7FYkek3I1ecVsu3YuqlOWt0GQN8rZl75vTmQiwdQkPHR2Siy1nhMwobw
DGrSyzzXayEDfVO72fggVXXyFlfgfrKIAAJGWmwqG6jOilYxsWcG8UYk02m7yQgqJqEu59eZQLpJ
rUjTnbtxpeE7vnLV6yPpCs0G04R6CDXDPSwuHrIr1Sz0g0LNvpF51j6UNm7YetQom9Neqb6A6Jvv
jEKfTsaAaAiWoEWzuKvXec2vb3QCnzM5NGs9LjuiO6JBbGjpQ/2t0ip6TXns0YM2E3AxQCwzXpSb
aoP9BDs6HM2x7dcU1O5W0NpYM/cvlrOMwQ/qjFvU5c2GEapOOR9HPNJNbgcbSqUWaWEtsOnzlywp
Agq0Jrdfw0zWXvUQCWCeSPlDr8PgjNxa+M40NTtBbTmuqPSs51aXc8O8O9L2+mAljV+OhoyQKy5V
xVDqOmhcDOKOp9e5ra9MlxQyD+WG9LMwCxdyQKA8mFOLrkrAwiAZvtFQ4JmlyUmZMn2w54ZzkJZF
pzC1iiNKbq6eIGFgJYaExtdAbIbUzQR1eSDeIa2MoLYY+wCtrej5EmHO5ZtrnCxmEmzAkRAAQI3J
28XcTDAtEcEApyEzmPV07ni1Sfo1t3ZaWvu0ax7daJzf7GEmU3xsxR7/EVkjFjx+v9JIUmAlHJ+H
iMa8VzkWhXwO+2jJqmpSlwZzMUqvbBv7pQhst/cpmkkWKTW6BXcAHcR+0qimPKI16MWD+Irykyzt
TvcoN4Z9SYgy6c4sIqQNBE52IZncIus6DvULavXxajWD1gJcjobJk0WbXUiWh61OncNcBt8UUXww
1ykUmhkXMsvBMecsjoo9yPKnoCvqG7nwHS2JTDfOQT3WJ5ifZevbRq1eYky5D3apK5mv9bHw1ZJ/
b/GMAnzXZHQYZhMmvB5F97GOPKrKteKBtoG2CmWf+3k1kmGDddr1zDZN35OwIyCWIXCB2wNv/H2L
xUT5Vhm4GlYTQ4abbtCXWGPQR50YVsiXN0LN3R+QoeiZ59r4TKJCthqkNty0bqh3U0kIBA1sqKF9
Ge1UHcgC86tIHCN3SDb2ODRfTIOEUy/QrOiqoSv+WjJmuNlyyrVd27ThvRCiohIjaBukgx21L6VU
sVsLZOXmtpFJtg4I6n6NarcmnxmRzrkjpgAKOXkgICINh+jyVHb0OadOSX1zaPk4YjGGn6zv7s1V
onFT26D7LSh72SpkTH6CPWDA2TAIsU71aY37tF6zNkz7xE6DbwRaa/yDh451npc8hTPqSQYpdFnm
CDCGmuvFKjFr4jtD0w09W+pEXqutRu4EfrhgP3R1f+wwC3zctp3iREfYGLgEeoMfOWj2uo2s98Qg
XnZ0BK6gejKeYq2r9gn1/T3eSY1Pzd/1umWg65qpcZmU6pQELP2zmZ1C6QTIHMq9S0K8R2QH1Bkt
V3xHJRAJOklyJ2GMbUWJ08Gb50m/FLzoJFHGznhn9rq6It9I9/NI6oTe84/YUZUXzHX1tdGN6chR
QaAPqKLimUHX8D4YjKiIvbL9Ji+n7VKXvGVKWr7zlJqkINIhZelI7MFZyyiITghmhshjO22OhlNP
dC2MCCSPhnJSrJH3SuGPhLgZG9koMVb+uVefLNycBRO1On2jb8TgT7rAuL1QQJMgT0WRuFyzLid4
JrJHeFVQhbYVzUCgD4PaPJOalT4hNuN2EccgkuGiqIJxvmp9IULX3CZJjoed1oA9r4o2Ms5tPFpo
7Cm8LkFaiD0lVvkiy6DbdMSs+2Wncr+I8JAlL0tSvBhmnfN3xsN3XcNhoZK4uGyiTX526lY7tSxn
vEWtJAZvJjLCo+7SyWB0IMATUaqnr4SfP7eKZvmm1MBMElReHUjzVWyPt04RniGnIFoxcx+LtVLW
+Y2op+6uTBJ5FZYWf5myQTVQnEIt9RpOlpu+bW+hO7JZg6k9kxoU+VPJK3aKdRSZoHXatiX0IUYX
bOYCKDlZLz6AL/ud0M/6zXHragBzrrgHmxzLpcA0ycTKkxKjvjZ3wmvGZt47UDGB8pS9dSIQcBYe
bfieICVltmGUJAlNXQ3BsgcjL2T+W6DvQzSTNPQHbalcBwQsYtuz6V95a7FPqTwDjFeRiR2GpGEn
ENAC6h1TNjH5SFsioPuI1jKvzAznC31M4Ze1TdSVSKR1dJChMP52l0CM0sqScxPJdIJbZud3SeFM
TwyR6pvGGe6lDpxkW1ohTgomg8o7KfPKwSntutjWLQ31lRLmquFFGqZZr7ajfhvnlXYPgCrKD05F
kk4IYugnSCQRkxofqvvKSTJ1VZSD4rVGb6kIiurI6I6WI/XS+qvI/j8F6p+OdS6w2t8d605lH7fx
a/Er7fuvP/Wfc53zL3r+UJ4FisuPo93/k6C6YlGnIse0HYuJ2ceQ8T8aVONfnGR0Rp6EtqO9dxHC
/vtkp/MXLtpzJJaYFSiNtP/mZAcd/Jd5nYYqTaDV1EyGi4xVPjstYtmMfRlrzd7kwcXSmCjaTY3q
+UwabrUpa3zPnlnZ6lur2MGDHbnNXuZFcFCamA4V+//KzmztVKpWsU3FMkUYtCwH55YqD06VUz1E
tD/Wpdq5MCqTiUa20v9IGl07TTR4n4Red+uKcGaSTfLgXKqC+IxCtwfmSQxgEC8247bLlXnHOmR9
6Yt++oPp95MMlyvARFAXJpdhka1+NoYmi4qiZCa2p9Sc7q2gBUslexdjVLf8Lr733x6R+3+qcH81
yTHhWw7zBigIDN1gMz9P9PSFfItnptqPSmN4U5i9UfQgbQy4Br//pF+pAR+fxPBQQ97MyR1by6fB
8dxb2szunu3HgLMfGFiSWySBPQQZxl+IgxFbGSXB7fcf+r/8vMUXSr+Ah4nB5fLv/zatTlSm9znV
556kYhLtlL5JPOSctun3k0ki4H//aei/LHgnCJrBGP/6aaHrjNDWEwYe6ghvsGjyeUP6gTZe+sx9
+P1nfTJ+fFxPMMR8iA3S5Z+OC9g2WURkZbyvoykz4AhxlmfslJe4BTSa4ORVXnqO86exTYcd+VZd
tY5b+qG//x7/vMImqnH8SiodIXTon25rprW2xKWX7Os+RVvCRt/6VhgED65VleofPuyfzxB2iaUa
dkygMmjcfr3ADQdlo2usZF9p83yFvdT6ncIbXEVVGpGrFJuJbxdgpP/wuf/bj7QBC3BQtmiJqcu6
9bfHKA2TMQ6tKtkXYz1QlHM3R6Mfoe7GJJb9VxdUuCZ/P/5KQl9ZBdXPQnwRg30aIjfex5znfex1
mD4qtZHHUI7G4+8/69N6+/FZJoI2gbmBYeVndEiSd5xRqN1Q/s2jhifPzg8ZoArN//3nfG6LLb9p
Aby7FovMQiD69fr1FuBzq5xiot/Q5VHNcJ7whCR5ORjQuEdxnHfAWDsS5mYaSMGak1b0B93Fp2dn
+a1YI1noFiUNkvxPzw6HM0jMZsd3GNqQA/JQ029gGn8GVZUfiOTmOGsZ8g/r+ccl/MXmALOCJYj0
GpQ7YIc/PToD0qRyDmyCeZzA+NokVn6wDCGR9xYRDMSqIKNeKafCG3FxE9A99nLYj1YxfSeghzlW
Nbj5IQ2KYBeCVD4EZE4egjlR/qQx+rTxLJfH5Ma49H1dJCrWp8uTmkYwMolQdioSrjcgmaJZYejn
mBVk1mjtCoUjmCcTxbapwsf0TIQXjlYDmMC+h8R1dDs32E+IPu5cxWoReA7wHtBhu/aw/f3T9M+n
FpLVAnmi18pZ8fNXVd2CRkA2xvvcVWW6SpeJE2eXtlv//nM+vfVcEtg23DJOIQ7//Lw3xgrkHfhR
8Z7xyHx145k5cpHitwfIZ375/Wd9Xs4/Pgx1l87uaNIr/+xWBzlgtmJKWM7LJvVDJxh8FX37KuNV
AXFahatqGuVR6yf7mflcuOVI0/3hwmrqB1Tk18eV6Ba8RC4MBdw5nxvYGcwZnTcj2Nk9o0YmNzqL
aedORrUPmXReFYhYb2YUwFqMe+LjZBUlIf85BQMCB9Y8fsjwXGwv993g6j0SlaRqVuBtMKjpaT6f
s6gNUMjX+g3KXfBzmPrsyZEZHo0MaI7n1ih17HpKD3rumMehUVlw23zUbyZymS+MwNUdSnTtFBUC
oyHRzQqppuN8lWFg9F5Gw+nCvK17zQKpvs0KZVyrVByS3akIUP8oZnUo8jqfCZuugt3caqKlVRr1
IHzsZqkR8NJjaqh18Rq5gfZe9LnxOEJOrD2g3DlpmVMgfmZDJ5iggncFdeEk0Tk0eLPRBIS+1gzx
Wx+xeJdtaP6ks+zo5LZSNnIcUwlSRsQR9mQUWmI7AvdofUh77XfHRlsC3NF+hnrZOLdSS3jeePvD
dIPWk4+HCKRcHb1l7VTb3n6eyfHyJ3DZZ3v5s8BA+RrSJL6xRpUIkCPOlAe3NOSZfSZ7qkFlXz4u
b2CNHTKWSL2ieAYPVGLcJP8CD4lx0NUcW27ootQi6BAhn/2xWvUwrJpuZoVytElBuZ3yRIK41dTV
h4i1j5G3ooMEirpqVDV6EFMsvvYNqMeVHqrFvZEy8fQTwd8zRnF0troq9Nvajt8a1cWVGjSNDAm6
WnTLAtvklyQ0jEfUKo3uKTrXNjf0+C1DhsW0vRSvtJkUVDIEbTdeQADD1RxpdK26tJnusXxNlxip
XIR/RYtfcKCyNEE2ftKkKrK1sTyH+VgGB6dPRhLbIqdDOTxpFDBaXqIjGwAwepiS5nM4wrxFhRcj
8+zaYb7mpsLgCEFN6/cRGtNVwg+gC5wgCV+1PGBrtY2q12hENQUAmafXTAVD6iCayl1PeC7MxVJ5
sKKUCwbFRp5DsCuH1AFKONOom2Al467P6k2X0O0PRxKcQfebK8ROzTXsonivOk1xZHgiVjFBHb6l
t+icjWI+9LVq7VBuBg9hZ4NjpT9YW0V6xnSbrqC+2Jd8trdpPANyXsbVapwYz47Da0fW7lYtZccY
qMfzADWZpqOurzSrIGN6KtE9NMSmYN0W+hPq+Qs4anmANLuJotrYjH1Uki1rMG1Reka6+bhIafhZ
Weo0K2CJmS+HJRG9FYy9TPHcMHM6h3l8aSbsCsNgTP4gHUGHRDc2Zh0/WoGVr9Hw6scM55Xap6he
umLcpm6urtJZizz8sHCSKzGjCo5uGI7f3Ep/RRpDoICSG6D9BVMGek4oUpxvNc18vN/oF5lQO+xq
faW/4KQ5zAhuvUGP7yIL3SDRmw/DEBzLwg6/dUyxYRHL6RBB1l9VYqmRcl3eWbFhnDs4zFctztqD
MqAknWfrBHBkcdqIPLEhdS+LSNj+qAld3EmtJEK8CIag9mRoJAetFKXmBUpon3oz4wuVmVg0qlKf
H81ZGDgFF5dJN+jusdO0+kKhJCJ/tJbBma1mj+jJw0daluMXWZrUD2VLSLtXDciPEIgba4zY9kak
BN0nedzsp8wi+LRe5FlgII1zE6o3RF7jzR6lXBtz3+MomCDU0LuGdhNXdX7fdjQFbd40hCYM0HRP
T0uS7iW1SOowrEoLq10BPIlZioqRlmTAjmCHrr2rEo4+Pc8fWn9ZbNxZpdc1DrR0m0rPL0iPnuBn
E7TNoO1O1LOTrEJ0zLi3UNEAX070/KhUqEmKJDXvF+D9xoKshpwpHI9GP/kdKvlDMvbQ0nVndF+M
ZCJT0yz0FrQl6+S+cJvoYNTU7UyanHY3Q4+tPKJDOo4ImXLNsNysc9kQEemYGxUJ4HNPMsfPTkwp
SPACeY6em/bXaZzdeauasUKwI7EYQdlTjwFj2lXz7N5NSm1dyfUhm6IsqxVEH5tU19HduZOmdx7i
wOZHhb93XUEdONQdbJ9cqGcXGlCG8U070UcuKGEWuw4mtmsW1Ig9MIEaHP6TSNCmaLQHJSbwWsMa
g2/Tdr9MZj/7bMIAOPDpiPdpVtur3Sl0DeoCWl1JjKRj8QhYSYFcJgjNLZSEDPdeR7q1E4vHVLbl
fdi1hpcHWrIPklo/cwVj38CmUg+Bth1MkwcbJi+Wf3VFDJB+H9aZuaO7b5zcMFxMqrOJTarW/NwZ
y22mzvCp5tZ57Tt+EgtNjRKHId/K6coGtwgJrghyyBDyipHRUIii6KlQsVv1qlNe1Jl8WQLPSqI/
WoVQF5kqpQBjOGTbLC3sZzO1aOKUdXicFMSfyFYXmRPQaOxyCA07Y+yvHW5FRGyVy0ideTZ7unBH
pGvlYN5xYq+2aW7bHAC08pBpsuPt6mA4JHl2X1lmd3HaadoZdQu3MHadXT7NzX50gD8gNHCOZT0F
Z+RZzhbJVP6WFkxP1mnl1l9FaNYb0j3Sn66ZE45aQWDfK31BLynJmqdFH4NaaVo3dcn4wDVnHE8t
xN1XlZHEyCLQKntyI6hlHU3tVnVUEJeZzP2R9OZ4pZZM480+Xqe5/j5iC/NjYjnxSKFrgi4cLiKk
vnyztWI4zKTS+I7LHkgDFhC6KQOfwVt3r6lD+5Y0KWt2nbFrsAg0KYScQZA+bD526FDt9t0SnBU9
VRRT9DNSSLPoYgjxvNhdwTGpU37WVlScJ7PS7+LR7B+VMBjeRBM7z2HvAm4rCoID/Im4chrfpswz
O1/RESl2iiXkgXmrGwJfHL5ijorv1DSvfcUZMs2D58LkEp/xiioKwYMubWRQiOMNPCN7swTSwLfq
Jtg5iXoGxpv5WTqyZzDKkqg0+95Ck7xEZ3hEyk87LRg7HFZ51ft4IkuWM0nIrGMQGLiaTL3fm+7E
NqLRHeK5pCu/CttZeYiBc23wWnDf2BSQglVAIua4fwdq/zEdyfxCybkKjRO/BAjUsqWjpJ4jOO2F
ZzP93lmqETxJUzdeFb1S/oe981iuW8nW9BOhAi5hpttib3qKTpogSImCd4mEffr+wFvdIW0yyNAd
96Aq4pwjMQmXuda/fvPbhPpxjnY7uhPlnK6Nih87YkJ2b5BHsrC55I+wxieHEYa/ZgJ/T2EcblXo
oKLImlvHeoiY2a6mme0V+Q0vVfGgi1Jf6Z526/ZjRoZYOa8xFdjZDBxXslTT2s70YjVSnGxcvJqQ
PqG78uixV6VlV2t/TF6y3IzLtUafvOpiVXFURoE5auauc4ZXNVv+nl4eaSFDg12GHyP2fM7RbAux
NpLeWBWi23mRH62FZ+KqEfI66+lonE2iII/XeJ5rfnAMrWuP1pXEv2LK97ZKRqw4CDAglyO6SMv+
t1YzZmjmAk/kvjePCcDutgXNOiZYLQQ+EUYrZOcT37Ps9thU6y+ZwgOIHp9Th0LoaHeVvW39pNkV
g2rPdTWm55kx7jMC1LFDj8c1TbWDJdl4NUBLIq5kdAJBagUyoB5leFNvcLJGgkspeD0aLTPaPK13
cFBflYRhW2vVvDechCl44/+QWNzv5FQ7Z6oGO5gZfKRDe9NZ2nPi2LsqxApO7/zLsmiPKEe/D8V8
1WXhUVXOfS3DC7ZcAKM8YS4i599YfjwYvn/rmuWe8EM81tL82deTYT9ngJSu8l8MobdrKHPdxtcM
cV/lidzqlfky+gaFlRaxycfmIXcIPvBNfZd2NQwEd0DT5/wseh8frQJUeyXQSm+joeseZ2v+OZIM
7KQdpBM3RwI5+VP0qKN7IolYetkR/g4keBS2SZVYe2PeEln1hPa/hc0Zn4vmXvf6DmIQkSlxm3xz
rShG7e5na9n03ZNmSm87En0c9PQw510ntQBWwfKZT/pRWIn75LR2yUCpwdWEhCt5SBoHeHRIl3bC
9eMRLqJBCQ1HwV7BOZrPVS80uYuL8RazF/+X7jA9O2p1DqADtbP19L3Zm4N1xvS7RdEHK3K8zk1S
YdaV2WTpM9mbzgBwAVfsEBWKNxrHFMa/oJo2oeB6ShY8XOO4WmXUQwH2eK52CdXdxb5Iq9JmpfmA
pk470HJmxD/Lzgy/e1EW/iZPiw+QVRkxCDgQklKERmpDfhZtUcRr3+HUF+bgTMtMY6q68HsX0SCE
GlzlsjIJkUjm8RJ/clrgJkTzawu65ITwZPI8HP0S48Wk3yp/ou3oXLalAT/BdWks3YmRIEtPZ3O4
Sp3JONcNqPNGJLNjnA3hdwJfALkj2zVuDYJAto7AbAe8C2JcVQ2OuFAxgtmV5SsIs7Go28em7Ckd
cs3R90Q8yQO1PT9awzeImCcadMazUOxcA7q6zoT4h4PuYJNIyj/Y7PW1kPM6M/ryACM9hWJTyYOZ
tRykrYUVQiwglLc0+V7nghEsk5q39fra1rYTzBF0PhYzmyzv97prF09vf8T3CvNWd2j7Kzf1964Q
c2Air3nGuoEebJQmKIFnDVfDTNmj0Wwy65kRefkZNzORsVjpsWp2b0BxnY+MUUYEO10GbpwXSU0g
cRL7ew0F1rGIh+zoIFTZO0h5HqtEcQFJyk9kH5lh5XXjtUhy46nodJ56iZ/ZISTN4iAx+7vORupd
TN5RA2Qdcph6Qpo+6lwX8bPhXS1o+5o+rqu1mNJmT6lGb991uSs3fRYO2SqZQUUAL9kMiA9nvi59
SHu9aA5ZqBcF778+a+d+hdcB4B/SkywFUfTmM1/Kltzu3FdAMg3D+lUZzRXxWcNgn+NypF8KCCFn
ROcxIZsF4FU4Z8e39w6fBKRJsNsp/1X+kMt8volxeqRNGrXl94vr8DfGbFyuRpt1k3fLPck7pmwG
/8izGi8rks6ODiDl2jbQAaELKvfVAsW1XTnjYxkSJpQPOFZWKLgcmzdA2To/2++XH5inzrfI9LWt
j3fnQpYGz3dRDY1YNj4VOn8FBoI8uOXyXyvF3TKckRcWZeKEq6LOuzNLX2waKNFPsSFsYrIVSS5J
y3sfa5TXhgvOunkDngi5D3/Phg2ohAxgb8380HREQQSUWFobjvP+XqEWOfcNlIw9QrBnlFHjNexr
Ph0t5hO2rY7Z5IBvSFgb1XPmtpDCmlHD07TtSayFfxAatzQHXGEJRbRbhSjCqYDhLuz9MjHP6Vvk
o/KX21ugSj12Fbepbyvzdshwpnz7YM02i38VmO0+kxvI0mPX4rippvCggFyLVQfP/nkmqSAiFe1G
Nfw9XybZGZvvC2aQCAKMhNZD1T9LdHxIG0Jv3/Y4kuiKp0OUCB/74isRdpMPYlGS9CJ7tY0qdDMW
EPhFXfThdznAZV3PzmycIbgxrkrLCY8it/jNFZ2P2JRsh3vdEoAfjEW9jVjegqEGmhO1AFIg6rZf
Zx7kvtXgd7wl7qy/RHpaPzOK1Co4IjXfdCVFuKnoTmEAsj/6NncqciLtbqYh+O2GNRfsq+UdlDrS
B1egO4BkhrDGsyYY/+6iffawEF2jB+pxQaNPXtNgjE846I8/xt5jCtVSkJPJzCGzjSkrOBmRsJ4b
bV9exoPq7tC+e7/q3g5/J9UIe1jE+YQSh5MJZ5BmNwl3ilZ+yRvQ+034PXUEksBWWjLcuBUAN04k
SfVfl/P/T3T4kujg2Z/y1y+ek/L1L/K6//Y3/ktycJz/IE4VNuZEzAd4/5gf/F+fLeM/cLMZxzA+
JTDCBfH/L8fBdv9jC7wdPdfXOTL+9NmyoT8Idwlc1Q0Ukgv94R/Y66dDBaYJNMz8HGZRsNdP3RQn
UoktNS0MghAm11ZMF1569fks4f0SkDwEdrAMcyDbv/Hn/5hWMkJaikMkVH1orbLZQ8ZJfpvDLf1/
moGvmQNMDP9eZfkt/lgFg9BxFPFidlT+aLUf1fiqvrII++pCTmbLbkLSadWzRDffuPrNlGya+eXz
q8AQ+HTy5XlwWjFmQ0gAGmyckk5abI/TiJzCQGil/Fkx/h22bAi4TS1WTiLM8ltLL9g9c9yvrFZH
ttha5I/T8eyJBxr2SS3lgxnPlrHmGE83Urk3pih6saEWHc596SR0B1LfWGRC7Iw+DL/BgaP6cosu
vSNZZ4Qv5qZnCPaA1yvAAq/e4HbQbvPK6AOM2dZQk2PkuMynN5nmxhd5XU+k2neE7yWyoqHoKAf0
3D3TURswH3KR/MRiii/0RnPYv3OY1DrAaKyJ/kxFRTeussXhAsp7d975xXxPclW+IYvIXKdu89Mx
C5dZY2FtPa3pN607F4SgtefkWKn7sZzsmwGP+L0GZrWtLJlS5uiIpTrD3rWZB/9trI0Ljw5/i/X3
uBrp424tV/FDOBDO3RkHzgp91QTe2RoXpFryPQAOrKOqi2/CtB9+EkE23fQo2Oj1wtHFoQVlgJbM
r0PphE9xDZNjUzAsuGc4KazNMBuvUi5SS8Zo6rfW2COOyym+wr6ZeDE0DGXf9BDb1+5yg2FxXFS0
6WrFXKZeOxMGxQWhl+e5A84BFxhOZIiHDgmcrZEB2SgXBmKqXaaR/apaWInDpLpf6Tze27P56pON
+H0kJG5td1rypLIxPejIjzm04sbYl4P9ulTE/ioeEOinDUz/lOHeSNswq4cOH+5VMfJ7pKObHQtf
tA+JNuEINDbuWeF1MSfyEG4tIRFHwEi8GXIzPUQoHDe+rOUOVrW+h84+Awo5TrT2wykkdmLSKcTx
cDkKQPuAZooFzNlZN02q9kPhESEs0v5bVs3dN1WH/GHpt7wYhBXfkHMJFZ4A+iNjbRv6e9VteybH
V57P7cT2A4F5AZa7Mdk7L7ECT9MD3vHFrs6JoCTOLzHCdUdk6C10+IjhXKJ/S0ss/HEzQbxv5ouN
EAFZe8OW4UvoCsjY6NHCS3PwwZgRervdwnXuVilA39WEEdtmiiZnPc6RfZxq2Zw32tLcoHw9OH7t
XIeY5O6h5lrXrlFE54MtHsKioT6COw0BVfQ60xcAiEMjFYTlbszHNelQ4YtiAomOY6jUytI6bV8x
Dvptp5n3G3iLbA6tHc6ka/gvhBobW+wbEN4j3dW3Wqt88GB/uR+hnkFqnsdfObMa0pX7Md/itaQj
YzWmoCBJ4zyPIvuO3mHekoNj4J6tCWPvIa3dC4QBT54Z9lDxRXyjk5AW4ImROxu7Gynr3aQHqAXl
/GlkrTo2RVdcdtY4PEvLKi/KLvKvIOtbdzQBzJQQNGiorQ1xNmA6fW31NIaQ1r3rlKB38svFcCNJ
0r0e01hdjm3jnBsj5XTb+OIsq+nCjEb063pSzrcaGvlGQQ4JqLC9fi0wLyON2lg2Lzzi1Y3EkxR5
sR5m7qp0HLFh/l+h+Rl0PG8dhUw9r+JvjezTXwJNc2D0bEKZVrR7Xg2Gl44vdvVUt2QNEqW1aeuk
3XCqQIbW7eYsH5wlPrRq4ruZii9aRUSPL7127GxS30UsAfh15LeN7kyjmo8TTgxnzA6mdS7wNlxj
hqincHxT/4Abh9jBGXaYCEb+YbFM3yl6iW2tL9qjOEsKLoDgijUoIW2ur6utPkl5+J+uMm7QeEPB
1bZu2JHjZuq5v+5DxX0YiQ1DrOqN14RfNy9DoxTbWJ/hy2IDeKc6yWzsAj/wZ8YxqnfdQCEHeHV1
mi980MTZW89ElmburTxIFs9tVhkvSFQYOObU7r9bnwn51I4Mbw2dhndpscwSmTeSF1CFkZEo5Hd3
6YJhNLaYom17L6Mc5R2eubvEnOH/v0xmliWZ/YGsgML0624yqd2tfAHWMD95dEfVbqh9+aO2tLRt
gpbk4q2dN3EjuAUVpvS14+qhT4pir3wCE+jIw20yoyFPEaWilQbG1Mel2K+6ZxSB6uBhoJ4hg0jF
xgsz9M1ostk8ZX/pAzrTrcZCQ7ThJxdOhobB0FTkkxBRjUEFtm+uPMCIA+R77JuBnopj2hr0Am7l
qG7ByOdAlTW/sD7ihuInQAUGep2nt0ltYi/IzBudU5B/vXcHh+ZlrjuWTQBJ8F7D4sWQNLSwn7W7
OnGgdGkjj96zZuiWLjBIl1vxr7eOMFu61UI64iw0CA6OnBYaY4OrB1+/5u2pRuWBfL3sgZgEf1+W
DThE42hbYUt89xTIQvSGHy2HXeszAdFSsJQBYz+09LROlc84JgZTurbkZD8bRZNvy5oXHEZ9dpx5
o9eQuNSW+VH5mnKGH5j7tnekmxLsGXnRtRNr0ZVKO/9bubiNYa1PJyzrcu9Jy3lSFKRkiyRmeJ7j
xjL9T+dnkmZ5rVQ238ya3r/2ZajdF4R7guCo1Nh4mvPf55SpMfw96fyyo20NO92ujUvwEO0uCjM2
GVz5jmluLvYuY/KdUHfvxieZdqchr3sk+8t+7KVmP6aini45qZxd3MTaZsKqagO2AIYY4qw2R5q8
reICQylZ4mGW4Qv+dteVYDKPFt3D30Df6WVJ2hD+HGdCMkNtqrhalx1anYoXcTeKSj9zmaFsS6Jl
D8WkrG2NrQNwkW7zEZPpeOzoo69Cz4gOjPwZu7y9y7NnwPLRbHKz6TfOZi8ZL/FJDLeMMbBmsxH2
rOj7sisdDfjBAVl+8kP0WSqEWofnBYchMgAe/wxhOWsxwDSQqSC08q1iDVEpZgs0FlgCykM2jZds
CtMBGX15RaTvvMEzrIvAEerpQYfbI1YlaaTbuZtaQDcMFHN/Sldd5qZXVhYjcrAAv+yuAEMcZiSR
7gCuKOvxqnFbjm4XN4m921RAE+NcuNnGNPBjXXl4XGw5m/qD/5bZEpJicjEoDC/WJVnQdx1MtF3H
hkMNxEDoDMWvumqADYE98dgidmu+mAajPjZwSHbQfTW8GLNSuyOlig4bARIVs40TQd6DAuoR0nfG
/XWKIHDhZnp9A+Jf96AQRpk/6ECt26IGmbL8xHh5I0PYBQNuvOL0l4mwg241JhVxkvbCGWJqTPSi
MJlywfeRmesencGetp6a5AGpAVCJNfUQZQrfQQyhepg8q7K15hvdYRyCXAWv3HXIP9zZGq6rKx9k
57xTWroO+aPXqYWAhRTIJgxaI7X3iW7NB5Qozn5Asb5c0ZUbj+R4+yLGNC0x23WXFN/MMZNbZtfl
diYXa69EpSRGGpP5YyKbFh+7svlm9RZkuSzRzpiYXXeIe1cVUkjELtqr1yh3Z9jlk9UxCsvTKTzn
MjCH0zH2wrinlTvPk8O2AobZhyFzo5K65Azyj4Qe1ujulgoxZlAlirWKp2vsFat11jrFT7fUfoL5
XY1ma+3MEX9A6rbmgFDIJEI8uRuqeF5LT4sCdqs9N6JfQ0gtNxFzfOZg3hNmXRIpJaPtVdJiKEaO
a4QAi4GD7ilm7KK2t7lbc72I0nAl6zCWZsdmRFiHF3UZR+uMhOutk+QwOytiT/fznMY/oq4XQUay
54zt3NhvcVuqvtXw4gkVjSBE4TISn8WpU1+XZVY/aXhnrDjVC2RCNcO43oUhZkCT2eQebkddP81H
M/GzvU2cREBwsGAwGDX2te3J+Rq7IvkNV81sCwPAZf43ymLjzI6zHV0ZElcXx/vcJ1WB8CVacj1P
joiQJwB21bz4ci7ODF/DwCwj0ESSGh9ZAyOibsyys7Z8obw3vo9O6V0Yfqf0tTRFddM3qdRWZtUN
1+FM0pEiCW+fanG7Ux6UCLModDgyKPAQLEme4gYh1osd2w0OEPE8XdmGSm9KoapdhyTiuyOpr5AM
x+bl5PnqO9pl94jZSPmIH6FOMHDZWQ/6ckI6BukpeuzFGBGW3VmcePZFXLTqEZmtwJukGY65iPqz
QZuyn8pOoRrEBg+36lR4Te548atoXX3dO4b9zDClQmOHRPpoZKZ9LhVwuoNeALCzL2163dbuCLRV
9r1VusWW+b4Bjo3A7bLSptesd70ns3JxFPZnDwNx3HUha6XrtC8mFNMx6ekyLpjYdtqIH8ok2cnS
PA3SGhvJGvMxHi+n7XGiq4BGamFnaWBj2NbzBk3ZnZYzlypVs4rY5VcAN5je+cytMqN+lFZqkYkO
rsvU2G3QtlIZ7yvfKe6qrKjO1ZybBymZ4FLPF/AjkOpltdfhtNXitRzQLjna66RyGCODFAejc7wH
pTXlir7T29PFDCtTS8J70FB1zqGYX1Mqps94S1X3aZM1T3VXj+6+1pC0rZKQ8ADkxiIU5PdR0tia
Km9si+AQHLTBKDPpoIvryIc69mb3SiwmMzzgnfPR98ozi8r2Z1nrzhqHcLj1WnY5Vz1C5dbS8r2C
crRmKlSdY0M8YBfT1OqSKX50mVIMrVI7T9stPkMNhB8HfhqOWrd8/79UqaO65EzzVx0iPKalaj76
VdtdZ4gpNjbigodRthYHl2ts8eUNb9qafFVLw+sjbYcfsKK+zR18rp0L7rrRgFz3KX7ce1Vr1ppP
Lf/m+YsJN/wweSv0vC3WoQONJ+703dz3HfhwbCMBrex9HDvuOc5FgKyZ7NxDXPj0pqkZvQBBY17N
TrgSpNEzdB7dO1odzhMYij/CwtU3deQ/2qM9nOm1Ye75KSak+UZ9sxMbrzNPXvWVmlC1hASaLfZi
3LcpvfD9edj30uWOYcS9x3dglOAr3BQrdB/dPrbvkr5CRN8lfLDSR7VZUlNNsePvhCZwtInNa3qQ
Bzbk7GqsZ+fYQDHDVUs52zovw+fKz+Z1DjAeLIkxl84YMsgXGl2MKalusYposIQbytsSsTwVrnaD
v6k6YNte3ISJ5ly7OPtifuCYl0bcW78NIliwwhowveuS6BiWcXdVijE+z0Umvtk11CaYjHOodd/T
EqU8Lqf7gu1229cWamQ16jeYTjtBPsAqrlRW7Sfkq98UO+6qG9HH+rij7mXe3UXdjNGnqztHK8Ll
mkSvH7FfukEaxZxYFIJHNlItKCy/P6eUc4+DDWmjjZqM+rcqf3cqxYouV/WLBfn3e+spLA9XEUzT
l0pPU/3MqLvwjDjidANagvk+5lh3namRJKT5pvAvk1xG5roqm2YkB6iqxa4piVPCYE4yXp9kflcS
PQ0NYfL3cbKw+YGw7qBBvo4jJEN9plSRjSWP+jz8dAVdg8hNXLSEoElqYBTMBuOzIvENNPpGoEFM
OfL9iye3cB4KGDVrm/C/gKow3wB3/GzNhEmuPoXQHDhfpwE3m9F5dmlBxnQ+F1K/oYbCgN0FJtI6
z/hp+/lwZlcCx+vGAkjJSnkVhUbQ40H8O3YscS10zbxpR/93M9raQ8Snd08CkYw3JP82zMfkuLhC
Gu5KK0W11/2xw3mhKTeOWuyMISV/IVR4j4Ii4HOFg5rPN0j6OcFaHXT2Za95Mhhs8LteA4xL6op3
stnTjxdfMM3fIbvesppvQOJ3gKRORS7uSMI4SmwZTBXu1To86VVSuOM2j+r8C+3JR0shN3PJITbx
4ThltOutUwM/GlxY7EV3Y2pzZKS9caGrL1OoTyUmHldFmgsKRgQ8rHhyD41M6FOOL1qAkX53nuUq
CxyZUnLy8q6aaCz2FYlDX+jqPro+07AMCxwOQ5rTRUUSGqZWEaM0ZdxF7Lw4pSWQHT2p/YU06VTG
s1wfHzQjDBe5oH3qXJqx+c91rcmgmGILH75QS9ncvBTTWxDNHPjjup4MEMR8ji86bCS/WP9U+PG2
vkUcFkrUZUaz/Pc/Rg5TZNexnkVt4BUESFF0AWQ0w/3nE4FFpPenAmJZBMdY3Vt0bTpjgb8XGQ2O
C+WbMlAK6NYdYqqIyLXCy9zU52CezHHVd/64JfZO7j5f+qP3xzKRKuo+w5t3WU6+sEcjMi25gCQT
HDShInAVgGBX0/MGE2IqsInAie3ny3706Vu2Tm3Ok0UCb/19xVaL17GbsKzbpPnRKPp7B8ZJEDm8
tb7L+/v5ch+9sAiF0daQO7u48/69XCSJqYQPxHKtEneN2exp/jGbCF39i13mnajm7VlipmrTgbPR
6CeiJn+e//sssSkefrZv7+YUdr9GxbuptbmBXgK+i+PN+jNW5YBJA1D855f70UtLbJxDvq6FBvXd
R+NaakYLIOHlR/aNwA8Ee1u22M9X+eim8giX8ZXO4PNUXWujSensgq3nbRcgaIxRhD+NK8NO6y+e
30cXZEMcIGILVB6R4t/PLxu7Eh8nTICHocGXZqh+OF714/PL+WqNk500ETjGc1DLABL1xezIve0V
Xynelod/+qHz/mGAxKso3Hcvh596gzSVDGpq14uo082jWZUMyvoheYo1dhgoSvpVhNP7Bg8H/YCA
76sd7f2nR4CFYITC9+cDXZzsaLaooQ9WfhNEBt6cCmel9WBkzXmupTB/av+rnMj395X1yO0m4kmg
xT799prF03lC9BMU5UiB4kw3mCO5X5QS799Fixk65nBAuyZE2ZMP3I8MNcssb4jwiDCuqqtkjabg
3E2ZZXz+mnywEhex2GgvUWrvxMd+myTzNHlVwNYGa0lrz6zJvatl+vD5Oh88JsO1TR3B3FId2cvG
/cfB49RFZvnSrfB61bcyf9a8fJ1mRKg04Rd5ou8d5Dzs6v5Y6kRDDkblLMoNpEL4sW7s0o4Wd1pS
oUe/R5LVl/P9JKjHsO4LiTyxQfd1CSfFoWXdEmFEMAbT373ZAqMV0gIAL2wIXwITblzYRojmJFBd
hAQ939pNaUEWZVpEX6W2ualSdXT7fLwcqg4Em0gAUpxAHFeDk8xfXKh96iX+doIz19P5AAy0Kyd7
c56TaumXHfe0jdWjX5REafbe7eQ4yXMxd+6xWxIXIFR9l2jdd26G82c2OgcHXVAimMwaTZ1BJr4v
Qhoj5cTQ/ItbshIu5hBgqaiyBufXAbwxsVzkZakFD3Oo4Gj1pnvUUq1bj3ZlB8y28dxUaPRYJ90A
4bnnmQ2XIc0wYRnZrzd+NODSGY0bmw3G526ZWOD45EK9uAux65/fNRLIDRgcnFmU/CfvWlj0DdXH
xH1Jtfa8N3zrwFMfgyiVkOTH0BqCzxd8X/BYFhJlW6DgwcHjtOBBk9D3Q11Uge8pXL8SLPsbzGHO
HatW+9CL1HkM9HqHe1v0TwnNGDmiNbXoI3GLhE3yrueQ0dRrceeUATDX9NQ7g/GjYd5zh1A9ff3n
i4TgwW4E1sH/TktH5qL0m1NH5HcvmYog6JDAtR2s0bSUB6fNEm/dMmCfVoMJaP/54h9sU9RVlsMs
nM7gnWGlm0V4IxDHGWA4nOybobyLFq23l07yn8sAUoD5nhDw0l6JU/sQMKA2QjiaB0iOHqcJo2HT
G8lPzS3rn19Tyg0IUxCj6D7e6cVrXBQ7MndyeAU47c8OwKuVXg2DcHYAT7/+9QbaOsa71Dc2Dgzi
9NiKkrwubRz3A2g1VoCct6yYITLTaXMr+8rR4v1mz2KUNpQGgoH26fHVwA2Jna7gyjT7Lra0R+Rp
v9LRuoMQ+EUNsnzLf5cgLEVb6nBp7Plvauw/zhVsrUlW1iBiIEvcWmClfiWIN877Gec81Dy5+VU1
+vGK+P9AY1s+utPjxa5dD0FyFjRGf8z8+rmajDtLZiT44s2CV6Z5/u+PjsIbTTlVBysud/uPSxS4
raC+dbNA67rjlPeBbWdXiaN/scz7wsbWBYp1jI0wmDBPAYXe08ck4UcHvWYugnCMy+qRE/Hzi3m/
VbKKoVNsYOVA8uvJmYVCZizT1MgCaYFogfTAKe1+u6VzkzaKgbo3r62p+mKXNN+flKzKxgG/nbC6
d34HYTGjAIgBE3yBjn0gOJOzrsbpefSZ0s8lQ+x2wo91hWAuI8tqRvpRYlq5V2MTHXLmyDviAe7m
STS3EHFxF6iJrHorC5pFhAAtzrn3TUweUASKL377Dx8Mxh+8cQaaodMHAyUhzpls5AHodLlNJz89
aiM45+cP5v0Oyy2CVwmkhDXxu5KzsBuOkajKg1K5OKRVfaATWum56quq5YMPliQZalv2IYce9uRt
JjyjrJuSjWisLYgsYXwYHX3cfX41H+1ADiUA9gs05dy7v1eZsS0ao07LIA+haOldjikEgHDq2/wF
vv6/V9H0jNBEOTIWj6TTDhXtO1HDMZ/olIW/lnsnE+emkOHj51f10cezGCO7UHJpDE5tO3AOL425
4uPJE+FdZ0tmmRGKXwxbqp2MhPdzyHHYAS1svziqPtrz4Kra1NX+B00P0KkeW+TmBBHmpKrUUFBE
uzp9qNP5G9v1F6t99MLT9pi87HSW70AyEr2gkCJdDgixyfbkrLo3g4kq8/Ob+c5XBv8jnZvomhxH
FjTnk33V78yxI7wrC7xu0B+SWK92GozjVZhaS8J66w736ZKa3lWqv2qmMrsUuWvtYw9O54yIjcFy
Wm+MBo05+gz4GB1RC19UI8aHd96lw+bLxMvs1HNHhq0uhqLgtBltxgSqeTaUX61hlbWHxPUeuxF0
wq1jhhillTxkQ98eiA79EcPomJ1FfTkUZA0AWa+cSauxxeU6Pr+RH3xrzLQpQV3Xwlvg9EDMXX6H
ZKTcJvXkVz0bZJXXkCnDHP7K9Pz5Wh/cDuONYywWoJaq++/v2sR9QrdRQwdzaPzSARw2hdCf2ykv
A9cvU0RajvqiwvjgozMMJnZUNJxY70rsXubTKKOKy0vFU5xEuHHA2mGOIeeVhTrzvpFDs4GN0Qf/
fq24y/kLIkWBeLpT2poP3dBrq4Be7RKNnwSVzm9A4yOUrdHD5Inoi7ftoydJyQYMgAm7z1Z2cncd
po2t3VSBpkfNGi9eWAmlpW4GTA+CwqGR/vwKPzhzuEBqKGKcwGvfvtA/KpsilCRNVdzasY+YXNik
/uhN1WwsGLH/m6V81O+eQ8GIXdffl1a7dqKKkhbN8KvyGtNl1Jqucs6SzjC+2L4+ekfJqub1tNlW
3sHfPZS4cgYZCNqiu8PV41WI5i5veX5J1Nx4iNr/uTliA0N0YWJExvjk9AM0RmZtZjuXwUxa8Up3
h1vZSZIOUXR//rw+2JiB1PEhs0CekXEsz/OP51XPqPX0kBYwj8RjNI57b27uPl9CWPyMk4L+rzVO
d2UtzVKbfK4AQr+xwsG1PmJRI27NzsFEJh+IaIl0pFGDrHEbS6P7apD43ApmtR0WroB/HWzIMmHS
S0zQVrMMA8MG1NCJpeRxtu34xvQjfF0nFFphrZf7ooWcRXc7raHBhodYEOM06yNiRWNxM8LV1rid
/QKyVWngp1EVrdzrfRP6NFBjdIVxK9VhtYjD8QW/ikc33huynQ45gtHL3oqLi16TfeBl/l1SZe2a
O7ykPYObrsjurAPIieSGD3O9DbtYQBbOBiK5rQSXo7TbfX57P3o3OcVdg/fEWlxK/36CWJ80anJ4
N6EJPzejevbi+sq2tJ1VVIhqcSv/fL2PvnBqboo94HsGQifriXgqGyuaygDr7gVzuhzM7DCo8ovi
9f1YbXE8NS2APzACUp3+viwMR2JLjn5JQHl2U9eJhDPo/Wyye4bQhL5j5CzMH5Esv2iZrI/XBaXl
jtJcnxZkfo0NVj0IMJFqmp/iUUclJG3tBqGLnm/hzNDjNKLAjyDrm01OOAXD7ZKNvDH7g4DlL9JB
O1h6p+0MZZfrEGIoL1y9Z97JBNtPX4SBIfkwQgXEkiba+MpwwF7ceRMZ4TczQ8fvzaJZoXwkxlbN
yPNSfh+sH+pXNB/GdfpmZj0iwUPRxb8vZoK4WpVuXbwLHhpSjr94FB89cQcDWlxugRksY7llf+wR
id6Kosz6MsBAbGK6tJoGfZ8Zqv/izfpoL/pjndPCqK/7IifUqww8sTgngzesifbYfv76fnQgOrj1
MVdg3oYr6d8XozdmXTXYNgUMnbz1tEgWdXzmMxz443b6QnT24WLglfQsPuq20ybCkWxGZc63osUO
YSIYJ+D2s4MBCpdaJV/cvo82AgfYn9MCyd674jefJstJYVEFMpU3GKKRQxdOj1UuX1UCZyF2vriT
xkfvxTLzpoGFQuCezmnmllBzz6ZOS8ccN5HZNI7eLIeDCRa/qSwtDuy6QfFd+9ZtoodxMEWIGqIq
KS+8yMt25CVP9y6SIOQZYYRl1edP+sNfjw0RGAn8lvH13096GEMi2mPKnKGpXy0/eojN/ltuwSP5
X6zjenSKtL+LZO7vddpem+IaPl5AJ1qD5qjnctLI2ezkFwfpR2XrYm0LxLL8n3vyHVqDj4ID7mWg
0IzELRTXobyRlcAY3vg/7J3JctxIlkV/pa33SMPgmBa9AWJiBGdKpMgNjBqIGXDAMX99HzCrKiVK
LXbWujZZZZYpIQA4fHjv3nOvirr5UBb+O4WKXw3g7y75dsOaLaJAo6eXB3KD9sQ2fCNmF3G7c2zr
4Z0zh/Wr8buCuKlFg9umlvTjc+zWcINlckumGXN+6hL5AhPQCUHheCHl2zhc+QCEAunVNm1Wr4Fm
rMrMFtEfaKMHQVHlIWqgWvUmjgVcbfiMkq69ixcf/C9R0YTPKG83uaN379nMmgCtFIIpTU1E36yl
zdp80UcTOws8hEnqT1ndXyLFIbeXLV/qDWNQzla67cvZvJOIrlnsTfud0fSrp+CvTl1KHIzbtw3Y
opBKVfgTDotczpZuMYJOFw+Yx0/UTB+6dB7fueCvXvHqzEIo41JsffvYZWbEc8Nm6JASSY8uricJ
75VOYMVrtrVaNem//2BetRNvNoQoZkxukM+FY+abNx1rc0GXtCgPTrn4YTL2zp1IiIqsrNk+JXVR
3MNDg0MgUE6+2gW8BBRD2S/AqZD07bURtN47j+EXz53NxmqBBg7PceLNQcl3Zg8OilUcQEeKbdLO
zkWVsG2cs1o9ZMCjiclKPr/zIH5RxESVQNVnnbXdn86+8WQvMhr4otUSIWUlUHuHINXaqahVe5jL
VsBIQTlpg0EkISmc6cngvBDvoYitX8yVqy8cOYbBMUe8Le/rSCOcsktLfMsZGJVXX0Nqgb5AW13Z
J56Me0Zqpn3CYgWlrKCIbGglfVR4IsP1aI36bp4jcBOvfPlu0T+xLa72yciQwjFFyuXk23sk+d9m
xNhM2cNWOFmyRSssSK6sugN5ru52Snp348UnYt6tu9yqpis+W0xoMx/CQ+L1/rHQ3UcdKNg7B/Nf
3T8dMDzo7tqhf1s4otyWFaqzuP8in+7AlKJFdab0ITW0ZPf7l/6rSyG8RmuAG51l480GhKYTPPJ1
WQJCmmxk461uvknmRz8p4offX+v1vb390tbqr8XplWXw7fG/0pyCrN+UwwHphTBraRhj9lqEsY8k
gYSVWxgno9aj624yx0vT1OIb8pThlliF3MsKnMvrD/oPvuEdfMPa5ORY/C+UwOa5e/6vb1WXdvPl
c/ntf/77AuvA85ekB6LVqe8xDv/4k//EOPh/MD0BXaftYXFA+R7jYP1ho3KiiubZaEdti8nmnxwH
8w+2DQwB/hi1NHaj/8qqEMYf1PfYnFKxcVZ13d9KIfx5bK9NVqqaBn1sfp354xLuWzNKfKnJg5cW
LwlJ43uk7FGQehzvv3s6138O4f9CsHvNbrBT//Pfv7qSSWGQGirKrp9OvUWFCAQ2LVcyiYnBOvIk
q3oKSITp36mQ/OpKXINqLTU01Hnrv//u9BN3WgR+HVppN+Y9eBj9Sg1k3DnN8s6y+IsLoXlCqrZO
QPpP2+mBb9Gv2wUsKnGieZG/RFr6kvG/f/vJcRmbOAYO1pTP3rwjNCFoS+xJHqgN+Fvfa5pgTaAI
8yn9Nx4dY5VZh647/ae3xcBY6qXATSVhbpTt+QSvFme4SQR1lb1zUw4v4cd5jmoElTLOdBZNjben
OncAMUwWnDwkI9wop59v53i6x4h3LweIRr9/gj/vw7mYRasLeYbj+2/1BGDnar7NWh78RsHZwc53
yCCVBbWWPoOyhu6IUzgwZnzyv7/wr0YIPUMEhq/bprevzmnr3iySSh5kk9Z3PWp+eJd4a9HFWe98
X+sq9NMDpf7CrMAelK/6x1G/9Fk/I3qRdKiBgECJnbdEakZ3/8YNfXeVdX/03bflsRUZtL7gKv6E
57ud7odyrI7EX/5bj+67K70Z9SMxHPVQcaWk6OeNM2XPCzjp8P/xeb3Gp/z46OhweR4jw/UFWqV1
rH53U3VU2l5Zy5I116w3Uh80GOCym64XUc5bP9LrjeG3xg60gH3Q26neZIXlb61GVMehodUXjjWq
f49uZ9jWFWaNhIRtN4ussxVts+vd/GVGh3oWL8ZwIV0Qv1BnlROYft0EteQ/IVet3Or5aIY9K8bB
nZryZm598yF3zfrMjrLoaSjJRx7LyT5ELoiMeoZ4NWaM59ydoGWomVyzAKSvtxkaoq27jkZ1nxfV
lq1gdYc9VBzxsI1fmohZ3ugcfjtGu5s5E/UJtPCQhYnrJfV2FgWxs5hzab/xezQ2Kc9lxE3nYGZ3
tR/Lq9hc6k2H8ovDnhVFBCuSDIM3wOpAbmLf3TU6UuisAWqlgeIPS527W0omLpDSXeh2lUmeJZNL
Eqf4KjFT4dslZZUjZA3MlbLpUZSkWNPeqU+GDtrTK/Guej7weeJAzYc4GezTFBvZU+zVxb0z5giS
lCUfG6c0HyLuXQYuBt9HWYp+4TcNEaoQV/pdaFkz3/rkCEz0GlHy92qEXgCLrLwBZ9Y9RTwaXJuN
vHL67EU3eKc97qUH4pReJjVGd52z1GfjOjUmStWnuWDvu2tJu4ZR6ftFAqDCmW5RiYozZvQuhLaf
7oe4sAK2AelKnOgr2F+IaQPRx+llbEkf+GFcvTiQcS4hbPMQ+4ICoqmNnhe8DvtCwQsBUOGdw/eu
tnnKQ6BSDexEwOssGxl/8BbMfGj80/zJx1oM7HMEL2wnWYmJifQOfOWtU+zTytTlhdEP0t84STR8
SiKp+VvTGJSH9hCqeuDoVXuOGWN58LDtfJiqvHwxXdDo3OO8xa0YrdjJ5iCAK97XSPE/WACOshAH
EeDHVthYUlB3DBg/p9I/bxEZUEc1eQVdNOWwucmBIHYvzjU6eI5/r5qWz06ABgwHwRK34JnGmiZX
dx0+r+Sebnc80Fqosmef4/4OhtlwgbrUiIPUh6yshmi6HVt/+LS0S75HjtzRDtBaM91l+A+W7ZJ5
eROQRzn2AbRL4zPiEvXVXPi2hBbNxqYYbfVxIFzoMc5A67lzwRw61fzYttesI1k3KQnDI/hsI+dN
2EmcPzWxWR0J/a227aTMEN7pC7mg/jlhmNaRHwKQE1vmRpsVcehJ6SSXkBOmLVG8q42WN9RbLH0o
p4sw8VrIcwQ13GVDi7c2kVPyrZK+fahyB5Kpk4AQFUb/SaqZ5OeyxpDu9wyEBbAzxrUUiieV7EbD
u6uMYo8t/lvXt+4mUdMd/PZDVw+f+2ROj2XlmNs+Av/KUujeJD0fpVHxs3SjGC6GrvW3cc53ToM3
gi/n5g8eRMQTzq0dLGwCNpdJdmE55irHCJ6lgdUVDGpmxek6KeS8qfrMv7LYVO4aja8+74lmHsio
CCwFLmlpmd3A3A57Y113peC+zTJ7TpXmXXl0d5+LCeiCNXQGhZzR+JCRyHycekYUCt7oqfcj2r7F
XG8G2ktbWy18RiUcVxQRqzdCa+GX4q7VwgRG043htE0g9OLZtpko25b5A7yEe7Ok0DdMsho2kUuE
ALbM3rvBPd+eGyOuGFxHDENY0A088LLfZATGhKXZ1xtn5NJtXbeHFENgiJNh/JJQv5dVUeHhVbiO
ERxu27S4Qnda75IR9EyiSnmlmnVfXZv1qTAkg2lsEgKJS0PQVODppJFPEIdDbvXrrEu4xGOXe8Y3
fWS2GtYxYuuLcZlHXXqZ2VO8G8gZY45jJxFoWmeDdLJ3CpRIiN+TEGBrYUbs6ikcFqf+mE48ocWN
KqjWbhsKYEDIvDpm7kJvWwRTTvVhkHEEfbCqCObpyxvVM/doMbPH6PPR5wORXAM5kTsLkn4QV0N6
aUWm/tk3+u40aKQb5HV/5eWqOChHH/ZZQsWv9GPtomvTK4s4pk9alqmreUq6iyhbHuASjA9ePnsb
b0ZPKhbDPizE02yrhChO/FnRdZE/ug0+99RKXup4NYN06Ue+5/t20EE9IwGETlTC99YtOmizgmRd
E7/B5P5Zs2tyGlwWvbU8dKalCdEhFTNvWzHj6KVngEs0IJkuvFL55yQLaoRKGu9gx9kLpLYDsIt1
uwoxikz9gdKhaPdV4gemkcgx6JSfAbUuCiazjENewxDJ/HLN18vXiC0dyLN015YkHiuCI5qFZG9p
UR2x4qbTAQCNzQp2MT+q0iyPY2MR4OR2ugxrr2+OhLL2m96gdFlsomZCjnOaRxNCK4tP0TL/le4Y
3TbmiPcUjirMBpEOZXIkedSCGwFpaPCOYgDNGRCxaxHQyl6cOlGw4AF4UXOWQOoZ8vKbtFEzGGns
nk2eKw1o01BJ2N3YOokdE/P67K1VCPg/XXddOS52/0xA1wiVF2fU95JWbCCcGUPJ3KOevFzPuxAW
5t2YWRMmeMOJ2SHMkUgD6c7DsSqyfAO29rPweiIWsgyyH8ntwqZyYzp8X0wcww1Z0toaB6KRpuCS
C6sJc97znZpWUGdAhXqyVw9mg55saqLnPLFzSHdmDtOIWjAgHBC3YFAvSVEFrjLFcOsqYfbE+xbW
csnnGn+JCxfxVm4oLShcqLpZoWln6WTr3s6NS+Y34TB9i5jdCaclMQYjflh7I7nhQ06Rpgy92X4v
FernAhABlJz9dZ3sItNCKfzjZlQtkMF6pRcHENDMN+ZIIjKuHpemJvsEMGDp5UynBtz3wr4i9+Hm
8cHbJ2phcQpB4L2D2k9l1vX3UCFAdoaY+CdJqhtD30LEVRza0oDxRn5Ozpw6ukR4Fv1tNLPM/f6I
8dPJkLYMGh+uRGQudY43dV0lBruMR1kA32YTVgGqYoFiOa6qpD5pAhDF76/3c1dsvaBLXBUBoBb+
0zcnp6plgyOcfFWbwwdbORT1JlXkKm2ytnwm1szf5mThXDm2N16/LjsEadECTszR2CUG0UDAFe1n
iCvDfgJw9c7B7udSL78PVQnKMxeXwU+HcomXARNsnx+SshTHflDlS21h9Q/GblQw8gksQbgDhZiy
ZGZ0l2vSemDk/GJpsNFOuQm2MtXRMxtvM5ucPFUqK/IG5t4+CZAj5xUNyPPcUT5REk0qg66P7EO8
qvwtEHj1VrhldIf3SzxbDvXiwOcfe08z3Js5MliAo3lCmZGm2dPrqlhVOEPDccnN92r+P1sh12fB
jhJ9p2OTbPZmcMQ9dntWr/zQITuBQ6DqAFw+YVSW+NRAHEe+D/ndyxJzZ4NUDnGA/F3trA/w1MO/
r/NKGKZvfgHKjdGhlZQefM7be1uL65MU43vTwE8VC65CoQK7BS4qhA1vjqR92g+RU9UpljA2zw4y
WrTSDqEaps85w8mhCc0ZhwfgxcOn338P5jrefzgO+2xRSPtezbsk2b49DpMwKBDcjTSD1RhHh0LU
/rkWRf5T2bM1Bv9vz1e+Zvv3RJfd5/7cEIFgj9tuHiBHdnWVpOt8Sy5zQyyBtY07yXaSpPUD+2//
PKsr9bWJVo69FqGj+7Pi8p969Tv1aqpbaw3t/65XP6TqC482rb6vVf/jT/0zV9n5w2PmpRZsro0O
RPr/Qg77a0GaVu9fmct/1apdaMSrJxh55DpW1zjkf+QqC/MPYnkpMFPfNllF+IV/gzn848KwivkI
VF5dEUwyJmeoN9+EaehJ3tuJc/Jj9t8sR6s6rGoxs88wSrpW2c/fPaBflKx/dUEcT2suLYs+tKAf
l+Kcu5amhE1GI9fbGBhq94sPQN8pOPzGIFXfaaj/WC388wbprvK80C1S9H+zEPmZsyh8AeLk1onz
nPlcwMKn8UHZ1EJ+f2s/zi+vl+JV864xV9FXf9vTapMxwc1liBMZZ/Zz6mZwg7uFqd8xY+NyJaPf
u3lmXLaRPd3+/tK/uMsVucxo8CBR/zS1jU0+zLrWipMyM3FW4ZTD8mFX8OqAbJXvFGCNdbv012T2
eqOMQBpquJPQKLytM081xB6XWsxprB0u5MoWvv2YwccKh85lDamsTCbHcuLYGc70RtUnYdTEX0wF
h33drPx39Go/377DhooWOr0dh8n9zfqRGUnUF3EkIMcIbtdfC1u6Rv3q37zW2nlCAUaHGOXPjwM4
ziy9SOZZnABCGZc9C+dX6MXTbZ+Z8vH3b/XH8vP6nImeoYxvr5oE8tfflGvTjrQyaJniNETJi8J8
uO1NTtu/v8ivnh2TEERwLsYs9eaD1HGNuB0Z26cFMOEp84iigAjOYd9Ycmpfv7/Ym73Gn7eEpdRg
EV6bc2/3GvjkjWHRDOuUmWlebizyDU4GKVdOULRKkm+Z28+C0JJLK/WnW6xNFHhhlb+3Pf15BFNd
YtrT10+V8vSbARNh7Ysi8uROk9eZRwv7CXvUyPfOJYFboY4snCpLbrYOTfeeUtbrx0sUCuVTX7WH
3z+UX70BgSNE+Oub/knskhe+M5W55ONdS26YojkVsV8+CUnh6O9fyiFvGBvoitd4O6Im6bV16zbW
KbV5vL4f88lqBeBhihS8id9f7Mepnumb5PjVa4qimsv9NHyJZaoLjhvakbjVbKGi0srHipb6IwW2
iU3/zOzw+ysaP07B6yWpIriA3B1GMz2iN8sZzjfBRtf1j3rUUv4goI0g0FZNt86oTbepiniv1Doo
q3mZ+SGN+aTKqatPrlbJceOlTnNYGpa/1xmkg/ymGAAm5dso0RZjk0LEe+ch2a9L7F+zqc1eEOw/
nWzakNarDObHCQU8cIagm7hJRV1spy/JsqtTR9vFiLL7oNZLxNgkqWYt8Os6Q/2+xZzq3LStVhCD
CSxcBVEZ8SIjO+6+LlbZfZ1MwHGUi1/7IYShJoAAMmMIbGNkp2vEdB+axJtuC4e2lp7xx1qa6mfu
zJ/bqMy0zvAlNY/d4NYnLxbWkXBqTnFzDuMKx63WbmlH+/fdkgDIpMLaGPjRbP5q5SZ4HUo/cXIA
ZykhA3GfWs6+qBqu4fGkHdI4r5sGs1kgBsFhhnhY41IRCL2QNEp3YaZcs+xpN/vOcYQrd1JA6Sn1
tEaVHOEbdl/zrGgeXUlYx7E00vmWyN/pWkOxMUDwzeP0yZgpeYGxtJwVKIy7+74pasZelzvPeWoy
2kVm2s+z4auvisIhK/Qw2M/lnJtfQI6anJLd5rYFUg1/G4iem8aCSDYEdnYw+jYrjDEbxgfNavhI
J887FxFld2sSPFFSuO8R0qT7yLLU11YBYdBq0/gAf4Hn44+Re6uI1Lo3B1t9lb7gPZXO6N8bIPW+
5mVsmoFDy2dL6I9BOgz9qnvajvxXlNRpfUUVf0uZ4cxdOp6b6HXV/LmiVqzUO6nWc+pcJm12iAUY
/2B2XUa2SEjZC8pqXtxjsm5MXgHDcUMnQc/M6RYmtMN5V9c0Z2NXhXEJqZ1Rk2NYeXadtX8xZxk1
6oG4J0p3euQ6R7nOl9rgNmpPfaEp9iYw0SbkEATbv+1YF5064fur9Xgm2w+G7mWCWopXaZedB1eV
ysDGnQXrTZdHNDKMymIsD5lG90KP+GuhwyFB1KzpWhoea1GHcmfazSi/zKCrbNMKga+QDk1eKBTe
tLSfh7qxn2l9EUiKftBfk6kMtI/WAuQe1I67MWNHPFXDUNHaSeeLohmKDQU5ylmZhsRyZ6R6e4RJ
OpwRjMBlFKiqEP9XTZ40oV4fYFOkY4BREhysa2fzJZJC/VSCvpZBmfuEWtmQESdbE+FcLfOH3Nft
bV8nUh5zHdURUTl5AhVdVTedVJBJsqgvv9V22714gh6Ybbr9JS7TviKLNoumsM+ZmWD1M3GNuiQs
s9Nm+ckp8lbtlD07JHy6xkZ1VXVeK72Nd6j6CHrze5luDM6F0CX7+tLPBmMMwQlCWAUuDyS7k2v0
r7Nvqjk6EXjpNntPjc6jTMtuN1dyeXJAYhwt+H0wOUexPFVFk28R3ixUJAdeoxfZhPjkY/WUSTqQ
m2ogVjDXW1KE2Ywqgh4aZb72B7YNe0DQWGa5Kz2CFZiYoqBCcHXb5+RbVnkjz7IWBups9/O3KK5H
0ihS7Wb26/JTmg9k/84VsUVVimuFKMTAzdtntxN8HySvbyKzTMJ+oJlcEq6ZQa29JOJBZ/q3Igim
eWslxsbBn0sfNG9W4U7QomqIKYqqSY7n7HQ9wsOMmeCiFHmrWMGNgSh8AjL7ODkjd0OFRaeSzVLP
2tYs6/6jzJ1GhkOldr2dz8j09S+Fq+pPfpGa9M+Maae0yNr0Bb/Dj7ryhlWJBvPC9H7uiIZU5Vjn
jVIJzICJ+9W13vXyGvUdg5pETBePQUS7RjMzPglFxjNUMQkd/gQskg22aU1dEzLbdl+pwjIh1Ytv
fJjpZpgB9Dr/vnX7KYb+S+WVxmZCCHBXN/oQlC4EFIx+Wv0YGYI4PAKpwtfOHJV31mOvByZOO5X+
dd0W699mTMjVczLPSF+1ajZmsma2nThH4UBmC+cMi0GfQ/Dp4/KhgTmhQT4AfKVRTEITP80dagX4
rSoeTTJa2c8l/RgYFm0bvnlysssnm7q5fJnlIAJFwzCCHNwRYJqJ8RsBsg1pkrlmP/hO5J+1ia8O
wJqJcaymOCXW3ciSz2ronjMJU9EWaRyHhFw06hMYmV67g2pfWwikEu9yaLM0dAp4vwhkmkOmOctu
9ir5cfHj0g0wDo4fB7stb51YvpjF8mkyhXGVd2ZH+6WgUWdS69+KXppfyZiMvy5pOt7Fvcub44vP
QPCQjh6ImMz5YEhSwoKbQkGitlNVbwhtlhTzHebxMO/pmgKRnPQTrsT5okF1eQtTLdWCtsx7I3B4
C1nIZse/16phqrYTEb8XU9uKqyVdiqvGEP1tmdIeAXOuvqAfIWyFdM7PkGxJcXHkYtIKMVMnUB6G
qzxpoZTCQffpYBdMFz7x8FnpEZcxDp/pVY93YxfnN0bf6xdtGttP+ejkcdgWCSrIrDLSoEGXe+mL
Ob1oJ9s6av7oE+Q5xOrZTEd5KrHQbqvUJpjW0bUoEB2CoL3BlLfT2MwOmwmLHx05EbnTLsHS+8HJ
JZKoysJoTdTGuT73BHLgVSb/LR4fwYw3/VZXSqTHKSVOiPQbnRRT4tK8HGKqPsq9j5DwwClXO8/c
pf5IMKTpk+3bkxpqaq6eH3oGz+XICv9iDI266KWkmMxCeKoyVRYb6SeRCmqD40XC5LbPRWSkIQm9
lQZ+1R1uYnMAElRlEZG1hLi1jwTjWAEJpPb5lJpMo5Y+o35YqeXQVMq2j8KC7MaLzp3R1c9+Y3hb
r3AFE6IxfqOp30c7fw14jCXtMyEacwvTCeR/76a3qjSaj70xq3uvmMV2mJY8BJFAOjJ6ZfqtSULL
ZcncjSVpFOBqWZKvZFOzDnVr+lmkDUTfCh7V9QBRfV8VC01Ju47SK8KNpo/ksGkXdtpZtPctYtk9
zWoJ5pAVBFXl2hDyKVpjNWTsvkRFMj1IzDlfRjtyvxLpSEyRLh0CdwDj0ZXMauIJg4hAjxc0yU26
aWFT9wda/S92MsXXKoNfEiwpiSTWOJGfWUNs3SRT2syBcNsWBjnUU62AYo81OSKkNGbPHi8z7D09
qUHv2j34qlNOb4QmlYuggh5WH7rxkl3pLjjAIKLddFX5xRp0bU7aTULGC0HhFJDEAesavcX7KSGW
+R+UlP/UQt+phVKHWLtG/3ct9AwNOsVz9X0p9B9/6J+lUILU8CBBz7F9zmAUjv4qhRrIdpHeI8Jd
NeEcTv8qhZqropeWFXwfnNvoT/9VCrWIc6N/s6rMMMxQWjX/Vin0tXTz/UkMOAjTFEgaX1DfcUlz
+0GzljqpIPJVJcepMegxj7K2MTLOzkk2rsZJcDIEO4LMv5N506zCGwiroT54QOVjxfp6aA0iPZmp
Cue4LK5gHUMjRFNb16ebnq2U2BsZGbU3uZ+1D00lHDsc2MLSDY4KRwaDqQYSOJBeAFC1ezPoifYE
11r3zjmFTBePz9jihzGWjvSCjB7aArih3Q4Grp/QIqr4yFZBDoHwNAD1GHy/eAUE7s4jXDtedGul
lLORoflMtXpjxKMwz32zS1gQSudiFHREy6G/VQV6IFcZzBVgeXRrQx0wvaOrPN+wr+ouQTCXtyVy
m2rrTrWWhBkyPVIpbD32AieTt4XNTMtf32xBXswH6Ej+0WTzejISb8/UCQI/qdN6Z1eo3UyV5DxM
+swGLJOo2YnONR8KP2cjZbXFnWFODimg4ikeZnll17O/qRbLuu7NjNDFehabxDCvEfMoji6Ou9Vm
lr1JasW1RbL9pVWNMMZHFdpQaOmcY2P+4kSm3Au3tsLWrfKTUbIaIDBrbofWIgChh4ZwoXolLgHT
WPy2funPiX5rzLq+jGRbvmQDsO8hJzRE2eDB4tZVt6hkv9hklWwMGjGhoyUNWTr8I7GXB19oBr78
sgqxsRyHsUbKmPrVXdYq69aa/OlkSXe8TpXe3Mg8+cwRPHm2awd8VjydCt2eNzaxZlSSmdBaqnM3
Qz2Vd0Wbl2GVF+qS7NskZH/YhpGf37RF1l1qE0ptsprVx3xivy0Unfs5VeVGTrZJDYFfimAq3uhD
FH9YPBelIzV4sw+zqkZxAc2ITGkpjZOVNPpx1vuvBf/9VdyL4sZFRZps5inyb93Uljf0uDl8t0gq
2dguy6XQrC7M5KDtcxJL9mzEqlvdZES7Tt/Bcxdi1fgFsrXEzmDYX9STtTwOrWunWw2l4VFk7Nml
yFe2rTWITcNBY99j0NlpTX9yLF8d9cS5GAbVuMHiVAVZL14GN22C1F8VSJsUYxBlzkwoaqR1obN0
95pW7BK13HrprJP2chIDsiTVVJ/msc+ucVpfaTisDM7cG78Qt0aD15la+hclXfeszOr72UoqNsfq
qXTbYkcpgUj1MjVPthiLsFrf1PyVZDDJpqJD/9LrD2g6kAvNfnSQ46BdjNR8ccPLeJPp4pHJUF3R
DCELR7V1WEBpPpsbJe6Fo5FLlsH0ByVBuB98QkytRzeC8hul5uPgRs22d9lhFW5jnmXquHTpeVcS
8dt0nNWr9LKKOCcJxw/oCpSbcso4bYwy3eVjNhFpkKlbarHFjQS2cTZQUKHOlVNfoBR5U07FsqdY
YiLLkC2h45NzIdrhiMZzPGtnih2b0VDjzSi6ezYs9Ieb2b4cYaNVfGC1EqNOzJDGAWrTGK2ZEZM7
WuX5WNuXJTm0dVPb6FMX/0NmzXQxTbYwiZdG17Bf0is7Uc+VkOLMbsqGLYTx7ODa6YKk1bsnhehn
r5eJ3LSyME9xUVEwA/yGvjguSBYQxbaYEyIXmHaxEzHfFTXCstCt5qel99OAgMUoHHrGYDpP8xMY
3JRySqo3d02LqE93UGF5VXlVE6DlB4NPzMN1bEcG9PoxUXuJlU8GBYFxgVqy+kzmQ1QTh0M+Yi0r
/7bL3BdZ62MYgxXfjYlXoLb0DFSEmtN5gXQAdUShSEsOZ2Hd21kfkCyFR34t+nEyLtEsv+5ZOPOv
OxiyZtf9DKEaHSJDHdEM8qzmS65l9UxkfdbrmMVG07nKWw9pVlZPHioaD/D8RGHpZmLBviOJlk8k
Hxl6Z2032J+UkbbHZClnIgkWy/7cMfrZT/ZNnISGFrkEGDrSvW0KzTM3kUE9pKYPeWzmSNt1qLPi
Q9R0Z3NqxVfIyMly0DIomu2gufskR+QXIohOHqUn1HYwRXlABZU8r+BFDh9em2VhPHfiPLZaThWu
kC7iqbGPzgbp8X1Yw0D83bRoN5Kp/QURCdVwS5jjRTcodT1PZqNvXBKWWkj9BJAhEiPuLhDT0j/o
kdU8N62ePrImx1Uwlv0FET/lVTTY/ouOrW7ZJEVk3WpDPjxooMgvS909o5tWfCtLy/lqk9WYBmli
NUSP2EOxpVCantkUg0pmW6RZhjlvULF65A5zVGiDjHPrfT/MNuGQqviqZVgISUAwTVLhZTreRI1w
7llH/K0knHDXz7OpcR5eQ7SM3EjIdmC//iUn/00wGcXRvZ9Xw/W0xjtgsk206zRzFJHEVtk+Ev6T
X1I9J2aHdDnhchhFtuaTn/BVdE0O3rS6K1SBujxdqugsNzibI1jhY5V111wtjdUQ8jESAkclM0VF
SsSbfiGLZHy0x3n8Fnkk0VHSH3bIw3wSL2Kfw+zUzNqxNbLhurKZbxCcttoXoc9oDluyhgJLW63G
7ixhdmujfPLjqaLnt0T9mTQ6a9xkacam33fL7IHIakEGUG11tyhQSVbUJqu5dDpZnPHNpdm+R0U9
h7OYkM/iWd9abqs/Rn4XCY6Wej7RLiZfoy9Eehv5oJgakL7Ee/VVFjSeyPZMz5lHkRvRnJWb7vkM
VuqI+9nZOCihUQtCSyuwKoBRlEs4ea3YNjpZG04GG9dOKl8EhpKcglW3UQD3YC0PfRm4Ud1tJjeT
Z8qFmRCURcVRsM06F2RLr4ywn6j8EN8i8QWA1m4CIqSXbw4bqIuIg+oGsPtnJG/+Rzepyuc6VvXO
Sgoqj0zxEb7OIa+1cPThqKBCnXX4V7p74S/CfaIaAR4vkSR6m7FNSshszdZnd2yTU0d9+N7vEpQh
gLsmERClSCAKVZVD7E3835wEV++QWcl86+VRM4STmRjPgz+YIac++YTEqbux/c6vCBc19UfKAwQP
w6DpGUu66omScI2vPhT2bAt3ONaOXp1Fn1K/qz5iRSWwxaqS6dSrft5TtNUoj7UUgagE5GdZnF/r
S59+air3EpYrKT1EpAzwhEfsrzBqOv9GdL5+2ZO5uCGwxU03ti/NK6dgb+gZsbtvHDYWAagZ8dl3
F9MJRC3jVR7jzkFWjkILDBg4BL6rlBIbCZqXFM+W7Wgu0Rk+1mG/CLvbLNIqdr2u9+d4WLdO35bf
kszs2zDtHfebA4gqCQZFDnzudO3H2Hajz46oo91Q6xYnawHKN5St6C8SsrzOYrZZdFsim5CmtEXV
HsS5yL5K3R+qAKl8FUgtKZharPGijprkoYim4kNq68leT22N80HUn7dy+l/2zqy5bSTNon9lYt5R
ASCxPswLwV2kqH3xC0Il2VgSW2IHfv0cuMrdtqunauq9IjpioqNHpkQSmd9y77k+2k3p0N/WOSlw
OjViPkRgI3Dhb4tadXsvIdWXxjaSLyjKDYA64UCaYAz9PNxUlenAxJ/nK6mRtzZgZz7xF2YnE6rQ
ezgn7TYns5c2WPXbyBfFQWURKfZyfq6mcegCg8S3t0go90YopX02mJz843D9zaf6F10yeDGdLf3/
3SWfk6ZZ/gOr5/tG+fef+9Yoe78AnkOmimJscZHS136LKfeNX36ztZpskX83ti7ixt/FQUL/hc6a
gbVvAjR0XNv7Wx2x99MK18J8BZoVuaEj2E//YYVLvKyyWYLKpfqdz25EaqhmNvQIc15hrmBeBwDJ
xjJiGu0iSFYTuXp9abKMsMrpkWsAKwQHnhmtSgnlbeUbE2GAMjTHmzqxJPsfjX1wJWsGlk2adPNV
mLhTtymaiuEYtPiz70b6fjEBhQRcAES67uOCjNTUE12ggLxv65huYJWicLpTSyJGzdpk5w0DVjN3
STnlANy5vRUeS3tkieQUY3Hi14R5A6G7eoM0Tu2l+xKXhSYOUzelzF9ji43wPpuqqKvvmbV1nH6U
WsZq0sCSfPSRiJzt4Lua+bT0T8km76KRBg2Ll/0a6z7qe5Z9HM9XZSsQPVGMqGq4Uax3CPeOSMu7
nkl587YltMvojhQIZ6tnMlcWd0qOWppRQKuvtVgXhIxZy/9nRECj+zLWkthOR+nOKkLhAr6DAGQZ
hEbjRmtj8GbhUVs4BmtaFoshxmHEt9Gv+TxFl96dyk2pzxlJV+6kKjbBynuZu7HVNoUxjJuhUO6u
c+Z1y39jcdfX73aq+mvXS/UmkHok9pkjDKweePoGEi5famCInp/t8jrXz0bjZTvP31Z1Ty/Ws12+
qvNhqyxV3RDxZPKFqRjdtR0phBo90W1PIfcoK1u+6DFEMjcrGGOAJAraRNqftWJM77ymxQTnj4oM
N83fxsyiCcLyxWtqoyYfwEGuE7cuDnTT7dEKERwbRnYXI4e/7Ue2YitXg6eNc2CnGYNzbMriMPrT
A9nKQAA1329+tZkA3+VQTtejEMlBwoDY6EObX7l61myaysoDEumyx7J3CtxARryLxtJ/dyLJDKiG
Hn/Ta456i3oEx2B+Jv3an7w5XhGSqh3hN/FTk17ot+hbpt2gcEwLM3tItcp8JZG74ma35HuCbOHJ
8XioLGS3W5gj1iGSeY/DeswPNF6fQ7AtbzM+q41Pi0E8ehy1b/XcbNI5IQwjHqyVrIar3ortS4Zj
ZCuISM+RuYblvo4seSgBQZ3D0iWU0Oy8a8MtBtxIQ3vwU5kduFj9oLPK5qHpyugiBrvcS5GLqyEm
kDSDtrXPo8oGQhajeuqrlKs9Tl/5RLPdOHbiqivnbN8VRXWNCCN7r/C/LBGKkXtMajHfKLvtT3mL
Wjpn4d8zv/Xcuyltc8pATXCsiDE5s+4Wt/6sO+iweST22ViH2qrykuRYOJG4dF4H974WyTNJviON
wjRQwso+ObexVA8dDoJ7QBsVih4cZNqY+K/QlVKsLU57RaoUHI6xc1PCv6gotkYe54Rt+eEB4s6w
g9fBMCT1vW2tevuL3eNUQrwxPY+pCRjZXxaVVX5o7fBM6lyxxiqoL3KAcWMU0cH0q6vJJtE59MWK
HOXuoysGc4W0KNvrIAWZjlWMhoym39Xkp27NmBTDeXTUrxWjvitdDck2Y70SOIU13KalrdAhe9O+
rDtxG07D9NJhHmTAZPQ07Ul4Gcuqe57dyVj8ffma56Rdl/T5+yGjFK6slF4270r5CDUu2/Gx87Ro
Cy7NldWHoB/dzV4+NsQG6GID5oMCMq9bEtJ79O19Tp56alJyeI1tfpnN2NdWTOo7vsqYSWDpPlSj
7M84bG+qvvWvzdKMXuBxZbvZ9tV2FBNqDLY/+tlJpH72W+lfa2Vu3k5j33FRQKU+leXiqsvGS6a6
ilUgD+qx6yKMLxb6qyAc2vGQSCM6VmVK8qjn4IPsSDXvFCtkV3DUYBC70hw7PZrKMu6dKbfNQAdV
EDTKmd7jdKBNHEguS1Zdk6b7Btfgr5IR4ainJOSOklmMKs1Padcnh6yxs52ignowaqYjEYFt18x3
MMl0aia/dJLqsSk6/3q03fncY4d7q8pO50YzhrssYbNJhdq4p2IYpo9JKwlHkpHCbFjYw1GL8n4X
sje/xg0ojiaJalsvUeppwETH8nAK15PVzzuRjPEtN1v16vhd+avXFu6XKZHoOJy2QT7iRx+DHNON
lczwfLEUDtiariYSA9cunt5AK/k9Ax8R28EjyA6lQpP1b+RcG4xHzEFkzMG09Lhgt5/gXbab0mVl
DgeKQbbtpPIL6Z1qi9BFPdNBE4RqlVH+q4gib1cwmDh3Ruhd9ciqVtk414eYxTnYcCxik8n9tsqs
NrtuUYVdUi9vzhJdwaaD9HokbRiDWou6BJwfs6LM7VdaX3TPiB+xbFd+z2rJ0kZv1Yihu62ixjvN
hHx/1km+7RZbJtc1xu6I4PdWe4hj23nFRMHRIyGbM3Miq2E5tIEXz3MIllD3yosrC3ENco0QCWKJ
1pK9GjKP0PZ2blt+/U4MCQYuNnJBboAVxg7mvUl9hk2XiDcMQ+VZiwr73osissD1UZyG1me7FE3m
DbAoPYjC4rx8gEdFtNtubjsmfUWy9lNlnnECpvQLeArquChvSlqHR9dre6JlmUIqZmA7zUkLwMWO
2HgOl2MmSbjXSlEdJvQht64dWe9tXLPgYpg4r7uh9+8NO622BbqKrR7XxgMe9tgKcmKyb+jwiGw1
+9G/zaLC3WF2LINBFycvrBlOOkSDn5VunFvLGY9+a3obI9HUZ/ySCDK0afD3Yatcmniwy03WIGkI
p+ammrMKHnfFsjw2zf0IVjGYbUS8wzD78y40aveZWsB8GAXrBoYmwv1CAlv3mpeevQ1l9WKrjJF8
6t8Kk1hu/j6dySh1SoPPbGD4lrYp9jqErgenYC4RoOWuQy5tNb8nTNrBciThcDS7cW2XXG/gTCO+
mlazzVNp34TUpmh2uKw71JzpdvBqN10LYhnSYOQQvhZRp9aNqp+g+OSXfoA8GISzbu2474ptjwMI
I7c2bbXEcPcIEryLa7ho4HU3eaVAc5pAY7nB9jvcd1UaEnMt0RbRkRnyYGeREfDNzm4GQoxiTNpj
irRGLylf+2aCAS+HO6deVu8zk1NHn4pLK9XAcyKcmi+H735Q+MYbjBwmg3KOFZiGFNMjlSqCDVMf
7ns9ix51WWaPaOW8LXmYsxWwJFGXSrY+mt0l84YJ5UF3K0YVkY48eSVLbjB8iOEBy0s9r8dIpMe0
9X21It4EzURCqOQ+V2bUfBbQAxofJ3A7GR5QKuWdGJfJ9dh6NdmYsbp1tEacLauern1VG2tfJjhS
IjUe42KYNxGF/8tML5tazkPk4JvsTKbPiU1eNZrGXLrGp8S1zGVtngVkg5PO6ebOizH35mEijWHV
D7FYq05rNpWY3+p4+hXP0a1XgUL0495ZZ7MRM6VPdKJJi2GnA8sKJEvokRbhKsmMfJNBy+VjEQzY
PCvwG79bi4zihiDgS28l4tzY1qvRWESX9oSARlJmaym9OqjyjDcmRxaR5ROyZyEY3bsQKKKYFXnR
eds4Kqajl/SXGFHfk6iLTAbeyPpGd4p6axAsE8zaOONW68QiD2oJ7853rodjbU5S8TqRC7FL0aAE
JMejBLLdy+jEMmAULM8FX783DYSh6drhQ942zr5CHnK0zUYnnDlL1kghrGD2aq65Jk4OSeV626lp
56BCEsSkDCEN073oGp0rNzvyzIut88cBR90kM/JFREo1u4/K/asklJ+EtjSG+BwEMCVLAKmjP/xx
VRqH1pQlnZccUqjByyTPDY/17HFK25107i29UO9A6ryCK1uX6+9a5v/gIflRME0YES/ugIVGyoac
1vB/evE5KWpnmqvkYIxl/T6n8G+rJIsxSvvy7s9f6kcJ/teXEgvnBrE/EnxCUH/8OxPFBHaMc16q
MlWx4RkhrL2YovLzn7/OHyyq/E3YwpCAGwzTQWgub/h3vBQEmJNVSzc6dFU4bWEXWAenG81NViTt
jaql9E+9H+sJH3r+Vi0OUk6VKL6QM7E012HMb/fnv9IfP2IXXig4Dah89LQ/Ez07vQU4SJdxUGMx
n/W8nnYiHeigWewgidejuH4HIsDnbNS/Z539o7L4q/mRoJ//7mP6AyHt+nP/9oHl6rdp1OHjf/6b
PNLlR34fHRmG9YtOyCzYdFQRxkIy+zY64ov1r5ERJjLC/oTrAp9caI8LzfjbCMnmf0KKgaFmMUaQ
ZvJ3RkiMrPjifieqwFzrLi/DVwmPJwfZT09Q3FpjD8pTnN2wcZ+mwWLHKQytXtlzxkw+hmCzHqvy
yHOuDBanqt/oM2zgATYmG4FGnexQ78wXYuHldelmjL7V2AsrMCs12uuuxjDJhrh/aSUy8Taa2PxV
kzkGfu+Re1+RXLfmyC1gnQyTcdeJpnwt+rC/zLWPvhYaC/wSOdfujAOkHrZJTlSQW6d50NUSWopb
Te3O8fkVV1WcjpK8+tKikJmQJVvT5JKPMTLO2fNkz4Q+yxTQT0cBtcomKT8QjqgLgro+p6PNxwv6
AOp4BVRUX+cVivMVEi/pHsqptuYtgVljtWugE+hrwQLbPHZeNDE7sdV0iODGpOscOwCzKH5BtOfh
zNK+VCyvbk2PSGbfSqO7OZXEemTcDKmbteshzj0UkU0JPmKo3X3uI8YPUquco30ytszhPDTGa7A9
I5pg9iaPeEtbd64Y8OhsjvahYSfdLg/NSLg7Tvglca9O9FlnfZHXhR5ILAzXwp1zKOAYVrWD1Rgl
KJ+KXG+6SAcbRiE3iZfhNHkGl2yheeglW9+aw51bFxVNP15L1Vt+CNczqX0utajOtxXzkGiFcEZg
aYVkkIaXkH3zlqUr++fARjXJ2ac6JKOnRtf6eB0xFyMgUceaFULSYttHDmLTL18cF/g99RmThpEM
3ZVEdZ/1x7btuop4wSlPW1FDs2n6YQb5NJjoBl8iDldzfh0T9Mf1RzuoNs9XtpznLLz9+hT/c+D9
1YEHx5Gz5/8emF9//rV+a+SPR95vP/T7kefbv4B0+BpSiJnLRtPw7yNP5zTEPIcen2QhTDb/PgAF
pxwsCOj9zMu/nnLfDkBkYX/DUAvV/KcDj5aVJDBO4MWHBMH4J0NdJjqNPPi4Pwm4vn18nmVtmo5k
i63SqTj1bmJNzJESTH20X5oH5D6Rw4Pt1c6hmdvwPsu9cF4V/PpnNq/OhcbJOY0pI/9Vm2kVgilE
XSyFa21bzEn3YjV5fl17RDSve9Pvtn7rJdfm6AnK5DpCN9/P5qZCaR3Yky2usdPYkMJ0tWVNnt9I
qRc37cDWzwdjlK6SKZJPNUH2R0vjaFiNtVO8MJ4Knzo91kw2raV/lxEWdEdCLiNLOR9YjI87+qbo
xlH2fAf1qL6j5wi3NIXOZQ7bcaMNoj3KymftOggZQEkbN1ZsUZcmjFEfuiQd31w3Jxi2KUMmKbMz
4hKqmhvCk+NnhSh6CnTcT2sR9ebWj13j3rVVfGePTrrpdZbnK00vxlMdDebJU80j5wgR2UTQIFS1
esFcSFTzQ9F2MkDS/qsc8dusRC+bPQdHclJJkUrksHbzKSnQL6wUn+FjJtP82mPzttXaeD7W+eI8
iVFCr7PecxFKSXg+KYTKG9NvCDzPossg03Trck+s59hO0Xv7/l4fyuE0xgS/F5oBX8DIHSi0+TDd
T6ict3L0ZdAyArh4QK/20CSKMxKA4WQ1xbSnWBRvbDfKY+ob7T0YhWwMcnrLTWFWLYdobHqHvGJF
OSNY2irD1dZFmBW3cKvEfTtZ7SvpRtmXiabiwey7ZO3Isbjkja1hsnS3ka23L7xXbN4p9PwbEFb5
i6iTfks/WKwL2lD2AnLeDbqtbVANjx9qaJoLQ4nylHKBBKBxULikfHGYUDFSfxciZcNKs8gOU5uR
YwWg8SWs4yK+LZpeh03pq3YzEV8HtLTst14TzyswiG+92XtXyMXx7gm7urZqIwq6Qs8h5s0d+Q7R
uB0NMImbnhChU0XqCZEtlbfX4XN8RpqS3ugkI/OdiuaLZFZSoQ8JtXc0B2g2wqgx/JUanGxcUep3
V0XiuJxfcXxMJE2MyMN0jQ3IfkmMXH+ux3Q8Ob7UN7HVdOfErWx2IuxUb2stml9VVoE917JqvKrs
JHrwGWxdPPY3tVdFu753i5tEb9o7hqjmRtqiZTzSQ1jnO1m4K7tUHYVKSwXjNNiaUHYW2gAj1gkP
+NNZYftGfbCntMlWHmp/HIijGgGt1WH+xDFS3UwovPcFF94GjYK9SbRKP5PYTIfMdJ7oLJV4G5pp
dcmjPLrUsWWuHeWIT1mCtHLFs81dHMaAh0avm+4dR4oIXUBGaiB26r1N1PCxm3sWKLkGEynoNWUj
DWG9cYHBaJD3QSWQX2vMY55co2D45zplWAWWUiEnScLEas7LjwzqiLfqnHw8i9nNJz4aO5HAv3rt
KULR429S1MLo5jUydEWCYwnRO3C17Tgq7mEqgPGWash4rpuw6IKoMutKbTOntPXxbMAy4W4G/YSg
ytzW0LaWffowOV7EjBfiz31IMTU5j5GbV+1dK+Ku31Mv8bQf58psNBAHXpqP1drqTTnc1+kYee9W
JMO4gNyY6YP9mPfpAJTbq2xNbjWkY+nH5CKLlGy6jLrm4uJy+6cO+Ks6YIGO/3kdMPzX/i2vGHPU
n3/qf5af/L0YcPVfoPlwJtL5LCvy4XPT/s9/E/nyC9Zq2hkwUML9jcLxDQtN+bDEdgIqXcoIeyFG
/xu14cDHYJsI7WDJ9RR/pzL4eZRAC80/5EBF5SsPKOKnDt/SnJF1K2WoLGzWnDOxT6YTPX33pvw/
RiNfX8SnplrI2PyfpTj5bowAklCrfB9iP1N5tRrdBsmb27sBG6l28+cvRVn1fWMHzxhrN2+LS0A3
fALx00uV8EtVirVyP/ZJu0qwVV2ZpgAsBfV1lUUJAhSj1nbjbFsrHxzdX7z8H95O1HbwtRE7LMlu
iCR+/EuxZ3n24JhMpovhwczdZ4/x+Z//hcs/8V3rCr6Wl7Chg+DM5l79OaGhrrWp00ND7W1jeMD1
9NT4BrGJpuGu9FnxLf1XWfsfPjlsmH98uYXoQgVrQcSHhfTjXwTAjtm83zR7VsDqyPbXgFrna/lR
2hzGWW89Wl/pdlakFtKdKNMcg5kPAS9HSIRxG7PPyoU14sOs8uShG1x03H3Z+4oLeCHqcd5C1zOV
UQ0r6Psw53wTsVQufjXTYcd53LIAWpy2daubT1PjV8uevsvXUmOVEqvOX4tYYmvUp/FpSsP6lDjR
EBEX6Nbx2gKb8OAwFX9OJrwKPhnzt5g57YuNS+nOwSG36q0aPXbExLLrC2PFcR2uFzDfipJabftu
ng9cKOcu1fqtyPMvlpvdlYn17szebVszdh0sLz9W+ogZAHicn6fORsOxt8pFOq9lNePiUgsvtTDW
dpMOn7ELqoObxhd889o6AS2+scy821CROdfjSCnKkD880ts+uZoRHtM4wdDVoPJN+v6zgB4LqrVJ
1pORpig2VPTQOlYWdB5lJEa1tQtCEXts2O+RCISbFJXpuWhsrJDwXENvGq5spB1yM9QaWnGupshH
vpB24zbB9vmgXLjcMe1JYHqJe6r0NNWvigoHwbbA7ec8WoWrPceyry9FafDveONoPpCU2l9hr+/2
jIaooOFC5XyqdnwV5qo+l/gFNmahCGMbfL4iuUpvVFlOQToUxqafOnOLV0x/skoJu6xXY6DFidm9
duigqbf0yThpZNo/JLECHJngjQ5ZH61jRe7GakgM/zADkjyFYVzfVnNR3+R1cwr9Sbyyd2kfrE6Q
6qnFxtkYhbPPC74LasZB1rXFuCty8RrL2p7oerpom7pi3FtN4t/qEA13kMbq8xxp5c2CODWRFp4R
W1Qq8KtM39YDUILSsakzWfJT3Y92sqt9q7tiRwRVfY6dm8RttmEoSsq91jXYzkasd2V84Meexz6C
gRwu86bhtpokMagMYzTEizsrL/BNNrRpSYx2su+i4VYLB2NnioQEHR103pS3qNKrRl1NWJezlR7Z
5SWfuDf4RptU9FoY6bciVNNbw5oLOb9Gtxel2lUbOSbUNz9eOxllE87LQm5Z2LlrpSteLZICn7KP
DgIX3hhuwyqejqPmha+ebAlP8yJyfsJwuBoBOwZu2Q2Bg3gIRK8e8uzn2sq0UAyjqaUzsKW/Ek42
HFnaGydyoL1tuACBiaNM6RuSAit0/CZC8ewb8wRJrNXvElSne7MXn1w+V83LontZ6ohhXd5pkczH
1sJ814cS0bWltWu0iHKtPCNmm5yetUZVhFyH2bpQ80cSeY23inXMr14Y9YdQizpSUvTbceq27VhG
2G4RAJR+NeAs4J8lR0k91obm5hxPg0YWSA3jmMXpG5ZLkNxx5WyacQuNWTzYduUHhSHR+xRu39x0
WiXeOLe9Q5IPYqcbMa3GUm/HcccnZBOldB1mskWHEVbTY2l42YkDaWZx4DMfM+3XuiR40fQ9DU5E
iAWjCs11o8cnXAC7mAsAP5Tet6soykN2REZx3eTeIevNR1Dq+soMjSKIWJRZmM7X86yFa0gQ3jkK
JSl1PiRp1WzczrTeOt2qmAuK/oJTOvdhMPPscSQ4l2SizfAdIzuA2a73eCDkmtDE4aWkU0bxWfPK
OsvVKcgcHqDVoor64tOmPBuD0h/gllu3Yk4dVl6+ERhZnuJptTOxc2FlbBw2kTwnzvjB4FC7SAKq
eZsLwMpu+mRD2d3DyihZzNUZulC820wGOT0wAjF8xcJ2ykQy4MGp5p6W0dP27AqcQCn3nWxfZgs9
7OC1Cu304KWeSxroaOwKOwEAYVpT4PZTssftg93I8eM9ui9s5YQTw8Wy7YuTkPgca1H0ybM3gDan
HeYN3v4+Hh8NTq41GkePznvKHoTHqtWGLcuqCWPKvaWcjQMt9LlFyfdp7OFAO7UzPzeFWIPbHpJV
WtX1dWdU7VbmpE22k5vusRNBi4VksubyxFvQmKuQ1coWjVRz4H4ccMIIzgyFEsC5ao2vmFhzQcZ+
ver/KfL/ssg3lirxX1XRf9huDP91/jwm7+WPFf7XH/u24dCX0R3WyCWMhKi57zccus+4T0D+oW4j
GGqpCb9pZAHqgdchMI7qbOHpUU5+W3gYvwi6aUaEkNN0E8/q36ny7Z/qUjhzvLxNFWezOvGpjX+s
4lRqZZBGivRUm10yvVmlxRVdQHSwNjoqqoLTeeAim8htLZtcO5RmXNn1QsMt9uWAlp19+/RRI1xg
6qFXNj6wqZ+vRqyNn3lKXYyKrlPPijz7yJGNA1lhmKx79sOz1+ENwX0Chj1D4MgVNUWU7xsG1mns
X/REa12Mg11viA3gy7qa7sXXlAlnQGz6mokhS6bliEfgW8clXIlj4i1ONM/liulzG4/YKpptOQKx
6On5vfvYxHo/pAE0QxDdRm61lKPIWnJ0hGyNjY3H6CrTnxMF1afbFVXvmThpdNxMVwA/ZbeZdfUe
43/buqqabmwzK9xgnoaUHyXYeybRBi3G+Z8H8GuM0l89gHC4/nTafi4Lghl/HLb/9jP/evqYqJt0
Q3RFJKL4Nuu+33tsILq/6LQt9Eo67F+Wh/96+iyeS1zVuk4ZZNPfLM7vbz229QvoSZ5WQsjBVuFV
+DtPn7V069/3bGwuaeb5YglB4UWvvTye3zXA1VxK0G5TfGFGw32YaTltxxCbdmArR057l1C1YtvJ
KIazn4jqHJmZFmR41D6a0JtLxNm5WQWeHqvxEM8KmASqPud9rk1YYUXiwWLIq+lUKkaGz8lsKbg7
s/6Rimj0V0YnGdKxHnCnda71vdglEPwe3RZL86FRft8fR5HUw7lGALKJWyaxSOcyiuHJkecKFQJG
vLBd2ZN2IuCtohNjBRYYaTGbazXVn3i8641pxtnB6jG3BhOpl58dW+/gTSzBeb7HymqDsJ0Rg+XE
yRkH+nBAQ+fuNcKz8UvnabVCgTre9krbmWlnrkvTfx6KUeygNbV5kEfl8ltNc/o82k0ViE5U624a
T7GP522fzoifjPUgoc2uuzJL0ZBiQseiCRgZIwBRqw2amFDOBnWoxbuMEci4SczExtU7NzdNNaTO
1QBi8Z13ZLqSNKVh/TADLTm0tdVosDrraJSbtDZAgg0OK1FmqnG2ATCFr4YDNrEyMupgcOnFltYw
7wGsW3Hcin2KgLKko2lk1XfuFdr2ombpYDRsAtC3x7JL2Z0QIzia/cHIpeHTSQ0E0jvtauQ8p22O
PA2H3prq0HplcWDcNc0EKIdcyPHDL9xqqb6M5gtBfwgqr026vZxlRE7L5rSJC+qmAlDxgoGzWyS1
fn8aEBwdnaKD5OPWjBaDKevSQ2L5hdjUGdQVg65UT3DXhbEcLg2e+9UCfuZrOcpyPcE0Y/5tkCub
ynITRTqL4iSRO1nGFyOpxrvW6axkHWqZSYeL3DDIVIudyGtdK7AE73Zgpl64R4Tet4QNTvaB/NB6
i4KveSvNKns3W2UI9EONAxpJLdp1L/SyVUTYIfwTph7HRrTDyhJRhlwqSY29VXSf4tTq22Dmgrth
Go8VobSqiDRqS7/CGgXrCSjOjk19sXZ5uTPOgWpnzMZ4W5StQSqi9NKLZYQwB5S37OBNnQkSlgTw
h7gf1p50ikPP1uE6IVTBXEEzs04O5tZjgYJvNac6ms4ufuN3TDFw5GQCZdG1Ezdo+jrLOemu27zE
oww/xUwBiDef+12VCmsjlSyOneFWj2kzX9uFa98u32x2yw3eUigJG0cZZ1AreGwToGeeqGzUuoye
eQcq/UtpMAQvwd29RFUyX9XKIte8h3XeLBAH6APRLk17uQvhDVJgLqEoRHvsKqf27yMLbIwDE/7k
SfdpNvULrFQIc1ronOTc2wiZlLYn02F4tlXJHiqVI7ujRJivXL/IyLtpLpH+ZLq4Q9tBa1U04otG
yFAetLwbWzmn7YGolncGkX4Ago+MDq2blL+SvWPdVwIeS2CCZHq3vCl6sFMr0vHm1PiAc9jkBfMn
/o1KOyD5NwMEcYAxuz47DLpTHiURSnjsUwyBfTri/4u8/ciqYDVURb+M+cd029qAC1du10J7gNDz
gIQVFiDvz0Mzqlu+1uWdZ04nfyAMyZahv9fcuCI1ATva0au1xIeEnnkfI8uiGz/zEmLTyuLDTXR/
nekACldVzr53M5WWjhjdOIROetfiK0dV0o8Q6yb73tCWEaQxTCbqZBEGQzs/enpqACywI3flshu5
xiHIyd7p4lOZRcs0rNNANBkoO0bdsV/B0jPrIqXlrhz9BBJTPTzLmKBcW6Tl2cwqfIC9O77DwOg3
vSnaL5Ekjl3ajEwg3Ta70TLFi1ngPp6NxL/0ozezsrHLrZFF7Y1Z19UVXmn9HikpoJ+GNkRtS7Qh
mwZO15tXdfXaGrsSp6wGtmxCIxnEaaetLPSWXzAT6/uiL9xXYbYQ0Ga+WpuZIyeIEWBASYriYV2U
nPweg6eV6/XO2VRA8ngiBSJSw3yMFIYFb7DjY+nX1Y0yFk4IhDDeWT+ePidT3d7bfaRS8OghgBB9
ghEQGw26/FE5KwNqw2Gup6kLLFNhn07EBjUexa1tlucRIlwAHrE+zUU53GautkGX7p9Vb2KwdieA
Twdma/Ic64ZaGzhMP2VNbz6w7arObuVN9zqEAXpdJ/bvLH9s972HGaAcwwSxd2gNAXgt/cLCRz7n
yMKfadfrm6LLwqdKhslVx65sFWOGejSQB22gSmEOrvtpE7JwxcdQwHLDNK2j+Wa92R5YpfXVKnK7
R8vS8dYkbF7XGprzgAV/uVF6rLMXdSOxcZkSHItBs8jrkcN0BR4ml8QBGObGKy3B+9gOL9boAo7p
oetNY44wmOHIfDQSw3k3+fdxgIdFcgNBjDFOqvvPwKLYQlszF71X4ONcNVGTbPFNOCcXIyEtfl8z
prJrplNRiIl67Q3jqVNlvcWdBCnwn+L4/1McG0wT/nQFdSiHHyrj33/gmwwF6yX0XtpHJLH/3jz5
DoZNzFtI32gvze97UutrVimRxxbYI1RQ3/Wklk5VTF4kwxTw2l872b+hSUF78lNVzOLJRiVlCupz
GEdiEel9VxUzumw5LRLvqKt8vNLSBnWXNOUdgn75wejzf9k7s964kWxb/5WD+84CgzMvcF9yTg0p
OSXLcr0Q8iDOc5AM8tffL9Jd3bZcxz6N89oNdKO6Si4qmWTEjr3W/hb5NxemgF/o5mp+QQ1coAOZ
B38g8nvjnplseoxY68Z7x5bRU77AorluNcAgkWkWH+tWEwZQaQFxtRfcgYgYsFEFrj9XTu+GrrF7
bOBlEV2hTxRfxhFwwkig3VOi6oze4oWsIBFlSLzSwAX4AYyYgGAYNYwhu3AZvAujgS6y9wUVsPjK
6RBUJyiHLFQjyeCtcwZCAekBFTx6lRr/EBvjbV4MCUVtlWYfF42JcOhNfkCPK9fW3CevBhsd5oXY
ZVy1U/594430n9Rs9/eZGysQo51AbmAxefVLw3hXV9k0rgjcjE+jYUVHEiUYtGRqBabFVNvOjZVk
OadiimUYCuR0vyxNXDE8GfVbF+PPR0G1rta4EoJ9r1lUSBle8TCLJLkb3AHmBEN4h3Qq4j3B7QGO
cGfcm7VqMJmXpfdQJjFZVEuVFD6VOrPpGCctbSiAZB0TylOHX2YmVhpIT51vroENAM0JsYJbUd5e
DVGebbNeeAvleu1RLqrwuluA5mjaVUW7sQlOhMKE6S4a/eE8amNOPCdMBBpm/ykxImK6wrQs6jVG
neYBs6G84hjJyqZRbPWFymZoQJu4sNoCjW1LLwQ3JuzH5wL9aEXNCuGNuRtob9DjKG2iGAgcPR/O
FXEJGq7QkLgq0cP6SpPjbK9pGY+kwKc8Bi0nL5Q5TwPnAshzNEBg0JkXHp2h0XTU3YVDt4Ucd1b0
RX6uOjadQ0Rpy/CTyo6jXbXbJZwzm6wxjzkpQKD33tSBK4CQAKrPBpGXaVqeqENgWCoV093CIFb2
1Jp5pMZ3ixHQPYVyBbRoz+hcep5mP7kvLRzSxRe+XQv/flLipslXyqnoc9yY7Jp1ejI9jgynmBPQ
phS1tRKOHD9OKJrHAO7s+zjgGlHfkoq5PDg9LM+pQgRdSzbe6hBVotkZZGxCAaO6HzmsXwFVIWAc
NYDX2+7Wesy6oSZZ+RX4AHzn9bY3AVC2UkS7LKE9b4B936YqJOg8tskzzMW1JUNxW5vom6p2zhz2
DwX1983SONF6NjtoMyaOJEBZ0P0GpSiyRofRtSroeAKdqjVPRITN3qbvB3sNeCbcpdkiryymg7cp
OLIjIsh0M5CjtpnwdO1bFz/Fisq8hQvdDlccR8vzLIg1JtXNc/cMSMmzEfbvloQXM6+z1yWw3wsD
H0wR5F+AmTubjKjLVZ1m/aNBLuypmAgY6yucR6ROiYfOYWoZQAZt7xAOC3s/+KMohzudTXHATJxD
D3vI7zmlPAFj1ll8vNhMYR0yGZ+Z3U22ZS2yddRWYDJSEwK06ovg0C1eyYSRp+92PT3SeoSxDefp
6NfOsrUKb9wHVmadvUYzR4ol32Lvd49o6eXWI4RHkTCEqcjV9qJWG42YXVw+2IXjPPslNl8ksgKI
GdYkKmn/0dd2pebiXAovLibYZTiaUm1uMhcUMt58LE8mRyZwRNigFm2IymOsUbU2SQ3aLjVdnFOx
NlFF2k4ltbFq6gmYiTHhnUptu/K7UmMprBfTCzEsxdjAlLZpMdQpt+XFu2VrG9ekDV3RxdvlxQV3
27p4vgJt/0ovTrDg4grTDuN1EqGEpZCd7rI+mL6M2kg2aksZaWLm1tQ2s8zxh13XYz2D4xXcJxc/
WszX/5wxSGa5g3Gi7VjdCW1gm4sYK1uIqa3X9jZfxM6Dj3ntXdsmMTMa2OAKbYgbFxkcM9NBtkSM
A1588c7ZSTo8pNpQFyS9/WJrk51tt5yytPGOZMb+oAxX3PW9m1MfYtDrtVUvvrj2Sm3gk2Mob5gb
Hm+YGeVcrY1+Y9aj2zgBSyYuQMji2SHVxkB4pH7A2Qu7YKyNg3YmQXxH2k5oFk2yK7XFMLWK6H1y
8R2W2oI40y0BFqyNiZa2KPYWPFuAR+pTqQ2Mi7Yy2trU2EQZ/kbIjHgdAXG/b7X9cQEWcgPMBU9k
4ZkZz5s2ShLB92Bp8+SibZQzXuZ57c0y+dBomyV2FKD4F+8lC1N7YEdXL4m2ZtoXl+agDZuTtm6a
lrOsM57KK6DV7+Qw99ld3IFqkLhEsctZJGtOIjefZwM+16FWmMU/OK4VVZIgI29gJ8pNTv5LnYwW
POyh3A7Cazf6+FZukfaXL4HkGBLlkMa7LmUJTphSGVddx0hXnMwDTsTyccIgtsc3G5P9mUZHvspi
w/R58c7Grw8IkFHi2Gg2rdel/6mP/2dsE1t4dFt/rd58rLv8jXaj/9Bf7izxB14GK8DeAqbEQ3v4
Z/fYD//wmelyqJO/9YgpYf/l0CKgLIDL6SEq4timsfxX99gEKRri7RY2xpmLw/vfqJO5+ve9Y1Lt
9QwWY224TfBQvfX7iNFrR9OM6yOgohxqchW7d3Y3NScqiN/Fp//kLeJaGAQZrMLXimPtjRtsZF5h
QUKvjr5NjMwyEnmCPBw+zdyBGyARv0v+eDvNxWcjS44gbt2ZR/R/I0t1MAQ5WJtcryRtdwVLHl05
U8SfSuXYx0pGzCHbKhCPk5daj989B3/jbfrJ2eTSggZTTDwRYHWtsP1w/GipGlXdo9ovnZRfyqJE
tirEGNzMYlFnRdbDE7Gnv/vIf3OLXe6W7YCD5Fl7O8Ame9qXU+CDzygJiLhER4xwxhgrTTt1H8Nu
3v76Y/50QWyEWprkijjGUDN+/JiZaajG6rsQUTsiU0TTPEiwQTYIbONPOxq9j7++nvjpvvruxZmG
eZGbi9zx4wWBAzIqRR16GGrVEnvM8cK6WxYNeg8uSUjzkIpTUFQO2R65OLejWz1VTeNPaxI6wInF
fu+f5WxZFIGjO4wr8B79De4I9TxbwW+eAk7Db18wn2EzmOk8gqhBNDt+/H0rZmAJv5XDwfURKx4N
0l+j6z4umEWIa40GaWMxXYk6YYdf9dIVj7yDMxUgUZUWvE/vKkVVPDKr68Kv6jsI5F7Bs9RHRABf
EiZUmhDXOpoW2SggXsSptJAx18QKEd/CNBmQIqMD0U9vcCEuw1Uw9jufQJOBue3rxpjVWUi2wijF
2ADRdKzdT8HInrJBc1XjNshbIPyd7ZJYxirhbVLiXsNDZo7GhwxaOuGxndXxyEVZC37S79kFa2JF
EyG+8pRq3KSgB6qYww9H552q5ukGsCPpLWAsJuwUhOmsLgsBB2XeUzX20PYhYdyHedsFa0U/+eMl
amrpTPvojTk5AGociU4q7fEeYDomubBdWL6AXGh3dee+BJ2pzt9w/uUYNR/tRKqzAcrm0ZUkbKRL
6r5Qk1q4auZQffRqiQCMUoeWoZMHzoNDDtUGCyl9UiIKcGNVpJxYWU5azEAP8aUYuI/BMnLfOkc8
DiFf2hK04dPULuRx4Hw9X7J2WrAy9o7jD/kfoTJI/rhEHn17VhPMpHj88Ztgts8VGnZW62lT12o+
WvNICkE/jYQXGN2cJ1ehH6XlMW+NtpRgccNggL1nJR+SkTCVoGE93dAP99W2pPD2VmPlOS91HzQf
k7jh5dfJJ6EOVyGigDwFp0p5MlRO7JWD4ey6Y/oDX7mOOhiQ4abN6FncUt7u5qNSGXSSuM4X7Vjs
dKpLIuwjwfEEyUyN/qwTobY0YUnUu9x/glhcZLTA2Sa5729wGzGL01bg7y4/I6OoWpdkJLFuLMnB
4LO+S3w5bqY4DHdD2/MAI2oFG0/mU3MgdiEisoNanACKfho2eauC8GybtJJtlBvbHJgTot99kjj2
GpfTT26pBwRH4kGASato3BWIJ6vINrS8U6TCPE5C+gQcx6VByk7fy9TYQ/zNpk0bG3N0bjgPFzCb
MWCtOJHL6Mbi3AykxKKcnw3gghNaSno/Me8+fei5/bjTKmYuewtKwGqBYLAygpEGgZmntDJHl/vc
PzZ2lGxVOierqArnXQifpNW6K/5Xh+m/zD65cE3X4zgd8BcqjHS1evSg2qyTBq+rZxnzyXFzTydh
iOfetNoN1jlvBbZF3NE8lucpabH4SZAGf3I+Rl5N7H6y13GYquvRN8aDE0A4WQ0muuXKrJdT0A3x
FzJGxMkrU/+qShPv1JhVGK2GxZlvmK8o+cKVDkldCAvdk5Qiv4RYJadNb1CKbni4Q0BUUlWb0Bl7
NGHfj57sioiWjTCc9wRHGDSM25dK+BkyBBNth3ayWbKFb/PQdSYpEkQtEQ+UCP7PinVZndnmeJYp
ohPiS42IXXoh4AoUQPPRFTJ8ghaKq86Pg1J3nkd1XlQSQcCntmgcQapSnxMbPebTi6qZ2MhcjwWz
tnI4VGb2IesWXqyQ6bBjZBIekNJCPAZNaCYgZwg4ZxutcfaWW5gG1abnY8Q7YZeBCyFioYO99I34
s+wMAzh54gzBkd4hyIs1ZylUok506J+WbX9a4tH1tl2VXxVhE91MRhPfQwVJ0FzDRz9J2qdCdi9z
qfTqn4onnHIExUNsOmGmY513G5FehXVj/TkYES5I4KXwn8LJf8B4kGONGaejy/zduLGnVqx5L4E8
R3UX7MLKqu7UYKlhR0TYU0neyKZWPXM1xHuTj8TQlc8wj+MSkWJH1QnbrfOpEDY/37Bjde/dJLSi
T2EwgX1lMC2qd0tQM3sConGAR9Hnxg0jZwO3roT/vKCCPc9+UB9Sp4IpktjmJuMj0SNqkMNmK+o/
AuulFmmkG9zYE0iVXIx8rW0Ydtu06B0WC6eIOwb7+hltKwsAes8Eu5TYvjcGvNkvZpGFDEejC6xy
b+GhaQeelD42g02sDP0oDTFkyzjRqS1gbgjx8CzW9Czk3zNa/DaeTMKbfuKrIWAsZB0sB1gV6EUz
HTMQUvR7c0TjlbIJmfUKsoE2sUVCH1Hp3WFORtZB8mn7fg/dILjBo2uAgq+5csZmAoQVDsb9JTTG
cycMhZecmbrjwna0OC8LjTeIxnqZ9PFrdltQbfrRJ4o9YSKxCqrV0EzOzTQMJm5Gl5DkTsdKVbDO
YcjYHU+EtRD4xJizuu/BhRI95qY6YarVaZOFdImpSpk29/bffi1RwVPdtwk9o6vIMNi+/I7Vvi26
7oAvWt3LkdqX1JCQll4B+cOaLMQiRNfSYdzIi0nnMbuw/jhZbZPcWbRy+bLKhs86jQuXrDqs72en
bQpQNlisHHzIRRK3AO6nwBx9mgDK8a6IPUL0ha04P0RG7X70EsHCOncGTZqm05kfOAR6tgwRP04Y
rGbWzcK7cRY76FkXffFQ1IZ51QyJ8Sq7NtyTqAPKnN+ZKic1/PDJUhOPRVB07ORtKMWj3ekQ6ljn
cu863yEDLVapvqMtWDGQ1ghj66EJoJnh5pbVQ6S/0Qy5/GUZSp64gsj3kyFaTg3SWugF4q9vjBSn
KOP5T8KYHcY82Cr96cGzU2N4GD2FHL5OCUVNgjN219Bjq2ICFMZKELcEw8x5asTifRZQLcd7NUng
OYJyA7oa82wmnPF1VJTpRk6wHydvtvalEVKD+FZiXuVOl5zIuhvXqZHMW/6LrRuf0VWRLQ0W+KQ9
10RWH/MxMZ6VEaZXhsSqP/YJW88clIcY0YZIB9/YFcN0cbx6m8qEoWT64bUz99G6Zaw+DljS7S4e
dsKMxaZbRIlAoNpjPdJyiWUhzpXDEoPTQ2J8G8FKAV6WK+mV+auROhgHxjo6hEtdEt3Vkj7PGzit
WRVeAb2+GgWxz8qZjjzXFAZDa96FsjHv3BJm7kh7zuvn8qAGt91SG0cPyhvmXcYmusnaZNoqx7lz
TOncQvSr3vFtsy9Xqrhi5yuxtOdIvxrEH5QeKOvidsgdZl65VXfm3MTvG8MbMEBb9qke4Xuu7dik
gKStUoAIINfp3i7Fmcqv2loo1a/o/O6VDWohTVc0uDOzWlX+5EQBYXLLV9xVfCHOwCu8YzZpSjbl
YBY1hbYxMkXCDkyABh1GVpBEu+fZr1gNJRSDobWAP9nwKG/7vOAhRdwIGSzpeCKXERIio48o6vcz
6HoCZim7N78+RulTx49jPjQiSP2isSBoQbw99gMiykJ2vObQMIlI0Y+xClyRLnx/fZ2fTj9AzgWN
CjiQsDU4uP14+gmjRA4ZwWuHovJYjAfExMe274jIc5QgGdHRR5fLcvjr6/509Oe6mPUw13EydTgp
/nhdjuQFpgXVHFRWeC/SKLtD2atC7SY/Yf2qiQWk051onipTkP9ol31W/zf+CresgHVT/Vc1lPc1
nPv+//2fN9IjQ1QBZkFOxbzg/BJvU9dpD9I9EV59IEuI6WlgRtYjc85Ezfo9qz2NXv6XZDuOJbry
JhObxf1yA/7jt/6d3dPHT/nds/KT3/qc1F++/texL16qLz907b79wX917WDH8G7Yf+Xs/KtrR0OP
I6n5Lc9Ht/P+6tkBmMGS5hA6+c9ZzL96duIPASJBe0exaf87bk/b1F2rN68u5xn0bodJQJNslh8f
7ZaFGYQ2MDPDx5uTIVE+0IGW6ZaCEsnJcp+nchxvoSYwETA0z0XsGkdzguxYD5C8yiUBj9875btw
LKt7dMkndrM4XTVFm+1qh67foqHAnfALdg3D32UAtFdB758anTFiKXGfsdO+hHZ5C0/k1jamPVjG
aCM7F5zqRDWO9Bqs2BdeB3NITyVt0XVLxNhqqOp2ZRrBslKuRbllLtd1aN57orcRmqcXxj8UrJEO
4QhKDEXTaw/UdlPa8bz16+DE4NR+Yigdla96JTfgdhLjOVJusnLSgVSN/Bar2L2TzddmzE91mbFS
SfoyN7Le1ND1XEkVPorPjDo8t3O/q4uoWHdlYn8gteCQdoFHk5D57LrXMAoDYKy0n/OxePFJGdyZ
8XQ2u/xW3wFZ0kRgtuI108lpPa7BnV1ACbVLhrKGGH0X7t5jbE/noFLemkFLgg+K8PMU5eFeJM4h
jnGBMvJzXFAy1sbUc2NMc+246ZWVDBY6G6e+ZD5PjfOc2PlVrIqXrs1e6sU9UVpT6HiETTh8oMlJ
X2s53zsF39Vsyx0uJ8I3nPxqcQYG9WSCZGpx1LdqbpSVgBqkfgYnSndpm+aEuXF4qK9lkzIZZeh7
mZQvg6AcNrX3XU6UYvpajcMPwCi8n3rzXlrM3CfLtQhiLPujed348PzHPHm18dNvXZHe5rm6tvhy
DsAzPFAJfMLamZ9AYzBWJD3Sh0Lb2OQ9FxrTAPkvdJabDrBpPS9PndNGq8RVj6Xp4kmoCPJMOqaw
6vSlotuxLSwF4WC5Hq04XWdJl8LS8Z9TZX4KWvsuZGJvjSKzm4kxXEgROoBPeqRsPqRpI3lQ7QPh
h4AazKBY55JhpwEKt1fPCXoP32doC5tuC0+CWqRctVYJ37Y3n6pYfA7tSa5KRSaCxBkq/PGx7YZH
RxWvpQn/FMsgFuFSPdoRCD8yJJtdYenUKsKR1oI+2Ppy30XlncLQea7bKtvhFT81hCbvpP5zfE5y
XHweRdt7hvOsxWceR0OoU2MZzZ+wN8I1453zpjOi8Z2Nx2BTqBi1unXg44VyPLT+PMIfdcdjD3bj
qEaDMSgajNt2acq7ymhmWJqQgEo6BWvLKOzPUqDAjZ13I4K80eOdNa6STcehI9sQDG1vwIpPL5Ff
Y60DSFBwunDa6imvoqdSUVPBr+3JmiktenBJdHKq/M/OJqKPEzhxLd6MfpduGjl325acUopKNm64
K6rDs1tLQp789lQYyX0FQ32L1eypNhjL7AfXBfXgvtAz7D5XFS1bgjqSLZRtaBZztmpITAb8Xw4b
a66jeyGxZMcVj/+SWZ9rprKBKJYIxaO59pQldrZf873NvAID1BngVwKiE9svFaU/7BFDAa7n/rNv
eKcBVucxGrtXY+quHS+/+m7T+ZsS4ae+uZ4mQHBxePWpxN6WCCD2SFWb8vpAjiWcnKGVzDyqU+q2
t0skvG/VwH9bkPyk8nC1kA0NRxSTOsHbco8TxFB5M9M2+ILqDdOE4HjxM3g2C/qvP9fPhZf2XXEc
s0wTmOdl9/rOdTX5vrKzqKkPlsxfQj2iqpfjDGPqGidUXx/5K3P362v+XG5xzQARjZg9hp38N0Vm
bFdhEsDKOMzSTbZuPz7SZygwYzqHyYCaqT8vfoTrrmd1+/WlLy6yH3djrk04Mc5qalzC+n7cjSnk
piWbg+rQM/q9yeoyuJ8j3BksF9dZneUHM1Sfp16NpFAxCZEBSd10uOBh2EBrxkYcV8v1EFPgL7Z7
CMOSdsLAuEMwXU9kZ64Cj8mMHIxnW2e3ldftSnc8qzJ+Mt2EIFrlnAYgY3B863Dvgov9GKPRrCko
582vP+nfPEJIzqZFNSsIRbDeiGlWkYY0z5zqkFj9zqk5NoXLfbl07W/uqJ6meVPfaAIj4zYkOUC8
easShpMIFP+QZzUsnGNPuOcsUgbJChbhyguzTR/ktxJrwrtinO99aZbvkpg91Fni13ZkXdalSpZT
QDD+cB0bGNLDaXg0Qu9kd+M+CVjuXdo6QO1wq7bKUs+xa817csgb3ZjFSmt2/bnK1ZPi7LuD7epc
yTQgTMyTAOiq9DVKITiTQce3qIJ6r4zsNaqXp4AjM1YpNu/GPiSze0iSKl3HJUl0NsicHAryGsfa
PTkE9grImmB0xfiz02HKvqDG+vUX9jcrDMquhkUguFrYKn98MhffqFsy6arDMsHop5xQrGzw9YhV
n+zDr6+lj1Nv3wLXZJ/i1IWF09L//Lu3vrPm1IfkXh3cfDwz2n5V1r9bMC9v0ptr+B5KGtZQgdHl
rfBHuxkmuGlirwjHZtenyloDAwSFan1OF3veS4icueUcQsM6TVGYbP2quDJU9AEM+qeA2b2VVY4d
/aHMPsC3YZMNWZ2aubwVIn5dvAmnMyHYB0DFC808e6JDvvQ3Reptx6B5H0j+ttcH8RFiPYPJLnUL
J1/ICWHb7KwOe5VNcNAemqFcmVb66lY8gm2a344qB2cRz+vAyyhQMVXi0mrWFX3t9WjKc11Z8JDt
5fo338nfvLF8FyHsFdZhB83oxy+lshpmz+eyOghchWQnlOk6xUpDUHDOZ064Aynl1qaYg1Pp0raK
enL3aPbcyYxnOcpJE2CCZzdFC3Genqg3Q2I+Txl+zABus56tOEWD762HyD3RKc42NBqNdVNP9cbP
5idGhT4vvbkiUOVB2VSHxPtAqTDUPk/Mp5lCbNVESbMHW7xnMv4cY9dZZR3Pp9Ow8PXeiPvUYDih
jIpwb7nLU9h047epyP92Y/ybl4Q9Q/9HgA+1Loja7x7cKW5ppE7YC6eg2lDiqJU/8es46ElRE//m
GxHizaQejQH2J1ilttaEg5/eydYhyooJlurQWX21FR4Z2UGUXUXsVKHg+1lqHsmFKA1yUVmmMDo+
p3Fx6+UUgEMdeau6gk+SlmO7DT1YUTTNyQKeg099Lm6MMbgrwrJfJ6EW9qra3thN/7nMlrMq5uvS
15sxj1ls5y8EDVClTtY6W2CkD5jRVG2tKVe3o8yCHTGvp8vxcnGUvUldfjDUgoYh+ROkOu6aCBNj
scjkqOh3Xw5BUaUISJE5swLD9JhKDpJBHhOb03LUc5fpsZOM3cwYEkN7fCT59L41UpprVGvCHzZp
lc8b/RcGGU4rjAM8kM0Akc3p+q1+jXrlgrScHr1YHyBIR+d9QrssWqolM8pucQMEG7/hpzvDfW4z
l1dMRu0NxsPPWDA208ANzor0NoWdhRRLKe4UznOWjOcJd8Part0DXokr2BhXC4RWLKK8wFIWVxyK
94RSYjOMRx5M3g5vkrekQv+ZgDC7yoV7Ghnesq1uXuuDETEBKaknXX0dUNkX0nm26JH/Zj/2/ub1
ptaB1UOXiydKJxV/v+YW6COt5bjloffnzyDmzr3JvjdyzIpcXmtdf12O2jUG150MqfQu73yVyN08
9dMKMuPnin7vBt5Gtg3zcBMQM+IjIcTtGqxUtQ3VMB8IBzY4oBHTg30z3QJTiD+3RhHeNh1wjwX1
bSsXJJWKtXy9+EwHGqwxmZyfRptyy+zsZu2Z6bBWMeS+IqCyjjkYsh8mds0XwuwbsBpmpkZWUPCK
5y7gSBoOxS2ZlWfHpWVKtrDaph0QnnZartGuHrOoxDkhDEya9fzZ68kv6Bp59jkdHPLUO41sIhwy
h0cbX4Ou5qX/1/76nw7b7zpsLrrld1vRTx22+69VpQc2X6r0h9kR69sf/KvD5vyBVB4IrG+cg5hb
Zq38x1R1YP7hCjJEQsuzwAnQMvu+x8bf0qRmC3QBJw3OAn8xDXDTCZfTlAhYy/Vsyb/TZ/vWAv+h
3vBBSttUTwScMuf9tt6g3OxJ/DJnjDt6aRpEnQJYKvT8a8TU15YdT9hrpsCg9k7SY9oQH1R3RFwX
5m5p4R0wg2ByVm97Wbi0N1zPWNH+Haj/PzejjO4mz2NZZmhhQ/tKidWCuixgD/YEHAkynhevsBqS
cBGft/5CF4vuDf3kbZcly94QVv3U9XN3NaOLnATdd8TEZXkfWYatgeV+su1Cs8m2SV22D3GODHYw
KVaCjVCm/7JkmJoRYOsEMg1tUNo9DYFgUAUjNvrqkPpL+tWgNPo8LUZ6q/gzz+5cZ8MG3qVzkzDS
QqaN37NTEjAOsnFwY2tbG5N7j+OpuB4Bod6ldSJvx6k39iLKSAwwI4e0XDmqbUAnDBJSnI0wjRn2
VUyMYFPyepAzJboeWrm5GgvXfh903GZYOeiJg1bBKg+6ToXz7mBZbby1Qu68kzriiniO8l4atrej
VCvfkflV32dD0N0lUYDDCAZndQUwr0GvXaJ1PiUkEtGMkWvCTW8rHNXmFrQ186cdUK1sXbnmB3wM
8maonWcc4/JBQJEJ9gEe/2JjGVmMbDME+b7qBvtJFbm1w8QU7Msmxm8/EslyC20K57Zt0nWt4cm7
7tifQUYG+JMvwpKWmHotNjmoTv54rznVm35yCGFCl3IGHRrWa7FKGP3A/AwCVlfa6m7sM3fN9MzW
6JlKcS+il5a/bC2EYRyL0KWz6p2rZTJINB8w53gb8Eb5ZtZiWqVltVkLbJ7B/oG1GM6skOscjuuZ
+DrzjmQKfxNpkS726n2e2cG2dCYcdINZb6KLsBdqjS8j3WEH6TJ/DafpM7NPBh1kLQ0mWiXkIcfU
oJXDXmuISxEyMAnBjolVy9l4lfuu5mlbY5u9hi6VrMqg9Yh/65+XksnqReuUiVYsXa1dTlrFjAd6
U2LAEVFojdPxCQ8gzrU9u0XT3KLHhld+oCdItD7aCTWui4tmOpLmXV2EVKU11WYGVTZQf+tIaiTX
xhvcbaB1WOJT3dUYp2QA7T2nnNFqg6hQ6Y6B8AkV1xWLQ7cr+6bwMqev9d7ZwIr1YOESmB7cXvOa
V26bJ+JJMByebU03S6+9zvTfySCJkg/KWVBLB5EV5G2E2u9VePRMA0ZpTkADrQ8hJixzVeCjGtdd
RENwiy+NmgawVZUdJ01PIeR5yThIZObiVPuuNrrxYUxTZ3qQMMYQ1uOYkZhTjscm+5jnsluqDcNO
FXV74nJCnRsvXDZjbylWtiGN448lmcUFrVRBnAkBQyW6J51fxl/mRcQJDj6lRWxGfQABZ1UQbCkd
ZB7Tcwmcj0NdTfKzn4fE8GHOWcJhXBWDrK9SWeEbXFVRLoksrryInFSkbqNaJSaWqscqH2gOmq1t
MbAvOyvixcJ1f9l+/rNT/26nFkCBfrVT36ZV9bWv5Y/b9Lc/9Y9tOgj/cAK2QZdcEEwj36OHQv8P
Cz8345oejUXB7v6vbTr8w9bNG59TJ6RleKL/3KaZAP1f2Nc5Nulj7Hf7tNbhAgY86XHwC3KEe9Pn
AM4YQqmDrVOZRg2vEaQX2EMlquiQSqGabc7sZg0qZGy6nTJo7W+9RtpfFVOa/aokWWXVMNFxq+bI
CTE1QFX8oBamkp5EWNjkvvfiUxxY8fuSHL11GgPVGx1HkiwVy/tlCo0IriETk2DbDP82nviHKPYq
bPa0qvNDJ7Pq2sd1foAN8a7opP3JwEGARNXjYSSu3pI3YxY61Xs75zh90y86ZmsA2UW2kVPaw5ds
mTsUnJ4hLo91ISQOa5n7abOgneDTMJmS9+3h45S5UwIsYSyN29xOXbIdutJvdjnf7QPhCyVHHKuq
821TROl7gXmEyZKpWgAmZKN3hD7Vf/G7un2gMw24xZfJ3lLZFyAg85YzfArBiGSY1Tha1j6z0sc5
t/N7jzTn7MCP2LfQxqJyI2G9HHjpcYZ0gGe3UhgvKnegT5uEDh273jfWS8VG0NKxZpsMmMFfEr91
t4tj9GdhFu7tyJFtK+Tgi+NAgBPa1BJGT1RH/kOjU4M63NsBdmOJfsRYr1tc4x0jhhmSX/Y8EhQN
stvy16Te+dyDZsQkpqorL6wLVC5mh1D2oaVZXk+Jkc/wKuUgGYwz4oamUeotZ9JDHahUUYxtIBce
p8CObo8lp8OcTaykmMUYcXciBNNgjqIDlifruaEJxSYHYPkxLOiGoQ9NfnpwtMj0hLY4VEw4wuky
t0PlMDO6nWQBeWJvDdls9sckdiuYnlnhpuKFyKsu5psr2PzcAjd9T/ZH2zinxY2wwJDvtiVUSgDU
X87sKd42xDjH/q2xVCkAfGL5GPNNvFBiiJPACYtFF4U9quu2WCK2FRXgajX8xxwaNxGCR0TlW/bZ
bLVMmOHS+uS0C+4oN987qoyuyJXbVaC33pN5/U7Zwl91XGYXLwoxbJw/CnNadr6fAnIcIRkUWX9s
uyRB9mqzm7Y0zCMCV05fobWuAILJVd4LgkbJt1hhM0uvnKGodzgu02vsQcvRbHk1Lcrf9+Fs/Vmx
xazBdDKYmkjcyjIbd3XlS8axwK4f+3T61GH1vupSJ75uPXoIy1Ka266Z9zX1d08/aecQR5XnRrtJ
sfuu49Yg3LERWUK6WfLVXdpnX4lsFUZIRl5rMi/hdHmwNp1gwqI0xzeVCyCoT+dm32bLA15hEIMc
COjTuNHa6TJxz2+fXWdQjGDaECtyBNc0fG0KbPRBQtinz8t2aJtxk/sNjex4kYe6bY/V5D60dnHO
g/RmEdE+7AaTFMrlETrPvkaMvvKRndHWjnA1LDpviLQZdz/2knUwOu/7tt0Hs7rNLIOiGdssB+GC
Lk70/9k7k+W4kWzb/sr7AaTB4WinQLSMYLAnRU5gFCWhbx2AA/j6u0KZVVZ5zerVu4M3uzWoyixJ
FBmBAI7vs/faK4zN2H51CZ6Guq7URlTlz9I2+9CqNZ2EZUoi0KhvIa3jGh0YvLvB4SaY+bd2C5cH
RPgcmsR5Quog7AeTM8H2uvaMvGDSXFutErgPUNAtheRkpAEN3n35tUK6YGFqBjcut8ubsYeOPMcy
RyEc8sPokxnlUyEeaBt7ID+4NXx+qLWpL7Nv55gsuZsVYwyL1s+VcWpby37MrM69adohjXjD+l07
t8G716XfTEMxZVjzL0ZfcSDWMUYqo5/WpbCK6pQ4uBkXEB2K2/rDIDUz0eoGxyL3HmO3f7ji33bc
JvxTkxua/Cxt6G/cV1glTl5MKkQOWJWtcSI+XAx7kzdqZ0KwvziJkz7KeQ5u+9l8XIHcbuy8elcJ
vWh5MN7Bv2DCJh4KEcQL11o9Krfm7pLi+B7NfJfLQvLtNfZnarO2lilPByACcyGCfZYPz2VduDuL
pcGTLvRta3R9NIshf6Gm8MXBxB2WxvSp1uAb1syjNbKJaMXY7qoSxH9q6Z3SPeTXfM/5lPVR3tmX
K2BoT03gV+0sztbpV9Abg/Xcxl7BBVw0SClsg09Op02KGuTjGLTnUqWv1DOQli/XrcniPuROy3kh
+LADjU2TVXNxvZe2hn/vK7lXBDweZ946APYgVCJuo/5HESfiW+n47gZhiY+awR7L8qZb1tPbqSuY
1a1h50ydderd3A+7CRIQZbJNGhVL6e/LeVyPaTMchja/mbK42LMAYKESGFdUMU0gTVFGaxx41+QP
1N/GHu0v2+D9CocG9wadkvZDWtlGuHp9d1uOOI4XPTXbNnfS7+3s2pG2RkhDHc8EXb4IezrUcXMb
TCsP1jwIthZEmGlRlw6L89fEAZr5/FvOUXQ78fO4oKoKLBtedpoWeRRkrnY2h00rYgm3UppqQ7Wi
uBCUGGGYk5M5yW4x5BKqMZHvcTO2JBhEUXPuHeqWnA13pqmS9T1bWvK7TU+V0MBzrc00u80GUQ/F
mS7MsR3PVlLHUWZZLbgfM7vmGl5SQ18fzzrZNG5A9IDOUdOzXg0aY+/MpIUUZC+ljdMHzNn4WOeG
fwxUsd7Mk3yxZ7P9ziHCSA5xVY/4GT3NvlaWQpOkt5tlwilYWqjDwReQt3uRelk02Hp4VE59j2cC
/kVhPFwt+XfFnL2pXva7cYaf1K3um6/s8pnOpxuG+2Er+PE2Vl12H9xeWdGKJf68Eta2uOV64vKG
tc2bKd27HItC3285PbMAjTI1vQfUkm5r0zduk0kXr20wsCOYlP+LA1yy4dxjhU4qy88Gd8CTpw1c
4qP/Lgu04MqvvFcakbIN3Ckzsrw0f66T2gRVYWLm9soqlBIFe7avHyLesDyUsLJ3nU8LIzUk/Tbp
VbWt8h+42b8vpuE9BkE9vUlFeVcwppfSLBzQ0jyyvbwVMKOy3k6jte3tsDX78qTWtTnk42gzI9TJ
rbDKw1Bw+DQcr92OYwAjqkLQ4Habjg9GJ/3D6rndm7EGB+w98/OkYN2JIAPNFJB1OtfECpG8v7g7
U64auAG9YPH4Aqns5NYy2LdBv2wcyuu2cevygMgCdzNYcopSh3wYtbm5dalp/44ay+nOuVBYoge1
nDnoBwfdiHnjpd1XmVQiGmcCM/dtOxGn9kc1b+UoSz90B52We7tOWAjTIMbDSxn1e0clwClxF2dX
Mgu+mhojSNT4pQ/byF4kHA8pvtel4363s5rSmXVI6PVNsSyJkoEBkjayDDfLlWUjA/AEDWA1wmw0
N7W07tC2bYrQNKILSBWEmIrJI0r9bErSCCBdpdNTP2oPBO6UPIGzGHpxy6AVQXx5BYt3dInvsElh
89t666Ya2nk7xol7jGuIFOvs0Itpm3vetRs4YbiksqndlHCkYVmMH9MABMlaW3wobSxRA5sY1ywm
GgMnR2pTbbvE170W3cMHOVh2mPb5dFObehv38pKnuXzJbLffl63rn4jt4QjFnhUVXvC0rOmunLr+
sU8nG6zz9xHcwG7I42abV/GLoBwsLDsL5J0tN27athvlsM2cckoo3aXeel15WGuuu4pCHYplLBE1
Rs2yyAYrV84dtxNEFcyLE54YspJrkX5oMv0uA/7O9HmJq6B9mZu62XrAUEKAxjgQWFvkwq82HFVy
Lg8D+Q5nHc/Esjk28DICXdl7asq/ynp8adrFIYK0PoBVAxQ9OMtu1rUdIc1vWpvEk2yd/tboMUP0
q2G9lpo+ogG972UegGxZVs6jbjHsEOXDCCWI5jylgSS08qY5F9X6Qt/yvGsUM10G958iWYGW6a0P
a8ZVjhQDHM2m/n324xdPlOcuHe1Lb18dbl39i+FXhfDMtiJfCVMZpPZne7qbU5Xu1nKsXnrAjZvS
htDe2XWwtW2GHavzoUwaeXkLWIKYvy6qHQuZ7uL68XdT9QndsLO7B+w3P3QLglWgXAHs0GPqES38
2Ta/1PMyXizAW1XT6WhVfRGmtrlcsGDfGLClo9VtJNzoCbpO4OkzsacfDeeNUhjvlr9+Jq1LhkaN
VMnzGCaCuNPleoz9YtquhrEvQfn43RiyTTTPQuXtAUznfZfJUz2n3B7Tzo8woZu7tuV4O1m93Mth
2uMGBFaZ5yfUdB6guXljFv6Lg7fwij//nL3xKx6T701TcP008mEcbr0mfmmmFe1qrpMPw7CmaLTL
45CtJCukd4ba841KPvTtANGQhyNJIb+9xDEVW0ZtirNtQ03XTGeGys1oGFdF7MNPzEsRN5rxzLgf
iaODjqjmlUdCHvPj8iTo8IyCjVh8Xx17ruCPpU9/SthzIM41wEKJ8B5quxwmxK3qvSQt1GwzCo0u
PLKIO82NLBnwmt7bYH+sH/SALXAy5g5YkVtQVWskgGOs3kyjpiBdZmmBjU3DPemdtnvROGyO05RO
R6bq4hh4ab0HZElab1mTkzZHd9fX4/PSr8SRmuAOMTC/rzND/HIyNZ7WNHNvWukT56Ue8YY17rJz
tN0/2zXOPazhn5zh89uitjngJyZZ5mSKJtUkZzl7MhoxFN8KvBeY9+Z5L7E2bfKJ09Lk2QZ7Pc/f
9CRsY1nX+6mW9jUHxaGqYwUMMCjZoG0YICfMu4SQWuRCg9yCUo3vXDK/V6Dod78aA4x73qeXlLxi
DLW3UOVYUefL0emnNez1dBFVw1ihUo9ncfAB9TYDhu9heKpAixot1DibuRLAFl9eBToa+ewk+Ba5
XCuNM5cI3YBhoyFIuoOyXB6ZG4nl1zkhrIoyLDSkLXdzoLCVU2+pBd/naXvHYcp/pBjD3nMURnGR
c/5O9DhgkrbN4pZHNU8hzWnhQm/HqUadD9sitzdWDIxuLK7OVI4fYKK6k7dgRQDbkh1UYYsIFmEe
FgMmLdqphxvVyF/dOt4uiOdARdJv1ppdBHd3DKBJdZ/3vI1NgYsVp/VWlKXGsWuI0CX4SBTVN07a
zsG9VhbAnuo2cb3Xxg/UnvmapHLL5Y8KvquFuU80egchLc4yTrrA5M34Uv5ohVk2/Fyb9gH76O3S
Ym3sgQyt0PdQGThnWZK4rAGYVw8pPx4oXFeqyExn7sqOGR9SELTbtSD5KuflRvNJxZZBjASRlXuk
I/oNA+D3ycspmnaOvt3dz0MzHzOqojYcIU/col/beKp39jhvOWpxJYvFi4aJRTGfBvOyitHaU/GM
jLLy0LUHHOKteFxyAwo+ROvJLUDkizrgoLPWbziPkE201v7OKsUz985Ha0kWfiJwrIWrOXn5OoKh
km4GA9fJ2oYjisBGxJm+SX1CE45df6+HJnjIE4M30nf2ne5ok5jl+gJu4d5bA0pOW2HRGmruBuV4
od33kKEYlA1KJyCZcsDJnysqB33RXdRqnQrf/WTbuGvLT0j3+3Hwf0FIbDnmor/XgqUP6ctNl9fQ
hzG+rt30qx2uKE+j+Eip98C8SraMDFhUABFDVMGo4a15AH6sRgtIBRhZ7lofGP/u+5QbNA7W3p2j
1rS9O1hD1o3BTN+Gc1ISx584lE8Ajq82Vw5SEz1p7Ou6ba0A+G7SwQt1557aSpx60wGbCB1unEnJ
7VBxkhseWQ4drsJj2yGWbjwbzdrvbWWVQchyrD9mZRff+9zVoE0pIvG0eKZd6oeUjLnDs2G7FYXy
vqIIvqe0vY+kSJHaXM4IC7cPQO673A5EB6+G18gh4EnwwFjM8wjpBL/J7BXDOQb6g2IR/n/R6/c/
m8tn9VP9bhr7YrjgPpcOfxaP/fNf1T+LyK576r/9y/Y3IfFh/Nkvjz/VWPJH//QNXX/n/+sv/tVK
/B+UeImmji797zkyT804pP8n+uybMvs7i/yvP/qPrbn/h8OXIqsCcBzFHVPIP5bm8g/iXJjwMP25
f/7KX7kU6fxhEUKC9EQVl/03MV4SWcEf5iABw/EAlfg/2pk7v6u2/kWLtwPgHA4XM1/TRUj/7+7f
MbOKus+zhn4sT2hUyYJENJ8N0pqg83dujfkpgtXlPwSZJIlpZXV2YYvWbCbqNXmSyVFg7sjkm6vS
5b5xrfppUm78AU+GWO2KinPw9Ooc2p7mQj4uwjllV0sz+mQzR/pKJ+OGMueKqYBzyBlvbHphyc0U
SdBZUu/XlR3ac5bwXEP6FahN0PTYjeVMiNVIFM8LFntXGMq+S0UOQ4Xedw5L82Rszc6QN328oNPy
FtQUIsvUSo/TDC9yggF3a9ER1GIBikEjVFLeaNBtR5xGZs102k3vZsU3tSFPOvzkbxEkURk0RRSP
AI1Dv+2ylC9cLtvfqfQ5xu6LiD0g2Wes1Q8Zapy3latZ/cp4ww/EoCFy1A48KLFm8Y/VvaIcC6HV
W7saHl+X7+zNbh31VmuzeIS7BqwCWsidHuP6uVV+czcoPtynuZsTZ4PsT/idfkT/uoQvRRxBqmWQ
X2EVP3DjWbYdhiu8PSJG5TFlFs+Yu2eP8XttP0QCwywucf+F+J9MsUGXAYMdlLrZeX6lsIB5x7mt
2jseisG9Q+ldeuYO4xwUr99uarrgzIG/269pqs/pGNCH+DttDZK2eRKi8x8MvLc4ezkwBYvvHCqB
jwtflniOm8I+ZkgrNwac9CPCY3NX9N1kPK3scLeul4sbW7G/7kqS6/jZLOiz9Eij3I1AwGWddd+p
QO7e+7Gx3vB82JIzdoeRGrFP/RBGRa/kkA6ki/USPMwtC1G664MnfF0JcvgKqzCYe84lDoVC2EMU
JzBqj6zNgCjzyVnLJy4vgnPbSi/ZjYuZ3NhzXmeH2OuG9QhvAwNyFo/G2YqNSSNLedVWmrPPAVlh
pBiOqcN2OUx0Oz4CXXWKcwpX8L71DSFDQZripcYxcpsqw9RJBFOPhyrQatJCkQttWe4T6o4AOhh5
rls4iLwQ/WFxssZ/J6DLCDcEukPUdWXM+2PAA2QdOHZ663u+v0t6sVrjAaqAAYISvp95LDvizG9W
qwJUeP5z3apY5jcvToynhXNdZBXxrVdV0ymbBvWWdtUlDmRy5qCVBV85xWiTBUCvamzjJqlMj6UK
nZcvjjSzXbZyVjTXYeXUvBQ70+VfB8nQCM5Zv2aDhYYTpM0tFIVuq/B95aNINxnlpC7aiyU4QHAN
veKxSNwDH28DoUfG+6bvKeoYHVm1dHeIdpPlwDNohk12+BpV8gOCGqLMYmb0GUyjNW6WYYYcy+bq
CDUbcSeoH5vVPw+5io/5JFQU+M18ozMGII9Szq09oFt0DSE1wzZ+sFXYdmVMK2y87qFMwWPOLPLX
NI1fwOs/DauiTC3Re3/InVfR92is4zji/xybO6Lzj2wQsK302McNhdcusVGHppInsd+6yS6uVYQP
pD6Zdat+Qpq8mOBp36Fq68MMeuAJvKd/l0+NiigMWnEEKXS7MZa7riF/q7N02dvuesk6nxYiGx9M
ClButwhE4dngTwk89FA7+qbdFP763jBUX0+2d0hat4MuYo5MKQkf2fT7Lq77Xe4a5m3fx/rOBRfJ
6aP5HnC33TMa+dssXuIdHAR8NbGjoutMflgbDIDlNBlXwL44MXhMJISTjyaz1CYRuIULb6k39Dsz
aw1N/0YXmj6YVTK8kJEYuDC0sSfe/4shq9wvab5sh16L50lY8QeiH0Xxc5zaRze3K06gOHOPo4vD
9iAr2znVwAF2kCfwX7QJGPiWqPiNT6NANBuG9zC2KXo8nEnOOOBBBseuuCrc1eOsARgT3RwwyNbv
suExUF38GnSwQqRTxdDMUQM5C3ffEagb/Lwon99aBMadGDGgx5nl7yo1BPtmndr3lsr5t6BPjO0w
wbVu2Mheat9qTkunCS1DHHmQ/MKtcmfjDvv5qwfIx4xEAKSRNaF7wTQhWPvOQyFunDlPzkFR+QG5
EqeLyiFjZ11YOC0BYWTrxtb00TowGqLJEvIiKbQL1yqdew5xNeH0Jvb3XusVDKpJuenbZAw7YzRe
CeirN664mgXaqNuTKftHN86bBwJy5kXmRb3xqYpzx5LLwNY7c7YUawuCjpZF2mpStsHC1st/SpKn
P0fgqGhYlIVH+OA052zbXW5qogUyypeOfmCWoC8NzbWPaVAAxqflZ9tiXTt3sfVhBOOvDOLnN9yD
aIpLbbLic15q2zFu+UwVkSULEDKC+9y6dPFL0tt7QkkfsTsilnbOfm0Q9tZ4nSKZLd8WEKaboWys
jef1n11FAdskzWNBjQIWIqv9mQAjD4vcgGPgy/wwWcRYEQEXm+1mLO6BcfXbQunioRbupU6G+kws
ZtxWgwVwCPwk7Yo67XW7VaJaL8kyxFu6gn7QyvGMAMAoxXxBgkGEWk50fCBPbUjkUmXKbE2BuAMG
Ewy0j9yOXIY+JrdpHWefVlE8G5ZL5pROtI/UYtfcZL73E/TM4ziJX/Qihn7PQiUwvPeaUuJN54Ah
mQvTuwmWeD23Jlq0J6kXTPDP4tm5ofM65t7ZtqBKu2LjJxNM2HmpjngnKGYGEZC74iXTS8F+iKwc
ZdJiJ3qFPR8dk2NOvu+nsr1phvnJXlO140BUkwa+dkPm64+B+TMa5Ng8EXUDYqFWXuu4kgsZBCoF
4PMM4KpVtaMEAOSE4X/FifVN4FZ7NztH3lE/X6LjOw+dGLiunK/KqtiBryPh1DRrTxQy/EYr/PQq
HTEX/CApxJFx5FuK6IzQBx92aMg62N5mAFHCyXfTPROL9wjLI9mkpc53JtPjnVV78X0P9b7nTedk
vc9SNmMLS3i0ei5RUq9Q7mZrQ1c9nJk2f5mL1n2M53TctzpzsETitHgcU6hNrDFDD7an4wJFs3mk
n41OgQt219chz/bXYZNj813jDUmE8o4zukE3Sg6ETqFPGeZdrNXdWrL2SwcV4Z8I87b6IEtcs0eY
n7Ua71sx3A2scpnWcGm4K+mUIZ4jigqgiVDrSGMOH3PHL9EeHJwhaJMYd8517vtnt+qofXbZCi8e
pV1EQ9Z7q6+LP6MP/2vB+g8HP2gA/v/VgnWsfxBZ/psB668/8w8Dlv0HKR40XxvL898w+77/BxM/
GETsWVcb1vUw+A8UgfjDo1/KJJXoYHdijfZP/5X0/sBjQmWbK4OrrIY16x/n3r9iqxyZ/21+hvTV
3+1XNvKw4Lu4+rQBTpEL+HsMYbQY5Nd0No4xY/BGdmX56QBrS0KqVXEvpytJlnBRy4rMcR1ti8QS
Zzftq1vunkieQtRQlc1s+uGNZI/WeK7RF/OlCZOgYFnJn4JK38TDrqrX+qNyOFyZJMTu+ky7RGTI
LNyuovTXCKpwUqE+Ek7OXP+J3qHysZ/H6c6cPiuGvxClv3gdJrN/x5cLmG2dynrdF2Y7fypaoGZG
FmMhaS0TfIgzIc05lIOX4Jhyu+I7GwN46LKvUFYXHmrbhtTbseDspEISSuNtsmB02NGevNobpyfA
ti3ZQ8qoZ4AXYe7nct8FKRIRCen0LHNv8rdy8TIgXDVFQRG45uarVW373gzmehnVgg9MluqUBEp/
+dVUv9tDRp518pPllOmie1jaPPm0UujKzLINss0Ino/x1mUWj+bM1xiG5ubekYDtoTHNLLqXSnts
1rPi4stqfrBLvClXfPBCNtfzNHV6XQF+rh57CAPLXluZdy86FXDvl9UXIHC2BjMpV9cR7TEe8uFJ
EifZZArXuq0XeYjXVpR4i65u6yHxNvmyjieUQ4jFqxLdzRUaVVybZAMqbZ3OO/tmZYE9NpbyldF8
fBptSlcZ6TEijcUkyMAX8bfBaOdjq/Es13VgnPWKqDrw/AkbHsQc/HmerYkY38piabvICar+rOO+
O6EqTL8CFn95yJPXKDaqtNO7ya7LbdsFnOFrHSCwCoL8IDPmnipMdyw+uyUvtwlgIGefZBVPI8qi
1Ueel2UZ6RgYWlh0Mrmv/aAWBxSS7DFtC/lmJVX2EKwOfxtswv5JoP1CM0ztk7DyyQx5IAA7lEMC
GIix2hqm7qARAh4T/PSRW+Xzu1EnPY0AVfBT99rrdy7zLrW0UvvZVndd8Bjk7qojpP3G+AY+0r3H
RlIzszC61owMa/Flt40MwjG1ii3FWdUmcAYB2UnUoHeC4kULld57aCS3SizA1ntrgv3V6O6cxrW9
MdwlqTZcrs2zL/GCJ/3QqI2B+noWTWLfdpM9NtdQQXvJ6TnOVKgrPuXf5lrkNnI0AEebl2emmL69
CVg88T8NFQ2AFOZgWnL3UTXBbJYwQM0ZJ5iljAFzpB41qa/VjPFgT3K5SZ0UY6F27wUVYKwPvTVi
WQ0qze6Dp7nk07NV81i+x1ASQ1HGU7nxRjtQ2FKsJsLw5DyN1Eqwkc2wtrM543hbI2RjbprPg8OT
3yYjRiJdXY1zCwf4eKJrWjKD93xeHmNF4uHaiF2+zLGW1dkdBzO/965TS7ChZXc0mXGUroDWe6gw
uGxosdJj/2qXqX4wgH8Vm7mnzoPU8c2U1O5t07Y9/PfCgtdQrhw4quUB9Lt1HHOKhhrfSShCUOUD
G/P+kWFkjuwiB64ug3LrtbyRwGrCKmZpJkh8kOsLx2rgpDxkOEhvGDz4StLo9qMXkw/MrHc3TkEj
5pyv6BKjPMcMhY/ILt1rwWWn7NeUXfqR3GcTCV6WHUEddQeF7D0Y22SjVwkKRU/GLe6M+ICbjJli
NN9qMdCPknAOLSjtVBP2TF7DeCDwnlkQ1gVC085U6cssr9Nf3rzixvCOld9+ObxjZKytR3Ppg008
lK+J7O9cnef3Q1d/s1G0GEROXgYjoDIbLO0ST+TsMUGbmCtNzTIS5whZNmK2Pgg9AVjQpehgnFSH
2Sp1b7tMqJteqhOrc+w2gc+qE4DXRqil6EIbWPTGC4Cp9olHnK3R7fqeotfcBrO2dzBDMCiN9snl
3T6bSW+xehzrR3Pumj011pRmLytX0wI1E4oEBivVIOP5mdM+dMsCkXSFmbFJsqF8KIyZk3DQ//Aa
UitFlojTWgUdmQ3tV6x/ZnG9zXYcUn0uv2fPZJmMituwa3csqJMKbJibLJdyRgBYJtG/wDscsYvY
6mIF2YPTGx0fiSKN+mlSl6pn39XDmX5CIogfHJpqQnvscxJylMbhUjkFsYm135LpZznHnyl23ger
9fS9Bfr4lPVKPrpZUD+NGpzuIN0bxX4umgHvhgAz3xDsqKw3+K80J7QBEoHzUOF9aXC9j74R0GA6
zstOLiv8Vu2Vv7DX1pdVb9W4jmc9UImKF1XZF+4xxjmnNtAKu7S6RjdS6pTJWJ2gc+CMi612H8wq
/bLLks9W0CgVecX4yEVYXgJ2h9TTxBTKUQ67xWXGzkiY956tbNwteX+sVinvS18GGyrgWCFq8eEA
Ntl2wiieKvZ3HH89621o7A6rHDFUroyUbBFzgYt13Kt3qDTYD+jc3Yu2x5A6ucGNo/RyqP1sProD
j8i5WN2jUYJK+DPV+b9z8n+YkyUvJzPqv1+Q4JBOWAb8bVD+6w/9YzXCmsOmIpk5+Dp0syP8192I
63msJdhPANUHBf/PSVmSb8AyJIArSdclPfAvgUL3D74a2HjPxYhoWa77P5mUwfb/90mZv156Hl+S
78IEh/f3SdmfXProSRQdfH+p6eeZGj/qzcDBD7905wz+wFzHH0vtgx0eqbN7MbkLR0D1GqxCyXiR
DX64oJ8k5rxYxNsegMZ9uiQt7sm6fG7qpSYcZfvHLh6e4ymefW7X3acp26LPMAn0yQvkvfrVGgjF
tpWG+zexsfjhYH06NVcAoU1Z4GdtdoBx0W+cT9m6/CYLDvvr4DbGT5Z+8wuCXzX/DLwg8HLY5La+
0Ge07TEB+8mcn8y8aP29O7FhIFYNGCtMDGw44wA6DftFY7B6dPBIoQxM29aHt+ohWYaqugKHPEvO
F9HPSE9F6n+URelbJzVMPi9LY1kHKBnJGXfdGI2Fi8WWI1OzjX2NN5cGFDuMVfHdrtb6lGg2OY7/
exK3i299TtzeETHTDZubqIylfrWsfHmscMFAdFDXlDG7ifs4WE1v/1s1NFn5vA+qzDY43uaXlCfa
pshyjP3dOnXea6tQtiMPWQ66U8+SBMNvDNU9Dq40EirqB+sOFw7EbIPl23Pf+fbn2NopFIlSt+92
YnP6JgX7POsrA5k70ZU92wTiOSgcpJYFG8ozTxLotSVmgRYJvDRZGVEkelEow2PkDarFo0npVLX1
HVTP0E8DuKxG30E81fXYnERfwm/9/Y8lgTMimK3buyGJf37fklbXRbsEeXRu6xnjS0DTVuQMVfya
2z5YRGeEiDpM9jWjRv2WwFzigBqnT5g13hAHr2IEMRr2AD9pmL1y0C3h8GOw6yYB7zUjwvcQyCP0
deezZQem9vaAKBXiUVtPQb3w9y90QZ2sRIBnzXHp06N5fVGsDjsW5gwOCzeGv/ANaMGWaktilFf3
N9K91BU7wISxrdo4C42oG38md7HxPfaGFwZCHe/UANvuOLQTwNekyYcf7ERAUaPdIoijpWW84jSM
78s8B72JYY4gf4iOzS/Yfs2XxyTMP/srTIxwtQpewV7P/D9r50lMGBXbpjnlbVkVxiGSqcQTjJYf
IuYEdo8r0QUoy99IKKGYd5PhyqMuBdfmn9hJCpniV90XsOGlTU8n+qw1rfu+F/anuSzK/xPN7pqg
IjtLsDHtnLk/JFnu2A9JPgbbQnZpc8wkz+8tAidU487K+PqJ5OG5XyoknjQu3TdCE4vx+vu79Mt1
TA7lwrGBpb/DN+u0LleZQeT6EvT4z6kOUpD8FUyUMcJI2ZF4gFVVAMy7vqWgn66vyTW2chmWoDkF
gCxOS09c4RIsV6q8HySAinEkZDT2kpSl6q1DXdYldyjc7v3Brkyx7DKgwb/W1eGKZHlwvaZwxXLw
dwy/2jfjpGmUEMSuWEwVc3R1HOjNEFjrAd0bFh8H2vspX6BocqVBKW5GVj9lWlcc4mw87IM/Rk3r
+CjeloHnUVkQ3caKZVC0IKRdXNOLT7/J0LyZbrq5psEfAasNOGF7qPeDPap4x0ZpfsL3LPdY16od
Qq0VmVPiPIzZoL5ygz04WAM+FiBk5yffxa3iWQjHodXrnh+GF+DsmrbBT1cVjQzXxmFzM+i+xEAa
1Pi7ecmm9TAHjocZOvC+ujb3SMrWjX+1/2iWNRampWNCw/CRXeVVf0BCeO09jzsIY/3EX1jpOy0c
e2tPiZVsjUGSVwJvxnmht1tM1ZkEo+CnDIs8MVCq2/qRmmyqsyjxzWkAL1KyNs3q7cCdLT9tr5I3
MQDGQz754kfpeL/pRrO3g2VPoKd3s5+ym/UzgLbl2FZ1teXAHEdNZrxAXexfU8tWGzRkgndl4Gf7
RWBKs2ajpGgDOH4ZzDWmU3azNSdUmlcTNqRSo3UQD/ZQZnNvscnmxfJ9KXJmeUxeCNnWNRHGhH1L
YsnB26yvcP95IDuaxat3dpLu0rt99RNoRoo67yNGI5h3rBaG2acmzXgUlUEnNm4J6uIKf1LiXFJB
3D2stmSRbwb7gejebp3khC2qaG/hpjVhYYzxfT1RPTosHqK3wRJW1PU3mWggdQNn7mRPR5c8t5DD
rZe4lc0rzuj+qdT2fUq+4ZEOX/pnEiUeY5SGJ7JLKfnYefDvOvR/svZluzWBBH9LLD2Db/efV1jN
b0hA1r6ZHTZsjq6bgM8HgaLD1M/XDz5rvjbAE9Ra90ohLrtVmwJ1prj1rJu1jJa4G8wHlTbNdubY
sy2v5eL/xd55LceNZOv6Vc4DHCiAhEvclidZNEVShrpBUKQE723i6feXJfUeidMjRe/riY7oVksq
ogBkrlzmNx1GefBExj6utxjdleaGZtT0OaxnGhCWM7i0wIthKA6KTh7VhuXAdbCbai1ns38UZSaf
EhGYHUchmMIhdYZVATrzYvSQ+19PjFlQpK6vcAIfbhiAfJ5a2VzX3aLwSp/m2lv7ZdgfaVKnm9EJ
xINC4udKzal1gmjXfxuduf2sApxRnufezMcTmshhdAV/GZPyPCvXddN+EmoJT3FshZsMZZwVqeB8
HHtUAnJkCEbfay+HzjZu27b3tp1APHSl/OIrOj/zsdFDu9BV4pQm/fgkEy/EeDH27oI6cBHLnyCZ
ZSVlyQrQTH2DR3V2bUJaKzdQ342Tk1XuxncGOHgFNpSj482XdVeUn5OhZzhQ1e/DoabYM1v6jNW4
jVPWKVjXJ0tEF+mUdkdDuc6naYqoa/0M7JcVdtY2hBx0Bbw/urXxfrge/PYgB/SZMl8gU2UytF35
VT07xynuHe5QWmtB6Z4D6hMDzl/KuKFXJ/YmkIoCHhpIU+tjmDr+Kso9JimictYQtDPQc3m+scDx
EwuZgsQzDYXIDsJFD5eRNPM4wncBYjOU4aK2TzJyvDuJieZD1QKMXrVMWLifGK2AZd7hpjheY47l
QqCN3ntmY12VjFM3WAjU66iEARD0RfGA/TXiWynpx06UVoLgIvTAbW3OxmrowazQHY7jO7hl9g6+
uno023a8Up1tfoSQQoBicHJNBBoPydwl3aYvgpPdmxibl0PM/wqnvmKS2NyD/c3HNQOkaQsfHSxN
DIvhcnDSAQtuz9y0IUaTqBsdqyxS780uR0/JLYYP8RB/groarl3XkiQU8xi9H5k2rvxuBlLcdPal
R3fkMJuRABYRy503IHO/6tt08lZFgRDeWvoD2nyYtLjsBFo863p2mx2yHpyOWOTQVPWLnNmQIyGt
cONjPbcPzE/9HT3GMN1yHDKeSjtgtXmQrWQIdJNm5D3cTrT4EfxADURF3RVELMdembEarubWgTIp
xMxAn3gK2GKO5don3rymzeB9Y9wzoe/qucsB7l3+Uvt+c6ATGm5znVoxgsRFb4QFvDige9d4wnjg
jJp6m5ZjspaDHK4nDa8MVY4Z99ho5qIPhjItxpsFVxn7PecbSnwlSpLjGs0OcLJ9YkOkcxl94Wfh
3efwLxa4bkG7GvuUtKCcnC+ZJcxoF3hlyQYyyQUzz8puIw7ZaMznY5nRSGZyBTk47WR46kgDtPk4
XLpS2dEnnz54hVgiEC+IfU8Ruiz3S4gs2aqI4h29a3V0O9e9acqYbnfQNMZmqNzhEjpBfzVbjdrL
MpnvLLfvHuOpuKSveVVLRhcQkpvbgn7gC35t5n7sm/bSGt1w30byA4natPO7djP6rXNKR5XnK3fM
MjRMEGPMLzFiRW42CZZFrcB2YwVe5SWkkUJAJx5syFVzVmDwRMiDE4Z5Ak475cADwRXimA2tUbwo
0Fp3RqCWWxC0LXLONYPEL7KvH4Fwlxmcz2RwQm0IQHC7CGEdNLHt31dW/rG28zm+glHlh0e7NJ/7
KaivZ5dEDmHdZrjIaL5rTVRFgzNLY/8+QDjK/JgU/Kqd0Dspw7uq7podThLMXfM1thIfcTXB69Zu
ZeTfRaJu7jj9LmBaFsZ0+KmS/zFU+lku/a0IGyrWDLgCBkkYLDmopv9aGEfIMyoRkdf6betghEMl
6iaxeFyU370GrZXsf3899610VmA6DK1cwTjNdEgVtKTAy/M9mAHE3K3/zxxUgaTsqkNZtMERYFf9
xOTHfc6MvgBeXQ0vKPc4zg2ynAM45xZUlFqjwhMX16mboiJvsLG3XlM67W3RasctWC/1ZSus4MMY
434GqZIE0FnKkLSt0L4lkWkHFPROvzwIzGzQwZ1BYCXDQJoJHfEZsd6pf+iAdnW7pbcA8a1LD6zn
Z2jxMOAYmFOwRSFuNYkdUYtkRIzHwrfrpylX3asGXX+Ty1g+2EFERt+fHZQ8YdaADp15PkbURoaO
nSYFlmWEpwVJmW4XpBQOe6n9SBR/sb11qhrrkDa2kNzqLFk9nWvhwmusm9+/BN3t+AUqavqu59Cp
kS7iuv5b4VS4OyKEsVIdXKXrZReXHTRZrJxy7fcX0qvn3y6EHhRpgCNtZpS/vmzZUsE1+Gsc6DPy
imtZoFhWNryfsyNLl2jx/aiaKUIWTtmnf3p1aSKSgWSVYwY2Gk+/Xh13Ncs31VxBp6jFowcgfpM0
iSJ/xN+tmlE8gkbnUwQYU0HZ9vuLW2hovbl30CPC1Gwv30ZO6829IwmBz0jYVofOqvnpcEMH59rP
GvFYph1ls2PBJCONUWgsfDclgMlC4VdGfn6InNl6PH+h/7Y3/9jelA7v5j+3Nz8+MyYHG1SVP3sS
EBb1x340OBEhe0eQdD3Plfh/Igj+vw1OS4ASoLGou54/oQCCd+ikOY6Or2w1hNT+FwXguODIqXKQ
TBG+Q9S1/klv89d4iocoyxvBNsRhLGAIbLNfF/lSLQ2KUYN3KsYcTBfn63Bqkab0INc23eefHszf
nBa/7ufzxVDr1OCGwGHO/zZ4R+6stc16mN0GpT++7+JR9WPwAfFKvZl0yItM33kOxrQ9/B8uDard
1J6eHg/11/tMjMyCNmM5pyWgW1aCHSTUqwmXMtI/69GWM1GlM1tabjgI0CP5/eV/PSf1nfvCoUWN
iCgGsMD/f728YPxZBqhGnfJCe7VKgxxlbUKjqy+TSl+Oubw8/v6a4tcQ8uOiLBXH8hln+Pabs7Ks
S2iAdSCYKJWEDUzZLkTh0dX0RYCVoLbychKbiw/WwFESo6Xy6tEb3eeGx3No4Ejta7p286EDUxhu
lwUbLIAkhLzQHU3raqxDjAuTRYNSO4jT8WbO4SV/dzD+j0CVX2Eq32/j3HhnPGChwPpGJUhOTHZn
PxYnOpaslQFp6TnXPTnZEeXwLKiuZu0/9/unx/Dgp/j746po8DJA0Pic4M0bo5GI8o/bWqdUG52V
Bv0wJl3xNzOdAW9Yy3zvOrV14/rgQr7bA/3++v++MX0SHVtiMxywbt7ulRGGetZks3X67kepN4wK
hvkuGv94nr85a873alsBO0sfeIwe3gSBUPmYq5uDdXKSYL6HsEkPekwsWtuhbXeviAA5z8zY9O40
6TIzeWSzGKk/3wHpN/7wuv/uxm2k7tGlwtz431atcIwqaMzQhLbasEkcH2bCUfSFOa6SMgv+D5vE
J+yxL/nHJ7H8dWdadWomhj2KEz5iclOqmD6xo619Bm2xWrS6cQel86ppElZ5gGXZTTEGs0bmAbZf
aUbyleFhYRjR3422mSlou2caltEzq4njEavFEq5dwkyjhIQXoJ6W736/Vs6WA/9KlM4v0Be8PxOr
GqCU8s0WSfMoHKQKrFMYpswx0Mxo8V3E23Pui/qpbZGmzyWTC3Stg+PZMC5KACauOxU0B3S0aXEl
mYPnHRJCGNJZodm9ytac73//Pf8mCvoARcmnyBspU958TQPfrxHkmHWCUMIDOT9mBrU1GkR4ROJr
96dMVZ+gv+xiFPtY1Zy5puVCDHh7xaKPRGpmqjtNdPauGI+4z2HApAxCA63twbTnu9b2aHiHSUhm
j+QeuIcJpshDAsGzptJT/atdjax0kwhgGmyCxGb84+g1cX5EHaeGt7IS7U04+jTTMXk+GpipXQif
G9KUgD+IUX/PsH9+3xzWFB2MJC0HidN/EzhdZBb4pKLRqeJT6wA2c7tJUZm5RY9I9YcSxvOE6/2Y
9hvh4r64TkbIlLsgZvywQondNteKDuRapAIJjKL3d+MSGf0h9rrBolUZKXtlhC7NJdNeaIGY8WS8
rw3g+xvTryoo25HSznQQqruNKUx2RtpNw5YjAI5kljIJcGRdnoayj69kV6RHUcjqBsUDOI+yalEe
xYnE+ARRNbu1KpW/mJBsNjl5AD43Ck4p32+MXxUawd5lr+Jyk/Sc35fMXPESQOitvmtMgExYlgQ4
MThVh8OfH8uGFptv1B+GMscN1g59/wEZsthEMjmCBAxeimFC4UYtMlEejrprrxfyC6LImBUDPOqz
wwIsHngDYh/thYAoQ71OdYJoy0C6XY/hpekFSD5MI5NMn5Z9e0KT30L4wO1LF8FYAaoDS7i6vvOj
IkcVIUBXZiPTKfgQQY36UGesEZ8uSQQHGU/vBlHkaEtqEGx9q2dMxFzTfe4ChzShlEQbUkA97kUI
5B4RKz5GaY13I6xxZLS7kKHmTH8OLF4G1IKT2YotWTOYHky/vsQkL1XXnl01R2MOpLWLVFWA4auT
WV4gKBPfQMruXyTCRcw7RGzSiEzbDQZREewEp921qBZVDbXVZJrLJ6uTmByNct7gpCW+qL6qKP8Y
DfrYje7EYlefi6BzP1W24cJaqONXFsr8NRrCVI+No3JjDryedRz2SF9GNQJmoPfWLKzCBKGJDjm6
esow1EpW/avTgOuYQVTXj4Yrk+xqLCXTlMuyRCv90R/DygxYAJg3+ZvCLyQEt145voS+jJxoKPiv
JSaBgkzmwOmPV/DMFCxDiV5T/cmIaXzzdbMUyi6ThkLuDFMnP+Au7yv6QxFISFDpZiRJhojgznMj
J6Y7HTNgeLbo8r3HWJc3pkLmuoVSTMFGX/uSMo1J9oliVa4gRHOYOmXDz0AOsX4K2o4361kLL5X2
qrE2zVZupmBiedHk4NVnUEta9NBO0HVBLC0KL+iQickqSkzyVcySiUYFPtZnJ3raiN1rR8cHBgcT
X8MhDvlOgfBcG0M/aNihcl0UNj8eegZfjooD63Cf6eUAy2iTKaRMsjITj42pR9Wqyumr9CPxmXBG
MzNHnykCqdPzO4jGcU9jQuLzfZK4+Hq2KF0eTis4qdEEsfkbNCHSmwHeaLCmrpbH6Gxg7VfzvXA9
DnWIn/iE6xhJDiePocsheh4uhpXsXrUm4bA+z6S7buCX52/LaIPxmd048x06DCQgg5uou+aci2Q5
tOlbhnQMWCOaOlgEWSiJkxmeR/EjsqbbM2hgSCg37DwVUFUFx3M/48J6di9WgmdvFXquzJbkSlk8
dq9JxWJAZ757HVtFc4YRtnNhZiMu5TleVshcd6+19mNtgqh5SjOoo4B3O3V/ThSWrMGV9exjKGby
+7TLebUNXwaIZfrKGIDRGF6O9kXVGOaNGbOlvSo0b7o2z6ojy4h3R8ud5L1qOHg6ej1ni3MzNUnC
K4iXQCOy+ikctBWZysCEbEMRkKUjgA13p8Jh6qLpWr75yGfGVVVNilGK0dKSOic4wHQZSC2M178X
P2dXQ5UG2kPVVSgTOkbWYNWMzq5zPSEziHy0i/6Zb+sZ9dLyBWsx09WSRjmlsGOs8AvEXS5enreQ
Fbop0/O51WkQJ0+/aaeTdCb80oOOd1SHkuSO/w0iiwMYJhCxrdKlCmTRZG8pAAWEAbzjedM3kG39
C26nurIZyN8nalAwIuOcb8sUrz0wVrRuer08XWgzN2aUcjJleKm123QkXXWYfA/X9RQZ8aGIcePC
yKFk1eKHxsCWhhdfJnRZwLhv61acJYMP85j4j2kmm3zbNyZmwGdv4nNHKi4mninMWO7/HATwlUGI
OCl5KghhBEeklOyLBvedq9rTly8m4AJnVEHeW/VTalVM4HUHj3S/OTShzVuFQSc3OQc5z2EiBQ20
ez2iyPPdrCLvuZU42WRY6hRbkSwY3aNpFxzbtuObnFci7FSru5oSQoBrkaNvvwNJnKiJurtgDsV0
ISv9gtIGr6+dqMLmULS0P5N+mQPk12gvQo/qSYpQjCIHElNUPOD3DqgoTYF3MOGHxptShjhQI4EK
0XZe2UKToonzWMmrJNCAipqN3jA5vDvfIScROXLnEYFa9Iz254J3mYz6aaG7/AjKVjwmhG5zNVHS
Pg4Nv1mBakWHVGdpC6rjOI/qxPx8bKrFZEXVuQFCRZ5RHG6Nk4GQBvhzUWxabS59fmptPc4Bss9W
vmxa/XVij7vIktB5roee/Vpq/BQDyvneXJQdbnx7gQsAWl6u3C4iHCX4vK4FxkxwIjoQxquYJY+O
VBbO93ESevZ2GhnQKAD+xdbF/8C9n1tkrhjcOUBjDDQgnn8gVhKAN+VM/5cJrXORQeestgE23fll
MXp8Ogf63TxYppjI2MOMB43pnnUDTVXHvlmkxr6KMDTHpWqMdEnu9NQrccGaWPQD+B6LdOE+poK4
oAMrcFlOnPPaDaOZY23u6/Ywg9T9Ajk4PJ3XJ+oY4R7k/oASTeNk1/4gWSLSxIAPy/rxMo5UK38s
iGIq5LfaHxHJoIXeYqiL5lKuavc58uilnFcFAnu61Q3Bkfkm9ESrKa2b1NXdhqwzEEdniIQKZe+e
0UwLliB+I2hCYGsDvifRN/S9rYrRDUaPzsSfKRKhdkPtad0gz40ojw4ObgwvdGPlETsL8DQnDEg0
e1fVLBr8a4n2dmLdur5YTlTqLGrTsABgAeJoD+cI6GQ97VQosjzsPjwjXvqUp2T7k24GcQCVKxXB
lFjXY09QqKJ2DHeNwWx1W54NyNMBj4qt3SiuG9Vqvi9AuqPtSKn2IdAu6JEbcd+DGiWrWzg92rdO
i2tASy60PIwW4NRDP4xlfIsIlFldlITRm9Yc+RauRKOJkx/9qY1phUv72LsDSUhkZAECbXWyL+tZ
368fTMjOC/9hkHNxK2z3JTZC1E5woj+4eWOufO1iO2VR+i2yO2Aj2jHP9iip1yMiSywuMHVpUnMi
qQRdtp6WZ0CGorwPWap4zknNC63caZn3xpDaO7NESncVNTD/4nEuLpK6Tq9tp7MsJL7c4oLKfj5o
tAqctrour8PKrr4Fc06+4AmswWCps8LaTvRyO89db15igghkDOw3jUhk5MipBgdLRpGX+YVRCbow
dNmw/c0B1jxEqeD1tEXNv5vA4iHZ7jLf0QHE8dSGf2uDZskBa5HjFDqlQ0Blvs8ieJRIqhnoigFR
OhfKGROGq8kO2KpB3DDKMLHMvgOVQrNJVOQHAHn4pvP5MAlj4vYC+z77Wp39lzPgB1tAP4hIGmn4
IcQUKIK8qYOdiZ8h7nVpTcjriWmVN4Naop+mHeQrTKODiJlZHVg3Z2yeZfTdq1iU3Hi2xgyxnFCZ
9wTnJ8IcrNYiIlotXiIeR5yf1+e4GaQZwRHYrL1VTamFqnS+WYeBPBatxL86BDLwOM1O/ZTlGKlU
PXGvBZB20+csniQ0IAxX7s6LdGRG55ATiNouPgg3Tr46o2d2V249sOMQ+wFxmKH1YHzPMBp6JBoV
V2SldCAgAb+8oGCbe21rw4B0GNp91XfDLneEkNQqAAnNbLEepQQ2OLsBUYk+D4/ETw2ODcTGqCTO
8yqPKd9jTMcaIR/Aehpxf4NGF4fR95TZRUgDDVVkcwFNmrsoK3y59VQvdlw5fozbYX6Pd+VyjHH8
eg/EAfIQO4ToTLWz7EBWDj7Uj8JETt+pjTtsw9EgCZeglFu7teeDAMj2MtS2+5oGw/I1J6v8VuVz
92ESE7Ng8ipxZdVatY2kbJ/TXPkEUNlrN0MY5ggJ4A2KgkA1N+gcz8kNxrdyE6Ve8rGo++jBI8ef
10ORK0xUXXOPJIa6Cew6RAjUz16qRvGT3NJMOjLlMojultKgYmXAhuqJ35tQA9pg9L7Pu/474fnT
hAczG3rOv5nwUBMz4fllvPP9M3+Nd0znnQmJkl4tQwpgYHTaf2j7IOvKH+k8Bc7mdw7oX0RP953J
QW5jJOo7NHk1sv2HH45jvoMc6tPkkYwswASJfzLieTOuNREJoi/IAJNRExMlW/fIfhqZhwMqYEjZ
TjdD8Rp1OWTpLz89jb8Z6/zaoKev9uYCb1rl7WznRT1zAZl6FLzFagiek/EmCUhM/tCVP7e9/9X5
0j08ps5MvmwbfZl/byEqq7NyN3cspvk5OSnQEbCvyIyscG/LGvdzl86RfIkRQ+jpZdQw1BbwHC45
+SVdryYqXulmSD+6ZZwa4763D9tIb8By+JpIxMSK49A6HcA22t3LRd4Fadg+IrGokNcyqvBRNf0O
CX33sutT6y7F2hNR3hShN8RFsWrm6GkxshWjhy80OmE2SmdkhU2cPQBSiUYaTk5Jl3DDl8BJJCGO
dFp+5bJlyvteMde4ysMG4YcFnMq0K8Ykt4srv0dA2J1R/JAWWjKfjcpEHteAsbiSvWjXzOsd+9Yx
YJqhShrExsMEzNcpt/YYYeyCrlGW9nO49/M26fbnl//fqPGHqIHNqZ7i/eeocXienpPk56Dx4yN/
BQ3XeQdBxWTE4TLrOHtw/BU0PFMTYvRsF5s5/gqTvR9RQwicOwgwgUsH3fGEZG71I2pY8l1A/xNH
DQiqeBQG/2ww/GZYS8QC3kF3BnstKWnavwkbtDnzBW8M8dDBa6ZfuxSdWo1Am9v1kheUGg69zzjJ
W+BpdI/iODPucXRSe0hiql7niYSt0c3glM0wn+CmWuBtjXrrzvS3OtPk53gGiOcVTbYEnca5zlbI
UdILQb5jN5AzbBGND47CQPsKcsSE6E+GLYBQ2T0OWMshQDce4T5j+FouBvJAsTM5t4YWyZrLHDRU
3PXTM5Aa9ezbsUo2gHRR1ooj3dpqsxZd/9zkfFZG/WUQcfqM6YO6MzImmjRn1BOioC2t9Sjz1zDj
+q9jG8EwrOn/RJwBqOB7J90Toz2ad+L9YM9LtvlpvfxNXD0PaP8V7Bz9CjztsWaiyklzVvus/Ry5
i8VxUiPsvIeltYML18bqiMqT0iIAfoL1tGhQGkS7Mrir/Focy0lwa+gTVy48CWCWKGGrLToD1UWw
DCPu1G58I8ipX60kMz6Wjdvdx8qYtyB4sDeFahxDQ4HZmedoyURxW1MG29WtlO17+nrIltXTEdUj
8Qhvfe/HAWhFr/nDYRL8eppw08yG9AKWOMWBfHiLSKjpLEehWZcPWHOET5Z++1FVWZ843egZwrWE
c2tDFkynfuvAGBAcAeR0HeYv1/OAjXyNChZsK3eab6PSyS6nynYfQsWv8CoSX1HpsPAWFtNtzOT/
aEfNfOfK8AOYGbEPkiTHGn0a1x5lwSEpp3IfG62xz0bb2yhUkLaLWbCmNYz1ylzs19KDIgl8jAIu
dA9KMkZcOQhMJzOQvRn7za1ZBzHwvKe8DtJLBNmnlySGTJAD9H+pWzQRfAWgqO3pn4TMCykzh12f
TPM9mzK78Ufid07P+JDZr2ZBd37lha0HijtdXFwqEVJLgJjhwpl0zary02BvLq1Yi2TAU7OkqzGX
vCXNuE+vEfBujkrm4qNCtv6rzBvsIkpqa+C0Lh2oefGtXRl33QGURHKV9715HerWkyyt8Zrkn5sT
9kCjoomX9ICYbxqsFycS9wbzmdsO9NvRFkmEDphcDpOr96aRLYBLpu6jE3fNlyDKIsSE22BtRvP8
B2Ca+2vM0sw8EXhgBCBuBLzLQPP4fkp1OGCRrxh94z5GhuHUB0OJ2V6Xf1Az4K3WHwJGVnrttNXy
MiHQDBe/q9Ua8YP4Na2r+ab2RHgJ9r756DcO6uGACfeNrPHvcrIN0NwCIWt+SjbSlUDAwi73Oe/+
WGkxJrOPli1uc/OWlrq4n802Q6QHtjRcPkNdMwZK1oQrtRsBNuqAitFy69a9tXV7Q2wTc8ABI53H
+abNquV0XrZ12qCYTZpw3TaudbTqKqQOkeYnaRTdx4BO30egCc1N0iUUBbAIwGDYEE2+lGa2bxB9
o807I3G/sofB0wzozN9mMpa30mwqtf19vBJ6fvuveKUfP5mZ9E2iloCt6eut/dPjnxqrM6KlDe9F
W2Pk1INLWam2MR7SJeAOrBRpC6/pjMdUJSOyNowgAbu2ZTzvJcWOWtnswQHfiia8RIK1fsaoGGm1
oJlgU9ZWGz61DvXdyqTKvWiSwfjDHP3vbsDRx6tFGm/74mxw/tMNlPgytVYc+fe5t/RbGqnzTVNH
qIpDpmzB1hFnSKSJFwBBk1WJxPnWk2X9TBnrXlmTF35j76HCLVT1jAQ0aikTDtKxwBUZpLcMH2n4
00qIywiVtd8//PN5/ObhU0jgdykE0zZwAG8efgFNdHEm976C2cMQu+vCb6zmUB5axgkf0JlcrtO5
m29zfyz3PeMyjJTKEmB9nYyXVSGT9RSI9iJ3tQuJ3xiPvVcE+2BCuWTdQju8XWSXHH1oLncTdodi
1XdT923kmOAVJQjLhtNwYS6LRFkOweu7wZmycu8Du17XKZ5Ws8Bxvh+G8KNgPHQwpCEvcX0RsEB9
b5d3doS6bzw/QYmFRzeNIbqQGOgtpY8HSw9a/qsVdcQrgS0I8ry1sLaLXQc7u8q+WNg9dbFdNis7
q+uL3BnDp9Jnq5MT0GrSW49EOHpt4WuMWy/jNwf6t5fL3Ir7XHRq2BQpBgsAyeNXE9LLLjXj8ImV
N351UNQkguhHg2XW5ZDgB+mYGrTlYDx/Xyd4bytRZI+UGws4cdTagLqnL5BtGb5E8QyIG0m1luHz
GhV+cYxnVFdcP59vUmvhLPn9QiBJfLsNA4ojMwAm7Z7TwTdpA7G6GOgwQKvIrd5fK5MNtjrH5nya
mz3kohiyQcgNIGkT7UjF6mdP9IjxW8SkbVRgaWU0PoViml82GFVPMD3NhEahkSYF/oTlrm8yvV0B
yH5Rk5m/J/z3X8TkjF+HBHHzDRoDhb/pYmyh9iXp2PVY9u62AE/LOnBK+o25nYf5DqlSpC3grmJB
FBnzRi01UqMOtgIQQFDWjzuVrw2B2FbjGSeos2radIM5vDYuxwrrK960FHSH2Vrgp7Jr0UVPdMqp
3yuyGv3Hbs4OOBGMajMzL2Fipz5atCM3NhS9Fd8nLiBWsSHoxbFYU4FSmCel/4KqE1OEccwuKys1
DwsK58YKSyZUThu40NdiDp1gjfJg/IFzIPnQ4TSQr5Z6suWqSor0YyedgJ5N1njRgbaOOa8Lm2iw
6mLG4oguWPdoKukEh77spQlIfG90BXY7eD3SfI6HftvPcWFyuxkhL686HlQ3tfw67FHhA3Mm8EKV
Xuc4G1BJ5WMU9d1FaDqcOouV2l9iO8TtPrK8Orsy+l6nP4E60QCtjO0SNeaXIq+Iq32DIbMisptr
o1ysY+RO2aViIUg0S5lP4fwRM+VH0fKTxVwbZro5LCda/iHGBWDk7ltyywMiZuBEOpxSvjF3lxdy
WAymGQWgC4nUHmPnFkEJZxwDGoFeggMPmoKrqWUIvAJAYCM9G7UwRDEHX7kYyG6gX+fffH+676tG
g8xJW8PVlPnlOsfJ4cb3i/hOYIy+5jAIeDKwL07njfTfyvZPlS3QXELGf65sr57L7rn7pbL9/pEf
lW3gvAPmTF0BbJGGE9SJf7XDTGSrXXDtYJYkhBF9Sv2obDWu80cla4OWDnSrh1IWeDKF8D/pf1nO
r7gzV6P3qShYwmhMSMQg3uDOEFWQeRrN3lUhak3A83xr2njWpCZ88jqDQSXjkIVGGdwMuwpv0GOw
3HXrmgZSNwvah9ZDXjWmUVx2nQcJc2twbjjhQYaD5SH0NSK/h4nLUt9kMRwZf8dYDC+emx7KLaFX
CX9y1nSVvD5C7h47x+PoNN1LFk2n3kl8fHSF4a+d2PPplQeB2nVNtOEwUQ+GXNiSS49Gop5yIPCw
wvg4hciNdqN5LGe6YZCtTFRP/BaK3SFv5NDcUTVmD20TBk9dvtgwh7sGXBfkvLTGYaiNUUBTwSf8
lp2KSyhv2c4c6Brt65vUNgpSMLqj8hb8gocrkE/5HlTT52TEK2FxgYtVg6LGbONWy7gJnAQrOzak
9u6q99lS5BfpkMefvc5tPonORt8Mx73gpQrkSz6rG0kHO4G+XKgL/hViF+/Zt4mbmAfdFd32qQ2u
ByEt/o4dNKchLWP2uVLmpp8Q5Vw5Nb38VTUARMudkOYf/Gn8v4yluGOC2X0gboYXolXTfll8dQo6
oS4NJtYEzQQmM5MGIzlwuiWvrAf3lGbjaG/HShi3cYFN9Ox6ZBPVbKFD1peP8eIn+0UO1V21OP56
nCPioUPj7dpxR/HRoP53cB4U9m3lYBEe1Dl+Mb7vXwChXaihXDWivOqAjhPlsCX/wEDACOedPdHE
yJHhrjTfd/lsqKLeySQ39k3SLBeYWS0v6Kv5FzEUkIfFVOHNYDTVsTKiodg7i6FgvS7eaFm7eXSg
Umerv/6LUJUzxtfIWNO6WSdm4ScNozCsStvLtO6iqbxEjGrKUV/H1zENdsjm3CNILSecu+FyTxjH
4Vduvvw3op6dCP4QURG2MSlV/3NE/fi16//f3+rkfP/kj8DqIwBJ+PJgEFiulpTkh/5oGUrxznMF
zRPvO5tD0K7738D6zgP/SgD0UY6Unp5O/BVo/XdWgAcwOjkQ66idg38SaL23NQgkLUKnbllShlBJ
n3HKP9VPkXLQiUij+KIr/OGqkiVgiVLU3RX+qmQpjlZEyQbbuoeRR04Z5SsUu3FuMqHQZnFrQPDG
SHfX9kH7QEPMWAV2DjBF9vk+Jn1f2WdWLrT6ZkctDld31rRdCBuo7Q3pEGrGqgOzN0CIB8eszPU2
Y6CyjatJwE0IdFBm+Fu3KmpXUSGj92jLIq0+uq2WxUo/YYX+gX4B7GIn7NT7pR8Bg8PS2yWjQfDR
fGRyIusSMhAk5VnzlYEMQF1ejLC5d1WTILmyoE/emj4s58o4JWGddhvMXqZDCxf/eplUuZo1Q3rR
XOlUs6bDWtk7ZC1IaPCgQjx40XeOmEe3ha+RbBLNv/Z8d8R6e1LFQxS77g65nZrIzx/7JuxtJuDv
kax2V5GE2S0dtZMj5F+jwfU9gs9ObpY4/UOGPsVdSGp9Cs9U8epMG6/UwB3n0lhwTA2DlfRHZysY
HK88tAQ2fOcMGTJo8k5F3OWs8tFusD8OWVYfAD6DN4TBbg3xbQSPkYG9Mh0k/cZYrB3sklZlHi3O
sTfATVBDo/wpqa5RD+4PwVT2751OQTCuk8XaGnhcrZ1UQbFvu9LlfbjDcZHi0EPERyfT3Qyam5+F
/YewVOZlMLXvVYaKZECR87mdUnVpxdCNCyXjjZthuGr1LqbnUXTfUXWUcICr/FqmRXOTn6UCgryI
/VVdVB4Doc67y2wjxMfeH5/CNhQnxXxn60befKQw+dqfBQlKtXjbsEmYyqIKcMnBCckbDVBbomWQ
a1UDxMXCzfA/3J1Jc9tIEoX/iqPvZGAHeOiOGG4SJcu2ZHdb9oVBSzQAYt+I5dfPVwBlC5Tsdg8U
M4ypvjXlJFCsysrKfPleSKemrOa3dhaFEPOY3gquXggRypYcoWqJElJEET9LZQIr9m5Pq0cQ65c7
O1Hfe4aGRoUeFnREZwlakvuAKSvjIL2CneYz9fzizShWRgullLZaGHw2yxLedxSYktVeMDv4guMB
ync4A4O0tj5BSlV8aEaC1Xi/9mmAXUMRwbULugippY5YG1Hoz/ywLD9DFxRJc7kG/IXOb5JVILrh
n2j4lRe6mQcLAG576XovmCo8wVkRJ2DVZ5Vcr6/3UFqUuvypySafJORlUnDs0F1JAWqXhgseVEOa
MD3bC3oMmvKNjzqMGRASbiUASLDoCzqNVBBr6LDLW28dH0LKEBoS9OQM5dzG59xgAeYpNXPeZIl7
aRmTclXJgLepymsOZXUbbrirrKX2sNZVas+KNP4UtNQfqWABSaVsuRO8IHvBEJIKrpC6ZQ0R/CEF
RCL06TsrryUXURrFCs4LxAm5txT17hKagx2iHhnMTdNKivSrTFfXC1ONnBVBh7xIYnQtDXM0mssk
4j9qaVDr07xB4dwcnXNBc848CwDB2lBGS30NgGYi1eUyRL8O9gLfu63gdCIVkZSXlmuCG84RZQXt
Cpwi07ypl+70a2DvgtcWonSjRFDD2nvabJcEycXOU5t5RF/y2V7L3NleDuwrpNBQlSh2TUN/haSv
dDicruADGf2F2KhT+JeF5NnzwM9i4Mh2BBRnpAZLESbW1S1yGMY8AqKzgsiwWej81SWaVdGV7KsJ
DS0arKuIJiQK4HvEGcyVZ+yhWDDT5FqdpOoHS7e46BlgHxxdJoSr46Y+W9PXas4mvud9Qn+pgMvJ
LC91DQlnHAS8YagVOvuCsJmqeroEL4ymQbN/4zd2/RWcJkJxQPyXjm4jaGi6cQHlV3ZHFIgeBCUJ
BPqMUJ5HilSs1gHJg4gm2teuX3zmYDGWZe4TKDZJyS5dR6NmmsdlaYCPdvM7BW1z2Do1M3utBevJ
cm/L722aL87VUSBdgr2OZ2lo7c58E+JH+vzPsxg8l8wBu4BMFfJM4OLnEHBLK6mm0LSGqnJlkH5a
iBazSyMntuLEtpZZLClIMcmTyyo0ET9UfFSNYf42M9s8Aw6E5vc6db8WoFsjwP4WbDoxvreU4Ukl
650AKIWNfkpDQzKXKvVdKkdC5UapZzpb9MqJbQAnsJXPPB+5K1K+k7muuPJFnSfrZVkkl1UQJAup
qbJ76GmqmR3EJQ0IPqxLKiD8hsL4Km0mXywoQFa2noLHtotF4ZVfgoAoVgKTuygKjhs5dVbUO+zz
ooQQKVhbb/by+ibPQtQJ4AUGAbTXr0vNDZbpKIM9f3dTSNnounR27yrm9WJd6Qq70X9jm0GzrAwP
YvTKtXXU3vaZsdQbSBs0b2KH8DUUOSDAqv5TQ/V9WhbM601SuLZxAXQZSG+dSXa0UDg5yQ+6lQrl
mqTWaL1oZVRLC4NOCmnhrCfA7QJXmoxuy0yp6rkLD1ODqEwmeKG80CQ55aERpy1MKhn1eay773UT
gWNEhhpCmczzNRomANTOIJ9Tp8oOLO9UQj14W6O6qk/JjCRvFS4Szjzepc1HNS6qjyhqVhcmcIFL
tCyzs6QelTliwWYFaWUNtFIyvBLXD6E1cbyTn5Nra+ikwWNa3sjY1PD5gl4q0FFGrFad6gjM3FhN
4V4EEjJkqqpT4puUy1qx7PtEKUZn1D31d1ltJciyJ/JSRbojnAYh7tUDVZvC/UrzpCPZ9l8amqdz
cwcSIY2BZcL1pWrnIo28n0sNXPglvFzllNOtATmmxSpic0XgLMAcxDIq73UxQSwEduSljpICcNHa
sRBiMwtI1jygfHUmh/actPGexLAgPoE+erQaJYlB4LeWCrikyWS+lXVuxrMobxJ3iWYCzLXWhIYm
Ry2MuUei6lOm7xx5Xu2k3bXlpMkN8PQyo4GnRgEX2gUUrLlOpfRxnjeyU8H74lUwNkt1anIvT+v8
ow/cZr7OJvLrYGcF+hTp8fq2UV1oYzP9TM3XRTJ1m7yg7yQs6S8CHYzopLqHrk0I6ozczF6o1Sh4
o9UCJkcElCBnQHV+pbma9JHqz25mx9IaoexCtcDf1aA8WC65xCU5z29x3s1CZZIuIQn8opmex8YG
xDblF4Xew/fgGZhOIE5clHmxq6dpoSuzPIeZYqYZTvA2TDLyFobnFAsECK9ivUT/pAzy12WBJqDh
WBSx6O/VrzM/LTyKUKEQ90XcAj5n9cIqMihg/FCr76u15XyeEHP/qdSGebmmgEpzWL03X2cSodkc
1W97chUAdpoptXmbB2r2sV6TkDRsXVv6o8aeKZUurVKatFC/2+2MT2qs0WwGqwycGGAdOEuUyZW/
q+utMlqL9KIrb/Cn7oWL7iIgRc24Jaua1TMvDcz1coR0ljWnXKdM7TyAiCfM1RuYYdSFbpThNKJD
bEH7DoWIKigEeGAPanNfIuVilzeZKfjGwxLCGR162MiLnU1NgYYsCRK3S9mNaGSP5RjODmWfo+Ja
uVBH5DD5Gg5K7XvJvAe1U72m6RlsTdLE7+OSrtQZ/nz3Ncrl7MMklPxbW5Z8GH5pi7iABXR9AekX
mqvxmk5q1uslsCLjWm1yxJ+kOFopQNPJEOkj0qNavKhDUyb2l9CR0New2pm54+Gag3BZGrF+tvNH
4aqSoG2KJ375IYJbjj6kdJHHye6ta9MPtxO0PTsTAh+cxH7OBmSzmHvUH/d4PhWGUCRxIf/xBA1Q
3TICke5OppGgCfJawiCXGMUPpIQACjohp2UWMluSIWqaX/d5VN4bLQdRLOiI9tRa1GUpSIr+v+7/
h9TwsyKC36QVxKfvIjfMP0RPlAZ/6Y8eNBqeN/RrqoTkREWTby+j0D5Uq4n4MxvoY7p5cb/9/TfV
HHNWKJbIG7SDbIIfhfCSth+PLH1MMRfWW6EGKAYpBb7w0ST9aBp+/oZPFRuf2um9wV1En2iK0iMw
9x7JBnjGX5uDIwuP5mAy1iVVNwWdUDvIRz+egwk8HHThG+qEvKsY3Rf+9+dgcw8EFSmGPHXv8sep
d2gl1KErAbypJuu6YObo3vJ4JShjPsF5a99n6X+yEn44C0Bl+eWGbQde0oBriPJ5fw1YxhhMErVF
6bBPKGec1ttTJRGcDsNeH1oZyiRQLhzWwNEsmJMxBWUBSCNdKEYHfjyhnSBPtM5DfZeC/ccuURsD
GqIbgexlO44mQaC5WSOwgejdLHSzfkKToKqSSP0OXQoWyWAqcEDwxCBh/NgpsiHIPStQytDkK8bJ
zQIMP93yHLAUQNOSJkYS9/tLPp4EWRI8TBQVjc7xnNAaAPbRuagBb2+OFV2j0gAtzMNP3Ht7eTIW
vz8EFHK3U07PJ0oCWjpoI2jqmBoHFRUVbJsYR9GBKY8pdRiQ5h5miY1yWicDt9/BBwMwdXYCIHSW
lRhHwcFEGdNcQvgA8rwd/6sw8YfBAekPnnnYShC/NCB9sindSzKrj/eDSfAAtMCSD873hLyBBe5h
4NujtAG2k4WuHpYA7qX39voYWIMhmDm7JXJySwDyvaFBsiraK3D4ssodoPf2JncEnAC11e7tT+6O
gIyO6C0YtAMU5Osn3BHwhofRnwUK0BqSeJoiWtbEOLljka2rDJ0FjUY/SML47/gooP5OqwxsiuqJ
bgG4maVuZQ4IC3hLDTenQUnXjiM3aKljWgyBRkqHs+DkFgEyUELdZ9BWYBGw1SVTeYh9jk5EsA+A
MbhL0RjZftUJnQbyhA068P1V2lMFlxpkDs+6golMxCBbXKMOV8mTc4iKhK8aOgucB+TPOBL7jtA0
SJbIXCMfUkYntwdU+gYHX48mY1VBEotGj84THN0R25uyyRoAr3Rqe0ABgTp0D2jKmOsPWUNi/3Yc
+QCuBnAPkjU6rLMTcgHkC0UP+CAXSEQIh67A7z7/+oLw2NBJF5mHHEIXgp7SLEAIOTQaUIn6QfaZ
0Ps+6wgtLsk00JJCOOQQTm8rgCQc6gjJHssq24C2/GddgclpyBTRFHuYpNM7DkAqDr0j4RBw+egS
kCduBx6md0vQx6wEiWzCIbV4imth8C1B1cbQXAte0kOW+GgW4EAZw2bMchHNzLigE/IItOE/EbL8
xwlkamqi9R4cbLfYj48Fa2yQS9GJHrvPTy44oHNw+F5Q2Qv0aZOFfdYvchUZky4ihSqI8E9rFQAo
UwYHBxIBMMnTwyWoTZD3fIE5prVftMh8Pz1PaxbUTr5gUIygmVQVofEWuPN28Fs/noVuFYhCdqvh
eoJlBAh9BnsEjUBQoS2djqhuHHsEMouC60BUldpxch4B9mJ5cPIMjwDSl7PhECMcnQuW2DFkDbg2
dLNwcqcjruwJS9Q/PR1EjICeDMR02rOREj0a+EXRFgffRzt+3Tv+wkH6DZ0yg5blvgWvuNusRYx0
mIy//YMHYMdTAwfAxur+998EKqP3h6I7pjO9/dYt80cvW9+GAY8+fAgL2u85/PPDCz796t53PbzV
w/88d7fpJr1zkKME91IfHvPNJgAA8y9/82UTbB6jKVidrMzvT/L7b73nfHRr+hvDmXdkV7Q3Drab
oqUR9g23Re/hhr2nPZ1t6Wio5dnGd79G6ZH8d1ehHGwbzdp0cx89TKxYfF3ld7jlMNze5e5dkfeM
t4WkocbnWx9qqHT72HJXpBls+YAPehV9fQWrWRF86auud1WQod+yZNbd+/4q7AoMQy2fbSOk4vuW
u6z1UMs/JuP65pH+s62+ut84vQV4SDAPfeAVhN1h5GaPFwkyJaKNcLDp8N7dHHkRNDJIhgy2HJX9
Hw82J4K+oWZ/3G8+8Me75MmKO69+eEThQA7IyqHP/Doq4Nw5nuYu+T7U9tXGDXvegxaTlzherjZp
7W/C+8fTcciUD3/kLNvcOUW2zfPemj7kYgfbd+8c19700aHEkoSRw01zFmRR3lvZKKVByvkCtjOa
8jOokd0HY20E1eUmhz95Rl9Iemz6RR48CvOjxY1OoSAjHPrQb7ZfUjQu+rMNSPlFTO83/XPrkAof
/szlq/NNEGeO2z/WsS9ASC9h/2KbZtv6wVa7Srrc7UsYv9pW7l3vGIMFSyQDX8L4J3SkHywdnltk
mAabhmzPeTXbpBEnZX+5dHDYl/mC+cY73vu085PCHmr+reP2Z7wDcg826/lEJP1bDRhxQYU32HS6
tY8B+G2ycKjhd9swhMhpvzm6JhxycUPN3zjR/fbVKntytnXpnaHm30fFDxbiIXPyMl/wdCEK8y8Q
D35g9rdZtu2FFAcc8dBH/7Ct+kxBUDMKlPZQu3/mG+fBivAph5L2ULN/bdOAk61nuUMNDbbscrM5
Wt6HgsNQ0z8XoB0YIv8tM8lQ+252F4WZ24vcVFhvX8DDfvwxb/tPn/q5TNO3StXT/NNDP9Nz/6yf
XBN/cedvN+kf/wYAAP//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428625</xdr:colOff>
      <xdr:row>3</xdr:row>
      <xdr:rowOff>109537</xdr:rowOff>
    </xdr:from>
    <xdr:to>
      <xdr:col>13</xdr:col>
      <xdr:colOff>333375</xdr:colOff>
      <xdr:row>17</xdr:row>
      <xdr:rowOff>185737</xdr:rowOff>
    </xdr:to>
    <xdr:graphicFrame macro="">
      <xdr:nvGraphicFramePr>
        <xdr:cNvPr id="3" name="Chart 2">
          <a:extLst>
            <a:ext uri="{FF2B5EF4-FFF2-40B4-BE49-F238E27FC236}">
              <a16:creationId xmlns:a16="http://schemas.microsoft.com/office/drawing/2014/main" id="{F9F7C3F3-C4F7-423D-A498-2EC327B53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52387</xdr:rowOff>
    </xdr:from>
    <xdr:to>
      <xdr:col>14</xdr:col>
      <xdr:colOff>304800</xdr:colOff>
      <xdr:row>16</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ACBDD78-0F46-4574-9F46-3499EA1D1D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29275" y="433387"/>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600075</xdr:colOff>
      <xdr:row>1</xdr:row>
      <xdr:rowOff>161925</xdr:rowOff>
    </xdr:from>
    <xdr:to>
      <xdr:col>8</xdr:col>
      <xdr:colOff>600075</xdr:colOff>
      <xdr:row>15</xdr:row>
      <xdr:rowOff>19050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3650973-C8BB-4342-9BD1-D5F8601A47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10150" y="3524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466725</xdr:colOff>
      <xdr:row>4</xdr:row>
      <xdr:rowOff>66675</xdr:rowOff>
    </xdr:from>
    <xdr:to>
      <xdr:col>9</xdr:col>
      <xdr:colOff>466725</xdr:colOff>
      <xdr:row>17</xdr:row>
      <xdr:rowOff>114300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95C30A9-AC4D-426F-A151-50FAE101975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486400" y="8286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6</xdr:row>
      <xdr:rowOff>161925</xdr:rowOff>
    </xdr:from>
    <xdr:to>
      <xdr:col>10</xdr:col>
      <xdr:colOff>333375</xdr:colOff>
      <xdr:row>20</xdr:row>
      <xdr:rowOff>19050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D0A9E17-2E2D-404A-8EFF-BA4546097D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62650" y="13049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2</xdr:row>
      <xdr:rowOff>14287</xdr:rowOff>
    </xdr:from>
    <xdr:to>
      <xdr:col>11</xdr:col>
      <xdr:colOff>533400</xdr:colOff>
      <xdr:row>16</xdr:row>
      <xdr:rowOff>90487</xdr:rowOff>
    </xdr:to>
    <xdr:graphicFrame macro="">
      <xdr:nvGraphicFramePr>
        <xdr:cNvPr id="2" name="Chart 1">
          <a:extLst>
            <a:ext uri="{FF2B5EF4-FFF2-40B4-BE49-F238E27FC236}">
              <a16:creationId xmlns:a16="http://schemas.microsoft.com/office/drawing/2014/main" id="{B1371597-A197-4490-9AE3-BD2B4526B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485775</xdr:colOff>
      <xdr:row>3</xdr:row>
      <xdr:rowOff>80962</xdr:rowOff>
    </xdr:from>
    <xdr:to>
      <xdr:col>16</xdr:col>
      <xdr:colOff>352425</xdr:colOff>
      <xdr:row>20</xdr:row>
      <xdr:rowOff>28576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7108764-46C2-4AE7-B59C-521B0D917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48250" y="652462"/>
              <a:ext cx="6572250" cy="31861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476250</xdr:colOff>
      <xdr:row>3</xdr:row>
      <xdr:rowOff>109537</xdr:rowOff>
    </xdr:from>
    <xdr:to>
      <xdr:col>13</xdr:col>
      <xdr:colOff>514350</xdr:colOff>
      <xdr:row>17</xdr:row>
      <xdr:rowOff>185737</xdr:rowOff>
    </xdr:to>
    <xdr:graphicFrame macro="">
      <xdr:nvGraphicFramePr>
        <xdr:cNvPr id="2" name="Chart 1">
          <a:extLst>
            <a:ext uri="{FF2B5EF4-FFF2-40B4-BE49-F238E27FC236}">
              <a16:creationId xmlns:a16="http://schemas.microsoft.com/office/drawing/2014/main" id="{61205D3B-7939-4981-81C5-87C382F25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18</xdr:row>
      <xdr:rowOff>57150</xdr:rowOff>
    </xdr:from>
    <xdr:to>
      <xdr:col>1</xdr:col>
      <xdr:colOff>742950</xdr:colOff>
      <xdr:row>20</xdr:row>
      <xdr:rowOff>95250</xdr:rowOff>
    </xdr:to>
    <xdr:graphicFrame macro="">
      <xdr:nvGraphicFramePr>
        <xdr:cNvPr id="2" name="Chart 1">
          <a:extLst>
            <a:ext uri="{FF2B5EF4-FFF2-40B4-BE49-F238E27FC236}">
              <a16:creationId xmlns:a16="http://schemas.microsoft.com/office/drawing/2014/main" id="{BE12141D-D4C5-4185-83C9-F82A6D954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18</xdr:row>
      <xdr:rowOff>47626</xdr:rowOff>
    </xdr:from>
    <xdr:to>
      <xdr:col>4</xdr:col>
      <xdr:colOff>771525</xdr:colOff>
      <xdr:row>20</xdr:row>
      <xdr:rowOff>114300</xdr:rowOff>
    </xdr:to>
    <xdr:graphicFrame macro="">
      <xdr:nvGraphicFramePr>
        <xdr:cNvPr id="4" name="Chart 3">
          <a:extLst>
            <a:ext uri="{FF2B5EF4-FFF2-40B4-BE49-F238E27FC236}">
              <a16:creationId xmlns:a16="http://schemas.microsoft.com/office/drawing/2014/main" id="{F1DC27DF-4DF5-443F-A853-603F6DBE6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66674</xdr:colOff>
      <xdr:row>18</xdr:row>
      <xdr:rowOff>85724</xdr:rowOff>
    </xdr:from>
    <xdr:to>
      <xdr:col>7</xdr:col>
      <xdr:colOff>971549</xdr:colOff>
      <xdr:row>20</xdr:row>
      <xdr:rowOff>104775</xdr:rowOff>
    </xdr:to>
    <xdr:graphicFrame macro="">
      <xdr:nvGraphicFramePr>
        <xdr:cNvPr id="5" name="Chart 4">
          <a:extLst>
            <a:ext uri="{FF2B5EF4-FFF2-40B4-BE49-F238E27FC236}">
              <a16:creationId xmlns:a16="http://schemas.microsoft.com/office/drawing/2014/main" id="{1A1A8DBD-DFE8-412C-AD0B-F1ABDE7BE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95250</xdr:colOff>
      <xdr:row>18</xdr:row>
      <xdr:rowOff>66675</xdr:rowOff>
    </xdr:from>
    <xdr:to>
      <xdr:col>10</xdr:col>
      <xdr:colOff>981075</xdr:colOff>
      <xdr:row>20</xdr:row>
      <xdr:rowOff>114300</xdr:rowOff>
    </xdr:to>
    <xdr:graphicFrame macro="">
      <xdr:nvGraphicFramePr>
        <xdr:cNvPr id="6" name="Chart 5">
          <a:extLst>
            <a:ext uri="{FF2B5EF4-FFF2-40B4-BE49-F238E27FC236}">
              <a16:creationId xmlns:a16="http://schemas.microsoft.com/office/drawing/2014/main" id="{848EA53D-8C9D-4EFA-94DD-F3D3224A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47624</xdr:colOff>
      <xdr:row>18</xdr:row>
      <xdr:rowOff>61911</xdr:rowOff>
    </xdr:from>
    <xdr:to>
      <xdr:col>13</xdr:col>
      <xdr:colOff>1162049</xdr:colOff>
      <xdr:row>20</xdr:row>
      <xdr:rowOff>123824</xdr:rowOff>
    </xdr:to>
    <xdr:graphicFrame macro="">
      <xdr:nvGraphicFramePr>
        <xdr:cNvPr id="7" name="Chart 6">
          <a:extLst>
            <a:ext uri="{FF2B5EF4-FFF2-40B4-BE49-F238E27FC236}">
              <a16:creationId xmlns:a16="http://schemas.microsoft.com/office/drawing/2014/main" id="{5E3444DF-BF05-4A31-A04B-94FC2C094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76201</xdr:colOff>
      <xdr:row>2</xdr:row>
      <xdr:rowOff>114300</xdr:rowOff>
    </xdr:from>
    <xdr:to>
      <xdr:col>20</xdr:col>
      <xdr:colOff>428625</xdr:colOff>
      <xdr:row>11</xdr:row>
      <xdr:rowOff>180975</xdr:rowOff>
    </xdr:to>
    <xdr:grpSp>
      <xdr:nvGrpSpPr>
        <xdr:cNvPr id="44" name="Group 43">
          <a:extLst>
            <a:ext uri="{FF2B5EF4-FFF2-40B4-BE49-F238E27FC236}">
              <a16:creationId xmlns:a16="http://schemas.microsoft.com/office/drawing/2014/main" id="{2AD528BE-9B15-4A03-8C52-C83E5CCBF820}"/>
            </a:ext>
          </a:extLst>
        </xdr:cNvPr>
        <xdr:cNvGrpSpPr/>
      </xdr:nvGrpSpPr>
      <xdr:grpSpPr>
        <a:xfrm>
          <a:off x="76201" y="495300"/>
          <a:ext cx="12544424" cy="1781175"/>
          <a:chOff x="76201" y="495300"/>
          <a:chExt cx="12544424" cy="1781175"/>
        </a:xfrm>
      </xdr:grpSpPr>
      <xdr:grpSp>
        <xdr:nvGrpSpPr>
          <xdr:cNvPr id="12" name="Group 11">
            <a:extLst>
              <a:ext uri="{FF2B5EF4-FFF2-40B4-BE49-F238E27FC236}">
                <a16:creationId xmlns:a16="http://schemas.microsoft.com/office/drawing/2014/main" id="{590143A1-5210-4697-A57D-C3BCFD3C3570}"/>
              </a:ext>
            </a:extLst>
          </xdr:cNvPr>
          <xdr:cNvGrpSpPr/>
        </xdr:nvGrpSpPr>
        <xdr:grpSpPr>
          <a:xfrm>
            <a:off x="76201" y="514350"/>
            <a:ext cx="2428874" cy="1762125"/>
            <a:chOff x="114300" y="504825"/>
            <a:chExt cx="2629005" cy="1762125"/>
          </a:xfrm>
        </xdr:grpSpPr>
        <xdr:sp macro="" textlink="">
          <xdr:nvSpPr>
            <xdr:cNvPr id="3" name="Rectangle: Rounded Corners 2">
              <a:extLst>
                <a:ext uri="{FF2B5EF4-FFF2-40B4-BE49-F238E27FC236}">
                  <a16:creationId xmlns:a16="http://schemas.microsoft.com/office/drawing/2014/main" id="{2F3AF9B1-AE1F-4AA5-B280-CB9EEEE642E7}"/>
                </a:ext>
              </a:extLst>
            </xdr:cNvPr>
            <xdr:cNvSpPr/>
          </xdr:nvSpPr>
          <xdr:spPr>
            <a:xfrm>
              <a:off x="142874" y="504825"/>
              <a:ext cx="2600325" cy="3238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50">
                  <a:latin typeface="Arial Black" panose="020B0A04020102020204" pitchFamily="34" charset="0"/>
                </a:rPr>
                <a:t>SALES</a:t>
              </a:r>
            </a:p>
          </xdr:txBody>
        </xdr:sp>
        <xdr:sp macro="" textlink="">
          <xdr:nvSpPr>
            <xdr:cNvPr id="4" name="Rectangle: Rounded Corners 3">
              <a:extLst>
                <a:ext uri="{FF2B5EF4-FFF2-40B4-BE49-F238E27FC236}">
                  <a16:creationId xmlns:a16="http://schemas.microsoft.com/office/drawing/2014/main" id="{E3BD1639-B104-4174-B184-11CCA837AD9B}"/>
                </a:ext>
              </a:extLst>
            </xdr:cNvPr>
            <xdr:cNvSpPr/>
          </xdr:nvSpPr>
          <xdr:spPr>
            <a:xfrm>
              <a:off x="114300" y="895350"/>
              <a:ext cx="2629005" cy="13716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KPI!B17">
          <xdr:nvSpPr>
            <xdr:cNvPr id="5" name="Rectangle: Rounded Corners 4">
              <a:extLst>
                <a:ext uri="{FF2B5EF4-FFF2-40B4-BE49-F238E27FC236}">
                  <a16:creationId xmlns:a16="http://schemas.microsoft.com/office/drawing/2014/main" id="{96277248-6321-4B08-B506-C1D463BC4DF4}"/>
                </a:ext>
              </a:extLst>
            </xdr:cNvPr>
            <xdr:cNvSpPr/>
          </xdr:nvSpPr>
          <xdr:spPr>
            <a:xfrm>
              <a:off x="228600" y="1009651"/>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173F08-EE02-49C8-B4DA-CE38BBFC2F4D}" type="TxLink">
                <a:rPr lang="en-US" sz="1600" b="0" i="0" u="none" strike="noStrike">
                  <a:solidFill>
                    <a:schemeClr val="bg1"/>
                  </a:solidFill>
                  <a:latin typeface="Arial Black" panose="020B0A04020102020204" pitchFamily="34" charset="0"/>
                  <a:cs typeface="Calibri"/>
                </a:rPr>
                <a:pPr algn="ctr"/>
                <a:t> £314,815.61 </a:t>
              </a:fld>
              <a:endParaRPr lang="en-GB" sz="1600">
                <a:solidFill>
                  <a:schemeClr val="bg1"/>
                </a:solidFill>
                <a:latin typeface="Arial Black" panose="020B0A04020102020204" pitchFamily="34" charset="0"/>
              </a:endParaRPr>
            </a:p>
          </xdr:txBody>
        </xdr:sp>
        <xdr:sp macro="" textlink="">
          <xdr:nvSpPr>
            <xdr:cNvPr id="7" name="Rectangle: Rounded Corners 6">
              <a:extLst>
                <a:ext uri="{FF2B5EF4-FFF2-40B4-BE49-F238E27FC236}">
                  <a16:creationId xmlns:a16="http://schemas.microsoft.com/office/drawing/2014/main" id="{7F8E2B20-B399-460A-9E33-BE9C631C330C}"/>
                </a:ext>
              </a:extLst>
            </xdr:cNvPr>
            <xdr:cNvSpPr/>
          </xdr:nvSpPr>
          <xdr:spPr>
            <a:xfrm>
              <a:off x="209550" y="18573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Arial Black" panose="020B0A04020102020204" pitchFamily="34" charset="0"/>
                  <a:cs typeface="Calibri"/>
                </a:rPr>
                <a:t> </a:t>
              </a:r>
              <a:r>
                <a:rPr lang="en-US" sz="1200" b="0" i="0" u="none" strike="noStrike">
                  <a:solidFill>
                    <a:schemeClr val="bg1"/>
                  </a:solidFill>
                  <a:latin typeface="Arial Black" panose="020B0A04020102020204" pitchFamily="34" charset="0"/>
                  <a:cs typeface="Calibri"/>
                </a:rPr>
                <a:t>YOY</a:t>
              </a:r>
              <a:r>
                <a:rPr lang="en-US" sz="1200" b="0" i="0" u="none" strike="noStrike" baseline="0">
                  <a:solidFill>
                    <a:schemeClr val="bg1"/>
                  </a:solidFill>
                  <a:latin typeface="Arial Black" panose="020B0A04020102020204" pitchFamily="34" charset="0"/>
                  <a:cs typeface="Calibri"/>
                </a:rPr>
                <a:t> GROWTH</a:t>
              </a:r>
              <a:endParaRPr lang="en-US" sz="1600" b="0" i="0" u="none" strike="noStrike">
                <a:solidFill>
                  <a:schemeClr val="bg1"/>
                </a:solidFill>
                <a:latin typeface="Arial Black" panose="020B0A04020102020204" pitchFamily="34" charset="0"/>
                <a:cs typeface="Calibri"/>
              </a:endParaRPr>
            </a:p>
          </xdr:txBody>
        </xdr:sp>
      </xdr:grpSp>
      <xdr:grpSp>
        <xdr:nvGrpSpPr>
          <xdr:cNvPr id="13" name="Group 12">
            <a:extLst>
              <a:ext uri="{FF2B5EF4-FFF2-40B4-BE49-F238E27FC236}">
                <a16:creationId xmlns:a16="http://schemas.microsoft.com/office/drawing/2014/main" id="{0F09A097-CEB4-4FDA-81BD-A3A5462E3BB0}"/>
              </a:ext>
            </a:extLst>
          </xdr:cNvPr>
          <xdr:cNvGrpSpPr/>
        </xdr:nvGrpSpPr>
        <xdr:grpSpPr>
          <a:xfrm>
            <a:off x="2562226" y="504825"/>
            <a:ext cx="2466974" cy="1762125"/>
            <a:chOff x="114300" y="504825"/>
            <a:chExt cx="2629005" cy="1762125"/>
          </a:xfrm>
        </xdr:grpSpPr>
        <xdr:sp macro="" textlink="">
          <xdr:nvSpPr>
            <xdr:cNvPr id="14" name="Rectangle: Rounded Corners 13">
              <a:extLst>
                <a:ext uri="{FF2B5EF4-FFF2-40B4-BE49-F238E27FC236}">
                  <a16:creationId xmlns:a16="http://schemas.microsoft.com/office/drawing/2014/main" id="{D7F0322E-4467-4731-9D7A-3248E4654C71}"/>
                </a:ext>
              </a:extLst>
            </xdr:cNvPr>
            <xdr:cNvSpPr/>
          </xdr:nvSpPr>
          <xdr:spPr>
            <a:xfrm>
              <a:off x="142874" y="504825"/>
              <a:ext cx="2600325" cy="3238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50">
                  <a:latin typeface="Arial Black" panose="020B0A04020102020204" pitchFamily="34" charset="0"/>
                </a:rPr>
                <a:t>PROFIT</a:t>
              </a:r>
            </a:p>
          </xdr:txBody>
        </xdr:sp>
        <xdr:sp macro="" textlink="">
          <xdr:nvSpPr>
            <xdr:cNvPr id="15" name="Rectangle: Rounded Corners 14">
              <a:extLst>
                <a:ext uri="{FF2B5EF4-FFF2-40B4-BE49-F238E27FC236}">
                  <a16:creationId xmlns:a16="http://schemas.microsoft.com/office/drawing/2014/main" id="{6F85F7F6-A3D7-469E-A013-D79836C6987F}"/>
                </a:ext>
              </a:extLst>
            </xdr:cNvPr>
            <xdr:cNvSpPr/>
          </xdr:nvSpPr>
          <xdr:spPr>
            <a:xfrm>
              <a:off x="114300" y="895350"/>
              <a:ext cx="2629005" cy="13716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KPI!$E$17">
          <xdr:nvSpPr>
            <xdr:cNvPr id="16" name="Rectangle: Rounded Corners 15">
              <a:extLst>
                <a:ext uri="{FF2B5EF4-FFF2-40B4-BE49-F238E27FC236}">
                  <a16:creationId xmlns:a16="http://schemas.microsoft.com/office/drawing/2014/main" id="{10580324-170F-4A67-96FC-D1577CF91100}"/>
                </a:ext>
              </a:extLst>
            </xdr:cNvPr>
            <xdr:cNvSpPr/>
          </xdr:nvSpPr>
          <xdr:spPr>
            <a:xfrm>
              <a:off x="228600" y="1028701"/>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115B8D-28A2-4858-A828-6EA10D9F3D62}" type="TxLink">
                <a:rPr lang="en-US" sz="1600" b="0" i="0" u="none" strike="noStrike">
                  <a:solidFill>
                    <a:schemeClr val="bg1"/>
                  </a:solidFill>
                  <a:latin typeface="Arial Black" panose="020B0A04020102020204" pitchFamily="34" charset="0"/>
                  <a:cs typeface="Calibri"/>
                </a:rPr>
                <a:pPr algn="ctr"/>
                <a:t> £43,330.51 </a:t>
              </a:fld>
              <a:endParaRPr lang="en-GB" sz="1600">
                <a:solidFill>
                  <a:schemeClr val="bg1"/>
                </a:solidFill>
                <a:latin typeface="Arial Black" panose="020B0A04020102020204" pitchFamily="34" charset="0"/>
              </a:endParaRPr>
            </a:p>
          </xdr:txBody>
        </xdr:sp>
        <xdr:sp macro="" textlink="">
          <xdr:nvSpPr>
            <xdr:cNvPr id="17" name="Rectangle: Rounded Corners 16">
              <a:extLst>
                <a:ext uri="{FF2B5EF4-FFF2-40B4-BE49-F238E27FC236}">
                  <a16:creationId xmlns:a16="http://schemas.microsoft.com/office/drawing/2014/main" id="{1FBD5DB5-1277-4356-B69F-1CABD82D51A1}"/>
                </a:ext>
              </a:extLst>
            </xdr:cNvPr>
            <xdr:cNvSpPr/>
          </xdr:nvSpPr>
          <xdr:spPr>
            <a:xfrm>
              <a:off x="209550" y="18573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Arial Black" panose="020B0A04020102020204" pitchFamily="34" charset="0"/>
                  <a:cs typeface="Calibri"/>
                </a:rPr>
                <a:t> </a:t>
              </a:r>
              <a:r>
                <a:rPr lang="en-US" sz="1200" b="0" i="0" u="none" strike="noStrike">
                  <a:solidFill>
                    <a:schemeClr val="bg1"/>
                  </a:solidFill>
                  <a:latin typeface="Arial Black" panose="020B0A04020102020204" pitchFamily="34" charset="0"/>
                  <a:cs typeface="Calibri"/>
                </a:rPr>
                <a:t>YOY</a:t>
              </a:r>
              <a:r>
                <a:rPr lang="en-US" sz="1200" b="0" i="0" u="none" strike="noStrike" baseline="0">
                  <a:solidFill>
                    <a:schemeClr val="bg1"/>
                  </a:solidFill>
                  <a:latin typeface="Arial Black" panose="020B0A04020102020204" pitchFamily="34" charset="0"/>
                  <a:cs typeface="Calibri"/>
                </a:rPr>
                <a:t> GROWTH</a:t>
              </a:r>
              <a:endParaRPr lang="en-US" sz="1600" b="0" i="0" u="none" strike="noStrike">
                <a:solidFill>
                  <a:schemeClr val="bg1"/>
                </a:solidFill>
                <a:latin typeface="Arial Black" panose="020B0A04020102020204" pitchFamily="34" charset="0"/>
                <a:cs typeface="Calibri"/>
              </a:endParaRPr>
            </a:p>
          </xdr:txBody>
        </xdr:sp>
      </xdr:grpSp>
      <xdr:grpSp>
        <xdr:nvGrpSpPr>
          <xdr:cNvPr id="18" name="Group 17">
            <a:extLst>
              <a:ext uri="{FF2B5EF4-FFF2-40B4-BE49-F238E27FC236}">
                <a16:creationId xmlns:a16="http://schemas.microsoft.com/office/drawing/2014/main" id="{215CE2E5-50A5-4014-B61A-8223D3564B21}"/>
              </a:ext>
            </a:extLst>
          </xdr:cNvPr>
          <xdr:cNvGrpSpPr/>
        </xdr:nvGrpSpPr>
        <xdr:grpSpPr>
          <a:xfrm>
            <a:off x="5095876" y="495300"/>
            <a:ext cx="2514600" cy="1762125"/>
            <a:chOff x="114300" y="504825"/>
            <a:chExt cx="2629005" cy="1762125"/>
          </a:xfrm>
        </xdr:grpSpPr>
        <xdr:sp macro="" textlink="">
          <xdr:nvSpPr>
            <xdr:cNvPr id="19" name="Rectangle: Rounded Corners 18">
              <a:extLst>
                <a:ext uri="{FF2B5EF4-FFF2-40B4-BE49-F238E27FC236}">
                  <a16:creationId xmlns:a16="http://schemas.microsoft.com/office/drawing/2014/main" id="{C27A7A14-CB16-4396-A635-EE6066EF44C0}"/>
                </a:ext>
              </a:extLst>
            </xdr:cNvPr>
            <xdr:cNvSpPr/>
          </xdr:nvSpPr>
          <xdr:spPr>
            <a:xfrm>
              <a:off x="142874" y="504825"/>
              <a:ext cx="2600325" cy="3238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50">
                  <a:latin typeface="Arial Black" panose="020B0A04020102020204" pitchFamily="34" charset="0"/>
                </a:rPr>
                <a:t>QUANTITY</a:t>
              </a:r>
            </a:p>
          </xdr:txBody>
        </xdr:sp>
        <xdr:sp macro="" textlink="">
          <xdr:nvSpPr>
            <xdr:cNvPr id="20" name="Rectangle: Rounded Corners 19">
              <a:extLst>
                <a:ext uri="{FF2B5EF4-FFF2-40B4-BE49-F238E27FC236}">
                  <a16:creationId xmlns:a16="http://schemas.microsoft.com/office/drawing/2014/main" id="{691A12C2-B67D-409A-885C-3412AADEF95B}"/>
                </a:ext>
              </a:extLst>
            </xdr:cNvPr>
            <xdr:cNvSpPr/>
          </xdr:nvSpPr>
          <xdr:spPr>
            <a:xfrm>
              <a:off x="114300" y="895350"/>
              <a:ext cx="2629005" cy="13716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KPI!$H$17">
          <xdr:nvSpPr>
            <xdr:cNvPr id="21" name="Rectangle: Rounded Corners 20">
              <a:extLst>
                <a:ext uri="{FF2B5EF4-FFF2-40B4-BE49-F238E27FC236}">
                  <a16:creationId xmlns:a16="http://schemas.microsoft.com/office/drawing/2014/main" id="{FB93886A-2BCC-4DD5-979B-34E1F26A8E48}"/>
                </a:ext>
              </a:extLst>
            </xdr:cNvPr>
            <xdr:cNvSpPr/>
          </xdr:nvSpPr>
          <xdr:spPr>
            <a:xfrm>
              <a:off x="238558" y="10191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608A88-4025-429D-8B6C-0038F80E2256}" type="TxLink">
                <a:rPr lang="en-US" sz="1600" b="0" i="0" u="none" strike="noStrike">
                  <a:solidFill>
                    <a:schemeClr val="bg1"/>
                  </a:solidFill>
                  <a:latin typeface="Arial Black" panose="020B0A04020102020204" pitchFamily="34" charset="0"/>
                  <a:cs typeface="Calibri"/>
                </a:rPr>
                <a:pPr algn="ctr"/>
                <a:t># 5190</a:t>
              </a:fld>
              <a:endParaRPr lang="en-GB" sz="2400">
                <a:solidFill>
                  <a:schemeClr val="bg1"/>
                </a:solidFill>
                <a:latin typeface="Arial Black" panose="020B0A04020102020204" pitchFamily="34" charset="0"/>
              </a:endParaRPr>
            </a:p>
          </xdr:txBody>
        </xdr:sp>
        <xdr:sp macro="" textlink="">
          <xdr:nvSpPr>
            <xdr:cNvPr id="22" name="Rectangle: Rounded Corners 21">
              <a:extLst>
                <a:ext uri="{FF2B5EF4-FFF2-40B4-BE49-F238E27FC236}">
                  <a16:creationId xmlns:a16="http://schemas.microsoft.com/office/drawing/2014/main" id="{B43D9AE6-BC4F-4770-993F-F913390E5C3C}"/>
                </a:ext>
              </a:extLst>
            </xdr:cNvPr>
            <xdr:cNvSpPr/>
          </xdr:nvSpPr>
          <xdr:spPr>
            <a:xfrm>
              <a:off x="209550" y="18573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Arial Black" panose="020B0A04020102020204" pitchFamily="34" charset="0"/>
                  <a:cs typeface="Calibri"/>
                </a:rPr>
                <a:t> </a:t>
              </a:r>
              <a:r>
                <a:rPr lang="en-US" sz="1200" b="0" i="0" u="none" strike="noStrike">
                  <a:solidFill>
                    <a:schemeClr val="bg1"/>
                  </a:solidFill>
                  <a:latin typeface="Arial Black" panose="020B0A04020102020204" pitchFamily="34" charset="0"/>
                  <a:cs typeface="Calibri"/>
                </a:rPr>
                <a:t>YOY</a:t>
              </a:r>
              <a:r>
                <a:rPr lang="en-US" sz="1200" b="0" i="0" u="none" strike="noStrike" baseline="0">
                  <a:solidFill>
                    <a:schemeClr val="bg1"/>
                  </a:solidFill>
                  <a:latin typeface="Arial Black" panose="020B0A04020102020204" pitchFamily="34" charset="0"/>
                  <a:cs typeface="Calibri"/>
                </a:rPr>
                <a:t> GROWTH</a:t>
              </a:r>
              <a:endParaRPr lang="en-US" sz="1600" b="0" i="0" u="none" strike="noStrike">
                <a:solidFill>
                  <a:schemeClr val="bg1"/>
                </a:solidFill>
                <a:latin typeface="Arial Black" panose="020B0A04020102020204" pitchFamily="34" charset="0"/>
                <a:cs typeface="Calibri"/>
              </a:endParaRPr>
            </a:p>
          </xdr:txBody>
        </xdr:sp>
      </xdr:grpSp>
      <xdr:grpSp>
        <xdr:nvGrpSpPr>
          <xdr:cNvPr id="23" name="Group 22">
            <a:extLst>
              <a:ext uri="{FF2B5EF4-FFF2-40B4-BE49-F238E27FC236}">
                <a16:creationId xmlns:a16="http://schemas.microsoft.com/office/drawing/2014/main" id="{5070BC1E-F236-4F80-859E-C8B369A4EA1D}"/>
              </a:ext>
            </a:extLst>
          </xdr:cNvPr>
          <xdr:cNvGrpSpPr/>
        </xdr:nvGrpSpPr>
        <xdr:grpSpPr>
          <a:xfrm>
            <a:off x="7667625" y="495300"/>
            <a:ext cx="2543175" cy="1762125"/>
            <a:chOff x="114300" y="504825"/>
            <a:chExt cx="2629005" cy="1762125"/>
          </a:xfrm>
        </xdr:grpSpPr>
        <xdr:sp macro="" textlink="">
          <xdr:nvSpPr>
            <xdr:cNvPr id="24" name="Rectangle: Rounded Corners 23">
              <a:extLst>
                <a:ext uri="{FF2B5EF4-FFF2-40B4-BE49-F238E27FC236}">
                  <a16:creationId xmlns:a16="http://schemas.microsoft.com/office/drawing/2014/main" id="{4646EC2C-A858-447E-8F9A-BECCFA0DBF92}"/>
                </a:ext>
              </a:extLst>
            </xdr:cNvPr>
            <xdr:cNvSpPr/>
          </xdr:nvSpPr>
          <xdr:spPr>
            <a:xfrm>
              <a:off x="142874" y="504825"/>
              <a:ext cx="2600325" cy="3238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50">
                  <a:latin typeface="Arial Black" panose="020B0A04020102020204" pitchFamily="34" charset="0"/>
                </a:rPr>
                <a:t>NO.</a:t>
              </a:r>
              <a:r>
                <a:rPr lang="en-GB" sz="1150" baseline="0">
                  <a:latin typeface="Arial Black" panose="020B0A04020102020204" pitchFamily="34" charset="0"/>
                </a:rPr>
                <a:t> OF ORDERS</a:t>
              </a:r>
              <a:endParaRPr lang="en-GB" sz="1150">
                <a:latin typeface="Arial Black" panose="020B0A04020102020204" pitchFamily="34" charset="0"/>
              </a:endParaRPr>
            </a:p>
          </xdr:txBody>
        </xdr:sp>
        <xdr:sp macro="" textlink="">
          <xdr:nvSpPr>
            <xdr:cNvPr id="25" name="Rectangle: Rounded Corners 24">
              <a:extLst>
                <a:ext uri="{FF2B5EF4-FFF2-40B4-BE49-F238E27FC236}">
                  <a16:creationId xmlns:a16="http://schemas.microsoft.com/office/drawing/2014/main" id="{04358595-4F86-43FC-BF0C-EDF1AA4A71EA}"/>
                </a:ext>
              </a:extLst>
            </xdr:cNvPr>
            <xdr:cNvSpPr/>
          </xdr:nvSpPr>
          <xdr:spPr>
            <a:xfrm>
              <a:off x="114300" y="895350"/>
              <a:ext cx="2629005" cy="13716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KPI!$K$17">
          <xdr:nvSpPr>
            <xdr:cNvPr id="26" name="Rectangle: Rounded Corners 25">
              <a:extLst>
                <a:ext uri="{FF2B5EF4-FFF2-40B4-BE49-F238E27FC236}">
                  <a16:creationId xmlns:a16="http://schemas.microsoft.com/office/drawing/2014/main" id="{5D1AFD2A-D6FD-4C1B-9997-E7242708AF4F}"/>
                </a:ext>
              </a:extLst>
            </xdr:cNvPr>
            <xdr:cNvSpPr/>
          </xdr:nvSpPr>
          <xdr:spPr>
            <a:xfrm>
              <a:off x="228600" y="1009651"/>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36C2CD-C4DE-45E6-BDC5-7524B2231B91}" type="TxLink">
                <a:rPr lang="en-US" sz="1600" b="0" i="0" u="none" strike="noStrike">
                  <a:solidFill>
                    <a:schemeClr val="bg1"/>
                  </a:solidFill>
                  <a:latin typeface="Arial Black" panose="020B0A04020102020204" pitchFamily="34" charset="0"/>
                  <a:cs typeface="Calibri"/>
                </a:rPr>
                <a:pPr algn="ctr"/>
                <a:t># 1383</a:t>
              </a:fld>
              <a:endParaRPr lang="en-GB" sz="1600">
                <a:solidFill>
                  <a:schemeClr val="bg1"/>
                </a:solidFill>
                <a:latin typeface="Arial Black" panose="020B0A04020102020204" pitchFamily="34" charset="0"/>
              </a:endParaRPr>
            </a:p>
          </xdr:txBody>
        </xdr:sp>
        <xdr:sp macro="" textlink="">
          <xdr:nvSpPr>
            <xdr:cNvPr id="27" name="Rectangle: Rounded Corners 26">
              <a:extLst>
                <a:ext uri="{FF2B5EF4-FFF2-40B4-BE49-F238E27FC236}">
                  <a16:creationId xmlns:a16="http://schemas.microsoft.com/office/drawing/2014/main" id="{8760D572-A419-4057-B1D2-4AAF9835FB5A}"/>
                </a:ext>
              </a:extLst>
            </xdr:cNvPr>
            <xdr:cNvSpPr/>
          </xdr:nvSpPr>
          <xdr:spPr>
            <a:xfrm>
              <a:off x="209550" y="18573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Arial Black" panose="020B0A04020102020204" pitchFamily="34" charset="0"/>
                  <a:cs typeface="Calibri"/>
                </a:rPr>
                <a:t> </a:t>
              </a:r>
              <a:r>
                <a:rPr lang="en-US" sz="1200" b="0" i="0" u="none" strike="noStrike">
                  <a:solidFill>
                    <a:schemeClr val="bg1"/>
                  </a:solidFill>
                  <a:latin typeface="Arial Black" panose="020B0A04020102020204" pitchFamily="34" charset="0"/>
                  <a:cs typeface="Calibri"/>
                </a:rPr>
                <a:t>YOY</a:t>
              </a:r>
              <a:r>
                <a:rPr lang="en-US" sz="1200" b="0" i="0" u="none" strike="noStrike" baseline="0">
                  <a:solidFill>
                    <a:schemeClr val="bg1"/>
                  </a:solidFill>
                  <a:latin typeface="Arial Black" panose="020B0A04020102020204" pitchFamily="34" charset="0"/>
                  <a:cs typeface="Calibri"/>
                </a:rPr>
                <a:t> GROWTH</a:t>
              </a:r>
              <a:endParaRPr lang="en-US" sz="1600" b="0" i="0" u="none" strike="noStrike">
                <a:solidFill>
                  <a:schemeClr val="bg1"/>
                </a:solidFill>
                <a:latin typeface="Arial Black" panose="020B0A04020102020204" pitchFamily="34" charset="0"/>
                <a:cs typeface="Calibri"/>
              </a:endParaRPr>
            </a:p>
          </xdr:txBody>
        </xdr:sp>
      </xdr:grpSp>
      <xdr:grpSp>
        <xdr:nvGrpSpPr>
          <xdr:cNvPr id="33" name="Group 32">
            <a:extLst>
              <a:ext uri="{FF2B5EF4-FFF2-40B4-BE49-F238E27FC236}">
                <a16:creationId xmlns:a16="http://schemas.microsoft.com/office/drawing/2014/main" id="{11BFDD7B-9412-4657-BA94-220B318D0BC6}"/>
              </a:ext>
            </a:extLst>
          </xdr:cNvPr>
          <xdr:cNvGrpSpPr/>
        </xdr:nvGrpSpPr>
        <xdr:grpSpPr>
          <a:xfrm>
            <a:off x="10267950" y="495300"/>
            <a:ext cx="2352675" cy="1762125"/>
            <a:chOff x="114300" y="504825"/>
            <a:chExt cx="2629005" cy="1762125"/>
          </a:xfrm>
        </xdr:grpSpPr>
        <xdr:sp macro="" textlink="">
          <xdr:nvSpPr>
            <xdr:cNvPr id="34" name="Rectangle: Rounded Corners 33">
              <a:extLst>
                <a:ext uri="{FF2B5EF4-FFF2-40B4-BE49-F238E27FC236}">
                  <a16:creationId xmlns:a16="http://schemas.microsoft.com/office/drawing/2014/main" id="{2F9188A9-CB47-4519-9233-149F30ECAFAD}"/>
                </a:ext>
              </a:extLst>
            </xdr:cNvPr>
            <xdr:cNvSpPr/>
          </xdr:nvSpPr>
          <xdr:spPr>
            <a:xfrm>
              <a:off x="142874" y="504825"/>
              <a:ext cx="2600325" cy="3238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50">
                  <a:latin typeface="Arial Black" panose="020B0A04020102020204" pitchFamily="34" charset="0"/>
                </a:rPr>
                <a:t>PROFIT</a:t>
              </a:r>
              <a:r>
                <a:rPr lang="en-GB" sz="1150" baseline="0">
                  <a:latin typeface="Arial Black" panose="020B0A04020102020204" pitchFamily="34" charset="0"/>
                </a:rPr>
                <a:t> MARGIN</a:t>
              </a:r>
              <a:endParaRPr lang="en-GB" sz="1150">
                <a:latin typeface="Arial Black" panose="020B0A04020102020204" pitchFamily="34" charset="0"/>
              </a:endParaRPr>
            </a:p>
          </xdr:txBody>
        </xdr:sp>
        <xdr:sp macro="" textlink="">
          <xdr:nvSpPr>
            <xdr:cNvPr id="35" name="Rectangle: Rounded Corners 34">
              <a:extLst>
                <a:ext uri="{FF2B5EF4-FFF2-40B4-BE49-F238E27FC236}">
                  <a16:creationId xmlns:a16="http://schemas.microsoft.com/office/drawing/2014/main" id="{19EFAAB1-FEF0-4D6E-A920-75317427B1A8}"/>
                </a:ext>
              </a:extLst>
            </xdr:cNvPr>
            <xdr:cNvSpPr/>
          </xdr:nvSpPr>
          <xdr:spPr>
            <a:xfrm>
              <a:off x="114300" y="895350"/>
              <a:ext cx="2629005" cy="13716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KPI!$N$17">
          <xdr:nvSpPr>
            <xdr:cNvPr id="36" name="Rectangle: Rounded Corners 35">
              <a:extLst>
                <a:ext uri="{FF2B5EF4-FFF2-40B4-BE49-F238E27FC236}">
                  <a16:creationId xmlns:a16="http://schemas.microsoft.com/office/drawing/2014/main" id="{64165CF4-C9EF-443A-8035-BE903C6D52B7}"/>
                </a:ext>
              </a:extLst>
            </xdr:cNvPr>
            <xdr:cNvSpPr/>
          </xdr:nvSpPr>
          <xdr:spPr>
            <a:xfrm>
              <a:off x="228600" y="1009651"/>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AAA11A3-66EE-49A8-B261-ECF9D23FA7A4}" type="TxLink">
                <a:rPr lang="en-US" sz="1800" b="0" i="0" u="none" strike="noStrike">
                  <a:solidFill>
                    <a:schemeClr val="bg1"/>
                  </a:solidFill>
                  <a:latin typeface="Arial Black" panose="020B0A04020102020204" pitchFamily="34" charset="0"/>
                  <a:cs typeface="Calibri"/>
                </a:rPr>
                <a:pPr algn="ctr"/>
                <a:t>13.76%</a:t>
              </a:fld>
              <a:endParaRPr lang="en-GB" sz="2800">
                <a:solidFill>
                  <a:schemeClr val="bg1"/>
                </a:solidFill>
                <a:latin typeface="Arial Black" panose="020B0A04020102020204" pitchFamily="34" charset="0"/>
              </a:endParaRPr>
            </a:p>
          </xdr:txBody>
        </xdr:sp>
        <xdr:sp macro="" textlink="">
          <xdr:nvSpPr>
            <xdr:cNvPr id="37" name="Rectangle: Rounded Corners 36">
              <a:extLst>
                <a:ext uri="{FF2B5EF4-FFF2-40B4-BE49-F238E27FC236}">
                  <a16:creationId xmlns:a16="http://schemas.microsoft.com/office/drawing/2014/main" id="{3EAE7934-B907-481D-B103-9F47ADBD15E3}"/>
                </a:ext>
              </a:extLst>
            </xdr:cNvPr>
            <xdr:cNvSpPr/>
          </xdr:nvSpPr>
          <xdr:spPr>
            <a:xfrm>
              <a:off x="209550" y="1857376"/>
              <a:ext cx="2333625" cy="3048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Arial Black" panose="020B0A04020102020204" pitchFamily="34" charset="0"/>
                  <a:cs typeface="Calibri"/>
                </a:rPr>
                <a:t> </a:t>
              </a:r>
              <a:r>
                <a:rPr lang="en-US" sz="1200" b="0" i="0" u="none" strike="noStrike">
                  <a:solidFill>
                    <a:schemeClr val="bg1"/>
                  </a:solidFill>
                  <a:latin typeface="Arial Black" panose="020B0A04020102020204" pitchFamily="34" charset="0"/>
                  <a:cs typeface="Calibri"/>
                </a:rPr>
                <a:t>YOY</a:t>
              </a:r>
              <a:r>
                <a:rPr lang="en-US" sz="1200" b="0" i="0" u="none" strike="noStrike" baseline="0">
                  <a:solidFill>
                    <a:schemeClr val="bg1"/>
                  </a:solidFill>
                  <a:latin typeface="Arial Black" panose="020B0A04020102020204" pitchFamily="34" charset="0"/>
                  <a:cs typeface="Calibri"/>
                </a:rPr>
                <a:t> GROWTH</a:t>
              </a:r>
              <a:endParaRPr lang="en-US" sz="1600" b="0" i="0" u="none" strike="noStrike">
                <a:solidFill>
                  <a:schemeClr val="bg1"/>
                </a:solidFill>
                <a:latin typeface="Arial Black" panose="020B0A04020102020204" pitchFamily="34" charset="0"/>
                <a:cs typeface="Calibri"/>
              </a:endParaRPr>
            </a:p>
          </xdr:txBody>
        </xdr:sp>
      </xdr:grpSp>
    </xdr:grpSp>
    <xdr:clientData/>
  </xdr:twoCellAnchor>
  <xdr:twoCellAnchor>
    <xdr:from>
      <xdr:col>0</xdr:col>
      <xdr:colOff>104775</xdr:colOff>
      <xdr:row>0</xdr:row>
      <xdr:rowOff>95250</xdr:rowOff>
    </xdr:from>
    <xdr:to>
      <xdr:col>20</xdr:col>
      <xdr:colOff>533400</xdr:colOff>
      <xdr:row>2</xdr:row>
      <xdr:rowOff>28575</xdr:rowOff>
    </xdr:to>
    <xdr:sp macro="" textlink="">
      <xdr:nvSpPr>
        <xdr:cNvPr id="2" name="Rectangle: Rounded Corners 1">
          <a:extLst>
            <a:ext uri="{FF2B5EF4-FFF2-40B4-BE49-F238E27FC236}">
              <a16:creationId xmlns:a16="http://schemas.microsoft.com/office/drawing/2014/main" id="{B08AC06C-8E50-494B-A2B8-87537F3CE5B6}"/>
            </a:ext>
          </a:extLst>
        </xdr:cNvPr>
        <xdr:cNvSpPr/>
      </xdr:nvSpPr>
      <xdr:spPr>
        <a:xfrm>
          <a:off x="104775" y="95250"/>
          <a:ext cx="12620625" cy="31432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latin typeface="Arial Black" panose="020B0A04020102020204" pitchFamily="34" charset="0"/>
            </a:rPr>
            <a:t>                                                                                                 </a:t>
          </a:r>
          <a:r>
            <a:rPr lang="en-GB" sz="1100">
              <a:latin typeface="Arial Black" panose="020B0A04020102020204" pitchFamily="34" charset="0"/>
            </a:rPr>
            <a:t>E-COMMERCE SALES ANALYSIS DASHBOARD</a:t>
          </a:r>
        </a:p>
      </xdr:txBody>
    </xdr:sp>
    <xdr:clientData/>
  </xdr:twoCellAnchor>
  <xdr:twoCellAnchor>
    <xdr:from>
      <xdr:col>0</xdr:col>
      <xdr:colOff>285751</xdr:colOff>
      <xdr:row>7</xdr:row>
      <xdr:rowOff>47625</xdr:rowOff>
    </xdr:from>
    <xdr:to>
      <xdr:col>4</xdr:col>
      <xdr:colOff>66675</xdr:colOff>
      <xdr:row>9</xdr:row>
      <xdr:rowOff>85725</xdr:rowOff>
    </xdr:to>
    <xdr:graphicFrame macro="">
      <xdr:nvGraphicFramePr>
        <xdr:cNvPr id="6" name="Chart 5">
          <a:extLst>
            <a:ext uri="{FF2B5EF4-FFF2-40B4-BE49-F238E27FC236}">
              <a16:creationId xmlns:a16="http://schemas.microsoft.com/office/drawing/2014/main" id="{108C7B96-79B7-4484-8E53-50AA8EC5D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307398</xdr:colOff>
          <xdr:row>10</xdr:row>
          <xdr:rowOff>38100</xdr:rowOff>
        </xdr:from>
        <xdr:to>
          <xdr:col>3</xdr:col>
          <xdr:colOff>485775</xdr:colOff>
          <xdr:row>11</xdr:row>
          <xdr:rowOff>38100</xdr:rowOff>
        </xdr:to>
        <xdr:pic>
          <xdr:nvPicPr>
            <xdr:cNvPr id="11" name="Picture 10">
              <a:extLst>
                <a:ext uri="{FF2B5EF4-FFF2-40B4-BE49-F238E27FC236}">
                  <a16:creationId xmlns:a16="http://schemas.microsoft.com/office/drawing/2014/main" id="{E7B4999E-4CA9-41B4-8438-511E1DA4112E}"/>
                </a:ext>
              </a:extLst>
            </xdr:cNvPr>
            <xdr:cNvPicPr>
              <a:picLocks noChangeAspect="1" noChangeArrowheads="1"/>
              <a:extLst>
                <a:ext uri="{84589F7E-364E-4C9E-8A38-B11213B215E9}">
                  <a14:cameraTool cellRange="'KPI YOY'!$H$8" spid="_x0000_s12359"/>
                </a:ext>
              </a:extLst>
            </xdr:cNvPicPr>
          </xdr:nvPicPr>
          <xdr:blipFill>
            <a:blip xmlns:r="http://schemas.openxmlformats.org/officeDocument/2006/relationships" r:embed="rId2"/>
            <a:srcRect/>
            <a:stretch>
              <a:fillRect/>
            </a:stretch>
          </xdr:blipFill>
          <xdr:spPr bwMode="auto">
            <a:xfrm>
              <a:off x="1526598" y="1943100"/>
              <a:ext cx="787977"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600076</xdr:colOff>
      <xdr:row>7</xdr:row>
      <xdr:rowOff>38100</xdr:rowOff>
    </xdr:from>
    <xdr:to>
      <xdr:col>11</xdr:col>
      <xdr:colOff>552451</xdr:colOff>
      <xdr:row>9</xdr:row>
      <xdr:rowOff>57151</xdr:rowOff>
    </xdr:to>
    <xdr:graphicFrame macro="">
      <xdr:nvGraphicFramePr>
        <xdr:cNvPr id="39" name="Chart 38">
          <a:extLst>
            <a:ext uri="{FF2B5EF4-FFF2-40B4-BE49-F238E27FC236}">
              <a16:creationId xmlns:a16="http://schemas.microsoft.com/office/drawing/2014/main" id="{80F820FC-66A0-4BB0-9B6B-49E314F0A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7</xdr:row>
      <xdr:rowOff>19050</xdr:rowOff>
    </xdr:from>
    <xdr:to>
      <xdr:col>16</xdr:col>
      <xdr:colOff>85725</xdr:colOff>
      <xdr:row>9</xdr:row>
      <xdr:rowOff>66675</xdr:rowOff>
    </xdr:to>
    <xdr:graphicFrame macro="">
      <xdr:nvGraphicFramePr>
        <xdr:cNvPr id="40" name="Chart 39">
          <a:extLst>
            <a:ext uri="{FF2B5EF4-FFF2-40B4-BE49-F238E27FC236}">
              <a16:creationId xmlns:a16="http://schemas.microsoft.com/office/drawing/2014/main" id="{4FA82523-1229-4A3E-9B05-F224ED119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85725</xdr:colOff>
      <xdr:row>7</xdr:row>
      <xdr:rowOff>19050</xdr:rowOff>
    </xdr:from>
    <xdr:to>
      <xdr:col>20</xdr:col>
      <xdr:colOff>247650</xdr:colOff>
      <xdr:row>9</xdr:row>
      <xdr:rowOff>80963</xdr:rowOff>
    </xdr:to>
    <xdr:graphicFrame macro="">
      <xdr:nvGraphicFramePr>
        <xdr:cNvPr id="41" name="Chart 40">
          <a:extLst>
            <a:ext uri="{FF2B5EF4-FFF2-40B4-BE49-F238E27FC236}">
              <a16:creationId xmlns:a16="http://schemas.microsoft.com/office/drawing/2014/main" id="{15AAA564-D6F6-498C-A6B7-DE3AA0010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590551</xdr:colOff>
      <xdr:row>7</xdr:row>
      <xdr:rowOff>28575</xdr:rowOff>
    </xdr:from>
    <xdr:to>
      <xdr:col>7</xdr:col>
      <xdr:colOff>304801</xdr:colOff>
      <xdr:row>9</xdr:row>
      <xdr:rowOff>95249</xdr:rowOff>
    </xdr:to>
    <xdr:graphicFrame macro="">
      <xdr:nvGraphicFramePr>
        <xdr:cNvPr id="42" name="Chart 41">
          <a:extLst>
            <a:ext uri="{FF2B5EF4-FFF2-40B4-BE49-F238E27FC236}">
              <a16:creationId xmlns:a16="http://schemas.microsoft.com/office/drawing/2014/main" id="{914C7CD8-469C-4540-9AA1-2BB2D14AD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352425</xdr:colOff>
          <xdr:row>10</xdr:row>
          <xdr:rowOff>14513</xdr:rowOff>
        </xdr:from>
        <xdr:to>
          <xdr:col>7</xdr:col>
          <xdr:colOff>561975</xdr:colOff>
          <xdr:row>11</xdr:row>
          <xdr:rowOff>38553</xdr:rowOff>
        </xdr:to>
        <xdr:pic>
          <xdr:nvPicPr>
            <xdr:cNvPr id="46" name="Picture 45">
              <a:extLst>
                <a:ext uri="{FF2B5EF4-FFF2-40B4-BE49-F238E27FC236}">
                  <a16:creationId xmlns:a16="http://schemas.microsoft.com/office/drawing/2014/main" id="{BB9A7481-B941-4DBF-87F7-2F64F710B15D}"/>
                </a:ext>
              </a:extLst>
            </xdr:cNvPr>
            <xdr:cNvPicPr>
              <a:picLocks noChangeAspect="1" noChangeArrowheads="1"/>
              <a:extLst>
                <a:ext uri="{84589F7E-364E-4C9E-8A38-B11213B215E9}">
                  <a14:cameraTool cellRange="'KPI YOY'!$I$8" spid="_x0000_s12360"/>
                </a:ext>
              </a:extLst>
            </xdr:cNvPicPr>
          </xdr:nvPicPr>
          <xdr:blipFill>
            <a:blip xmlns:r="http://schemas.openxmlformats.org/officeDocument/2006/relationships" r:embed="rId7"/>
            <a:srcRect/>
            <a:stretch>
              <a:fillRect/>
            </a:stretch>
          </xdr:blipFill>
          <xdr:spPr bwMode="auto">
            <a:xfrm>
              <a:off x="4010025" y="1919513"/>
              <a:ext cx="819150" cy="2145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447676</xdr:colOff>
          <xdr:row>10</xdr:row>
          <xdr:rowOff>9524</xdr:rowOff>
        </xdr:from>
        <xdr:to>
          <xdr:col>12</xdr:col>
          <xdr:colOff>110404</xdr:colOff>
          <xdr:row>11</xdr:row>
          <xdr:rowOff>19049</xdr:rowOff>
        </xdr:to>
        <xdr:pic>
          <xdr:nvPicPr>
            <xdr:cNvPr id="48" name="Picture 47">
              <a:extLst>
                <a:ext uri="{FF2B5EF4-FFF2-40B4-BE49-F238E27FC236}">
                  <a16:creationId xmlns:a16="http://schemas.microsoft.com/office/drawing/2014/main" id="{7818B526-A85C-42AE-AEFF-1742F8AAF46E}"/>
                </a:ext>
              </a:extLst>
            </xdr:cNvPr>
            <xdr:cNvPicPr>
              <a:picLocks noChangeAspect="1" noChangeArrowheads="1"/>
              <a:extLst>
                <a:ext uri="{84589F7E-364E-4C9E-8A38-B11213B215E9}">
                  <a14:cameraTool cellRange="'KPI YOY'!$J$8" spid="_x0000_s12361"/>
                </a:ext>
              </a:extLst>
            </xdr:cNvPicPr>
          </xdr:nvPicPr>
          <xdr:blipFill>
            <a:blip xmlns:r="http://schemas.openxmlformats.org/officeDocument/2006/relationships" r:embed="rId8"/>
            <a:srcRect/>
            <a:stretch>
              <a:fillRect/>
            </a:stretch>
          </xdr:blipFill>
          <xdr:spPr bwMode="auto">
            <a:xfrm>
              <a:off x="6543676" y="1914524"/>
              <a:ext cx="881928"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590550</xdr:colOff>
          <xdr:row>10</xdr:row>
          <xdr:rowOff>0</xdr:rowOff>
        </xdr:from>
        <xdr:to>
          <xdr:col>16</xdr:col>
          <xdr:colOff>276225</xdr:colOff>
          <xdr:row>11</xdr:row>
          <xdr:rowOff>19050</xdr:rowOff>
        </xdr:to>
        <xdr:pic>
          <xdr:nvPicPr>
            <xdr:cNvPr id="51" name="Picture 50">
              <a:extLst>
                <a:ext uri="{FF2B5EF4-FFF2-40B4-BE49-F238E27FC236}">
                  <a16:creationId xmlns:a16="http://schemas.microsoft.com/office/drawing/2014/main" id="{6D5A9A6F-D2A1-45EB-94AF-FB015FADDADC}"/>
                </a:ext>
              </a:extLst>
            </xdr:cNvPr>
            <xdr:cNvPicPr>
              <a:picLocks noChangeAspect="1" noChangeArrowheads="1"/>
              <a:extLst>
                <a:ext uri="{84589F7E-364E-4C9E-8A38-B11213B215E9}">
                  <a14:cameraTool cellRange="'KPI YOY'!$K$8" spid="_x0000_s12362"/>
                </a:ext>
              </a:extLst>
            </xdr:cNvPicPr>
          </xdr:nvPicPr>
          <xdr:blipFill>
            <a:blip xmlns:r="http://schemas.openxmlformats.org/officeDocument/2006/relationships" r:embed="rId9"/>
            <a:srcRect/>
            <a:stretch>
              <a:fillRect/>
            </a:stretch>
          </xdr:blipFill>
          <xdr:spPr bwMode="auto">
            <a:xfrm>
              <a:off x="9124950" y="1905000"/>
              <a:ext cx="904875" cy="2095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133351</xdr:colOff>
          <xdr:row>10</xdr:row>
          <xdr:rowOff>0</xdr:rowOff>
        </xdr:from>
        <xdr:to>
          <xdr:col>20</xdr:col>
          <xdr:colOff>277092</xdr:colOff>
          <xdr:row>11</xdr:row>
          <xdr:rowOff>0</xdr:rowOff>
        </xdr:to>
        <xdr:pic>
          <xdr:nvPicPr>
            <xdr:cNvPr id="53" name="Picture 52">
              <a:extLst>
                <a:ext uri="{FF2B5EF4-FFF2-40B4-BE49-F238E27FC236}">
                  <a16:creationId xmlns:a16="http://schemas.microsoft.com/office/drawing/2014/main" id="{D1BF2D71-46D6-4D74-96F0-5EBB42D246AE}"/>
                </a:ext>
              </a:extLst>
            </xdr:cNvPr>
            <xdr:cNvPicPr>
              <a:picLocks noChangeAspect="1" noChangeArrowheads="1"/>
              <a:extLst>
                <a:ext uri="{84589F7E-364E-4C9E-8A38-B11213B215E9}">
                  <a14:cameraTool cellRange="'KPI YOY'!$L$8" spid="_x0000_s12363"/>
                </a:ext>
              </a:extLst>
            </xdr:cNvPicPr>
          </xdr:nvPicPr>
          <xdr:blipFill>
            <a:blip xmlns:r="http://schemas.openxmlformats.org/officeDocument/2006/relationships" r:embed="rId10"/>
            <a:srcRect/>
            <a:stretch>
              <a:fillRect/>
            </a:stretch>
          </xdr:blipFill>
          <xdr:spPr bwMode="auto">
            <a:xfrm>
              <a:off x="11715751" y="1905000"/>
              <a:ext cx="753341"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295275</xdr:colOff>
      <xdr:row>12</xdr:row>
      <xdr:rowOff>142876</xdr:rowOff>
    </xdr:from>
    <xdr:to>
      <xdr:col>5</xdr:col>
      <xdr:colOff>133350</xdr:colOff>
      <xdr:row>14</xdr:row>
      <xdr:rowOff>47626</xdr:rowOff>
    </xdr:to>
    <xdr:sp macro="" textlink="">
      <xdr:nvSpPr>
        <xdr:cNvPr id="60" name="Rectangle: Rounded Corners 59">
          <a:extLst>
            <a:ext uri="{FF2B5EF4-FFF2-40B4-BE49-F238E27FC236}">
              <a16:creationId xmlns:a16="http://schemas.microsoft.com/office/drawing/2014/main" id="{CCDF0424-D728-4934-BFDB-AC17CF055CD2}"/>
            </a:ext>
          </a:extLst>
        </xdr:cNvPr>
        <xdr:cNvSpPr/>
      </xdr:nvSpPr>
      <xdr:spPr>
        <a:xfrm>
          <a:off x="295275" y="2428876"/>
          <a:ext cx="2886075"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209550</xdr:colOff>
      <xdr:row>12</xdr:row>
      <xdr:rowOff>95249</xdr:rowOff>
    </xdr:from>
    <xdr:to>
      <xdr:col>20</xdr:col>
      <xdr:colOff>504825</xdr:colOff>
      <xdr:row>29</xdr:row>
      <xdr:rowOff>76200</xdr:rowOff>
    </xdr:to>
    <xdr:grpSp>
      <xdr:nvGrpSpPr>
        <xdr:cNvPr id="68" name="Group 67">
          <a:extLst>
            <a:ext uri="{FF2B5EF4-FFF2-40B4-BE49-F238E27FC236}">
              <a16:creationId xmlns:a16="http://schemas.microsoft.com/office/drawing/2014/main" id="{4D249D76-AF77-4AD9-9981-A83338B32247}"/>
            </a:ext>
          </a:extLst>
        </xdr:cNvPr>
        <xdr:cNvGrpSpPr/>
      </xdr:nvGrpSpPr>
      <xdr:grpSpPr>
        <a:xfrm>
          <a:off x="209550" y="2381249"/>
          <a:ext cx="12487275" cy="3228976"/>
          <a:chOff x="152400" y="2381250"/>
          <a:chExt cx="12487275" cy="1866900"/>
        </a:xfrm>
      </xdr:grpSpPr>
      <xdr:sp macro="" textlink="">
        <xdr:nvSpPr>
          <xdr:cNvPr id="56" name="Rectangle: Rounded Corners 55">
            <a:extLst>
              <a:ext uri="{FF2B5EF4-FFF2-40B4-BE49-F238E27FC236}">
                <a16:creationId xmlns:a16="http://schemas.microsoft.com/office/drawing/2014/main" id="{51B1FDB7-4DF5-4F1C-AA2D-CF538B6D0EB1}"/>
              </a:ext>
            </a:extLst>
          </xdr:cNvPr>
          <xdr:cNvSpPr/>
        </xdr:nvSpPr>
        <xdr:spPr>
          <a:xfrm>
            <a:off x="9744074" y="2390775"/>
            <a:ext cx="2895601" cy="1857375"/>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67" name="Group 66">
            <a:extLst>
              <a:ext uri="{FF2B5EF4-FFF2-40B4-BE49-F238E27FC236}">
                <a16:creationId xmlns:a16="http://schemas.microsoft.com/office/drawing/2014/main" id="{3968B4F9-7FC1-4625-A922-4B141C9752B0}"/>
              </a:ext>
            </a:extLst>
          </xdr:cNvPr>
          <xdr:cNvGrpSpPr/>
        </xdr:nvGrpSpPr>
        <xdr:grpSpPr>
          <a:xfrm>
            <a:off x="152400" y="2381250"/>
            <a:ext cx="12344400" cy="1866900"/>
            <a:chOff x="152400" y="2381250"/>
            <a:chExt cx="12213718" cy="1866900"/>
          </a:xfrm>
        </xdr:grpSpPr>
        <xdr:sp macro="" textlink="">
          <xdr:nvSpPr>
            <xdr:cNvPr id="54" name="Rectangle: Rounded Corners 53">
              <a:extLst>
                <a:ext uri="{FF2B5EF4-FFF2-40B4-BE49-F238E27FC236}">
                  <a16:creationId xmlns:a16="http://schemas.microsoft.com/office/drawing/2014/main" id="{F38131DF-80D8-4B78-A92F-138150C2799A}"/>
                </a:ext>
              </a:extLst>
            </xdr:cNvPr>
            <xdr:cNvSpPr/>
          </xdr:nvSpPr>
          <xdr:spPr>
            <a:xfrm>
              <a:off x="152400" y="2381250"/>
              <a:ext cx="4800600" cy="1857375"/>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5" name="Rectangle: Rounded Corners 54">
              <a:extLst>
                <a:ext uri="{FF2B5EF4-FFF2-40B4-BE49-F238E27FC236}">
                  <a16:creationId xmlns:a16="http://schemas.microsoft.com/office/drawing/2014/main" id="{ECC6A724-8A22-4D48-AF88-06682B4126A6}"/>
                </a:ext>
              </a:extLst>
            </xdr:cNvPr>
            <xdr:cNvSpPr/>
          </xdr:nvSpPr>
          <xdr:spPr>
            <a:xfrm>
              <a:off x="5048250" y="2390775"/>
              <a:ext cx="4533900" cy="1857375"/>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2" name="Rectangle: Rounded Corners 61">
              <a:extLst>
                <a:ext uri="{FF2B5EF4-FFF2-40B4-BE49-F238E27FC236}">
                  <a16:creationId xmlns:a16="http://schemas.microsoft.com/office/drawing/2014/main" id="{200090F2-BA93-436A-9C06-741A6C5A65D7}"/>
                </a:ext>
              </a:extLst>
            </xdr:cNvPr>
            <xdr:cNvSpPr/>
          </xdr:nvSpPr>
          <xdr:spPr>
            <a:xfrm>
              <a:off x="5133974" y="2418900"/>
              <a:ext cx="4131593" cy="28575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2"/>
                  </a:solidFill>
                  <a:latin typeface="Arial Black" panose="020B0A04020102020204" pitchFamily="34" charset="0"/>
                </a:rPr>
                <a:t>CATEGORY WISE PROFIT</a:t>
              </a:r>
            </a:p>
          </xdr:txBody>
        </xdr:sp>
        <xdr:sp macro="" textlink="">
          <xdr:nvSpPr>
            <xdr:cNvPr id="63" name="Rectangle: Rounded Corners 62">
              <a:extLst>
                <a:ext uri="{FF2B5EF4-FFF2-40B4-BE49-F238E27FC236}">
                  <a16:creationId xmlns:a16="http://schemas.microsoft.com/office/drawing/2014/main" id="{1E58D5BF-C97A-4522-8315-5A64405E0E60}"/>
                </a:ext>
              </a:extLst>
            </xdr:cNvPr>
            <xdr:cNvSpPr/>
          </xdr:nvSpPr>
          <xdr:spPr>
            <a:xfrm>
              <a:off x="9715500" y="2447925"/>
              <a:ext cx="2650618" cy="26670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Arial Black" panose="020B0A04020102020204" pitchFamily="34" charset="0"/>
                </a:rPr>
                <a:t>CATEGORY WISE SALES SHARE %</a:t>
              </a:r>
            </a:p>
          </xdr:txBody>
        </xdr:sp>
        <xdr:sp macro="" textlink="">
          <xdr:nvSpPr>
            <xdr:cNvPr id="61" name="Rectangle: Rounded Corners 60">
              <a:extLst>
                <a:ext uri="{FF2B5EF4-FFF2-40B4-BE49-F238E27FC236}">
                  <a16:creationId xmlns:a16="http://schemas.microsoft.com/office/drawing/2014/main" id="{DCF602C5-5240-4365-9E11-001D516F5E27}"/>
                </a:ext>
              </a:extLst>
            </xdr:cNvPr>
            <xdr:cNvSpPr/>
          </xdr:nvSpPr>
          <xdr:spPr>
            <a:xfrm>
              <a:off x="294973" y="2415492"/>
              <a:ext cx="4305633" cy="28575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Arial Black" panose="020B0A04020102020204" pitchFamily="34" charset="0"/>
                </a:rPr>
                <a:t>SALES AND PROFIT ANALYSIS</a:t>
              </a:r>
            </a:p>
          </xdr:txBody>
        </xdr:sp>
      </xdr:grpSp>
    </xdr:grpSp>
    <xdr:clientData/>
  </xdr:twoCellAnchor>
  <xdr:twoCellAnchor>
    <xdr:from>
      <xdr:col>0</xdr:col>
      <xdr:colOff>123825</xdr:colOff>
      <xdr:row>29</xdr:row>
      <xdr:rowOff>171451</xdr:rowOff>
    </xdr:from>
    <xdr:to>
      <xdr:col>20</xdr:col>
      <xdr:colOff>495300</xdr:colOff>
      <xdr:row>43</xdr:row>
      <xdr:rowOff>43350</xdr:rowOff>
    </xdr:to>
    <xdr:grpSp>
      <xdr:nvGrpSpPr>
        <xdr:cNvPr id="69" name="Group 68">
          <a:extLst>
            <a:ext uri="{FF2B5EF4-FFF2-40B4-BE49-F238E27FC236}">
              <a16:creationId xmlns:a16="http://schemas.microsoft.com/office/drawing/2014/main" id="{E23F25E9-D657-4A1B-930B-0DD86446CFB6}"/>
            </a:ext>
          </a:extLst>
        </xdr:cNvPr>
        <xdr:cNvGrpSpPr/>
      </xdr:nvGrpSpPr>
      <xdr:grpSpPr>
        <a:xfrm>
          <a:off x="123825" y="5705476"/>
          <a:ext cx="12563475" cy="2538899"/>
          <a:chOff x="152400" y="4314825"/>
          <a:chExt cx="12563475" cy="1884940"/>
        </a:xfrm>
      </xdr:grpSpPr>
      <xdr:sp macro="" textlink="">
        <xdr:nvSpPr>
          <xdr:cNvPr id="57" name="Rectangle: Rounded Corners 56">
            <a:extLst>
              <a:ext uri="{FF2B5EF4-FFF2-40B4-BE49-F238E27FC236}">
                <a16:creationId xmlns:a16="http://schemas.microsoft.com/office/drawing/2014/main" id="{2F58F3A5-3EE8-4466-A4BB-F6605D24B42D}"/>
              </a:ext>
            </a:extLst>
          </xdr:cNvPr>
          <xdr:cNvSpPr/>
        </xdr:nvSpPr>
        <xdr:spPr>
          <a:xfrm>
            <a:off x="4772025" y="4324350"/>
            <a:ext cx="4505325" cy="1857375"/>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8" name="Rectangle: Rounded Corners 57">
            <a:extLst>
              <a:ext uri="{FF2B5EF4-FFF2-40B4-BE49-F238E27FC236}">
                <a16:creationId xmlns:a16="http://schemas.microsoft.com/office/drawing/2014/main" id="{9DB9FFE5-3BAE-455F-91B7-918F35718BFC}"/>
              </a:ext>
            </a:extLst>
          </xdr:cNvPr>
          <xdr:cNvSpPr/>
        </xdr:nvSpPr>
        <xdr:spPr>
          <a:xfrm>
            <a:off x="152400" y="4314825"/>
            <a:ext cx="4524375" cy="1828802"/>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9" name="Rectangle: Rounded Corners 58">
            <a:extLst>
              <a:ext uri="{FF2B5EF4-FFF2-40B4-BE49-F238E27FC236}">
                <a16:creationId xmlns:a16="http://schemas.microsoft.com/office/drawing/2014/main" id="{295C026F-791D-4C30-BCF9-5850DECB8995}"/>
              </a:ext>
            </a:extLst>
          </xdr:cNvPr>
          <xdr:cNvSpPr/>
        </xdr:nvSpPr>
        <xdr:spPr>
          <a:xfrm>
            <a:off x="9324975" y="4342390"/>
            <a:ext cx="3390900" cy="1857375"/>
          </a:xfrm>
          <a:prstGeom prst="roundRect">
            <a:avLst>
              <a:gd name="adj" fmla="val 692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4" name="Rectangle: Rounded Corners 63">
            <a:extLst>
              <a:ext uri="{FF2B5EF4-FFF2-40B4-BE49-F238E27FC236}">
                <a16:creationId xmlns:a16="http://schemas.microsoft.com/office/drawing/2014/main" id="{FEB3714E-29C2-4A6B-9BD4-CB6011D25AA3}"/>
              </a:ext>
            </a:extLst>
          </xdr:cNvPr>
          <xdr:cNvSpPr/>
        </xdr:nvSpPr>
        <xdr:spPr>
          <a:xfrm>
            <a:off x="228601" y="4400550"/>
            <a:ext cx="4267200" cy="28575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Arial Black" panose="020B0A04020102020204" pitchFamily="34" charset="0"/>
              </a:rPr>
              <a:t>SALES</a:t>
            </a:r>
            <a:r>
              <a:rPr lang="en-GB" sz="1000" baseline="0">
                <a:latin typeface="Arial Black" panose="020B0A04020102020204" pitchFamily="34" charset="0"/>
              </a:rPr>
              <a:t> BY STATE</a:t>
            </a:r>
            <a:endParaRPr lang="en-GB" sz="1000">
              <a:latin typeface="Arial Black" panose="020B0A04020102020204" pitchFamily="34" charset="0"/>
            </a:endParaRPr>
          </a:p>
        </xdr:txBody>
      </xdr:sp>
      <xdr:sp macro="" textlink="">
        <xdr:nvSpPr>
          <xdr:cNvPr id="65" name="Rectangle: Rounded Corners 64">
            <a:extLst>
              <a:ext uri="{FF2B5EF4-FFF2-40B4-BE49-F238E27FC236}">
                <a16:creationId xmlns:a16="http://schemas.microsoft.com/office/drawing/2014/main" id="{1ADA1C27-0835-49AE-B8D8-234C74ED7D43}"/>
              </a:ext>
            </a:extLst>
          </xdr:cNvPr>
          <xdr:cNvSpPr/>
        </xdr:nvSpPr>
        <xdr:spPr>
          <a:xfrm>
            <a:off x="4867275" y="4378325"/>
            <a:ext cx="3581400" cy="28575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Arial Black" panose="020B0A04020102020204" pitchFamily="34" charset="0"/>
              </a:rPr>
              <a:t>TOP 10</a:t>
            </a:r>
            <a:r>
              <a:rPr lang="en-GB" sz="1000" baseline="0">
                <a:latin typeface="Arial Black" panose="020B0A04020102020204" pitchFamily="34" charset="0"/>
              </a:rPr>
              <a:t> SUB-CATEGORIES</a:t>
            </a:r>
            <a:endParaRPr lang="en-GB" sz="1000">
              <a:latin typeface="Arial Black" panose="020B0A04020102020204" pitchFamily="34" charset="0"/>
            </a:endParaRPr>
          </a:p>
        </xdr:txBody>
      </xdr:sp>
      <xdr:sp macro="" textlink="">
        <xdr:nvSpPr>
          <xdr:cNvPr id="66" name="Rectangle: Rounded Corners 65">
            <a:extLst>
              <a:ext uri="{FF2B5EF4-FFF2-40B4-BE49-F238E27FC236}">
                <a16:creationId xmlns:a16="http://schemas.microsoft.com/office/drawing/2014/main" id="{C2719B6C-E240-4500-8EC4-C46858F4BCD5}"/>
              </a:ext>
            </a:extLst>
          </xdr:cNvPr>
          <xdr:cNvSpPr/>
        </xdr:nvSpPr>
        <xdr:spPr>
          <a:xfrm>
            <a:off x="9382125" y="4400550"/>
            <a:ext cx="3028950" cy="266700"/>
          </a:xfrm>
          <a:prstGeom prst="roundRect">
            <a:avLst/>
          </a:prstGeom>
          <a:gradFill>
            <a:gsLst>
              <a:gs pos="0">
                <a:schemeClr val="tx1">
                  <a:lumMod val="50000"/>
                  <a:lumOff val="50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Arial Black" panose="020B0A04020102020204" pitchFamily="34" charset="0"/>
              </a:rPr>
              <a:t>FILTERS</a:t>
            </a:r>
          </a:p>
        </xdr:txBody>
      </xdr:sp>
    </xdr:grpSp>
    <xdr:clientData/>
  </xdr:twoCellAnchor>
  <xdr:twoCellAnchor>
    <xdr:from>
      <xdr:col>0</xdr:col>
      <xdr:colOff>228600</xdr:colOff>
      <xdr:row>15</xdr:row>
      <xdr:rowOff>66675</xdr:rowOff>
    </xdr:from>
    <xdr:to>
      <xdr:col>9</xdr:col>
      <xdr:colOff>304800</xdr:colOff>
      <xdr:row>29</xdr:row>
      <xdr:rowOff>47625</xdr:rowOff>
    </xdr:to>
    <xdr:graphicFrame macro="">
      <xdr:nvGraphicFramePr>
        <xdr:cNvPr id="70" name="Chart 69">
          <a:extLst>
            <a:ext uri="{FF2B5EF4-FFF2-40B4-BE49-F238E27FC236}">
              <a16:creationId xmlns:a16="http://schemas.microsoft.com/office/drawing/2014/main" id="{77C811CF-3B04-4FD7-A010-F1B578F73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371475</xdr:colOff>
      <xdr:row>13</xdr:row>
      <xdr:rowOff>180974</xdr:rowOff>
    </xdr:from>
    <xdr:to>
      <xdr:col>15</xdr:col>
      <xdr:colOff>533400</xdr:colOff>
      <xdr:row>28</xdr:row>
      <xdr:rowOff>180975</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9341F626-258E-4B98-8428-6862BCCD91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48275" y="2657474"/>
              <a:ext cx="4429125" cy="286702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114300</xdr:colOff>
      <xdr:row>14</xdr:row>
      <xdr:rowOff>190501</xdr:rowOff>
    </xdr:from>
    <xdr:to>
      <xdr:col>20</xdr:col>
      <xdr:colOff>419100</xdr:colOff>
      <xdr:row>28</xdr:row>
      <xdr:rowOff>152400</xdr:rowOff>
    </xdr:to>
    <xdr:graphicFrame macro="">
      <xdr:nvGraphicFramePr>
        <xdr:cNvPr id="73" name="Chart 72">
          <a:extLst>
            <a:ext uri="{FF2B5EF4-FFF2-40B4-BE49-F238E27FC236}">
              <a16:creationId xmlns:a16="http://schemas.microsoft.com/office/drawing/2014/main" id="{C354C41F-936B-4E7D-99EC-1CE178A75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266700</xdr:colOff>
      <xdr:row>32</xdr:row>
      <xdr:rowOff>57149</xdr:rowOff>
    </xdr:from>
    <xdr:to>
      <xdr:col>7</xdr:col>
      <xdr:colOff>304800</xdr:colOff>
      <xdr:row>43</xdr:row>
      <xdr:rowOff>28574</xdr:rowOff>
    </xdr:to>
    <mc:AlternateContent xmlns:mc="http://schemas.openxmlformats.org/markup-compatibility/2006">
      <mc:Choice xmlns:cx4="http://schemas.microsoft.com/office/drawing/2016/5/10/chartex" Requires="cx4">
        <xdr:graphicFrame macro="">
          <xdr:nvGraphicFramePr>
            <xdr:cNvPr id="74" name="Chart 73">
              <a:extLst>
                <a:ext uri="{FF2B5EF4-FFF2-40B4-BE49-F238E27FC236}">
                  <a16:creationId xmlns:a16="http://schemas.microsoft.com/office/drawing/2014/main" id="{EE84AE9A-4802-450C-A96E-6EE80B55E0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6700" y="6162674"/>
              <a:ext cx="4305300" cy="20669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504828</xdr:colOff>
      <xdr:row>33</xdr:row>
      <xdr:rowOff>19049</xdr:rowOff>
    </xdr:from>
    <xdr:to>
      <xdr:col>15</xdr:col>
      <xdr:colOff>0</xdr:colOff>
      <xdr:row>44</xdr:row>
      <xdr:rowOff>47625</xdr:rowOff>
    </xdr:to>
    <xdr:graphicFrame macro="">
      <xdr:nvGraphicFramePr>
        <xdr:cNvPr id="75" name="Chart 74">
          <a:extLst>
            <a:ext uri="{FF2B5EF4-FFF2-40B4-BE49-F238E27FC236}">
              <a16:creationId xmlns:a16="http://schemas.microsoft.com/office/drawing/2014/main" id="{D7F2C83A-A03B-4F11-AED1-F84A44F6C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542925</xdr:colOff>
      <xdr:row>33</xdr:row>
      <xdr:rowOff>180976</xdr:rowOff>
    </xdr:from>
    <xdr:to>
      <xdr:col>18</xdr:col>
      <xdr:colOff>438150</xdr:colOff>
      <xdr:row>41</xdr:row>
      <xdr:rowOff>123826</xdr:rowOff>
    </xdr:to>
    <mc:AlternateContent xmlns:mc="http://schemas.openxmlformats.org/markup-compatibility/2006">
      <mc:Choice xmlns:a14="http://schemas.microsoft.com/office/drawing/2010/main" Requires="a14">
        <xdr:graphicFrame macro="">
          <xdr:nvGraphicFramePr>
            <xdr:cNvPr id="79" name="Segment 1">
              <a:extLst>
                <a:ext uri="{FF2B5EF4-FFF2-40B4-BE49-F238E27FC236}">
                  <a16:creationId xmlns:a16="http://schemas.microsoft.com/office/drawing/2014/main" id="{11290E50-774B-471D-8207-686B47B6232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296525" y="6477001"/>
              <a:ext cx="1114425" cy="1466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504825</xdr:colOff>
      <xdr:row>33</xdr:row>
      <xdr:rowOff>180975</xdr:rowOff>
    </xdr:from>
    <xdr:to>
      <xdr:col>20</xdr:col>
      <xdr:colOff>409575</xdr:colOff>
      <xdr:row>41</xdr:row>
      <xdr:rowOff>133350</xdr:rowOff>
    </xdr:to>
    <mc:AlternateContent xmlns:mc="http://schemas.openxmlformats.org/markup-compatibility/2006">
      <mc:Choice xmlns:a14="http://schemas.microsoft.com/office/drawing/2010/main" Requires="a14">
        <xdr:graphicFrame macro="">
          <xdr:nvGraphicFramePr>
            <xdr:cNvPr id="80" name="Region 1">
              <a:extLst>
                <a:ext uri="{FF2B5EF4-FFF2-40B4-BE49-F238E27FC236}">
                  <a16:creationId xmlns:a16="http://schemas.microsoft.com/office/drawing/2014/main" id="{C8162CD4-857C-44FE-ADDD-F90AD894A4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77625" y="6477000"/>
              <a:ext cx="1123950" cy="1476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33</xdr:row>
      <xdr:rowOff>180976</xdr:rowOff>
    </xdr:from>
    <xdr:to>
      <xdr:col>16</xdr:col>
      <xdr:colOff>476249</xdr:colOff>
      <xdr:row>41</xdr:row>
      <xdr:rowOff>142876</xdr:rowOff>
    </xdr:to>
    <mc:AlternateContent xmlns:mc="http://schemas.openxmlformats.org/markup-compatibility/2006">
      <mc:Choice xmlns:a14="http://schemas.microsoft.com/office/drawing/2010/main" Requires="a14">
        <xdr:graphicFrame macro="">
          <xdr:nvGraphicFramePr>
            <xdr:cNvPr id="81" name="Year 1">
              <a:extLst>
                <a:ext uri="{FF2B5EF4-FFF2-40B4-BE49-F238E27FC236}">
                  <a16:creationId xmlns:a16="http://schemas.microsoft.com/office/drawing/2014/main" id="{05AD8658-8C97-4631-A022-FEFC96BC454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334500" y="6477001"/>
              <a:ext cx="895349"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eena" refreshedDate="46168.614968402777" createdVersion="7" refreshedVersion="7" minRefreshableVersion="3" recordCount="9994" xr:uid="{0CAA74D4-5FB2-49C5-AC0B-9318F87FCC26}">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873901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2C53A1-9FC2-4A9A-A183-184FB14E1C55}"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C16" firstHeaderRow="0" firstDataRow="1" firstDataCol="1"/>
  <pivotFields count="25">
    <pivotField showAll="0"/>
    <pivotField showAll="0"/>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2">
      <pivotArea collapsedLevelsAreSubtotals="1" fieldPosition="0">
        <references count="1">
          <reference field="3" count="12">
            <x v="1"/>
            <x v="2"/>
            <x v="3"/>
            <x v="4"/>
            <x v="5"/>
            <x v="6"/>
            <x v="7"/>
            <x v="8"/>
            <x v="9"/>
            <x v="10"/>
            <x v="11"/>
            <x v="12"/>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6775B-3089-464E-891A-F7DA4127FB8C}"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h="1" x="2"/>
        <item h="1" x="1"/>
        <item x="0"/>
        <item h="1" x="3"/>
        <item t="default"/>
      </items>
    </pivotField>
    <pivotField numFmtId="14" showAll="0"/>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FD68B-B397-405C-8C68-3208486DC726}"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25">
    <pivotField showAll="0"/>
    <pivotField showAll="0"/>
    <pivotField showAll="0">
      <items count="5">
        <item h="1" x="2"/>
        <item h="1" x="1"/>
        <item x="0"/>
        <item h="1" x="3"/>
        <item t="default"/>
      </items>
    </pivotField>
    <pivotField numFmtId="14" showAll="0"/>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15" count="1" selected="0">
            <x v="0"/>
          </reference>
        </references>
      </pivotArea>
    </chartFormat>
    <chartFormat chart="10" format="13">
      <pivotArea type="data" outline="0" fieldPosition="0">
        <references count="2">
          <reference field="4294967294" count="1" selected="0">
            <x v="0"/>
          </reference>
          <reference field="15" count="1" selected="0">
            <x v="1"/>
          </reference>
        </references>
      </pivotArea>
    </chartFormat>
    <chartFormat chart="10" format="1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4DB94-0355-441C-8776-842376CDCEBC}"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7" firstHeaderRow="1" firstDataRow="1" firstDataCol="1"/>
  <pivotFields count="25">
    <pivotField showAll="0"/>
    <pivotField showAll="0"/>
    <pivotField showAll="0">
      <items count="5">
        <item h="1" x="2"/>
        <item h="1" x="1"/>
        <item x="0"/>
        <item h="1" x="3"/>
        <item t="default"/>
      </items>
    </pivotField>
    <pivotField numFmtId="14" showAll="0"/>
    <pivotField numFmtId="14" showAll="0"/>
    <pivotField showAll="0"/>
    <pivotField showAll="0"/>
    <pivotField showAll="0"/>
    <pivotField showAll="0">
      <items count="4">
        <item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34">
    <i>
      <x/>
    </i>
    <i>
      <x v="1"/>
    </i>
    <i>
      <x v="2"/>
    </i>
    <i>
      <x v="3"/>
    </i>
    <i>
      <x v="4"/>
    </i>
    <i>
      <x v="5"/>
    </i>
    <i>
      <x v="6"/>
    </i>
    <i>
      <x v="7"/>
    </i>
    <i>
      <x v="8"/>
    </i>
    <i>
      <x v="9"/>
    </i>
    <i>
      <x v="10"/>
    </i>
    <i>
      <x v="15"/>
    </i>
    <i>
      <x v="16"/>
    </i>
    <i>
      <x v="18"/>
    </i>
    <i>
      <x v="19"/>
    </i>
    <i>
      <x v="22"/>
    </i>
    <i>
      <x v="26"/>
    </i>
    <i>
      <x v="27"/>
    </i>
    <i>
      <x v="28"/>
    </i>
    <i>
      <x v="29"/>
    </i>
    <i>
      <x v="30"/>
    </i>
    <i>
      <x v="31"/>
    </i>
    <i>
      <x v="33"/>
    </i>
    <i>
      <x v="35"/>
    </i>
    <i>
      <x v="36"/>
    </i>
    <i>
      <x v="37"/>
    </i>
    <i>
      <x v="38"/>
    </i>
    <i>
      <x v="40"/>
    </i>
    <i>
      <x v="42"/>
    </i>
    <i>
      <x v="43"/>
    </i>
    <i>
      <x v="44"/>
    </i>
    <i>
      <x v="45"/>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E4017-4A36-4867-869F-ED49C7D57523}"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5">
    <pivotField showAll="0"/>
    <pivotField showAll="0"/>
    <pivotField showAll="0">
      <items count="5">
        <item h="1" x="2"/>
        <item h="1" x="1"/>
        <item x="0"/>
        <item h="1" x="3"/>
        <item t="default"/>
      </items>
    </pivotField>
    <pivotField numFmtId="14" showAll="0"/>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4"/>
    </i>
    <i>
      <x v="11"/>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C560C9-D29D-424B-B93A-23F8AF8B0874}"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3:H16" firstHeaderRow="1" firstDataRow="1" firstDataCol="1"/>
  <pivotFields count="25">
    <pivotField showAll="0"/>
    <pivotField showAll="0"/>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88246-084E-4F79-865A-C4DE4ACD74AD}"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3:E16" firstHeaderRow="1" firstDataRow="1" firstDataCol="1"/>
  <pivotFields count="25">
    <pivotField showAll="0"/>
    <pivotField showAll="0"/>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21DEF-4355-4D03-B0D8-6CDFB5CEAB03}"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25">
    <pivotField showAll="0"/>
    <pivotField showAll="0"/>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AD57A6-5C14-4D18-A6EC-BB3A387C5C7C}"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F45CE9-1AB3-4E1E-B005-46F6C949F3F2}"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206B6E-8E65-47EB-9AB6-8143CC097A5B}" name="PivotTable11"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items count="4">
        <item x="0"/>
        <item h="1" x="1"/>
        <item x="2"/>
        <item t="default"/>
      </items>
    </pivotField>
    <pivotField showAll="0"/>
    <pivotField showAll="0"/>
    <pivotField showAll="0"/>
    <pivotField showAll="0"/>
    <pivotField showAll="0">
      <items count="5">
        <item h="1"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BC03E7-9AEA-47E3-9C02-82CF73BCB8CD}" sourceName="Year">
  <pivotTables>
    <pivotTable tabId="5" name="PivotTable2"/>
    <pivotTable tabId="3" name="PivotTable1"/>
    <pivotTable tabId="10" name="PivotTable10"/>
    <pivotTable tabId="10" name="PivotTable6"/>
    <pivotTable tabId="10" name="PivotTable7"/>
    <pivotTable tabId="10" name="PivotTable8"/>
    <pivotTable tabId="10" name="PivotTable9"/>
    <pivotTable tabId="7" name="PivotTable4"/>
    <pivotTable tabId="6" name="PivotTable3"/>
    <pivotTable tabId="8" name="PivotTable5"/>
  </pivotTables>
  <data>
    <tabular pivotCacheId="1873901392">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CFE6577-1164-48D5-A6D6-B8BCBDA05F73}" sourceName="Segment">
  <pivotTables>
    <pivotTable tabId="5" name="PivotTable2"/>
    <pivotTable tabId="3" name="PivotTable1"/>
    <pivotTable tabId="10" name="PivotTable10"/>
    <pivotTable tabId="10" name="PivotTable6"/>
    <pivotTable tabId="10" name="PivotTable7"/>
    <pivotTable tabId="10" name="PivotTable8"/>
    <pivotTable tabId="10" name="PivotTable9"/>
    <pivotTable tabId="11" name="PivotTable11"/>
    <pivotTable tabId="7" name="PivotTable4"/>
    <pivotTable tabId="6" name="PivotTable3"/>
    <pivotTable tabId="8" name="PivotTable5"/>
  </pivotTables>
  <data>
    <tabular pivotCacheId="1873901392">
      <items count="3">
        <i x="0" s="1"/>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C3A882-9CCD-4A1D-A91D-452566B3B888}" sourceName="Region">
  <pivotTables>
    <pivotTable tabId="5" name="PivotTable2"/>
    <pivotTable tabId="3" name="PivotTable1"/>
    <pivotTable tabId="10" name="PivotTable10"/>
    <pivotTable tabId="10" name="PivotTable6"/>
    <pivotTable tabId="10" name="PivotTable7"/>
    <pivotTable tabId="10" name="PivotTable8"/>
    <pivotTable tabId="10" name="PivotTable9"/>
    <pivotTable tabId="11" name="PivotTable11"/>
    <pivotTable tabId="7" name="PivotTable4"/>
    <pivotTable tabId="6" name="PivotTable3"/>
    <pivotTable tabId="8" name="PivotTable5"/>
  </pivotTables>
  <data>
    <tabular pivotCacheId="1873901392">
      <items count="4">
        <i x="2"/>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68DF616-6A7A-4C55-9B37-A223260914AC}" cache="Slicer_Year" caption="Year" rowHeight="241300"/>
  <slicer name="Segment" xr10:uid="{B629BC4F-FB59-4EBA-8F6A-E65A57CA60F8}" cache="Slicer_Segment" caption="Segment" rowHeight="241300"/>
  <slicer name="Region" xr10:uid="{4D71D300-5BB7-4654-886B-4B84FA458D3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2FCD4D7-C785-47DC-BB82-84C2861E8994}" cache="Slicer_Year" caption="Year" style="AB" rowHeight="241300"/>
  <slicer name="Segment 1" xr10:uid="{67B06C7B-47B5-4B48-8CCF-67A86655E2A3}" cache="Slicer_Segment" caption="Segment" style="AB" rowHeight="241300"/>
  <slicer name="Region 1" xr10:uid="{80DE9850-EB22-42F2-A65C-23BA3067E2DF}"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8702B1-CB2F-4805-AC4A-5C717F605618}" name="Table2" displayName="Table2" ref="A1:V710" totalsRowShown="0">
  <autoFilter ref="A1:V710" xr:uid="{068702B1-CB2F-4805-AC4A-5C717F605618}"/>
  <tableColumns count="22">
    <tableColumn id="1" xr3:uid="{65C10A96-51AC-4C29-8FDF-4ACA5A2AB1C2}" name="Row ID"/>
    <tableColumn id="2" xr3:uid="{105B1539-9CD0-4615-BB3A-62CD6B60FE74}" name="Order ID"/>
    <tableColumn id="3" xr3:uid="{50C4AD5E-474B-4E62-89D6-C1801E763D16}" name="Year"/>
    <tableColumn id="4" xr3:uid="{5A553B10-D7FC-45EA-9EE7-D9E7EA306439}" name="Order Date" dataDxfId="14"/>
    <tableColumn id="5" xr3:uid="{8E874F3A-C4CA-41FD-9E2F-4C69A88F5002}" name="Ship Date" dataDxfId="13"/>
    <tableColumn id="6" xr3:uid="{00DEB7EB-79A8-40BF-8D7D-9C657A3B4661}" name="Ship Mode"/>
    <tableColumn id="7" xr3:uid="{3E5E3A23-97FC-4346-8792-FC534A7F7BDA}" name="Customer ID"/>
    <tableColumn id="8" xr3:uid="{4D5EC3AC-7D59-4A0E-AFC3-EDFA064B2AC9}" name="Customer Name"/>
    <tableColumn id="9" xr3:uid="{93616F86-CC32-46A8-BECF-59ABDEB186FA}" name="Segment"/>
    <tableColumn id="10" xr3:uid="{60364C90-4791-4E4E-A4AC-23C2F0D064E4}" name="Country"/>
    <tableColumn id="11" xr3:uid="{1A72FE69-03C4-4D66-8A9D-BC81C13BEFFB}" name="City"/>
    <tableColumn id="12" xr3:uid="{8F17B8A8-89AE-47E4-870D-24B1E2DF1FE4}" name="State"/>
    <tableColumn id="13" xr3:uid="{4BDA3EC4-6F08-4E28-A32B-8AB49E45FD05}" name="Postal Code"/>
    <tableColumn id="14" xr3:uid="{9F48562E-BD1F-4A10-B868-18A9A5316080}" name="Region"/>
    <tableColumn id="15" xr3:uid="{A90679C9-6990-4E41-9BFC-C34D91A4A812}" name="Product ID"/>
    <tableColumn id="16" xr3:uid="{56AA4ED9-4B4E-4DB3-92E2-45FE57C212EC}" name="Category"/>
    <tableColumn id="17" xr3:uid="{7E79FE72-D4EB-484C-B1B5-053C560BD423}" name="Sub-Category"/>
    <tableColumn id="18" xr3:uid="{8A13F159-087D-4EF1-A916-BA490F35C45F}" name="Product Name"/>
    <tableColumn id="19" xr3:uid="{5236A0B6-A601-4846-9009-D82D04E3B2D6}" name="Sales"/>
    <tableColumn id="20" xr3:uid="{5F9FD90E-BF8B-45D3-B1AF-BD50B3CEF22D}" name="Quantity"/>
    <tableColumn id="21" xr3:uid="{E1AC1518-D8D4-4552-BE70-72968897445E}" name="Discount"/>
    <tableColumn id="22" xr3:uid="{EC186332-370A-4610-94CC-A1205C3C186D}" name="Profi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7138F4-DEE9-477E-AAF7-3FCC499B0527}" name="Table3" displayName="Table3" ref="A1:V618" totalsRowShown="0">
  <autoFilter ref="A1:V618" xr:uid="{137138F4-DEE9-477E-AAF7-3FCC499B0527}"/>
  <tableColumns count="22">
    <tableColumn id="1" xr3:uid="{4F1C02F1-CA53-4094-817B-E7250565F7DD}" name="Row ID"/>
    <tableColumn id="2" xr3:uid="{27153785-763C-4DD1-BE7E-DEA15113D3CE}" name="Order ID"/>
    <tableColumn id="3" xr3:uid="{E59C3420-CA02-4FBC-876F-F761D5B5696D}" name="Year"/>
    <tableColumn id="4" xr3:uid="{507458C1-F04E-4822-B29D-52C23DFA5421}" name="Order Date" dataDxfId="11"/>
    <tableColumn id="5" xr3:uid="{9EE64808-FE45-4689-9A79-C1DE93650989}" name="Ship Date" dataDxfId="10"/>
    <tableColumn id="6" xr3:uid="{702CA646-54D0-4F85-859C-73BD0544B4C9}" name="Ship Mode"/>
    <tableColumn id="7" xr3:uid="{CF451A2B-D649-46C5-8948-13732CA87E0E}" name="Customer ID"/>
    <tableColumn id="8" xr3:uid="{7B8C6C6A-7812-4DA0-ADEC-3D9A2076B35B}" name="Customer Name"/>
    <tableColumn id="9" xr3:uid="{FA982F46-D05B-44E7-92C9-493D835A0156}" name="Segment"/>
    <tableColumn id="10" xr3:uid="{26C81AD8-B76F-4A8C-97C4-C779C82D3A45}" name="Country"/>
    <tableColumn id="11" xr3:uid="{752C8160-8175-4BF0-A2D5-76750CF641E6}" name="City"/>
    <tableColumn id="12" xr3:uid="{186B7384-11A3-436C-A1A3-0DA64F3C5054}" name="State"/>
    <tableColumn id="13" xr3:uid="{1BDDB1FC-911A-4CCC-AE7F-6CB94FDFA472}" name="Postal Code"/>
    <tableColumn id="14" xr3:uid="{47F9C441-1B39-4951-A5B7-FDD550CB09C1}" name="Region"/>
    <tableColumn id="15" xr3:uid="{50539391-5203-4E77-8656-362506C0E018}" name="Product ID"/>
    <tableColumn id="16" xr3:uid="{5F2B44C8-C004-4105-8FA0-74FAA3CA811E}" name="Category"/>
    <tableColumn id="17" xr3:uid="{114BF53F-8E6B-465D-95E4-2AAF0DF35CD8}" name="Sub-Category"/>
    <tableColumn id="18" xr3:uid="{8A61C2B6-2950-40D3-8C94-A2B4E01827F1}" name="Product Name"/>
    <tableColumn id="19" xr3:uid="{4D7DA77C-046F-43E9-B264-BE1E6631F551}" name="Sales"/>
    <tableColumn id="20" xr3:uid="{124E4E4A-9EA3-4E93-AC4A-5ABFE20131DD}" name="Quantity"/>
    <tableColumn id="21" xr3:uid="{5EB52B17-EC53-4B1F-9178-96A834BAAE3F}" name="Discount"/>
    <tableColumn id="22" xr3:uid="{A0044EE7-D855-4F32-9C24-BF021FF66A2C}" name="Profi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741AF-7681-4057-8BE7-FB67C90C2147}">
  <dimension ref="A1:V710"/>
  <sheetViews>
    <sheetView workbookViewId="0">
      <selection activeCell="V9" sqref="V9"/>
    </sheetView>
  </sheetViews>
  <sheetFormatPr defaultRowHeight="15" x14ac:dyDescent="0.25"/>
  <cols>
    <col min="1" max="1" width="9.28515625" customWidth="1"/>
    <col min="2" max="2" width="10.5703125" customWidth="1"/>
    <col min="4" max="4" width="12.85546875" customWidth="1"/>
    <col min="5" max="5" width="11.5703125" customWidth="1"/>
    <col min="6" max="6" width="12.5703125" customWidth="1"/>
    <col min="7" max="7" width="14" customWidth="1"/>
    <col min="8" max="8" width="17.42578125" customWidth="1"/>
    <col min="9" max="9" width="11" customWidth="1"/>
    <col min="10" max="10" width="10.140625" customWidth="1"/>
    <col min="13" max="13" width="13.5703125" customWidth="1"/>
    <col min="14" max="14" width="9.28515625" customWidth="1"/>
    <col min="15" max="15" width="12.28515625" customWidth="1"/>
    <col min="16" max="16" width="11" customWidth="1"/>
    <col min="17" max="17" width="15" customWidth="1"/>
    <col min="18" max="18" width="15.7109375" customWidth="1"/>
    <col min="20" max="21" width="10.855468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9972</v>
      </c>
      <c r="B2" t="s">
        <v>10920</v>
      </c>
      <c r="C2">
        <v>2012</v>
      </c>
      <c r="D2" s="27">
        <v>41088</v>
      </c>
      <c r="E2" s="27">
        <v>41092</v>
      </c>
      <c r="F2" t="s">
        <v>50</v>
      </c>
      <c r="G2" t="s">
        <v>762</v>
      </c>
      <c r="H2" t="s">
        <v>763</v>
      </c>
      <c r="I2" t="s">
        <v>102</v>
      </c>
      <c r="J2" t="s">
        <v>27</v>
      </c>
      <c r="K2" t="s">
        <v>3792</v>
      </c>
      <c r="L2" t="s">
        <v>1272</v>
      </c>
      <c r="M2">
        <v>30080</v>
      </c>
      <c r="N2" t="s">
        <v>30</v>
      </c>
      <c r="O2" t="s">
        <v>5148</v>
      </c>
      <c r="P2" t="s">
        <v>46</v>
      </c>
      <c r="Q2" t="s">
        <v>68</v>
      </c>
      <c r="R2" t="s">
        <v>5149</v>
      </c>
      <c r="S2">
        <v>140.75</v>
      </c>
      <c r="T2">
        <v>5</v>
      </c>
      <c r="U2">
        <v>0</v>
      </c>
      <c r="V2">
        <v>42.22499999999998</v>
      </c>
    </row>
    <row r="3" spans="1:22" x14ac:dyDescent="0.25">
      <c r="A3">
        <v>9971</v>
      </c>
      <c r="B3" t="s">
        <v>10920</v>
      </c>
      <c r="C3">
        <v>2012</v>
      </c>
      <c r="D3" s="27">
        <v>41088</v>
      </c>
      <c r="E3" s="27">
        <v>41092</v>
      </c>
      <c r="F3" t="s">
        <v>50</v>
      </c>
      <c r="G3" t="s">
        <v>762</v>
      </c>
      <c r="H3" t="s">
        <v>763</v>
      </c>
      <c r="I3" t="s">
        <v>102</v>
      </c>
      <c r="J3" t="s">
        <v>27</v>
      </c>
      <c r="K3" t="s">
        <v>3792</v>
      </c>
      <c r="L3" t="s">
        <v>1272</v>
      </c>
      <c r="M3">
        <v>30080</v>
      </c>
      <c r="N3" t="s">
        <v>30</v>
      </c>
      <c r="O3" t="s">
        <v>3834</v>
      </c>
      <c r="P3" t="s">
        <v>46</v>
      </c>
      <c r="Q3" t="s">
        <v>75</v>
      </c>
      <c r="R3" t="s">
        <v>3835</v>
      </c>
      <c r="S3">
        <v>119.56</v>
      </c>
      <c r="T3">
        <v>2</v>
      </c>
      <c r="U3">
        <v>0</v>
      </c>
      <c r="V3">
        <v>54.997599999999991</v>
      </c>
    </row>
    <row r="4" spans="1:22" x14ac:dyDescent="0.25">
      <c r="A4">
        <v>3</v>
      </c>
      <c r="B4" t="s">
        <v>38</v>
      </c>
      <c r="C4">
        <v>2013</v>
      </c>
      <c r="D4" s="27">
        <v>41438</v>
      </c>
      <c r="E4" s="27">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25">
      <c r="A5">
        <v>9952</v>
      </c>
      <c r="B5" t="s">
        <v>10911</v>
      </c>
      <c r="C5">
        <v>2014</v>
      </c>
      <c r="D5" s="27">
        <v>41792</v>
      </c>
      <c r="E5" s="27">
        <v>41794</v>
      </c>
      <c r="F5" t="s">
        <v>23</v>
      </c>
      <c r="G5" t="s">
        <v>2507</v>
      </c>
      <c r="H5" t="s">
        <v>2508</v>
      </c>
      <c r="I5" t="s">
        <v>41</v>
      </c>
      <c r="J5" t="s">
        <v>27</v>
      </c>
      <c r="K5" t="s">
        <v>4374</v>
      </c>
      <c r="L5" t="s">
        <v>254</v>
      </c>
      <c r="M5">
        <v>46203</v>
      </c>
      <c r="N5" t="s">
        <v>105</v>
      </c>
      <c r="O5" t="s">
        <v>3294</v>
      </c>
      <c r="P5" t="s">
        <v>46</v>
      </c>
      <c r="Q5" t="s">
        <v>75</v>
      </c>
      <c r="R5" t="s">
        <v>3295</v>
      </c>
      <c r="S5">
        <v>17.38</v>
      </c>
      <c r="T5">
        <v>2</v>
      </c>
      <c r="U5">
        <v>0</v>
      </c>
      <c r="V5">
        <v>8.69</v>
      </c>
    </row>
    <row r="6" spans="1:22" x14ac:dyDescent="0.25">
      <c r="A6">
        <v>9951</v>
      </c>
      <c r="B6" t="s">
        <v>10911</v>
      </c>
      <c r="C6">
        <v>2014</v>
      </c>
      <c r="D6" s="27">
        <v>41792</v>
      </c>
      <c r="E6" s="27">
        <v>41794</v>
      </c>
      <c r="F6" t="s">
        <v>23</v>
      </c>
      <c r="G6" t="s">
        <v>2507</v>
      </c>
      <c r="H6" t="s">
        <v>2508</v>
      </c>
      <c r="I6" t="s">
        <v>41</v>
      </c>
      <c r="J6" t="s">
        <v>27</v>
      </c>
      <c r="K6" t="s">
        <v>4374</v>
      </c>
      <c r="L6" t="s">
        <v>254</v>
      </c>
      <c r="M6">
        <v>46203</v>
      </c>
      <c r="N6" t="s">
        <v>105</v>
      </c>
      <c r="O6" t="s">
        <v>2665</v>
      </c>
      <c r="P6" t="s">
        <v>71</v>
      </c>
      <c r="Q6" t="s">
        <v>161</v>
      </c>
      <c r="R6" t="s">
        <v>2666</v>
      </c>
      <c r="S6">
        <v>39.89</v>
      </c>
      <c r="T6">
        <v>1</v>
      </c>
      <c r="U6">
        <v>0</v>
      </c>
      <c r="V6">
        <v>14.7593</v>
      </c>
    </row>
    <row r="7" spans="1:22" x14ac:dyDescent="0.25">
      <c r="A7">
        <v>6</v>
      </c>
      <c r="B7" t="s">
        <v>61</v>
      </c>
      <c r="C7">
        <v>2011</v>
      </c>
      <c r="D7" s="27">
        <v>40703</v>
      </c>
      <c r="E7" s="27">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25">
      <c r="A8">
        <v>7</v>
      </c>
      <c r="B8" t="s">
        <v>61</v>
      </c>
      <c r="C8">
        <v>2011</v>
      </c>
      <c r="D8" s="27">
        <v>40703</v>
      </c>
      <c r="E8" s="27">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25">
      <c r="A9">
        <v>8</v>
      </c>
      <c r="B9" t="s">
        <v>61</v>
      </c>
      <c r="C9">
        <v>2011</v>
      </c>
      <c r="D9" s="27">
        <v>40703</v>
      </c>
      <c r="E9" s="27">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25">
      <c r="A10">
        <v>9</v>
      </c>
      <c r="B10" t="s">
        <v>61</v>
      </c>
      <c r="C10">
        <v>2011</v>
      </c>
      <c r="D10" s="27">
        <v>40703</v>
      </c>
      <c r="E10" s="27">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25">
      <c r="A11">
        <v>10</v>
      </c>
      <c r="B11" t="s">
        <v>61</v>
      </c>
      <c r="C11">
        <v>2011</v>
      </c>
      <c r="D11" s="27">
        <v>40703</v>
      </c>
      <c r="E11" s="27">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25">
      <c r="A12">
        <v>11</v>
      </c>
      <c r="B12" t="s">
        <v>61</v>
      </c>
      <c r="C12">
        <v>2011</v>
      </c>
      <c r="D12" s="27">
        <v>40703</v>
      </c>
      <c r="E12" s="27">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25">
      <c r="A13">
        <v>12</v>
      </c>
      <c r="B13" t="s">
        <v>61</v>
      </c>
      <c r="C13">
        <v>2011</v>
      </c>
      <c r="D13" s="27">
        <v>40703</v>
      </c>
      <c r="E13" s="27">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25">
      <c r="A14">
        <v>9950</v>
      </c>
      <c r="B14" t="s">
        <v>10911</v>
      </c>
      <c r="C14">
        <v>2014</v>
      </c>
      <c r="D14" s="27">
        <v>41792</v>
      </c>
      <c r="E14" s="27">
        <v>41794</v>
      </c>
      <c r="F14" t="s">
        <v>23</v>
      </c>
      <c r="G14" t="s">
        <v>2507</v>
      </c>
      <c r="H14" t="s">
        <v>2508</v>
      </c>
      <c r="I14" t="s">
        <v>41</v>
      </c>
      <c r="J14" t="s">
        <v>27</v>
      </c>
      <c r="K14" t="s">
        <v>4374</v>
      </c>
      <c r="L14" t="s">
        <v>254</v>
      </c>
      <c r="M14">
        <v>46203</v>
      </c>
      <c r="N14" t="s">
        <v>105</v>
      </c>
      <c r="O14" t="s">
        <v>4515</v>
      </c>
      <c r="P14" t="s">
        <v>71</v>
      </c>
      <c r="Q14" t="s">
        <v>161</v>
      </c>
      <c r="R14" t="s">
        <v>4516</v>
      </c>
      <c r="S14">
        <v>83.97</v>
      </c>
      <c r="T14">
        <v>3</v>
      </c>
      <c r="U14">
        <v>0</v>
      </c>
      <c r="V14">
        <v>15.954299999999993</v>
      </c>
    </row>
    <row r="15" spans="1:22" x14ac:dyDescent="0.25">
      <c r="A15">
        <v>9949</v>
      </c>
      <c r="B15" t="s">
        <v>10911</v>
      </c>
      <c r="C15">
        <v>2014</v>
      </c>
      <c r="D15" s="27">
        <v>41792</v>
      </c>
      <c r="E15" s="27">
        <v>41794</v>
      </c>
      <c r="F15" t="s">
        <v>23</v>
      </c>
      <c r="G15" t="s">
        <v>2507</v>
      </c>
      <c r="H15" t="s">
        <v>2508</v>
      </c>
      <c r="I15" t="s">
        <v>41</v>
      </c>
      <c r="J15" t="s">
        <v>27</v>
      </c>
      <c r="K15" t="s">
        <v>4374</v>
      </c>
      <c r="L15" t="s">
        <v>254</v>
      </c>
      <c r="M15">
        <v>46203</v>
      </c>
      <c r="N15" t="s">
        <v>105</v>
      </c>
      <c r="O15" t="s">
        <v>937</v>
      </c>
      <c r="P15" t="s">
        <v>46</v>
      </c>
      <c r="Q15" t="s">
        <v>78</v>
      </c>
      <c r="R15" t="s">
        <v>938</v>
      </c>
      <c r="S15">
        <v>2405.1999999999998</v>
      </c>
      <c r="T15">
        <v>8</v>
      </c>
      <c r="U15">
        <v>0</v>
      </c>
      <c r="V15">
        <v>793.71599999999989</v>
      </c>
    </row>
    <row r="16" spans="1:22" x14ac:dyDescent="0.25">
      <c r="A16">
        <v>9948</v>
      </c>
      <c r="B16" t="s">
        <v>10911</v>
      </c>
      <c r="C16">
        <v>2014</v>
      </c>
      <c r="D16" s="27">
        <v>41792</v>
      </c>
      <c r="E16" s="27">
        <v>41794</v>
      </c>
      <c r="F16" t="s">
        <v>23</v>
      </c>
      <c r="G16" t="s">
        <v>2507</v>
      </c>
      <c r="H16" t="s">
        <v>2508</v>
      </c>
      <c r="I16" t="s">
        <v>41</v>
      </c>
      <c r="J16" t="s">
        <v>27</v>
      </c>
      <c r="K16" t="s">
        <v>4374</v>
      </c>
      <c r="L16" t="s">
        <v>254</v>
      </c>
      <c r="M16">
        <v>46203</v>
      </c>
      <c r="N16" t="s">
        <v>105</v>
      </c>
      <c r="O16" t="s">
        <v>2436</v>
      </c>
      <c r="P16" t="s">
        <v>32</v>
      </c>
      <c r="Q16" t="s">
        <v>36</v>
      </c>
      <c r="R16" t="s">
        <v>2437</v>
      </c>
      <c r="S16">
        <v>1925.88</v>
      </c>
      <c r="T16">
        <v>6</v>
      </c>
      <c r="U16">
        <v>0</v>
      </c>
      <c r="V16">
        <v>539.24639999999999</v>
      </c>
    </row>
    <row r="17" spans="1:22" x14ac:dyDescent="0.25">
      <c r="A17">
        <v>9938</v>
      </c>
      <c r="B17" t="s">
        <v>10905</v>
      </c>
      <c r="C17">
        <v>2013</v>
      </c>
      <c r="D17" s="27">
        <v>41429</v>
      </c>
      <c r="E17" s="27">
        <v>41432</v>
      </c>
      <c r="F17" t="s">
        <v>23</v>
      </c>
      <c r="G17" t="s">
        <v>2407</v>
      </c>
      <c r="H17" t="s">
        <v>2408</v>
      </c>
      <c r="I17" t="s">
        <v>41</v>
      </c>
      <c r="J17" t="s">
        <v>27</v>
      </c>
      <c r="K17" t="s">
        <v>42</v>
      </c>
      <c r="L17" t="s">
        <v>43</v>
      </c>
      <c r="M17">
        <v>90049</v>
      </c>
      <c r="N17" t="s">
        <v>44</v>
      </c>
      <c r="O17" t="s">
        <v>3806</v>
      </c>
      <c r="P17" t="s">
        <v>32</v>
      </c>
      <c r="Q17" t="s">
        <v>56</v>
      </c>
      <c r="R17" t="s">
        <v>3807</v>
      </c>
      <c r="S17">
        <v>71.088000000000008</v>
      </c>
      <c r="T17">
        <v>2</v>
      </c>
      <c r="U17">
        <v>0.2</v>
      </c>
      <c r="V17">
        <v>-1.7772000000000041</v>
      </c>
    </row>
    <row r="18" spans="1:22" x14ac:dyDescent="0.25">
      <c r="A18">
        <v>9937</v>
      </c>
      <c r="B18" t="s">
        <v>10904</v>
      </c>
      <c r="C18">
        <v>2014</v>
      </c>
      <c r="D18" s="27">
        <v>41815</v>
      </c>
      <c r="E18" s="27">
        <v>41819</v>
      </c>
      <c r="F18" t="s">
        <v>50</v>
      </c>
      <c r="G18" t="s">
        <v>5575</v>
      </c>
      <c r="H18" t="s">
        <v>5576</v>
      </c>
      <c r="I18" t="s">
        <v>26</v>
      </c>
      <c r="J18" t="s">
        <v>27</v>
      </c>
      <c r="K18" t="s">
        <v>7306</v>
      </c>
      <c r="L18" t="s">
        <v>1399</v>
      </c>
      <c r="M18">
        <v>2920</v>
      </c>
      <c r="N18" t="s">
        <v>148</v>
      </c>
      <c r="O18" t="s">
        <v>617</v>
      </c>
      <c r="P18" t="s">
        <v>46</v>
      </c>
      <c r="Q18" t="s">
        <v>75</v>
      </c>
      <c r="R18" t="s">
        <v>618</v>
      </c>
      <c r="S18">
        <v>102.93</v>
      </c>
      <c r="T18">
        <v>3</v>
      </c>
      <c r="U18">
        <v>0</v>
      </c>
      <c r="V18">
        <v>48.377100000000006</v>
      </c>
    </row>
    <row r="19" spans="1:22" x14ac:dyDescent="0.25">
      <c r="A19">
        <v>9899</v>
      </c>
      <c r="B19" t="s">
        <v>10885</v>
      </c>
      <c r="C19">
        <v>2013</v>
      </c>
      <c r="D19" s="27">
        <v>41432</v>
      </c>
      <c r="E19" s="27">
        <v>41436</v>
      </c>
      <c r="F19" t="s">
        <v>50</v>
      </c>
      <c r="G19" t="s">
        <v>3647</v>
      </c>
      <c r="H19" t="s">
        <v>3648</v>
      </c>
      <c r="I19" t="s">
        <v>26</v>
      </c>
      <c r="J19" t="s">
        <v>27</v>
      </c>
      <c r="K19" t="s">
        <v>746</v>
      </c>
      <c r="L19" t="s">
        <v>498</v>
      </c>
      <c r="M19">
        <v>45014</v>
      </c>
      <c r="N19" t="s">
        <v>148</v>
      </c>
      <c r="O19" t="s">
        <v>7823</v>
      </c>
      <c r="P19" t="s">
        <v>32</v>
      </c>
      <c r="Q19" t="s">
        <v>65</v>
      </c>
      <c r="R19" t="s">
        <v>7824</v>
      </c>
      <c r="S19">
        <v>82.64</v>
      </c>
      <c r="T19">
        <v>2</v>
      </c>
      <c r="U19">
        <v>0.2</v>
      </c>
      <c r="V19">
        <v>0</v>
      </c>
    </row>
    <row r="20" spans="1:22" x14ac:dyDescent="0.25">
      <c r="A20">
        <v>9898</v>
      </c>
      <c r="B20" t="s">
        <v>10885</v>
      </c>
      <c r="C20">
        <v>2013</v>
      </c>
      <c r="D20" s="27">
        <v>41432</v>
      </c>
      <c r="E20" s="27">
        <v>41436</v>
      </c>
      <c r="F20" t="s">
        <v>50</v>
      </c>
      <c r="G20" t="s">
        <v>3647</v>
      </c>
      <c r="H20" t="s">
        <v>3648</v>
      </c>
      <c r="I20" t="s">
        <v>26</v>
      </c>
      <c r="J20" t="s">
        <v>27</v>
      </c>
      <c r="K20" t="s">
        <v>746</v>
      </c>
      <c r="L20" t="s">
        <v>498</v>
      </c>
      <c r="M20">
        <v>45014</v>
      </c>
      <c r="N20" t="s">
        <v>148</v>
      </c>
      <c r="O20" t="s">
        <v>2433</v>
      </c>
      <c r="P20" t="s">
        <v>32</v>
      </c>
      <c r="Q20" t="s">
        <v>65</v>
      </c>
      <c r="R20" t="s">
        <v>2434</v>
      </c>
      <c r="S20">
        <v>466.32000000000005</v>
      </c>
      <c r="T20">
        <v>3</v>
      </c>
      <c r="U20">
        <v>0.2</v>
      </c>
      <c r="V20">
        <v>34.97399999999999</v>
      </c>
    </row>
    <row r="21" spans="1:22" x14ac:dyDescent="0.25">
      <c r="A21">
        <v>9897</v>
      </c>
      <c r="B21" t="s">
        <v>10884</v>
      </c>
      <c r="C21">
        <v>2011</v>
      </c>
      <c r="D21" s="27">
        <v>40711</v>
      </c>
      <c r="E21" s="27">
        <v>40714</v>
      </c>
      <c r="F21" t="s">
        <v>23</v>
      </c>
      <c r="G21" t="s">
        <v>1934</v>
      </c>
      <c r="H21" t="s">
        <v>1935</v>
      </c>
      <c r="I21" t="s">
        <v>26</v>
      </c>
      <c r="J21" t="s">
        <v>27</v>
      </c>
      <c r="K21" t="s">
        <v>303</v>
      </c>
      <c r="L21" t="s">
        <v>211</v>
      </c>
      <c r="M21">
        <v>60653</v>
      </c>
      <c r="N21" t="s">
        <v>105</v>
      </c>
      <c r="O21" t="s">
        <v>7534</v>
      </c>
      <c r="P21" t="s">
        <v>46</v>
      </c>
      <c r="Q21" t="s">
        <v>90</v>
      </c>
      <c r="R21" t="s">
        <v>7535</v>
      </c>
      <c r="S21">
        <v>62.015999999999998</v>
      </c>
      <c r="T21">
        <v>2</v>
      </c>
      <c r="U21">
        <v>0.2</v>
      </c>
      <c r="V21">
        <v>22.480800000000002</v>
      </c>
    </row>
    <row r="22" spans="1:22" x14ac:dyDescent="0.25">
      <c r="A22">
        <v>9856</v>
      </c>
      <c r="B22" t="s">
        <v>10862</v>
      </c>
      <c r="C22">
        <v>2014</v>
      </c>
      <c r="D22" s="27">
        <v>41810</v>
      </c>
      <c r="E22" s="27">
        <v>41814</v>
      </c>
      <c r="F22" t="s">
        <v>50</v>
      </c>
      <c r="G22" t="s">
        <v>5921</v>
      </c>
      <c r="H22" t="s">
        <v>5922</v>
      </c>
      <c r="I22" t="s">
        <v>26</v>
      </c>
      <c r="J22" t="s">
        <v>27</v>
      </c>
      <c r="K22" t="s">
        <v>127</v>
      </c>
      <c r="L22" t="s">
        <v>43</v>
      </c>
      <c r="M22">
        <v>94109</v>
      </c>
      <c r="N22" t="s">
        <v>44</v>
      </c>
      <c r="O22" t="s">
        <v>6339</v>
      </c>
      <c r="P22" t="s">
        <v>46</v>
      </c>
      <c r="Q22" t="s">
        <v>90</v>
      </c>
      <c r="R22" t="s">
        <v>6340</v>
      </c>
      <c r="S22">
        <v>24.56</v>
      </c>
      <c r="T22">
        <v>2</v>
      </c>
      <c r="U22">
        <v>0</v>
      </c>
      <c r="V22">
        <v>11.543199999999999</v>
      </c>
    </row>
    <row r="23" spans="1:22" x14ac:dyDescent="0.25">
      <c r="A23">
        <v>9855</v>
      </c>
      <c r="B23" t="s">
        <v>10862</v>
      </c>
      <c r="C23">
        <v>2014</v>
      </c>
      <c r="D23" s="27">
        <v>41810</v>
      </c>
      <c r="E23" s="27">
        <v>41814</v>
      </c>
      <c r="F23" t="s">
        <v>50</v>
      </c>
      <c r="G23" t="s">
        <v>5921</v>
      </c>
      <c r="H23" t="s">
        <v>5922</v>
      </c>
      <c r="I23" t="s">
        <v>26</v>
      </c>
      <c r="J23" t="s">
        <v>27</v>
      </c>
      <c r="K23" t="s">
        <v>127</v>
      </c>
      <c r="L23" t="s">
        <v>43</v>
      </c>
      <c r="M23">
        <v>94109</v>
      </c>
      <c r="N23" t="s">
        <v>44</v>
      </c>
      <c r="O23" t="s">
        <v>7026</v>
      </c>
      <c r="P23" t="s">
        <v>32</v>
      </c>
      <c r="Q23" t="s">
        <v>65</v>
      </c>
      <c r="R23" t="s">
        <v>7027</v>
      </c>
      <c r="S23">
        <v>50.32</v>
      </c>
      <c r="T23">
        <v>4</v>
      </c>
      <c r="U23">
        <v>0</v>
      </c>
      <c r="V23">
        <v>21.134400000000003</v>
      </c>
    </row>
    <row r="24" spans="1:22" x14ac:dyDescent="0.25">
      <c r="A24">
        <v>9846</v>
      </c>
      <c r="B24" t="s">
        <v>10858</v>
      </c>
      <c r="C24">
        <v>2011</v>
      </c>
      <c r="D24" s="27">
        <v>40697</v>
      </c>
      <c r="E24" s="27">
        <v>40700</v>
      </c>
      <c r="F24" t="s">
        <v>188</v>
      </c>
      <c r="G24" t="s">
        <v>6272</v>
      </c>
      <c r="H24" t="s">
        <v>6273</v>
      </c>
      <c r="I24" t="s">
        <v>26</v>
      </c>
      <c r="J24" t="s">
        <v>27</v>
      </c>
      <c r="K24" t="s">
        <v>357</v>
      </c>
      <c r="L24" t="s">
        <v>211</v>
      </c>
      <c r="M24">
        <v>62521</v>
      </c>
      <c r="N24" t="s">
        <v>105</v>
      </c>
      <c r="O24" t="s">
        <v>4495</v>
      </c>
      <c r="P24" t="s">
        <v>46</v>
      </c>
      <c r="Q24" t="s">
        <v>59</v>
      </c>
      <c r="R24" t="s">
        <v>4496</v>
      </c>
      <c r="S24">
        <v>132.696</v>
      </c>
      <c r="T24">
        <v>3</v>
      </c>
      <c r="U24">
        <v>0.2</v>
      </c>
      <c r="V24">
        <v>9.9521999999999977</v>
      </c>
    </row>
    <row r="25" spans="1:22" x14ac:dyDescent="0.25">
      <c r="A25">
        <v>9845</v>
      </c>
      <c r="B25" t="s">
        <v>10858</v>
      </c>
      <c r="C25">
        <v>2011</v>
      </c>
      <c r="D25" s="27">
        <v>40697</v>
      </c>
      <c r="E25" s="27">
        <v>40700</v>
      </c>
      <c r="F25" t="s">
        <v>188</v>
      </c>
      <c r="G25" t="s">
        <v>6272</v>
      </c>
      <c r="H25" t="s">
        <v>6273</v>
      </c>
      <c r="I25" t="s">
        <v>26</v>
      </c>
      <c r="J25" t="s">
        <v>27</v>
      </c>
      <c r="K25" t="s">
        <v>357</v>
      </c>
      <c r="L25" t="s">
        <v>211</v>
      </c>
      <c r="M25">
        <v>62521</v>
      </c>
      <c r="N25" t="s">
        <v>105</v>
      </c>
      <c r="O25" t="s">
        <v>1954</v>
      </c>
      <c r="P25" t="s">
        <v>32</v>
      </c>
      <c r="Q25" t="s">
        <v>65</v>
      </c>
      <c r="R25" t="s">
        <v>1955</v>
      </c>
      <c r="S25">
        <v>61.543999999999997</v>
      </c>
      <c r="T25">
        <v>7</v>
      </c>
      <c r="U25">
        <v>0.6</v>
      </c>
      <c r="V25">
        <v>-40.003599999999999</v>
      </c>
    </row>
    <row r="26" spans="1:22" x14ac:dyDescent="0.25">
      <c r="A26">
        <v>9844</v>
      </c>
      <c r="B26" t="s">
        <v>10858</v>
      </c>
      <c r="C26">
        <v>2011</v>
      </c>
      <c r="D26" s="27">
        <v>40697</v>
      </c>
      <c r="E26" s="27">
        <v>40700</v>
      </c>
      <c r="F26" t="s">
        <v>188</v>
      </c>
      <c r="G26" t="s">
        <v>6272</v>
      </c>
      <c r="H26" t="s">
        <v>6273</v>
      </c>
      <c r="I26" t="s">
        <v>26</v>
      </c>
      <c r="J26" t="s">
        <v>27</v>
      </c>
      <c r="K26" t="s">
        <v>357</v>
      </c>
      <c r="L26" t="s">
        <v>211</v>
      </c>
      <c r="M26">
        <v>62521</v>
      </c>
      <c r="N26" t="s">
        <v>105</v>
      </c>
      <c r="O26" t="s">
        <v>4565</v>
      </c>
      <c r="P26" t="s">
        <v>46</v>
      </c>
      <c r="Q26" t="s">
        <v>47</v>
      </c>
      <c r="R26" t="s">
        <v>4566</v>
      </c>
      <c r="S26">
        <v>15.936000000000002</v>
      </c>
      <c r="T26">
        <v>4</v>
      </c>
      <c r="U26">
        <v>0.2</v>
      </c>
      <c r="V26">
        <v>5.1791999999999998</v>
      </c>
    </row>
    <row r="27" spans="1:22" x14ac:dyDescent="0.25">
      <c r="A27">
        <v>9829</v>
      </c>
      <c r="B27" t="s">
        <v>10851</v>
      </c>
      <c r="C27">
        <v>2014</v>
      </c>
      <c r="D27" s="27">
        <v>41810</v>
      </c>
      <c r="E27" s="27">
        <v>41817</v>
      </c>
      <c r="F27" t="s">
        <v>50</v>
      </c>
      <c r="G27" t="s">
        <v>400</v>
      </c>
      <c r="H27" t="s">
        <v>401</v>
      </c>
      <c r="I27" t="s">
        <v>41</v>
      </c>
      <c r="J27" t="s">
        <v>27</v>
      </c>
      <c r="K27" t="s">
        <v>266</v>
      </c>
      <c r="L27" t="s">
        <v>267</v>
      </c>
      <c r="M27">
        <v>10035</v>
      </c>
      <c r="N27" t="s">
        <v>148</v>
      </c>
      <c r="O27" t="s">
        <v>2106</v>
      </c>
      <c r="P27" t="s">
        <v>46</v>
      </c>
      <c r="Q27" t="s">
        <v>75</v>
      </c>
      <c r="R27" t="s">
        <v>2107</v>
      </c>
      <c r="S27">
        <v>11.568000000000001</v>
      </c>
      <c r="T27">
        <v>3</v>
      </c>
      <c r="U27">
        <v>0.2</v>
      </c>
      <c r="V27">
        <v>3.7595999999999998</v>
      </c>
    </row>
    <row r="28" spans="1:22" x14ac:dyDescent="0.25">
      <c r="A28">
        <v>9828</v>
      </c>
      <c r="B28" t="s">
        <v>10851</v>
      </c>
      <c r="C28">
        <v>2014</v>
      </c>
      <c r="D28" s="27">
        <v>41810</v>
      </c>
      <c r="E28" s="27">
        <v>41817</v>
      </c>
      <c r="F28" t="s">
        <v>50</v>
      </c>
      <c r="G28" t="s">
        <v>400</v>
      </c>
      <c r="H28" t="s">
        <v>401</v>
      </c>
      <c r="I28" t="s">
        <v>41</v>
      </c>
      <c r="J28" t="s">
        <v>27</v>
      </c>
      <c r="K28" t="s">
        <v>266</v>
      </c>
      <c r="L28" t="s">
        <v>267</v>
      </c>
      <c r="M28">
        <v>10035</v>
      </c>
      <c r="N28" t="s">
        <v>148</v>
      </c>
      <c r="O28" t="s">
        <v>2164</v>
      </c>
      <c r="P28" t="s">
        <v>46</v>
      </c>
      <c r="Q28" t="s">
        <v>59</v>
      </c>
      <c r="R28" t="s">
        <v>2165</v>
      </c>
      <c r="S28">
        <v>129.30000000000001</v>
      </c>
      <c r="T28">
        <v>2</v>
      </c>
      <c r="U28">
        <v>0</v>
      </c>
      <c r="V28">
        <v>6.4649999999999892</v>
      </c>
    </row>
    <row r="29" spans="1:22" x14ac:dyDescent="0.25">
      <c r="A29">
        <v>9822</v>
      </c>
      <c r="B29" t="s">
        <v>10849</v>
      </c>
      <c r="C29">
        <v>2012</v>
      </c>
      <c r="D29" s="27">
        <v>41068</v>
      </c>
      <c r="E29" s="27">
        <v>41072</v>
      </c>
      <c r="F29" t="s">
        <v>50</v>
      </c>
      <c r="G29" t="s">
        <v>1033</v>
      </c>
      <c r="H29" t="s">
        <v>1034</v>
      </c>
      <c r="I29" t="s">
        <v>41</v>
      </c>
      <c r="J29" t="s">
        <v>27</v>
      </c>
      <c r="K29" t="s">
        <v>1151</v>
      </c>
      <c r="L29" t="s">
        <v>54</v>
      </c>
      <c r="M29">
        <v>33710</v>
      </c>
      <c r="N29" t="s">
        <v>30</v>
      </c>
      <c r="O29" t="s">
        <v>1829</v>
      </c>
      <c r="P29" t="s">
        <v>46</v>
      </c>
      <c r="Q29" t="s">
        <v>75</v>
      </c>
      <c r="R29" t="s">
        <v>1830</v>
      </c>
      <c r="S29">
        <v>18.264000000000003</v>
      </c>
      <c r="T29">
        <v>2</v>
      </c>
      <c r="U29">
        <v>0.7</v>
      </c>
      <c r="V29">
        <v>-13.393599999999999</v>
      </c>
    </row>
    <row r="30" spans="1:22" x14ac:dyDescent="0.25">
      <c r="A30">
        <v>9821</v>
      </c>
      <c r="B30" t="s">
        <v>10849</v>
      </c>
      <c r="C30">
        <v>2012</v>
      </c>
      <c r="D30" s="27">
        <v>41068</v>
      </c>
      <c r="E30" s="27">
        <v>41072</v>
      </c>
      <c r="F30" t="s">
        <v>50</v>
      </c>
      <c r="G30" t="s">
        <v>1033</v>
      </c>
      <c r="H30" t="s">
        <v>1034</v>
      </c>
      <c r="I30" t="s">
        <v>41</v>
      </c>
      <c r="J30" t="s">
        <v>27</v>
      </c>
      <c r="K30" t="s">
        <v>1151</v>
      </c>
      <c r="L30" t="s">
        <v>54</v>
      </c>
      <c r="M30">
        <v>33710</v>
      </c>
      <c r="N30" t="s">
        <v>30</v>
      </c>
      <c r="O30" t="s">
        <v>8221</v>
      </c>
      <c r="P30" t="s">
        <v>46</v>
      </c>
      <c r="Q30" t="s">
        <v>90</v>
      </c>
      <c r="R30" t="s">
        <v>8222</v>
      </c>
      <c r="S30">
        <v>42.24</v>
      </c>
      <c r="T30">
        <v>10</v>
      </c>
      <c r="U30">
        <v>0.2</v>
      </c>
      <c r="V30">
        <v>13.199999999999998</v>
      </c>
    </row>
    <row r="31" spans="1:22" x14ac:dyDescent="0.25">
      <c r="A31">
        <v>9820</v>
      </c>
      <c r="B31" t="s">
        <v>10849</v>
      </c>
      <c r="C31">
        <v>2012</v>
      </c>
      <c r="D31" s="27">
        <v>41068</v>
      </c>
      <c r="E31" s="27">
        <v>41072</v>
      </c>
      <c r="F31" t="s">
        <v>50</v>
      </c>
      <c r="G31" t="s">
        <v>1033</v>
      </c>
      <c r="H31" t="s">
        <v>1034</v>
      </c>
      <c r="I31" t="s">
        <v>41</v>
      </c>
      <c r="J31" t="s">
        <v>27</v>
      </c>
      <c r="K31" t="s">
        <v>1151</v>
      </c>
      <c r="L31" t="s">
        <v>54</v>
      </c>
      <c r="M31">
        <v>33710</v>
      </c>
      <c r="N31" t="s">
        <v>30</v>
      </c>
      <c r="O31" t="s">
        <v>6731</v>
      </c>
      <c r="P31" t="s">
        <v>46</v>
      </c>
      <c r="Q31" t="s">
        <v>47</v>
      </c>
      <c r="R31" t="s">
        <v>6732</v>
      </c>
      <c r="S31">
        <v>9</v>
      </c>
      <c r="T31">
        <v>3</v>
      </c>
      <c r="U31">
        <v>0.2</v>
      </c>
      <c r="V31">
        <v>3.1499999999999995</v>
      </c>
    </row>
    <row r="32" spans="1:22" x14ac:dyDescent="0.25">
      <c r="A32">
        <v>9819</v>
      </c>
      <c r="B32" t="s">
        <v>10849</v>
      </c>
      <c r="C32">
        <v>2012</v>
      </c>
      <c r="D32" s="27">
        <v>41068</v>
      </c>
      <c r="E32" s="27">
        <v>41072</v>
      </c>
      <c r="F32" t="s">
        <v>50</v>
      </c>
      <c r="G32" t="s">
        <v>1033</v>
      </c>
      <c r="H32" t="s">
        <v>1034</v>
      </c>
      <c r="I32" t="s">
        <v>41</v>
      </c>
      <c r="J32" t="s">
        <v>27</v>
      </c>
      <c r="K32" t="s">
        <v>1151</v>
      </c>
      <c r="L32" t="s">
        <v>54</v>
      </c>
      <c r="M32">
        <v>33710</v>
      </c>
      <c r="N32" t="s">
        <v>30</v>
      </c>
      <c r="O32" t="s">
        <v>1739</v>
      </c>
      <c r="P32" t="s">
        <v>46</v>
      </c>
      <c r="Q32" t="s">
        <v>68</v>
      </c>
      <c r="R32" t="s">
        <v>1740</v>
      </c>
      <c r="S32">
        <v>4.4479999999999995</v>
      </c>
      <c r="T32">
        <v>2</v>
      </c>
      <c r="U32">
        <v>0.2</v>
      </c>
      <c r="V32">
        <v>0.3335999999999999</v>
      </c>
    </row>
    <row r="33" spans="1:22" x14ac:dyDescent="0.25">
      <c r="A33">
        <v>9818</v>
      </c>
      <c r="B33" t="s">
        <v>10849</v>
      </c>
      <c r="C33">
        <v>2012</v>
      </c>
      <c r="D33" s="27">
        <v>41068</v>
      </c>
      <c r="E33" s="27">
        <v>41072</v>
      </c>
      <c r="F33" t="s">
        <v>50</v>
      </c>
      <c r="G33" t="s">
        <v>1033</v>
      </c>
      <c r="H33" t="s">
        <v>1034</v>
      </c>
      <c r="I33" t="s">
        <v>41</v>
      </c>
      <c r="J33" t="s">
        <v>27</v>
      </c>
      <c r="K33" t="s">
        <v>1151</v>
      </c>
      <c r="L33" t="s">
        <v>54</v>
      </c>
      <c r="M33">
        <v>33710</v>
      </c>
      <c r="N33" t="s">
        <v>30</v>
      </c>
      <c r="O33" t="s">
        <v>5990</v>
      </c>
      <c r="P33" t="s">
        <v>32</v>
      </c>
      <c r="Q33" t="s">
        <v>65</v>
      </c>
      <c r="R33" t="s">
        <v>5991</v>
      </c>
      <c r="S33">
        <v>173.208</v>
      </c>
      <c r="T33">
        <v>7</v>
      </c>
      <c r="U33">
        <v>0.2</v>
      </c>
      <c r="V33">
        <v>45.467100000000009</v>
      </c>
    </row>
    <row r="34" spans="1:22" x14ac:dyDescent="0.25">
      <c r="A34">
        <v>9817</v>
      </c>
      <c r="B34" t="s">
        <v>10849</v>
      </c>
      <c r="C34">
        <v>2012</v>
      </c>
      <c r="D34" s="27">
        <v>41068</v>
      </c>
      <c r="E34" s="27">
        <v>41072</v>
      </c>
      <c r="F34" t="s">
        <v>50</v>
      </c>
      <c r="G34" t="s">
        <v>1033</v>
      </c>
      <c r="H34" t="s">
        <v>1034</v>
      </c>
      <c r="I34" t="s">
        <v>41</v>
      </c>
      <c r="J34" t="s">
        <v>27</v>
      </c>
      <c r="K34" t="s">
        <v>1151</v>
      </c>
      <c r="L34" t="s">
        <v>54</v>
      </c>
      <c r="M34">
        <v>33710</v>
      </c>
      <c r="N34" t="s">
        <v>30</v>
      </c>
      <c r="O34" t="s">
        <v>2999</v>
      </c>
      <c r="P34" t="s">
        <v>46</v>
      </c>
      <c r="Q34" t="s">
        <v>59</v>
      </c>
      <c r="R34" t="s">
        <v>3000</v>
      </c>
      <c r="S34">
        <v>516.96</v>
      </c>
      <c r="T34">
        <v>4</v>
      </c>
      <c r="U34">
        <v>0.2</v>
      </c>
      <c r="V34">
        <v>-6.4619999999999891</v>
      </c>
    </row>
    <row r="35" spans="1:22" x14ac:dyDescent="0.25">
      <c r="A35">
        <v>9816</v>
      </c>
      <c r="B35" t="s">
        <v>10849</v>
      </c>
      <c r="C35">
        <v>2012</v>
      </c>
      <c r="D35" s="27">
        <v>41068</v>
      </c>
      <c r="E35" s="27">
        <v>41072</v>
      </c>
      <c r="F35" t="s">
        <v>50</v>
      </c>
      <c r="G35" t="s">
        <v>1033</v>
      </c>
      <c r="H35" t="s">
        <v>1034</v>
      </c>
      <c r="I35" t="s">
        <v>41</v>
      </c>
      <c r="J35" t="s">
        <v>27</v>
      </c>
      <c r="K35" t="s">
        <v>1151</v>
      </c>
      <c r="L35" t="s">
        <v>54</v>
      </c>
      <c r="M35">
        <v>33710</v>
      </c>
      <c r="N35" t="s">
        <v>30</v>
      </c>
      <c r="O35" t="s">
        <v>5415</v>
      </c>
      <c r="P35" t="s">
        <v>46</v>
      </c>
      <c r="Q35" t="s">
        <v>90</v>
      </c>
      <c r="R35" t="s">
        <v>5416</v>
      </c>
      <c r="S35">
        <v>173.48800000000003</v>
      </c>
      <c r="T35">
        <v>7</v>
      </c>
      <c r="U35">
        <v>0.2</v>
      </c>
      <c r="V35">
        <v>54.214999999999982</v>
      </c>
    </row>
    <row r="36" spans="1:22" x14ac:dyDescent="0.25">
      <c r="A36">
        <v>9774</v>
      </c>
      <c r="B36" t="s">
        <v>10831</v>
      </c>
      <c r="C36">
        <v>2013</v>
      </c>
      <c r="D36" s="27">
        <v>41452</v>
      </c>
      <c r="E36" s="27">
        <v>41459</v>
      </c>
      <c r="F36" t="s">
        <v>50</v>
      </c>
      <c r="G36" t="s">
        <v>3528</v>
      </c>
      <c r="H36" t="s">
        <v>3529</v>
      </c>
      <c r="I36" t="s">
        <v>26</v>
      </c>
      <c r="J36" t="s">
        <v>27</v>
      </c>
      <c r="K36" t="s">
        <v>1736</v>
      </c>
      <c r="L36" t="s">
        <v>1272</v>
      </c>
      <c r="M36">
        <v>30318</v>
      </c>
      <c r="N36" t="s">
        <v>30</v>
      </c>
      <c r="O36" t="s">
        <v>7187</v>
      </c>
      <c r="P36" t="s">
        <v>71</v>
      </c>
      <c r="Q36" t="s">
        <v>72</v>
      </c>
      <c r="R36" t="s">
        <v>7188</v>
      </c>
      <c r="S36">
        <v>135.94999999999999</v>
      </c>
      <c r="T36">
        <v>1</v>
      </c>
      <c r="U36">
        <v>0</v>
      </c>
      <c r="V36">
        <v>39.425499999999985</v>
      </c>
    </row>
    <row r="37" spans="1:22" x14ac:dyDescent="0.25">
      <c r="A37">
        <v>9765</v>
      </c>
      <c r="B37" t="s">
        <v>10825</v>
      </c>
      <c r="C37">
        <v>2011</v>
      </c>
      <c r="D37" s="27">
        <v>40712</v>
      </c>
      <c r="E37" s="27">
        <v>40717</v>
      </c>
      <c r="F37" t="s">
        <v>50</v>
      </c>
      <c r="G37" t="s">
        <v>4170</v>
      </c>
      <c r="H37" t="s">
        <v>4171</v>
      </c>
      <c r="I37" t="s">
        <v>26</v>
      </c>
      <c r="J37" t="s">
        <v>27</v>
      </c>
      <c r="K37" t="s">
        <v>42</v>
      </c>
      <c r="L37" t="s">
        <v>43</v>
      </c>
      <c r="M37">
        <v>90036</v>
      </c>
      <c r="N37" t="s">
        <v>44</v>
      </c>
      <c r="O37" t="s">
        <v>613</v>
      </c>
      <c r="P37" t="s">
        <v>71</v>
      </c>
      <c r="Q37" t="s">
        <v>72</v>
      </c>
      <c r="R37" t="s">
        <v>614</v>
      </c>
      <c r="S37">
        <v>139.80000000000001</v>
      </c>
      <c r="T37">
        <v>5</v>
      </c>
      <c r="U37">
        <v>0.2</v>
      </c>
      <c r="V37">
        <v>12.232500000000009</v>
      </c>
    </row>
    <row r="38" spans="1:22" x14ac:dyDescent="0.25">
      <c r="A38">
        <v>9744</v>
      </c>
      <c r="B38" t="s">
        <v>10813</v>
      </c>
      <c r="C38">
        <v>2013</v>
      </c>
      <c r="D38" s="27">
        <v>41442</v>
      </c>
      <c r="E38" s="27">
        <v>41448</v>
      </c>
      <c r="F38" t="s">
        <v>50</v>
      </c>
      <c r="G38" t="s">
        <v>3072</v>
      </c>
      <c r="H38" t="s">
        <v>3073</v>
      </c>
      <c r="I38" t="s">
        <v>26</v>
      </c>
      <c r="J38" t="s">
        <v>27</v>
      </c>
      <c r="K38" t="s">
        <v>606</v>
      </c>
      <c r="L38" t="s">
        <v>245</v>
      </c>
      <c r="M38">
        <v>19711</v>
      </c>
      <c r="N38" t="s">
        <v>148</v>
      </c>
      <c r="O38" t="s">
        <v>4139</v>
      </c>
      <c r="P38" t="s">
        <v>46</v>
      </c>
      <c r="Q38" t="s">
        <v>47</v>
      </c>
      <c r="R38" t="s">
        <v>4140</v>
      </c>
      <c r="S38">
        <v>9.4499999999999993</v>
      </c>
      <c r="T38">
        <v>3</v>
      </c>
      <c r="U38">
        <v>0</v>
      </c>
      <c r="V38">
        <v>4.5359999999999996</v>
      </c>
    </row>
    <row r="39" spans="1:22" x14ac:dyDescent="0.25">
      <c r="A39">
        <v>9737</v>
      </c>
      <c r="B39" t="s">
        <v>10809</v>
      </c>
      <c r="C39">
        <v>2012</v>
      </c>
      <c r="D39" s="27">
        <v>41089</v>
      </c>
      <c r="E39" s="27">
        <v>41093</v>
      </c>
      <c r="F39" t="s">
        <v>50</v>
      </c>
      <c r="G39" t="s">
        <v>7338</v>
      </c>
      <c r="H39" t="s">
        <v>7339</v>
      </c>
      <c r="I39" t="s">
        <v>102</v>
      </c>
      <c r="J39" t="s">
        <v>27</v>
      </c>
      <c r="K39" t="s">
        <v>2530</v>
      </c>
      <c r="L39" t="s">
        <v>138</v>
      </c>
      <c r="M39">
        <v>68104</v>
      </c>
      <c r="N39" t="s">
        <v>105</v>
      </c>
      <c r="O39" t="s">
        <v>2032</v>
      </c>
      <c r="P39" t="s">
        <v>71</v>
      </c>
      <c r="Q39" t="s">
        <v>72</v>
      </c>
      <c r="R39" t="s">
        <v>2033</v>
      </c>
      <c r="S39">
        <v>269.98</v>
      </c>
      <c r="T39">
        <v>2</v>
      </c>
      <c r="U39">
        <v>0</v>
      </c>
      <c r="V39">
        <v>72.894599999999997</v>
      </c>
    </row>
    <row r="40" spans="1:22" x14ac:dyDescent="0.25">
      <c r="A40">
        <v>9697</v>
      </c>
      <c r="B40" t="s">
        <v>10786</v>
      </c>
      <c r="C40">
        <v>2011</v>
      </c>
      <c r="D40" s="27">
        <v>40704</v>
      </c>
      <c r="E40" s="27">
        <v>40709</v>
      </c>
      <c r="F40" t="s">
        <v>23</v>
      </c>
      <c r="G40" t="s">
        <v>819</v>
      </c>
      <c r="H40" t="s">
        <v>820</v>
      </c>
      <c r="I40" t="s">
        <v>41</v>
      </c>
      <c r="J40" t="s">
        <v>27</v>
      </c>
      <c r="K40" t="s">
        <v>880</v>
      </c>
      <c r="L40" t="s">
        <v>238</v>
      </c>
      <c r="M40">
        <v>48234</v>
      </c>
      <c r="N40" t="s">
        <v>105</v>
      </c>
      <c r="O40" t="s">
        <v>1971</v>
      </c>
      <c r="P40" t="s">
        <v>46</v>
      </c>
      <c r="Q40" t="s">
        <v>47</v>
      </c>
      <c r="R40" t="s">
        <v>1972</v>
      </c>
      <c r="S40">
        <v>491.55</v>
      </c>
      <c r="T40">
        <v>5</v>
      </c>
      <c r="U40">
        <v>0</v>
      </c>
      <c r="V40">
        <v>240.8595</v>
      </c>
    </row>
    <row r="41" spans="1:22" x14ac:dyDescent="0.25">
      <c r="A41">
        <v>9690</v>
      </c>
      <c r="B41" t="s">
        <v>10780</v>
      </c>
      <c r="C41">
        <v>2014</v>
      </c>
      <c r="D41" s="27">
        <v>41811</v>
      </c>
      <c r="E41" s="27">
        <v>41818</v>
      </c>
      <c r="F41" t="s">
        <v>50</v>
      </c>
      <c r="G41" t="s">
        <v>387</v>
      </c>
      <c r="H41" t="s">
        <v>388</v>
      </c>
      <c r="I41" t="s">
        <v>26</v>
      </c>
      <c r="J41" t="s">
        <v>27</v>
      </c>
      <c r="K41" t="s">
        <v>1464</v>
      </c>
      <c r="L41" t="s">
        <v>319</v>
      </c>
      <c r="M41">
        <v>23223</v>
      </c>
      <c r="N41" t="s">
        <v>30</v>
      </c>
      <c r="O41" t="s">
        <v>5890</v>
      </c>
      <c r="P41" t="s">
        <v>71</v>
      </c>
      <c r="Q41" t="s">
        <v>72</v>
      </c>
      <c r="R41" t="s">
        <v>5891</v>
      </c>
      <c r="S41">
        <v>503.96</v>
      </c>
      <c r="T41">
        <v>4</v>
      </c>
      <c r="U41">
        <v>0</v>
      </c>
      <c r="V41">
        <v>125.99000000000001</v>
      </c>
    </row>
    <row r="42" spans="1:22" x14ac:dyDescent="0.25">
      <c r="A42">
        <v>9689</v>
      </c>
      <c r="B42" t="s">
        <v>10780</v>
      </c>
      <c r="C42">
        <v>2014</v>
      </c>
      <c r="D42" s="27">
        <v>41811</v>
      </c>
      <c r="E42" s="27">
        <v>41818</v>
      </c>
      <c r="F42" t="s">
        <v>50</v>
      </c>
      <c r="G42" t="s">
        <v>387</v>
      </c>
      <c r="H42" t="s">
        <v>388</v>
      </c>
      <c r="I42" t="s">
        <v>26</v>
      </c>
      <c r="J42" t="s">
        <v>27</v>
      </c>
      <c r="K42" t="s">
        <v>1464</v>
      </c>
      <c r="L42" t="s">
        <v>319</v>
      </c>
      <c r="M42">
        <v>23223</v>
      </c>
      <c r="N42" t="s">
        <v>30</v>
      </c>
      <c r="O42" t="s">
        <v>6284</v>
      </c>
      <c r="P42" t="s">
        <v>46</v>
      </c>
      <c r="Q42" t="s">
        <v>90</v>
      </c>
      <c r="R42" t="s">
        <v>6285</v>
      </c>
      <c r="S42">
        <v>32.400000000000006</v>
      </c>
      <c r="T42">
        <v>5</v>
      </c>
      <c r="U42">
        <v>0</v>
      </c>
      <c r="V42">
        <v>15.552000000000001</v>
      </c>
    </row>
    <row r="43" spans="1:22" x14ac:dyDescent="0.25">
      <c r="A43">
        <v>9663</v>
      </c>
      <c r="B43" t="s">
        <v>10759</v>
      </c>
      <c r="C43">
        <v>2013</v>
      </c>
      <c r="D43" s="27">
        <v>41432</v>
      </c>
      <c r="E43" s="27">
        <v>41437</v>
      </c>
      <c r="F43" t="s">
        <v>50</v>
      </c>
      <c r="G43" t="s">
        <v>3915</v>
      </c>
      <c r="H43" t="s">
        <v>3916</v>
      </c>
      <c r="I43" t="s">
        <v>102</v>
      </c>
      <c r="J43" t="s">
        <v>27</v>
      </c>
      <c r="K43" t="s">
        <v>8303</v>
      </c>
      <c r="L43" t="s">
        <v>43</v>
      </c>
      <c r="M43">
        <v>93101</v>
      </c>
      <c r="N43" t="s">
        <v>44</v>
      </c>
      <c r="O43" t="s">
        <v>1046</v>
      </c>
      <c r="P43" t="s">
        <v>71</v>
      </c>
      <c r="Q43" t="s">
        <v>72</v>
      </c>
      <c r="R43" t="s">
        <v>1047</v>
      </c>
      <c r="S43">
        <v>477.6</v>
      </c>
      <c r="T43">
        <v>3</v>
      </c>
      <c r="U43">
        <v>0.2</v>
      </c>
      <c r="V43">
        <v>161.19000000000003</v>
      </c>
    </row>
    <row r="44" spans="1:22" x14ac:dyDescent="0.25">
      <c r="A44">
        <v>9662</v>
      </c>
      <c r="B44" t="s">
        <v>10759</v>
      </c>
      <c r="C44">
        <v>2013</v>
      </c>
      <c r="D44" s="27">
        <v>41432</v>
      </c>
      <c r="E44" s="27">
        <v>41437</v>
      </c>
      <c r="F44" t="s">
        <v>50</v>
      </c>
      <c r="G44" t="s">
        <v>3915</v>
      </c>
      <c r="H44" t="s">
        <v>3916</v>
      </c>
      <c r="I44" t="s">
        <v>102</v>
      </c>
      <c r="J44" t="s">
        <v>27</v>
      </c>
      <c r="K44" t="s">
        <v>8303</v>
      </c>
      <c r="L44" t="s">
        <v>43</v>
      </c>
      <c r="M44">
        <v>93101</v>
      </c>
      <c r="N44" t="s">
        <v>44</v>
      </c>
      <c r="O44" t="s">
        <v>6773</v>
      </c>
      <c r="P44" t="s">
        <v>71</v>
      </c>
      <c r="Q44" t="s">
        <v>161</v>
      </c>
      <c r="R44" t="s">
        <v>6774</v>
      </c>
      <c r="S44">
        <v>26.96</v>
      </c>
      <c r="T44">
        <v>2</v>
      </c>
      <c r="U44">
        <v>0</v>
      </c>
      <c r="V44">
        <v>3.7744</v>
      </c>
    </row>
    <row r="45" spans="1:22" x14ac:dyDescent="0.25">
      <c r="A45">
        <v>9661</v>
      </c>
      <c r="B45" t="s">
        <v>10759</v>
      </c>
      <c r="C45">
        <v>2013</v>
      </c>
      <c r="D45" s="27">
        <v>41432</v>
      </c>
      <c r="E45" s="27">
        <v>41437</v>
      </c>
      <c r="F45" t="s">
        <v>50</v>
      </c>
      <c r="G45" t="s">
        <v>3915</v>
      </c>
      <c r="H45" t="s">
        <v>3916</v>
      </c>
      <c r="I45" t="s">
        <v>102</v>
      </c>
      <c r="J45" t="s">
        <v>27</v>
      </c>
      <c r="K45" t="s">
        <v>8303</v>
      </c>
      <c r="L45" t="s">
        <v>43</v>
      </c>
      <c r="M45">
        <v>93101</v>
      </c>
      <c r="N45" t="s">
        <v>44</v>
      </c>
      <c r="O45" t="s">
        <v>6146</v>
      </c>
      <c r="P45" t="s">
        <v>71</v>
      </c>
      <c r="Q45" t="s">
        <v>72</v>
      </c>
      <c r="R45" t="s">
        <v>6147</v>
      </c>
      <c r="S45">
        <v>3023.9280000000003</v>
      </c>
      <c r="T45">
        <v>9</v>
      </c>
      <c r="U45">
        <v>0.2</v>
      </c>
      <c r="V45">
        <v>226.79460000000006</v>
      </c>
    </row>
    <row r="46" spans="1:22" x14ac:dyDescent="0.25">
      <c r="A46">
        <v>9647</v>
      </c>
      <c r="B46" t="s">
        <v>10752</v>
      </c>
      <c r="C46">
        <v>2014</v>
      </c>
      <c r="D46" s="27">
        <v>41799</v>
      </c>
      <c r="E46" s="27">
        <v>41804</v>
      </c>
      <c r="F46" t="s">
        <v>50</v>
      </c>
      <c r="G46" t="s">
        <v>3161</v>
      </c>
      <c r="H46" t="s">
        <v>3162</v>
      </c>
      <c r="I46" t="s">
        <v>26</v>
      </c>
      <c r="J46" t="s">
        <v>27</v>
      </c>
      <c r="K46" t="s">
        <v>3942</v>
      </c>
      <c r="L46" t="s">
        <v>310</v>
      </c>
      <c r="M46">
        <v>85301</v>
      </c>
      <c r="N46" t="s">
        <v>44</v>
      </c>
      <c r="O46" t="s">
        <v>1063</v>
      </c>
      <c r="P46" t="s">
        <v>46</v>
      </c>
      <c r="Q46" t="s">
        <v>75</v>
      </c>
      <c r="R46" t="s">
        <v>1064</v>
      </c>
      <c r="S46">
        <v>72.588000000000008</v>
      </c>
      <c r="T46">
        <v>2</v>
      </c>
      <c r="U46">
        <v>0.7</v>
      </c>
      <c r="V46">
        <v>-48.391999999999982</v>
      </c>
    </row>
    <row r="47" spans="1:22" x14ac:dyDescent="0.25">
      <c r="A47">
        <v>9646</v>
      </c>
      <c r="B47" t="s">
        <v>10752</v>
      </c>
      <c r="C47">
        <v>2014</v>
      </c>
      <c r="D47" s="27">
        <v>41799</v>
      </c>
      <c r="E47" s="27">
        <v>41804</v>
      </c>
      <c r="F47" t="s">
        <v>50</v>
      </c>
      <c r="G47" t="s">
        <v>3161</v>
      </c>
      <c r="H47" t="s">
        <v>3162</v>
      </c>
      <c r="I47" t="s">
        <v>26</v>
      </c>
      <c r="J47" t="s">
        <v>27</v>
      </c>
      <c r="K47" t="s">
        <v>3942</v>
      </c>
      <c r="L47" t="s">
        <v>310</v>
      </c>
      <c r="M47">
        <v>85301</v>
      </c>
      <c r="N47" t="s">
        <v>44</v>
      </c>
      <c r="O47" t="s">
        <v>885</v>
      </c>
      <c r="P47" t="s">
        <v>46</v>
      </c>
      <c r="Q47" t="s">
        <v>59</v>
      </c>
      <c r="R47" t="s">
        <v>886</v>
      </c>
      <c r="S47">
        <v>35.167999999999999</v>
      </c>
      <c r="T47">
        <v>2</v>
      </c>
      <c r="U47">
        <v>0.2</v>
      </c>
      <c r="V47">
        <v>-8.3524000000000012</v>
      </c>
    </row>
    <row r="48" spans="1:22" x14ac:dyDescent="0.25">
      <c r="A48">
        <v>9645</v>
      </c>
      <c r="B48" t="s">
        <v>10752</v>
      </c>
      <c r="C48">
        <v>2014</v>
      </c>
      <c r="D48" s="27">
        <v>41799</v>
      </c>
      <c r="E48" s="27">
        <v>41804</v>
      </c>
      <c r="F48" t="s">
        <v>50</v>
      </c>
      <c r="G48" t="s">
        <v>3161</v>
      </c>
      <c r="H48" t="s">
        <v>3162</v>
      </c>
      <c r="I48" t="s">
        <v>26</v>
      </c>
      <c r="J48" t="s">
        <v>27</v>
      </c>
      <c r="K48" t="s">
        <v>3942</v>
      </c>
      <c r="L48" t="s">
        <v>310</v>
      </c>
      <c r="M48">
        <v>85301</v>
      </c>
      <c r="N48" t="s">
        <v>44</v>
      </c>
      <c r="O48" t="s">
        <v>4383</v>
      </c>
      <c r="P48" t="s">
        <v>71</v>
      </c>
      <c r="Q48" t="s">
        <v>161</v>
      </c>
      <c r="R48" t="s">
        <v>4384</v>
      </c>
      <c r="S48">
        <v>89.544000000000011</v>
      </c>
      <c r="T48">
        <v>7</v>
      </c>
      <c r="U48">
        <v>0.2</v>
      </c>
      <c r="V48">
        <v>12.312299999999993</v>
      </c>
    </row>
    <row r="49" spans="1:22" x14ac:dyDescent="0.25">
      <c r="A49">
        <v>48</v>
      </c>
      <c r="B49" t="s">
        <v>241</v>
      </c>
      <c r="C49">
        <v>2013</v>
      </c>
      <c r="D49" s="27">
        <v>41446</v>
      </c>
      <c r="E49" s="27">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25">
      <c r="A50">
        <v>49</v>
      </c>
      <c r="B50" t="s">
        <v>241</v>
      </c>
      <c r="C50">
        <v>2013</v>
      </c>
      <c r="D50" s="27">
        <v>41446</v>
      </c>
      <c r="E50" s="27">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25">
      <c r="A51">
        <v>9632</v>
      </c>
      <c r="B51" t="s">
        <v>10745</v>
      </c>
      <c r="C51">
        <v>2013</v>
      </c>
      <c r="D51" s="27">
        <v>41426</v>
      </c>
      <c r="E51" s="27">
        <v>41432</v>
      </c>
      <c r="F51" t="s">
        <v>50</v>
      </c>
      <c r="G51" t="s">
        <v>3237</v>
      </c>
      <c r="H51" t="s">
        <v>3238</v>
      </c>
      <c r="I51" t="s">
        <v>26</v>
      </c>
      <c r="J51" t="s">
        <v>27</v>
      </c>
      <c r="K51" t="s">
        <v>266</v>
      </c>
      <c r="L51" t="s">
        <v>267</v>
      </c>
      <c r="M51">
        <v>10011</v>
      </c>
      <c r="N51" t="s">
        <v>148</v>
      </c>
      <c r="O51" t="s">
        <v>7161</v>
      </c>
      <c r="P51" t="s">
        <v>71</v>
      </c>
      <c r="Q51" t="s">
        <v>72</v>
      </c>
      <c r="R51" t="s">
        <v>7162</v>
      </c>
      <c r="S51">
        <v>179.7</v>
      </c>
      <c r="T51">
        <v>6</v>
      </c>
      <c r="U51">
        <v>0</v>
      </c>
      <c r="V51">
        <v>88.052999999999997</v>
      </c>
    </row>
    <row r="52" spans="1:22" x14ac:dyDescent="0.25">
      <c r="A52">
        <v>9631</v>
      </c>
      <c r="B52" t="s">
        <v>10745</v>
      </c>
      <c r="C52">
        <v>2013</v>
      </c>
      <c r="D52" s="27">
        <v>41426</v>
      </c>
      <c r="E52" s="27">
        <v>41432</v>
      </c>
      <c r="F52" t="s">
        <v>50</v>
      </c>
      <c r="G52" t="s">
        <v>3237</v>
      </c>
      <c r="H52" t="s">
        <v>3238</v>
      </c>
      <c r="I52" t="s">
        <v>26</v>
      </c>
      <c r="J52" t="s">
        <v>27</v>
      </c>
      <c r="K52" t="s">
        <v>266</v>
      </c>
      <c r="L52" t="s">
        <v>267</v>
      </c>
      <c r="M52">
        <v>10011</v>
      </c>
      <c r="N52" t="s">
        <v>148</v>
      </c>
      <c r="O52" t="s">
        <v>446</v>
      </c>
      <c r="P52" t="s">
        <v>46</v>
      </c>
      <c r="Q52" t="s">
        <v>75</v>
      </c>
      <c r="R52" t="s">
        <v>447</v>
      </c>
      <c r="S52">
        <v>7.1519999999999992</v>
      </c>
      <c r="T52">
        <v>3</v>
      </c>
      <c r="U52">
        <v>0.2</v>
      </c>
      <c r="V52">
        <v>2.3243999999999994</v>
      </c>
    </row>
    <row r="53" spans="1:22" x14ac:dyDescent="0.25">
      <c r="A53">
        <v>9626</v>
      </c>
      <c r="B53" t="s">
        <v>10741</v>
      </c>
      <c r="C53">
        <v>2014</v>
      </c>
      <c r="D53" s="27">
        <v>41820</v>
      </c>
      <c r="E53" s="27">
        <v>41821</v>
      </c>
      <c r="F53" t="s">
        <v>188</v>
      </c>
      <c r="G53" t="s">
        <v>2098</v>
      </c>
      <c r="H53" t="s">
        <v>2099</v>
      </c>
      <c r="I53" t="s">
        <v>26</v>
      </c>
      <c r="J53" t="s">
        <v>27</v>
      </c>
      <c r="K53" t="s">
        <v>815</v>
      </c>
      <c r="L53" t="s">
        <v>104</v>
      </c>
      <c r="M53">
        <v>75220</v>
      </c>
      <c r="N53" t="s">
        <v>105</v>
      </c>
      <c r="O53" t="s">
        <v>5448</v>
      </c>
      <c r="P53" t="s">
        <v>32</v>
      </c>
      <c r="Q53" t="s">
        <v>33</v>
      </c>
      <c r="R53" t="s">
        <v>5449</v>
      </c>
      <c r="S53">
        <v>409.99919999999997</v>
      </c>
      <c r="T53">
        <v>3</v>
      </c>
      <c r="U53">
        <v>0.32</v>
      </c>
      <c r="V53">
        <v>-96.470399999999955</v>
      </c>
    </row>
    <row r="54" spans="1:22" x14ac:dyDescent="0.25">
      <c r="A54">
        <v>9625</v>
      </c>
      <c r="B54" t="s">
        <v>10741</v>
      </c>
      <c r="C54">
        <v>2014</v>
      </c>
      <c r="D54" s="27">
        <v>41820</v>
      </c>
      <c r="E54" s="27">
        <v>41821</v>
      </c>
      <c r="F54" t="s">
        <v>188</v>
      </c>
      <c r="G54" t="s">
        <v>2098</v>
      </c>
      <c r="H54" t="s">
        <v>2099</v>
      </c>
      <c r="I54" t="s">
        <v>26</v>
      </c>
      <c r="J54" t="s">
        <v>27</v>
      </c>
      <c r="K54" t="s">
        <v>815</v>
      </c>
      <c r="L54" t="s">
        <v>104</v>
      </c>
      <c r="M54">
        <v>75220</v>
      </c>
      <c r="N54" t="s">
        <v>105</v>
      </c>
      <c r="O54" t="s">
        <v>4857</v>
      </c>
      <c r="P54" t="s">
        <v>32</v>
      </c>
      <c r="Q54" t="s">
        <v>56</v>
      </c>
      <c r="R54" t="s">
        <v>4858</v>
      </c>
      <c r="S54">
        <v>307.31400000000002</v>
      </c>
      <c r="T54">
        <v>3</v>
      </c>
      <c r="U54">
        <v>0.3</v>
      </c>
      <c r="V54">
        <v>-39.511800000000036</v>
      </c>
    </row>
    <row r="55" spans="1:22" x14ac:dyDescent="0.25">
      <c r="A55">
        <v>9624</v>
      </c>
      <c r="B55" t="s">
        <v>10741</v>
      </c>
      <c r="C55">
        <v>2014</v>
      </c>
      <c r="D55" s="27">
        <v>41820</v>
      </c>
      <c r="E55" s="27">
        <v>41821</v>
      </c>
      <c r="F55" t="s">
        <v>188</v>
      </c>
      <c r="G55" t="s">
        <v>2098</v>
      </c>
      <c r="H55" t="s">
        <v>2099</v>
      </c>
      <c r="I55" t="s">
        <v>26</v>
      </c>
      <c r="J55" t="s">
        <v>27</v>
      </c>
      <c r="K55" t="s">
        <v>815</v>
      </c>
      <c r="L55" t="s">
        <v>104</v>
      </c>
      <c r="M55">
        <v>75220</v>
      </c>
      <c r="N55" t="s">
        <v>105</v>
      </c>
      <c r="O55" t="s">
        <v>2537</v>
      </c>
      <c r="P55" t="s">
        <v>46</v>
      </c>
      <c r="Q55" t="s">
        <v>78</v>
      </c>
      <c r="R55" t="s">
        <v>2538</v>
      </c>
      <c r="S55">
        <v>21.391999999999992</v>
      </c>
      <c r="T55">
        <v>2</v>
      </c>
      <c r="U55">
        <v>0.8</v>
      </c>
      <c r="V55">
        <v>-54.549600000000012</v>
      </c>
    </row>
    <row r="56" spans="1:22" x14ac:dyDescent="0.25">
      <c r="A56">
        <v>9604</v>
      </c>
      <c r="B56" t="s">
        <v>10728</v>
      </c>
      <c r="C56">
        <v>2013</v>
      </c>
      <c r="D56" s="27">
        <v>41443</v>
      </c>
      <c r="E56" s="27">
        <v>41449</v>
      </c>
      <c r="F56" t="s">
        <v>50</v>
      </c>
      <c r="G56" t="s">
        <v>6029</v>
      </c>
      <c r="H56" t="s">
        <v>6030</v>
      </c>
      <c r="I56" t="s">
        <v>41</v>
      </c>
      <c r="J56" t="s">
        <v>27</v>
      </c>
      <c r="K56" t="s">
        <v>389</v>
      </c>
      <c r="L56" t="s">
        <v>267</v>
      </c>
      <c r="M56">
        <v>14609</v>
      </c>
      <c r="N56" t="s">
        <v>148</v>
      </c>
      <c r="O56" t="s">
        <v>4026</v>
      </c>
      <c r="P56" t="s">
        <v>32</v>
      </c>
      <c r="Q56" t="s">
        <v>56</v>
      </c>
      <c r="R56" t="s">
        <v>4027</v>
      </c>
      <c r="S56">
        <v>376.86599999999999</v>
      </c>
      <c r="T56">
        <v>3</v>
      </c>
      <c r="U56">
        <v>0.4</v>
      </c>
      <c r="V56">
        <v>-213.55740000000006</v>
      </c>
    </row>
    <row r="57" spans="1:22" x14ac:dyDescent="0.25">
      <c r="A57">
        <v>56</v>
      </c>
      <c r="B57" t="s">
        <v>273</v>
      </c>
      <c r="C57">
        <v>2013</v>
      </c>
      <c r="D57" s="27">
        <v>41443</v>
      </c>
      <c r="E57" s="27">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25">
      <c r="A58">
        <v>57</v>
      </c>
      <c r="B58" t="s">
        <v>273</v>
      </c>
      <c r="C58">
        <v>2013</v>
      </c>
      <c r="D58" s="27">
        <v>41443</v>
      </c>
      <c r="E58" s="27">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25">
      <c r="A59">
        <v>58</v>
      </c>
      <c r="B59" t="s">
        <v>273</v>
      </c>
      <c r="C59">
        <v>2013</v>
      </c>
      <c r="D59" s="27">
        <v>41443</v>
      </c>
      <c r="E59" s="27">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25">
      <c r="A60">
        <v>59</v>
      </c>
      <c r="B60" t="s">
        <v>273</v>
      </c>
      <c r="C60">
        <v>2013</v>
      </c>
      <c r="D60" s="27">
        <v>41443</v>
      </c>
      <c r="E60" s="27">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25">
      <c r="A61">
        <v>60</v>
      </c>
      <c r="B61" t="s">
        <v>273</v>
      </c>
      <c r="C61">
        <v>2013</v>
      </c>
      <c r="D61" s="27">
        <v>41443</v>
      </c>
      <c r="E61" s="27">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25">
      <c r="A62">
        <v>61</v>
      </c>
      <c r="B62" t="s">
        <v>273</v>
      </c>
      <c r="C62">
        <v>2013</v>
      </c>
      <c r="D62" s="27">
        <v>41443</v>
      </c>
      <c r="E62" s="27">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25">
      <c r="A63">
        <v>62</v>
      </c>
      <c r="B63" t="s">
        <v>273</v>
      </c>
      <c r="C63">
        <v>2013</v>
      </c>
      <c r="D63" s="27">
        <v>41443</v>
      </c>
      <c r="E63" s="27">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25">
      <c r="A64">
        <v>9584</v>
      </c>
      <c r="B64" t="s">
        <v>10713</v>
      </c>
      <c r="C64">
        <v>2014</v>
      </c>
      <c r="D64" s="27">
        <v>41816</v>
      </c>
      <c r="E64" s="27">
        <v>41818</v>
      </c>
      <c r="F64" t="s">
        <v>23</v>
      </c>
      <c r="G64" t="s">
        <v>8354</v>
      </c>
      <c r="H64" t="s">
        <v>8355</v>
      </c>
      <c r="I64" t="s">
        <v>26</v>
      </c>
      <c r="J64" t="s">
        <v>27</v>
      </c>
      <c r="K64" t="s">
        <v>266</v>
      </c>
      <c r="L64" t="s">
        <v>267</v>
      </c>
      <c r="M64">
        <v>10024</v>
      </c>
      <c r="N64" t="s">
        <v>148</v>
      </c>
      <c r="O64" t="s">
        <v>5019</v>
      </c>
      <c r="P64" t="s">
        <v>32</v>
      </c>
      <c r="Q64" t="s">
        <v>33</v>
      </c>
      <c r="R64" t="s">
        <v>5020</v>
      </c>
      <c r="S64">
        <v>400.78400000000005</v>
      </c>
      <c r="T64">
        <v>1</v>
      </c>
      <c r="U64">
        <v>0.2</v>
      </c>
      <c r="V64">
        <v>-5.0098000000000269</v>
      </c>
    </row>
    <row r="65" spans="1:22" x14ac:dyDescent="0.25">
      <c r="A65">
        <v>9583</v>
      </c>
      <c r="B65" t="s">
        <v>10712</v>
      </c>
      <c r="C65">
        <v>2013</v>
      </c>
      <c r="D65" s="27">
        <v>41433</v>
      </c>
      <c r="E65" s="27">
        <v>41437</v>
      </c>
      <c r="F65" t="s">
        <v>50</v>
      </c>
      <c r="G65" t="s">
        <v>10485</v>
      </c>
      <c r="H65" t="s">
        <v>10486</v>
      </c>
      <c r="I65" t="s">
        <v>102</v>
      </c>
      <c r="J65" t="s">
        <v>27</v>
      </c>
      <c r="K65" t="s">
        <v>146</v>
      </c>
      <c r="L65" t="s">
        <v>147</v>
      </c>
      <c r="M65">
        <v>19120</v>
      </c>
      <c r="N65" t="s">
        <v>148</v>
      </c>
      <c r="O65" t="s">
        <v>573</v>
      </c>
      <c r="P65" t="s">
        <v>46</v>
      </c>
      <c r="Q65" t="s">
        <v>269</v>
      </c>
      <c r="R65" t="s">
        <v>574</v>
      </c>
      <c r="S65">
        <v>9.6479999999999997</v>
      </c>
      <c r="T65">
        <v>6</v>
      </c>
      <c r="U65">
        <v>0.2</v>
      </c>
      <c r="V65">
        <v>3.4973999999999998</v>
      </c>
    </row>
    <row r="66" spans="1:22" x14ac:dyDescent="0.25">
      <c r="A66">
        <v>9565</v>
      </c>
      <c r="B66" t="s">
        <v>10705</v>
      </c>
      <c r="C66">
        <v>2012</v>
      </c>
      <c r="D66" s="27">
        <v>41061</v>
      </c>
      <c r="E66" s="27">
        <v>41068</v>
      </c>
      <c r="F66" t="s">
        <v>50</v>
      </c>
      <c r="G66" t="s">
        <v>2844</v>
      </c>
      <c r="H66" t="s">
        <v>2845</v>
      </c>
      <c r="I66" t="s">
        <v>102</v>
      </c>
      <c r="J66" t="s">
        <v>27</v>
      </c>
      <c r="K66" t="s">
        <v>42</v>
      </c>
      <c r="L66" t="s">
        <v>43</v>
      </c>
      <c r="M66">
        <v>90045</v>
      </c>
      <c r="N66" t="s">
        <v>44</v>
      </c>
      <c r="O66" t="s">
        <v>4004</v>
      </c>
      <c r="P66" t="s">
        <v>46</v>
      </c>
      <c r="Q66" t="s">
        <v>90</v>
      </c>
      <c r="R66" t="s">
        <v>4005</v>
      </c>
      <c r="S66">
        <v>11.76</v>
      </c>
      <c r="T66">
        <v>2</v>
      </c>
      <c r="U66">
        <v>0</v>
      </c>
      <c r="V66">
        <v>5.7623999999999995</v>
      </c>
    </row>
    <row r="67" spans="1:22" x14ac:dyDescent="0.25">
      <c r="A67">
        <v>9550</v>
      </c>
      <c r="B67" t="s">
        <v>10692</v>
      </c>
      <c r="C67">
        <v>2013</v>
      </c>
      <c r="D67" s="27">
        <v>41444</v>
      </c>
      <c r="E67" s="27">
        <v>41446</v>
      </c>
      <c r="F67" t="s">
        <v>23</v>
      </c>
      <c r="G67" t="s">
        <v>355</v>
      </c>
      <c r="H67" t="s">
        <v>356</v>
      </c>
      <c r="I67" t="s">
        <v>41</v>
      </c>
      <c r="J67" t="s">
        <v>27</v>
      </c>
      <c r="K67" t="s">
        <v>146</v>
      </c>
      <c r="L67" t="s">
        <v>147</v>
      </c>
      <c r="M67">
        <v>19134</v>
      </c>
      <c r="N67" t="s">
        <v>148</v>
      </c>
      <c r="O67" t="s">
        <v>4570</v>
      </c>
      <c r="P67" t="s">
        <v>46</v>
      </c>
      <c r="Q67" t="s">
        <v>78</v>
      </c>
      <c r="R67" t="s">
        <v>4571</v>
      </c>
      <c r="S67">
        <v>453.6</v>
      </c>
      <c r="T67">
        <v>3</v>
      </c>
      <c r="U67">
        <v>0.2</v>
      </c>
      <c r="V67">
        <v>90.71999999999997</v>
      </c>
    </row>
    <row r="68" spans="1:22" x14ac:dyDescent="0.25">
      <c r="A68">
        <v>9549</v>
      </c>
      <c r="B68" t="s">
        <v>10692</v>
      </c>
      <c r="C68">
        <v>2013</v>
      </c>
      <c r="D68" s="27">
        <v>41444</v>
      </c>
      <c r="E68" s="27">
        <v>41446</v>
      </c>
      <c r="F68" t="s">
        <v>23</v>
      </c>
      <c r="G68" t="s">
        <v>355</v>
      </c>
      <c r="H68" t="s">
        <v>356</v>
      </c>
      <c r="I68" t="s">
        <v>41</v>
      </c>
      <c r="J68" t="s">
        <v>27</v>
      </c>
      <c r="K68" t="s">
        <v>146</v>
      </c>
      <c r="L68" t="s">
        <v>147</v>
      </c>
      <c r="M68">
        <v>19134</v>
      </c>
      <c r="N68" t="s">
        <v>148</v>
      </c>
      <c r="O68" t="s">
        <v>74</v>
      </c>
      <c r="P68" t="s">
        <v>46</v>
      </c>
      <c r="Q68" t="s">
        <v>75</v>
      </c>
      <c r="R68" t="s">
        <v>76</v>
      </c>
      <c r="S68">
        <v>4.6260000000000003</v>
      </c>
      <c r="T68">
        <v>2</v>
      </c>
      <c r="U68">
        <v>0.7</v>
      </c>
      <c r="V68">
        <v>-3.8549999999999986</v>
      </c>
    </row>
    <row r="69" spans="1:22" x14ac:dyDescent="0.25">
      <c r="A69">
        <v>9548</v>
      </c>
      <c r="B69" t="s">
        <v>10692</v>
      </c>
      <c r="C69">
        <v>2013</v>
      </c>
      <c r="D69" s="27">
        <v>41444</v>
      </c>
      <c r="E69" s="27">
        <v>41446</v>
      </c>
      <c r="F69" t="s">
        <v>23</v>
      </c>
      <c r="G69" t="s">
        <v>355</v>
      </c>
      <c r="H69" t="s">
        <v>356</v>
      </c>
      <c r="I69" t="s">
        <v>41</v>
      </c>
      <c r="J69" t="s">
        <v>27</v>
      </c>
      <c r="K69" t="s">
        <v>146</v>
      </c>
      <c r="L69" t="s">
        <v>147</v>
      </c>
      <c r="M69">
        <v>19134</v>
      </c>
      <c r="N69" t="s">
        <v>148</v>
      </c>
      <c r="O69" t="s">
        <v>6588</v>
      </c>
      <c r="P69" t="s">
        <v>46</v>
      </c>
      <c r="Q69" t="s">
        <v>90</v>
      </c>
      <c r="R69" t="s">
        <v>6589</v>
      </c>
      <c r="S69">
        <v>6.8480000000000008</v>
      </c>
      <c r="T69">
        <v>2</v>
      </c>
      <c r="U69">
        <v>0.2</v>
      </c>
      <c r="V69">
        <v>2.1399999999999992</v>
      </c>
    </row>
    <row r="70" spans="1:22" x14ac:dyDescent="0.25">
      <c r="A70">
        <v>9537</v>
      </c>
      <c r="B70" t="s">
        <v>10686</v>
      </c>
      <c r="C70">
        <v>2014</v>
      </c>
      <c r="D70" s="27">
        <v>41803</v>
      </c>
      <c r="E70" s="27">
        <v>41805</v>
      </c>
      <c r="F70" t="s">
        <v>23</v>
      </c>
      <c r="G70" t="s">
        <v>542</v>
      </c>
      <c r="H70" t="s">
        <v>543</v>
      </c>
      <c r="I70" t="s">
        <v>26</v>
      </c>
      <c r="J70" t="s">
        <v>27</v>
      </c>
      <c r="K70" t="s">
        <v>303</v>
      </c>
      <c r="L70" t="s">
        <v>211</v>
      </c>
      <c r="M70">
        <v>60610</v>
      </c>
      <c r="N70" t="s">
        <v>105</v>
      </c>
      <c r="O70" t="s">
        <v>5061</v>
      </c>
      <c r="P70" t="s">
        <v>32</v>
      </c>
      <c r="Q70" t="s">
        <v>65</v>
      </c>
      <c r="R70" t="s">
        <v>5062</v>
      </c>
      <c r="S70">
        <v>8.8559999999999999</v>
      </c>
      <c r="T70">
        <v>3</v>
      </c>
      <c r="U70">
        <v>0.6</v>
      </c>
      <c r="V70">
        <v>-6.8634000000000013</v>
      </c>
    </row>
    <row r="71" spans="1:22" x14ac:dyDescent="0.25">
      <c r="A71">
        <v>70</v>
      </c>
      <c r="B71" t="s">
        <v>315</v>
      </c>
      <c r="C71">
        <v>2013</v>
      </c>
      <c r="D71" s="27">
        <v>41430</v>
      </c>
      <c r="E71" s="27">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25">
      <c r="A72">
        <v>9483</v>
      </c>
      <c r="B72" t="s">
        <v>10652</v>
      </c>
      <c r="C72">
        <v>2012</v>
      </c>
      <c r="D72" s="27">
        <v>41080</v>
      </c>
      <c r="E72" s="27">
        <v>41084</v>
      </c>
      <c r="F72" t="s">
        <v>23</v>
      </c>
      <c r="G72" t="s">
        <v>5320</v>
      </c>
      <c r="H72" t="s">
        <v>5321</v>
      </c>
      <c r="I72" t="s">
        <v>102</v>
      </c>
      <c r="J72" t="s">
        <v>27</v>
      </c>
      <c r="K72" t="s">
        <v>146</v>
      </c>
      <c r="L72" t="s">
        <v>147</v>
      </c>
      <c r="M72">
        <v>19134</v>
      </c>
      <c r="N72" t="s">
        <v>148</v>
      </c>
      <c r="O72" t="s">
        <v>2543</v>
      </c>
      <c r="P72" t="s">
        <v>71</v>
      </c>
      <c r="Q72" t="s">
        <v>161</v>
      </c>
      <c r="R72" t="s">
        <v>2544</v>
      </c>
      <c r="S72">
        <v>319.98400000000004</v>
      </c>
      <c r="T72">
        <v>2</v>
      </c>
      <c r="U72">
        <v>0.2</v>
      </c>
      <c r="V72">
        <v>91.995400000000018</v>
      </c>
    </row>
    <row r="73" spans="1:22" x14ac:dyDescent="0.25">
      <c r="A73">
        <v>9456</v>
      </c>
      <c r="B73" t="s">
        <v>10634</v>
      </c>
      <c r="C73">
        <v>2013</v>
      </c>
      <c r="D73" s="27">
        <v>41442</v>
      </c>
      <c r="E73" s="27">
        <v>41445</v>
      </c>
      <c r="F73" t="s">
        <v>23</v>
      </c>
      <c r="G73" t="s">
        <v>2599</v>
      </c>
      <c r="H73" t="s">
        <v>2600</v>
      </c>
      <c r="I73" t="s">
        <v>102</v>
      </c>
      <c r="J73" t="s">
        <v>27</v>
      </c>
      <c r="K73" t="s">
        <v>6244</v>
      </c>
      <c r="L73" t="s">
        <v>335</v>
      </c>
      <c r="M73">
        <v>37421</v>
      </c>
      <c r="N73" t="s">
        <v>30</v>
      </c>
      <c r="O73" t="s">
        <v>10635</v>
      </c>
      <c r="P73" t="s">
        <v>71</v>
      </c>
      <c r="Q73" t="s">
        <v>682</v>
      </c>
      <c r="R73" t="s">
        <v>10636</v>
      </c>
      <c r="S73">
        <v>91.474999999999994</v>
      </c>
      <c r="T73">
        <v>1</v>
      </c>
      <c r="U73">
        <v>0.5</v>
      </c>
      <c r="V73">
        <v>-1.8294999999999959</v>
      </c>
    </row>
    <row r="74" spans="1:22" x14ac:dyDescent="0.25">
      <c r="A74">
        <v>9451</v>
      </c>
      <c r="B74" t="s">
        <v>10632</v>
      </c>
      <c r="C74">
        <v>2014</v>
      </c>
      <c r="D74" s="27">
        <v>41794</v>
      </c>
      <c r="E74" s="27">
        <v>41798</v>
      </c>
      <c r="F74" t="s">
        <v>50</v>
      </c>
      <c r="G74" t="s">
        <v>2067</v>
      </c>
      <c r="H74" t="s">
        <v>2068</v>
      </c>
      <c r="I74" t="s">
        <v>102</v>
      </c>
      <c r="J74" t="s">
        <v>27</v>
      </c>
      <c r="K74" t="s">
        <v>4676</v>
      </c>
      <c r="L74" t="s">
        <v>96</v>
      </c>
      <c r="M74">
        <v>99207</v>
      </c>
      <c r="N74" t="s">
        <v>44</v>
      </c>
      <c r="O74" t="s">
        <v>1798</v>
      </c>
      <c r="P74" t="s">
        <v>46</v>
      </c>
      <c r="Q74" t="s">
        <v>59</v>
      </c>
      <c r="R74" t="s">
        <v>1799</v>
      </c>
      <c r="S74">
        <v>136.26</v>
      </c>
      <c r="T74">
        <v>9</v>
      </c>
      <c r="U74">
        <v>0</v>
      </c>
      <c r="V74">
        <v>5.4503999999999913</v>
      </c>
    </row>
    <row r="75" spans="1:22" x14ac:dyDescent="0.25">
      <c r="A75">
        <v>9432</v>
      </c>
      <c r="B75" t="s">
        <v>10615</v>
      </c>
      <c r="C75">
        <v>2012</v>
      </c>
      <c r="D75" s="27">
        <v>41079</v>
      </c>
      <c r="E75" s="27">
        <v>41079</v>
      </c>
      <c r="F75" t="s">
        <v>1290</v>
      </c>
      <c r="G75" t="s">
        <v>3790</v>
      </c>
      <c r="H75" t="s">
        <v>3791</v>
      </c>
      <c r="I75" t="s">
        <v>102</v>
      </c>
      <c r="J75" t="s">
        <v>27</v>
      </c>
      <c r="K75" t="s">
        <v>146</v>
      </c>
      <c r="L75" t="s">
        <v>147</v>
      </c>
      <c r="M75">
        <v>19134</v>
      </c>
      <c r="N75" t="s">
        <v>148</v>
      </c>
      <c r="O75" t="s">
        <v>10490</v>
      </c>
      <c r="P75" t="s">
        <v>46</v>
      </c>
      <c r="Q75" t="s">
        <v>47</v>
      </c>
      <c r="R75" t="s">
        <v>10491</v>
      </c>
      <c r="S75">
        <v>5.9039999999999999</v>
      </c>
      <c r="T75">
        <v>2</v>
      </c>
      <c r="U75">
        <v>0.2</v>
      </c>
      <c r="V75">
        <v>1.9925999999999999</v>
      </c>
    </row>
    <row r="76" spans="1:22" x14ac:dyDescent="0.25">
      <c r="A76">
        <v>9402</v>
      </c>
      <c r="B76" t="s">
        <v>10597</v>
      </c>
      <c r="C76">
        <v>2011</v>
      </c>
      <c r="D76" s="27">
        <v>40718</v>
      </c>
      <c r="E76" s="27">
        <v>40722</v>
      </c>
      <c r="F76" t="s">
        <v>50</v>
      </c>
      <c r="G76" t="s">
        <v>1901</v>
      </c>
      <c r="H76" t="s">
        <v>1902</v>
      </c>
      <c r="I76" t="s">
        <v>26</v>
      </c>
      <c r="J76" t="s">
        <v>27</v>
      </c>
      <c r="K76" t="s">
        <v>1310</v>
      </c>
      <c r="L76" t="s">
        <v>310</v>
      </c>
      <c r="M76">
        <v>85705</v>
      </c>
      <c r="N76" t="s">
        <v>44</v>
      </c>
      <c r="O76" t="s">
        <v>6826</v>
      </c>
      <c r="P76" t="s">
        <v>32</v>
      </c>
      <c r="Q76" t="s">
        <v>65</v>
      </c>
      <c r="R76" t="s">
        <v>6827</v>
      </c>
      <c r="S76">
        <v>4.2720000000000002</v>
      </c>
      <c r="T76">
        <v>2</v>
      </c>
      <c r="U76">
        <v>0.2</v>
      </c>
      <c r="V76">
        <v>0.96119999999999983</v>
      </c>
    </row>
    <row r="77" spans="1:22" x14ac:dyDescent="0.25">
      <c r="A77">
        <v>9391</v>
      </c>
      <c r="B77" t="s">
        <v>10588</v>
      </c>
      <c r="C77">
        <v>2012</v>
      </c>
      <c r="D77" s="27">
        <v>41079</v>
      </c>
      <c r="E77" s="27">
        <v>41084</v>
      </c>
      <c r="F77" t="s">
        <v>50</v>
      </c>
      <c r="G77" t="s">
        <v>3814</v>
      </c>
      <c r="H77" t="s">
        <v>3815</v>
      </c>
      <c r="I77" t="s">
        <v>102</v>
      </c>
      <c r="J77" t="s">
        <v>27</v>
      </c>
      <c r="K77" t="s">
        <v>184</v>
      </c>
      <c r="L77" t="s">
        <v>104</v>
      </c>
      <c r="M77">
        <v>77070</v>
      </c>
      <c r="N77" t="s">
        <v>105</v>
      </c>
      <c r="O77" t="s">
        <v>5197</v>
      </c>
      <c r="P77" t="s">
        <v>46</v>
      </c>
      <c r="Q77" t="s">
        <v>59</v>
      </c>
      <c r="R77" t="s">
        <v>5198</v>
      </c>
      <c r="S77">
        <v>228.92</v>
      </c>
      <c r="T77">
        <v>5</v>
      </c>
      <c r="U77">
        <v>0.2</v>
      </c>
      <c r="V77">
        <v>14.307499999999997</v>
      </c>
    </row>
    <row r="78" spans="1:22" x14ac:dyDescent="0.25">
      <c r="A78">
        <v>9375</v>
      </c>
      <c r="B78" t="s">
        <v>10576</v>
      </c>
      <c r="C78">
        <v>2013</v>
      </c>
      <c r="D78" s="27">
        <v>41431</v>
      </c>
      <c r="E78" s="27">
        <v>41435</v>
      </c>
      <c r="F78" t="s">
        <v>50</v>
      </c>
      <c r="G78" t="s">
        <v>343</v>
      </c>
      <c r="H78" t="s">
        <v>344</v>
      </c>
      <c r="I78" t="s">
        <v>41</v>
      </c>
      <c r="J78" t="s">
        <v>27</v>
      </c>
      <c r="K78" t="s">
        <v>95</v>
      </c>
      <c r="L78" t="s">
        <v>96</v>
      </c>
      <c r="M78">
        <v>98105</v>
      </c>
      <c r="N78" t="s">
        <v>44</v>
      </c>
      <c r="O78" t="s">
        <v>2652</v>
      </c>
      <c r="P78" t="s">
        <v>46</v>
      </c>
      <c r="Q78" t="s">
        <v>578</v>
      </c>
      <c r="R78" t="s">
        <v>2653</v>
      </c>
      <c r="S78">
        <v>61.38</v>
      </c>
      <c r="T78">
        <v>6</v>
      </c>
      <c r="U78">
        <v>0</v>
      </c>
      <c r="V78">
        <v>15.958800000000004</v>
      </c>
    </row>
    <row r="79" spans="1:22" x14ac:dyDescent="0.25">
      <c r="A79">
        <v>9368</v>
      </c>
      <c r="B79" t="s">
        <v>10571</v>
      </c>
      <c r="C79">
        <v>2011</v>
      </c>
      <c r="D79" s="27">
        <v>40702</v>
      </c>
      <c r="E79" s="27">
        <v>40707</v>
      </c>
      <c r="F79" t="s">
        <v>50</v>
      </c>
      <c r="G79" t="s">
        <v>4199</v>
      </c>
      <c r="H79" t="s">
        <v>4200</v>
      </c>
      <c r="I79" t="s">
        <v>26</v>
      </c>
      <c r="J79" t="s">
        <v>27</v>
      </c>
      <c r="K79" t="s">
        <v>1173</v>
      </c>
      <c r="L79" t="s">
        <v>267</v>
      </c>
      <c r="M79">
        <v>11561</v>
      </c>
      <c r="N79" t="s">
        <v>148</v>
      </c>
      <c r="O79" t="s">
        <v>5599</v>
      </c>
      <c r="P79" t="s">
        <v>46</v>
      </c>
      <c r="Q79" t="s">
        <v>59</v>
      </c>
      <c r="R79" t="s">
        <v>5600</v>
      </c>
      <c r="S79">
        <v>1676.88</v>
      </c>
      <c r="T79">
        <v>6</v>
      </c>
      <c r="U79">
        <v>0</v>
      </c>
      <c r="V79">
        <v>83.843999999999937</v>
      </c>
    </row>
    <row r="80" spans="1:22" x14ac:dyDescent="0.25">
      <c r="A80">
        <v>9367</v>
      </c>
      <c r="B80" t="s">
        <v>10571</v>
      </c>
      <c r="C80">
        <v>2011</v>
      </c>
      <c r="D80" s="27">
        <v>40702</v>
      </c>
      <c r="E80" s="27">
        <v>40707</v>
      </c>
      <c r="F80" t="s">
        <v>50</v>
      </c>
      <c r="G80" t="s">
        <v>4199</v>
      </c>
      <c r="H80" t="s">
        <v>4200</v>
      </c>
      <c r="I80" t="s">
        <v>26</v>
      </c>
      <c r="J80" t="s">
        <v>27</v>
      </c>
      <c r="K80" t="s">
        <v>1173</v>
      </c>
      <c r="L80" t="s">
        <v>267</v>
      </c>
      <c r="M80">
        <v>11561</v>
      </c>
      <c r="N80" t="s">
        <v>148</v>
      </c>
      <c r="O80" t="s">
        <v>7314</v>
      </c>
      <c r="P80" t="s">
        <v>46</v>
      </c>
      <c r="Q80" t="s">
        <v>75</v>
      </c>
      <c r="R80" t="s">
        <v>7315</v>
      </c>
      <c r="S80">
        <v>68.48</v>
      </c>
      <c r="T80">
        <v>2</v>
      </c>
      <c r="U80">
        <v>0.2</v>
      </c>
      <c r="V80">
        <v>25.679999999999996</v>
      </c>
    </row>
    <row r="81" spans="1:22" x14ac:dyDescent="0.25">
      <c r="A81">
        <v>80</v>
      </c>
      <c r="B81" t="s">
        <v>354</v>
      </c>
      <c r="C81">
        <v>2013</v>
      </c>
      <c r="D81" s="27">
        <v>41438</v>
      </c>
      <c r="E81" s="27">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25">
      <c r="A82">
        <v>81</v>
      </c>
      <c r="B82" t="s">
        <v>354</v>
      </c>
      <c r="C82">
        <v>2013</v>
      </c>
      <c r="D82" s="27">
        <v>41438</v>
      </c>
      <c r="E82" s="27">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25">
      <c r="A83">
        <v>9288</v>
      </c>
      <c r="B83" t="s">
        <v>10533</v>
      </c>
      <c r="C83">
        <v>2014</v>
      </c>
      <c r="D83" s="27">
        <v>41810</v>
      </c>
      <c r="E83" s="27">
        <v>41817</v>
      </c>
      <c r="F83" t="s">
        <v>50</v>
      </c>
      <c r="G83" t="s">
        <v>4100</v>
      </c>
      <c r="H83" t="s">
        <v>4101</v>
      </c>
      <c r="I83" t="s">
        <v>102</v>
      </c>
      <c r="J83" t="s">
        <v>27</v>
      </c>
      <c r="K83" t="s">
        <v>815</v>
      </c>
      <c r="L83" t="s">
        <v>104</v>
      </c>
      <c r="M83">
        <v>75081</v>
      </c>
      <c r="N83" t="s">
        <v>105</v>
      </c>
      <c r="O83" t="s">
        <v>2186</v>
      </c>
      <c r="P83" t="s">
        <v>32</v>
      </c>
      <c r="Q83" t="s">
        <v>56</v>
      </c>
      <c r="R83" t="s">
        <v>2187</v>
      </c>
      <c r="S83">
        <v>457.4849999999999</v>
      </c>
      <c r="T83">
        <v>3</v>
      </c>
      <c r="U83">
        <v>0.3</v>
      </c>
      <c r="V83">
        <v>-84.961500000000029</v>
      </c>
    </row>
    <row r="84" spans="1:22" x14ac:dyDescent="0.25">
      <c r="A84">
        <v>9287</v>
      </c>
      <c r="B84" t="s">
        <v>10533</v>
      </c>
      <c r="C84">
        <v>2014</v>
      </c>
      <c r="D84" s="27">
        <v>41810</v>
      </c>
      <c r="E84" s="27">
        <v>41817</v>
      </c>
      <c r="F84" t="s">
        <v>50</v>
      </c>
      <c r="G84" t="s">
        <v>4100</v>
      </c>
      <c r="H84" t="s">
        <v>4101</v>
      </c>
      <c r="I84" t="s">
        <v>102</v>
      </c>
      <c r="J84" t="s">
        <v>27</v>
      </c>
      <c r="K84" t="s">
        <v>815</v>
      </c>
      <c r="L84" t="s">
        <v>104</v>
      </c>
      <c r="M84">
        <v>75081</v>
      </c>
      <c r="N84" t="s">
        <v>105</v>
      </c>
      <c r="O84" t="s">
        <v>5934</v>
      </c>
      <c r="P84" t="s">
        <v>46</v>
      </c>
      <c r="Q84" t="s">
        <v>75</v>
      </c>
      <c r="R84" t="s">
        <v>5935</v>
      </c>
      <c r="S84">
        <v>6.8879999999999981</v>
      </c>
      <c r="T84">
        <v>3</v>
      </c>
      <c r="U84">
        <v>0.8</v>
      </c>
      <c r="V84">
        <v>-11.020800000000005</v>
      </c>
    </row>
    <row r="85" spans="1:22" x14ac:dyDescent="0.25">
      <c r="A85">
        <v>9176</v>
      </c>
      <c r="B85" t="s">
        <v>10468</v>
      </c>
      <c r="C85">
        <v>2014</v>
      </c>
      <c r="D85" s="27">
        <v>41803</v>
      </c>
      <c r="E85" s="27">
        <v>41805</v>
      </c>
      <c r="F85" t="s">
        <v>23</v>
      </c>
      <c r="G85" t="s">
        <v>8354</v>
      </c>
      <c r="H85" t="s">
        <v>8355</v>
      </c>
      <c r="I85" t="s">
        <v>26</v>
      </c>
      <c r="J85" t="s">
        <v>27</v>
      </c>
      <c r="K85" t="s">
        <v>4255</v>
      </c>
      <c r="L85" t="s">
        <v>96</v>
      </c>
      <c r="M85">
        <v>98031</v>
      </c>
      <c r="N85" t="s">
        <v>44</v>
      </c>
      <c r="O85" t="s">
        <v>3871</v>
      </c>
      <c r="P85" t="s">
        <v>46</v>
      </c>
      <c r="Q85" t="s">
        <v>90</v>
      </c>
      <c r="R85" t="s">
        <v>3872</v>
      </c>
      <c r="S85">
        <v>19.440000000000001</v>
      </c>
      <c r="T85">
        <v>3</v>
      </c>
      <c r="U85">
        <v>0</v>
      </c>
      <c r="V85">
        <v>9.3312000000000008</v>
      </c>
    </row>
    <row r="86" spans="1:22" x14ac:dyDescent="0.25">
      <c r="A86">
        <v>9175</v>
      </c>
      <c r="B86" t="s">
        <v>10468</v>
      </c>
      <c r="C86">
        <v>2014</v>
      </c>
      <c r="D86" s="27">
        <v>41803</v>
      </c>
      <c r="E86" s="27">
        <v>41805</v>
      </c>
      <c r="F86" t="s">
        <v>23</v>
      </c>
      <c r="G86" t="s">
        <v>8354</v>
      </c>
      <c r="H86" t="s">
        <v>8355</v>
      </c>
      <c r="I86" t="s">
        <v>26</v>
      </c>
      <c r="J86" t="s">
        <v>27</v>
      </c>
      <c r="K86" t="s">
        <v>4255</v>
      </c>
      <c r="L86" t="s">
        <v>96</v>
      </c>
      <c r="M86">
        <v>98031</v>
      </c>
      <c r="N86" t="s">
        <v>44</v>
      </c>
      <c r="O86" t="s">
        <v>3893</v>
      </c>
      <c r="P86" t="s">
        <v>71</v>
      </c>
      <c r="Q86" t="s">
        <v>72</v>
      </c>
      <c r="R86" t="s">
        <v>3894</v>
      </c>
      <c r="S86">
        <v>71.975999999999999</v>
      </c>
      <c r="T86">
        <v>3</v>
      </c>
      <c r="U86">
        <v>0.2</v>
      </c>
      <c r="V86">
        <v>8.9969999999999892</v>
      </c>
    </row>
    <row r="87" spans="1:22" x14ac:dyDescent="0.25">
      <c r="A87">
        <v>9168</v>
      </c>
      <c r="B87" t="s">
        <v>10465</v>
      </c>
      <c r="C87">
        <v>2013</v>
      </c>
      <c r="D87" s="27">
        <v>41450</v>
      </c>
      <c r="E87" s="27">
        <v>41452</v>
      </c>
      <c r="F87" t="s">
        <v>23</v>
      </c>
      <c r="G87" t="s">
        <v>671</v>
      </c>
      <c r="H87" t="s">
        <v>672</v>
      </c>
      <c r="I87" t="s">
        <v>26</v>
      </c>
      <c r="J87" t="s">
        <v>27</v>
      </c>
      <c r="K87" t="s">
        <v>947</v>
      </c>
      <c r="L87" t="s">
        <v>43</v>
      </c>
      <c r="M87">
        <v>92037</v>
      </c>
      <c r="N87" t="s">
        <v>44</v>
      </c>
      <c r="O87" t="s">
        <v>5944</v>
      </c>
      <c r="P87" t="s">
        <v>46</v>
      </c>
      <c r="Q87" t="s">
        <v>78</v>
      </c>
      <c r="R87" t="s">
        <v>5945</v>
      </c>
      <c r="S87">
        <v>241.44</v>
      </c>
      <c r="T87">
        <v>3</v>
      </c>
      <c r="U87">
        <v>0</v>
      </c>
      <c r="V87">
        <v>72.431999999999988</v>
      </c>
    </row>
    <row r="88" spans="1:22" x14ac:dyDescent="0.25">
      <c r="A88">
        <v>9167</v>
      </c>
      <c r="B88" t="s">
        <v>10465</v>
      </c>
      <c r="C88">
        <v>2013</v>
      </c>
      <c r="D88" s="27">
        <v>41450</v>
      </c>
      <c r="E88" s="27">
        <v>41452</v>
      </c>
      <c r="F88" t="s">
        <v>23</v>
      </c>
      <c r="G88" t="s">
        <v>671</v>
      </c>
      <c r="H88" t="s">
        <v>672</v>
      </c>
      <c r="I88" t="s">
        <v>26</v>
      </c>
      <c r="J88" t="s">
        <v>27</v>
      </c>
      <c r="K88" t="s">
        <v>947</v>
      </c>
      <c r="L88" t="s">
        <v>43</v>
      </c>
      <c r="M88">
        <v>92037</v>
      </c>
      <c r="N88" t="s">
        <v>44</v>
      </c>
      <c r="O88" t="s">
        <v>3819</v>
      </c>
      <c r="P88" t="s">
        <v>46</v>
      </c>
      <c r="Q88" t="s">
        <v>90</v>
      </c>
      <c r="R88" t="s">
        <v>3820</v>
      </c>
      <c r="S88">
        <v>104.85</v>
      </c>
      <c r="T88">
        <v>1</v>
      </c>
      <c r="U88">
        <v>0</v>
      </c>
      <c r="V88">
        <v>50.327999999999996</v>
      </c>
    </row>
    <row r="89" spans="1:22" x14ac:dyDescent="0.25">
      <c r="A89">
        <v>9166</v>
      </c>
      <c r="B89" t="s">
        <v>10465</v>
      </c>
      <c r="C89">
        <v>2013</v>
      </c>
      <c r="D89" s="27">
        <v>41450</v>
      </c>
      <c r="E89" s="27">
        <v>41452</v>
      </c>
      <c r="F89" t="s">
        <v>23</v>
      </c>
      <c r="G89" t="s">
        <v>671</v>
      </c>
      <c r="H89" t="s">
        <v>672</v>
      </c>
      <c r="I89" t="s">
        <v>26</v>
      </c>
      <c r="J89" t="s">
        <v>27</v>
      </c>
      <c r="K89" t="s">
        <v>947</v>
      </c>
      <c r="L89" t="s">
        <v>43</v>
      </c>
      <c r="M89">
        <v>92037</v>
      </c>
      <c r="N89" t="s">
        <v>44</v>
      </c>
      <c r="O89" t="s">
        <v>9829</v>
      </c>
      <c r="P89" t="s">
        <v>71</v>
      </c>
      <c r="Q89" t="s">
        <v>682</v>
      </c>
      <c r="R89" t="s">
        <v>9830</v>
      </c>
      <c r="S89">
        <v>4476.8</v>
      </c>
      <c r="T89">
        <v>4</v>
      </c>
      <c r="U89">
        <v>0.2</v>
      </c>
      <c r="V89">
        <v>503.63999999999965</v>
      </c>
    </row>
    <row r="90" spans="1:22" x14ac:dyDescent="0.25">
      <c r="A90">
        <v>9165</v>
      </c>
      <c r="B90" t="s">
        <v>10464</v>
      </c>
      <c r="C90">
        <v>2012</v>
      </c>
      <c r="D90" s="27">
        <v>41068</v>
      </c>
      <c r="E90" s="27">
        <v>41072</v>
      </c>
      <c r="F90" t="s">
        <v>50</v>
      </c>
      <c r="G90" t="s">
        <v>7079</v>
      </c>
      <c r="H90" t="s">
        <v>7080</v>
      </c>
      <c r="I90" t="s">
        <v>26</v>
      </c>
      <c r="J90" t="s">
        <v>27</v>
      </c>
      <c r="K90" t="s">
        <v>303</v>
      </c>
      <c r="L90" t="s">
        <v>211</v>
      </c>
      <c r="M90">
        <v>60610</v>
      </c>
      <c r="N90" t="s">
        <v>105</v>
      </c>
      <c r="O90" t="s">
        <v>3305</v>
      </c>
      <c r="P90" t="s">
        <v>46</v>
      </c>
      <c r="Q90" t="s">
        <v>78</v>
      </c>
      <c r="R90" t="s">
        <v>3306</v>
      </c>
      <c r="S90">
        <v>143.12799999999996</v>
      </c>
      <c r="T90">
        <v>2</v>
      </c>
      <c r="U90">
        <v>0.8</v>
      </c>
      <c r="V90">
        <v>-393.60200000000009</v>
      </c>
    </row>
    <row r="91" spans="1:22" x14ac:dyDescent="0.25">
      <c r="A91">
        <v>9164</v>
      </c>
      <c r="B91" t="s">
        <v>10464</v>
      </c>
      <c r="C91">
        <v>2012</v>
      </c>
      <c r="D91" s="27">
        <v>41068</v>
      </c>
      <c r="E91" s="27">
        <v>41072</v>
      </c>
      <c r="F91" t="s">
        <v>50</v>
      </c>
      <c r="G91" t="s">
        <v>7079</v>
      </c>
      <c r="H91" t="s">
        <v>7080</v>
      </c>
      <c r="I91" t="s">
        <v>26</v>
      </c>
      <c r="J91" t="s">
        <v>27</v>
      </c>
      <c r="K91" t="s">
        <v>303</v>
      </c>
      <c r="L91" t="s">
        <v>211</v>
      </c>
      <c r="M91">
        <v>60610</v>
      </c>
      <c r="N91" t="s">
        <v>105</v>
      </c>
      <c r="O91" t="s">
        <v>5957</v>
      </c>
      <c r="P91" t="s">
        <v>71</v>
      </c>
      <c r="Q91" t="s">
        <v>161</v>
      </c>
      <c r="R91" t="s">
        <v>5958</v>
      </c>
      <c r="S91">
        <v>2.3760000000000003</v>
      </c>
      <c r="T91">
        <v>3</v>
      </c>
      <c r="U91">
        <v>0.2</v>
      </c>
      <c r="V91">
        <v>0.74249999999999994</v>
      </c>
    </row>
    <row r="92" spans="1:22" x14ac:dyDescent="0.25">
      <c r="A92">
        <v>9151</v>
      </c>
      <c r="B92" t="s">
        <v>10457</v>
      </c>
      <c r="C92">
        <v>2011</v>
      </c>
      <c r="D92" s="27">
        <v>40695</v>
      </c>
      <c r="E92" s="27">
        <v>40700</v>
      </c>
      <c r="F92" t="s">
        <v>50</v>
      </c>
      <c r="G92" t="s">
        <v>3601</v>
      </c>
      <c r="H92" t="s">
        <v>3602</v>
      </c>
      <c r="I92" t="s">
        <v>41</v>
      </c>
      <c r="J92" t="s">
        <v>27</v>
      </c>
      <c r="K92" t="s">
        <v>880</v>
      </c>
      <c r="L92" t="s">
        <v>238</v>
      </c>
      <c r="M92">
        <v>48234</v>
      </c>
      <c r="N92" t="s">
        <v>105</v>
      </c>
      <c r="O92" t="s">
        <v>3650</v>
      </c>
      <c r="P92" t="s">
        <v>46</v>
      </c>
      <c r="Q92" t="s">
        <v>78</v>
      </c>
      <c r="R92" t="s">
        <v>3651</v>
      </c>
      <c r="S92">
        <v>65.52000000000001</v>
      </c>
      <c r="T92">
        <v>5</v>
      </c>
      <c r="U92">
        <v>0.1</v>
      </c>
      <c r="V92">
        <v>12.376000000000001</v>
      </c>
    </row>
    <row r="93" spans="1:22" x14ac:dyDescent="0.25">
      <c r="A93">
        <v>9150</v>
      </c>
      <c r="B93" t="s">
        <v>10457</v>
      </c>
      <c r="C93">
        <v>2011</v>
      </c>
      <c r="D93" s="27">
        <v>40695</v>
      </c>
      <c r="E93" s="27">
        <v>40700</v>
      </c>
      <c r="F93" t="s">
        <v>50</v>
      </c>
      <c r="G93" t="s">
        <v>3601</v>
      </c>
      <c r="H93" t="s">
        <v>3602</v>
      </c>
      <c r="I93" t="s">
        <v>41</v>
      </c>
      <c r="J93" t="s">
        <v>27</v>
      </c>
      <c r="K93" t="s">
        <v>880</v>
      </c>
      <c r="L93" t="s">
        <v>238</v>
      </c>
      <c r="M93">
        <v>48234</v>
      </c>
      <c r="N93" t="s">
        <v>105</v>
      </c>
      <c r="O93" t="s">
        <v>3931</v>
      </c>
      <c r="P93" t="s">
        <v>46</v>
      </c>
      <c r="Q93" t="s">
        <v>75</v>
      </c>
      <c r="R93" t="s">
        <v>3932</v>
      </c>
      <c r="S93">
        <v>138.56</v>
      </c>
      <c r="T93">
        <v>4</v>
      </c>
      <c r="U93">
        <v>0</v>
      </c>
      <c r="V93">
        <v>66.508799999999994</v>
      </c>
    </row>
    <row r="94" spans="1:22" x14ac:dyDescent="0.25">
      <c r="A94">
        <v>9121</v>
      </c>
      <c r="B94" t="s">
        <v>10433</v>
      </c>
      <c r="C94">
        <v>2013</v>
      </c>
      <c r="D94" s="27">
        <v>41432</v>
      </c>
      <c r="E94" s="27">
        <v>41438</v>
      </c>
      <c r="F94" t="s">
        <v>50</v>
      </c>
      <c r="G94" t="s">
        <v>1508</v>
      </c>
      <c r="H94" t="s">
        <v>1509</v>
      </c>
      <c r="I94" t="s">
        <v>102</v>
      </c>
      <c r="J94" t="s">
        <v>27</v>
      </c>
      <c r="K94" t="s">
        <v>42</v>
      </c>
      <c r="L94" t="s">
        <v>43</v>
      </c>
      <c r="M94">
        <v>90036</v>
      </c>
      <c r="N94" t="s">
        <v>44</v>
      </c>
      <c r="O94" t="s">
        <v>10434</v>
      </c>
      <c r="P94" t="s">
        <v>46</v>
      </c>
      <c r="Q94" t="s">
        <v>90</v>
      </c>
      <c r="R94" t="s">
        <v>10435</v>
      </c>
      <c r="S94">
        <v>99.9</v>
      </c>
      <c r="T94">
        <v>5</v>
      </c>
      <c r="U94">
        <v>0</v>
      </c>
      <c r="V94">
        <v>46.952999999999996</v>
      </c>
    </row>
    <row r="95" spans="1:22" x14ac:dyDescent="0.25">
      <c r="A95">
        <v>9120</v>
      </c>
      <c r="B95" t="s">
        <v>10433</v>
      </c>
      <c r="C95">
        <v>2013</v>
      </c>
      <c r="D95" s="27">
        <v>41432</v>
      </c>
      <c r="E95" s="27">
        <v>41438</v>
      </c>
      <c r="F95" t="s">
        <v>50</v>
      </c>
      <c r="G95" t="s">
        <v>1508</v>
      </c>
      <c r="H95" t="s">
        <v>1509</v>
      </c>
      <c r="I95" t="s">
        <v>102</v>
      </c>
      <c r="J95" t="s">
        <v>27</v>
      </c>
      <c r="K95" t="s">
        <v>42</v>
      </c>
      <c r="L95" t="s">
        <v>43</v>
      </c>
      <c r="M95">
        <v>90036</v>
      </c>
      <c r="N95" t="s">
        <v>44</v>
      </c>
      <c r="O95" t="s">
        <v>3200</v>
      </c>
      <c r="P95" t="s">
        <v>46</v>
      </c>
      <c r="Q95" t="s">
        <v>47</v>
      </c>
      <c r="R95" t="s">
        <v>3201</v>
      </c>
      <c r="S95">
        <v>22.05</v>
      </c>
      <c r="T95">
        <v>7</v>
      </c>
      <c r="U95">
        <v>0</v>
      </c>
      <c r="V95">
        <v>10.584</v>
      </c>
    </row>
    <row r="96" spans="1:22" x14ac:dyDescent="0.25">
      <c r="A96">
        <v>9097</v>
      </c>
      <c r="B96" t="s">
        <v>10425</v>
      </c>
      <c r="C96">
        <v>2012</v>
      </c>
      <c r="D96" s="27">
        <v>41061</v>
      </c>
      <c r="E96" s="27">
        <v>41065</v>
      </c>
      <c r="F96" t="s">
        <v>50</v>
      </c>
      <c r="G96" t="s">
        <v>1887</v>
      </c>
      <c r="H96" t="s">
        <v>1888</v>
      </c>
      <c r="I96" t="s">
        <v>26</v>
      </c>
      <c r="J96" t="s">
        <v>27</v>
      </c>
      <c r="K96" t="s">
        <v>880</v>
      </c>
      <c r="L96" t="s">
        <v>238</v>
      </c>
      <c r="M96">
        <v>48227</v>
      </c>
      <c r="N96" t="s">
        <v>105</v>
      </c>
      <c r="O96" t="s">
        <v>8008</v>
      </c>
      <c r="P96" t="s">
        <v>46</v>
      </c>
      <c r="Q96" t="s">
        <v>47</v>
      </c>
      <c r="R96" t="s">
        <v>8009</v>
      </c>
      <c r="S96">
        <v>28.91</v>
      </c>
      <c r="T96">
        <v>7</v>
      </c>
      <c r="U96">
        <v>0</v>
      </c>
      <c r="V96">
        <v>13.2986</v>
      </c>
    </row>
    <row r="97" spans="1:22" x14ac:dyDescent="0.25">
      <c r="A97">
        <v>9096</v>
      </c>
      <c r="B97" t="s">
        <v>10425</v>
      </c>
      <c r="C97">
        <v>2012</v>
      </c>
      <c r="D97" s="27">
        <v>41061</v>
      </c>
      <c r="E97" s="27">
        <v>41065</v>
      </c>
      <c r="F97" t="s">
        <v>50</v>
      </c>
      <c r="G97" t="s">
        <v>1887</v>
      </c>
      <c r="H97" t="s">
        <v>1888</v>
      </c>
      <c r="I97" t="s">
        <v>26</v>
      </c>
      <c r="J97" t="s">
        <v>27</v>
      </c>
      <c r="K97" t="s">
        <v>880</v>
      </c>
      <c r="L97" t="s">
        <v>238</v>
      </c>
      <c r="M97">
        <v>48227</v>
      </c>
      <c r="N97" t="s">
        <v>105</v>
      </c>
      <c r="O97" t="s">
        <v>4021</v>
      </c>
      <c r="P97" t="s">
        <v>71</v>
      </c>
      <c r="Q97" t="s">
        <v>72</v>
      </c>
      <c r="R97" t="s">
        <v>4022</v>
      </c>
      <c r="S97">
        <v>41.9</v>
      </c>
      <c r="T97">
        <v>2</v>
      </c>
      <c r="U97">
        <v>0</v>
      </c>
      <c r="V97">
        <v>11.731999999999999</v>
      </c>
    </row>
    <row r="98" spans="1:22" x14ac:dyDescent="0.25">
      <c r="A98">
        <v>9095</v>
      </c>
      <c r="B98" t="s">
        <v>10425</v>
      </c>
      <c r="C98">
        <v>2012</v>
      </c>
      <c r="D98" s="27">
        <v>41061</v>
      </c>
      <c r="E98" s="27">
        <v>41065</v>
      </c>
      <c r="F98" t="s">
        <v>50</v>
      </c>
      <c r="G98" t="s">
        <v>1887</v>
      </c>
      <c r="H98" t="s">
        <v>1888</v>
      </c>
      <c r="I98" t="s">
        <v>26</v>
      </c>
      <c r="J98" t="s">
        <v>27</v>
      </c>
      <c r="K98" t="s">
        <v>880</v>
      </c>
      <c r="L98" t="s">
        <v>238</v>
      </c>
      <c r="M98">
        <v>48227</v>
      </c>
      <c r="N98" t="s">
        <v>105</v>
      </c>
      <c r="O98" t="s">
        <v>4299</v>
      </c>
      <c r="P98" t="s">
        <v>46</v>
      </c>
      <c r="Q98" t="s">
        <v>75</v>
      </c>
      <c r="R98" t="s">
        <v>4300</v>
      </c>
      <c r="S98">
        <v>403.68</v>
      </c>
      <c r="T98">
        <v>6</v>
      </c>
      <c r="U98">
        <v>0</v>
      </c>
      <c r="V98">
        <v>181.65599999999998</v>
      </c>
    </row>
    <row r="99" spans="1:22" x14ac:dyDescent="0.25">
      <c r="A99">
        <v>98</v>
      </c>
      <c r="B99" t="s">
        <v>428</v>
      </c>
      <c r="C99">
        <v>2014</v>
      </c>
      <c r="D99" s="27">
        <v>41808</v>
      </c>
      <c r="E99" s="27">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25">
      <c r="A100">
        <v>9094</v>
      </c>
      <c r="B100" t="s">
        <v>10425</v>
      </c>
      <c r="C100">
        <v>2012</v>
      </c>
      <c r="D100" s="27">
        <v>41061</v>
      </c>
      <c r="E100" s="27">
        <v>41065</v>
      </c>
      <c r="F100" t="s">
        <v>50</v>
      </c>
      <c r="G100" t="s">
        <v>1887</v>
      </c>
      <c r="H100" t="s">
        <v>1888</v>
      </c>
      <c r="I100" t="s">
        <v>26</v>
      </c>
      <c r="J100" t="s">
        <v>27</v>
      </c>
      <c r="K100" t="s">
        <v>880</v>
      </c>
      <c r="L100" t="s">
        <v>238</v>
      </c>
      <c r="M100">
        <v>48227</v>
      </c>
      <c r="N100" t="s">
        <v>105</v>
      </c>
      <c r="O100" t="s">
        <v>6382</v>
      </c>
      <c r="P100" t="s">
        <v>71</v>
      </c>
      <c r="Q100" t="s">
        <v>72</v>
      </c>
      <c r="R100" t="s">
        <v>6383</v>
      </c>
      <c r="S100">
        <v>299.98</v>
      </c>
      <c r="T100">
        <v>2</v>
      </c>
      <c r="U100">
        <v>0</v>
      </c>
      <c r="V100">
        <v>83.994400000000013</v>
      </c>
    </row>
    <row r="101" spans="1:22" x14ac:dyDescent="0.25">
      <c r="A101">
        <v>9093</v>
      </c>
      <c r="B101" t="s">
        <v>10424</v>
      </c>
      <c r="C101">
        <v>2012</v>
      </c>
      <c r="D101" s="27">
        <v>41088</v>
      </c>
      <c r="E101" s="27">
        <v>41093</v>
      </c>
      <c r="F101" t="s">
        <v>23</v>
      </c>
      <c r="G101" t="s">
        <v>556</v>
      </c>
      <c r="H101" t="s">
        <v>557</v>
      </c>
      <c r="I101" t="s">
        <v>41</v>
      </c>
      <c r="J101" t="s">
        <v>27</v>
      </c>
      <c r="K101" t="s">
        <v>276</v>
      </c>
      <c r="L101" t="s">
        <v>498</v>
      </c>
      <c r="M101">
        <v>45373</v>
      </c>
      <c r="N101" t="s">
        <v>148</v>
      </c>
      <c r="O101" t="s">
        <v>4648</v>
      </c>
      <c r="P101" t="s">
        <v>32</v>
      </c>
      <c r="Q101" t="s">
        <v>33</v>
      </c>
      <c r="R101" t="s">
        <v>4649</v>
      </c>
      <c r="S101">
        <v>482.93999999999994</v>
      </c>
      <c r="T101">
        <v>6</v>
      </c>
      <c r="U101">
        <v>0.5</v>
      </c>
      <c r="V101">
        <v>-376.69319999999999</v>
      </c>
    </row>
    <row r="102" spans="1:22" x14ac:dyDescent="0.25">
      <c r="A102">
        <v>9092</v>
      </c>
      <c r="B102" t="s">
        <v>10424</v>
      </c>
      <c r="C102">
        <v>2012</v>
      </c>
      <c r="D102" s="27">
        <v>41088</v>
      </c>
      <c r="E102" s="27">
        <v>41093</v>
      </c>
      <c r="F102" t="s">
        <v>23</v>
      </c>
      <c r="G102" t="s">
        <v>556</v>
      </c>
      <c r="H102" t="s">
        <v>557</v>
      </c>
      <c r="I102" t="s">
        <v>41</v>
      </c>
      <c r="J102" t="s">
        <v>27</v>
      </c>
      <c r="K102" t="s">
        <v>276</v>
      </c>
      <c r="L102" t="s">
        <v>498</v>
      </c>
      <c r="M102">
        <v>45373</v>
      </c>
      <c r="N102" t="s">
        <v>148</v>
      </c>
      <c r="O102" t="s">
        <v>410</v>
      </c>
      <c r="P102" t="s">
        <v>46</v>
      </c>
      <c r="Q102" t="s">
        <v>90</v>
      </c>
      <c r="R102" t="s">
        <v>411</v>
      </c>
      <c r="S102">
        <v>15.552000000000003</v>
      </c>
      <c r="T102">
        <v>3</v>
      </c>
      <c r="U102">
        <v>0.2</v>
      </c>
      <c r="V102">
        <v>5.4432</v>
      </c>
    </row>
    <row r="103" spans="1:22" x14ac:dyDescent="0.25">
      <c r="A103">
        <v>9072</v>
      </c>
      <c r="B103" t="s">
        <v>10410</v>
      </c>
      <c r="C103">
        <v>2012</v>
      </c>
      <c r="D103" s="27">
        <v>41072</v>
      </c>
      <c r="E103" s="27">
        <v>41076</v>
      </c>
      <c r="F103" t="s">
        <v>50</v>
      </c>
      <c r="G103" t="s">
        <v>3758</v>
      </c>
      <c r="H103" t="s">
        <v>3759</v>
      </c>
      <c r="I103" t="s">
        <v>102</v>
      </c>
      <c r="J103" t="s">
        <v>27</v>
      </c>
      <c r="K103" t="s">
        <v>497</v>
      </c>
      <c r="L103" t="s">
        <v>254</v>
      </c>
      <c r="M103">
        <v>47201</v>
      </c>
      <c r="N103" t="s">
        <v>105</v>
      </c>
      <c r="O103" t="s">
        <v>2240</v>
      </c>
      <c r="P103" t="s">
        <v>46</v>
      </c>
      <c r="Q103" t="s">
        <v>59</v>
      </c>
      <c r="R103" t="s">
        <v>2241</v>
      </c>
      <c r="S103">
        <v>24.56</v>
      </c>
      <c r="T103">
        <v>2</v>
      </c>
      <c r="U103">
        <v>0</v>
      </c>
      <c r="V103">
        <v>6.8767999999999994</v>
      </c>
    </row>
    <row r="104" spans="1:22" x14ac:dyDescent="0.25">
      <c r="A104">
        <v>9060</v>
      </c>
      <c r="B104" t="s">
        <v>10402</v>
      </c>
      <c r="C104">
        <v>2013</v>
      </c>
      <c r="D104" s="27">
        <v>41440</v>
      </c>
      <c r="E104" s="27">
        <v>41444</v>
      </c>
      <c r="F104" t="s">
        <v>50</v>
      </c>
      <c r="G104" t="s">
        <v>2140</v>
      </c>
      <c r="H104" t="s">
        <v>2141</v>
      </c>
      <c r="I104" t="s">
        <v>41</v>
      </c>
      <c r="J104" t="s">
        <v>27</v>
      </c>
      <c r="K104" t="s">
        <v>95</v>
      </c>
      <c r="L104" t="s">
        <v>96</v>
      </c>
      <c r="M104">
        <v>98103</v>
      </c>
      <c r="N104" t="s">
        <v>44</v>
      </c>
      <c r="O104" t="s">
        <v>3489</v>
      </c>
      <c r="P104" t="s">
        <v>32</v>
      </c>
      <c r="Q104" t="s">
        <v>56</v>
      </c>
      <c r="R104" t="s">
        <v>3490</v>
      </c>
      <c r="S104">
        <v>1115.17</v>
      </c>
      <c r="T104">
        <v>7</v>
      </c>
      <c r="U104">
        <v>0</v>
      </c>
      <c r="V104">
        <v>334.55099999999993</v>
      </c>
    </row>
    <row r="105" spans="1:22" x14ac:dyDescent="0.25">
      <c r="A105">
        <v>9033</v>
      </c>
      <c r="B105" t="s">
        <v>10384</v>
      </c>
      <c r="C105">
        <v>2014</v>
      </c>
      <c r="D105" s="27">
        <v>41813</v>
      </c>
      <c r="E105" s="27">
        <v>41817</v>
      </c>
      <c r="F105" t="s">
        <v>50</v>
      </c>
      <c r="G105" t="s">
        <v>440</v>
      </c>
      <c r="H105" t="s">
        <v>441</v>
      </c>
      <c r="I105" t="s">
        <v>102</v>
      </c>
      <c r="J105" t="s">
        <v>27</v>
      </c>
      <c r="K105" t="s">
        <v>880</v>
      </c>
      <c r="L105" t="s">
        <v>238</v>
      </c>
      <c r="M105">
        <v>48227</v>
      </c>
      <c r="N105" t="s">
        <v>105</v>
      </c>
      <c r="O105" t="s">
        <v>35</v>
      </c>
      <c r="P105" t="s">
        <v>32</v>
      </c>
      <c r="Q105" t="s">
        <v>36</v>
      </c>
      <c r="R105" t="s">
        <v>37</v>
      </c>
      <c r="S105">
        <v>487.96</v>
      </c>
      <c r="T105">
        <v>2</v>
      </c>
      <c r="U105">
        <v>0</v>
      </c>
      <c r="V105">
        <v>146.38799999999998</v>
      </c>
    </row>
    <row r="106" spans="1:22" x14ac:dyDescent="0.25">
      <c r="A106">
        <v>9027</v>
      </c>
      <c r="B106" t="s">
        <v>10379</v>
      </c>
      <c r="C106">
        <v>2013</v>
      </c>
      <c r="D106" s="27">
        <v>41452</v>
      </c>
      <c r="E106" s="27">
        <v>41458</v>
      </c>
      <c r="F106" t="s">
        <v>50</v>
      </c>
      <c r="G106" t="s">
        <v>8994</v>
      </c>
      <c r="H106" t="s">
        <v>8995</v>
      </c>
      <c r="I106" t="s">
        <v>41</v>
      </c>
      <c r="J106" t="s">
        <v>27</v>
      </c>
      <c r="K106" t="s">
        <v>266</v>
      </c>
      <c r="L106" t="s">
        <v>267</v>
      </c>
      <c r="M106">
        <v>10035</v>
      </c>
      <c r="N106" t="s">
        <v>148</v>
      </c>
      <c r="O106" t="s">
        <v>3839</v>
      </c>
      <c r="P106" t="s">
        <v>32</v>
      </c>
      <c r="Q106" t="s">
        <v>65</v>
      </c>
      <c r="R106" t="s">
        <v>3840</v>
      </c>
      <c r="S106">
        <v>37.74</v>
      </c>
      <c r="T106">
        <v>3</v>
      </c>
      <c r="U106">
        <v>0</v>
      </c>
      <c r="V106">
        <v>12.831599999999996</v>
      </c>
    </row>
    <row r="107" spans="1:22" x14ac:dyDescent="0.25">
      <c r="A107">
        <v>9026</v>
      </c>
      <c r="B107" t="s">
        <v>10379</v>
      </c>
      <c r="C107">
        <v>2013</v>
      </c>
      <c r="D107" s="27">
        <v>41452</v>
      </c>
      <c r="E107" s="27">
        <v>41458</v>
      </c>
      <c r="F107" t="s">
        <v>50</v>
      </c>
      <c r="G107" t="s">
        <v>8994</v>
      </c>
      <c r="H107" t="s">
        <v>8995</v>
      </c>
      <c r="I107" t="s">
        <v>41</v>
      </c>
      <c r="J107" t="s">
        <v>27</v>
      </c>
      <c r="K107" t="s">
        <v>266</v>
      </c>
      <c r="L107" t="s">
        <v>267</v>
      </c>
      <c r="M107">
        <v>10035</v>
      </c>
      <c r="N107" t="s">
        <v>148</v>
      </c>
      <c r="O107" t="s">
        <v>6277</v>
      </c>
      <c r="P107" t="s">
        <v>71</v>
      </c>
      <c r="Q107" t="s">
        <v>161</v>
      </c>
      <c r="R107" t="s">
        <v>6278</v>
      </c>
      <c r="S107">
        <v>139.96</v>
      </c>
      <c r="T107">
        <v>4</v>
      </c>
      <c r="U107">
        <v>0</v>
      </c>
      <c r="V107">
        <v>9.7972000000000037</v>
      </c>
    </row>
    <row r="108" spans="1:22" x14ac:dyDescent="0.25">
      <c r="A108">
        <v>9025</v>
      </c>
      <c r="B108" t="s">
        <v>10379</v>
      </c>
      <c r="C108">
        <v>2013</v>
      </c>
      <c r="D108" s="27">
        <v>41452</v>
      </c>
      <c r="E108" s="27">
        <v>41458</v>
      </c>
      <c r="F108" t="s">
        <v>50</v>
      </c>
      <c r="G108" t="s">
        <v>8994</v>
      </c>
      <c r="H108" t="s">
        <v>8995</v>
      </c>
      <c r="I108" t="s">
        <v>41</v>
      </c>
      <c r="J108" t="s">
        <v>27</v>
      </c>
      <c r="K108" t="s">
        <v>266</v>
      </c>
      <c r="L108" t="s">
        <v>267</v>
      </c>
      <c r="M108">
        <v>10035</v>
      </c>
      <c r="N108" t="s">
        <v>148</v>
      </c>
      <c r="O108" t="s">
        <v>7742</v>
      </c>
      <c r="P108" t="s">
        <v>71</v>
      </c>
      <c r="Q108" t="s">
        <v>161</v>
      </c>
      <c r="R108" t="s">
        <v>7743</v>
      </c>
      <c r="S108">
        <v>20.97</v>
      </c>
      <c r="T108">
        <v>3</v>
      </c>
      <c r="U108">
        <v>0</v>
      </c>
      <c r="V108">
        <v>9.017100000000001</v>
      </c>
    </row>
    <row r="109" spans="1:22" x14ac:dyDescent="0.25">
      <c r="A109">
        <v>9024</v>
      </c>
      <c r="B109" t="s">
        <v>10378</v>
      </c>
      <c r="C109">
        <v>2012</v>
      </c>
      <c r="D109" s="27">
        <v>41089</v>
      </c>
      <c r="E109" s="27">
        <v>41092</v>
      </c>
      <c r="F109" t="s">
        <v>188</v>
      </c>
      <c r="G109" t="s">
        <v>4143</v>
      </c>
      <c r="H109" t="s">
        <v>4144</v>
      </c>
      <c r="I109" t="s">
        <v>26</v>
      </c>
      <c r="J109" t="s">
        <v>27</v>
      </c>
      <c r="K109" t="s">
        <v>266</v>
      </c>
      <c r="L109" t="s">
        <v>267</v>
      </c>
      <c r="M109">
        <v>10024</v>
      </c>
      <c r="N109" t="s">
        <v>148</v>
      </c>
      <c r="O109" t="s">
        <v>2095</v>
      </c>
      <c r="P109" t="s">
        <v>32</v>
      </c>
      <c r="Q109" t="s">
        <v>36</v>
      </c>
      <c r="R109" t="s">
        <v>2096</v>
      </c>
      <c r="S109">
        <v>117.88199999999999</v>
      </c>
      <c r="T109">
        <v>1</v>
      </c>
      <c r="U109">
        <v>0.1</v>
      </c>
      <c r="V109">
        <v>1.3097999999999956</v>
      </c>
    </row>
    <row r="110" spans="1:22" x14ac:dyDescent="0.25">
      <c r="A110">
        <v>9001</v>
      </c>
      <c r="B110" t="s">
        <v>10364</v>
      </c>
      <c r="C110">
        <v>2011</v>
      </c>
      <c r="D110" s="27">
        <v>40716</v>
      </c>
      <c r="E110" s="27">
        <v>40716</v>
      </c>
      <c r="F110" t="s">
        <v>1290</v>
      </c>
      <c r="G110" t="s">
        <v>4282</v>
      </c>
      <c r="H110" t="s">
        <v>4283</v>
      </c>
      <c r="I110" t="s">
        <v>26</v>
      </c>
      <c r="J110" t="s">
        <v>27</v>
      </c>
      <c r="K110" t="s">
        <v>544</v>
      </c>
      <c r="L110" t="s">
        <v>310</v>
      </c>
      <c r="M110">
        <v>85023</v>
      </c>
      <c r="N110" t="s">
        <v>44</v>
      </c>
      <c r="O110" t="s">
        <v>5389</v>
      </c>
      <c r="P110" t="s">
        <v>46</v>
      </c>
      <c r="Q110" t="s">
        <v>75</v>
      </c>
      <c r="R110" t="s">
        <v>5390</v>
      </c>
      <c r="S110">
        <v>8.2260000000000009</v>
      </c>
      <c r="T110">
        <v>3</v>
      </c>
      <c r="U110">
        <v>0.7</v>
      </c>
      <c r="V110">
        <v>-6.0323999999999991</v>
      </c>
    </row>
    <row r="111" spans="1:22" x14ac:dyDescent="0.25">
      <c r="A111">
        <v>8924</v>
      </c>
      <c r="B111" t="s">
        <v>10316</v>
      </c>
      <c r="C111">
        <v>2014</v>
      </c>
      <c r="D111" s="27">
        <v>41802</v>
      </c>
      <c r="E111" s="27">
        <v>41808</v>
      </c>
      <c r="F111" t="s">
        <v>50</v>
      </c>
      <c r="G111" t="s">
        <v>1974</v>
      </c>
      <c r="H111" t="s">
        <v>1975</v>
      </c>
      <c r="I111" t="s">
        <v>26</v>
      </c>
      <c r="J111" t="s">
        <v>27</v>
      </c>
      <c r="K111" t="s">
        <v>6679</v>
      </c>
      <c r="L111" t="s">
        <v>88</v>
      </c>
      <c r="M111">
        <v>28601</v>
      </c>
      <c r="N111" t="s">
        <v>30</v>
      </c>
      <c r="O111" t="s">
        <v>177</v>
      </c>
      <c r="P111" t="s">
        <v>46</v>
      </c>
      <c r="Q111" t="s">
        <v>75</v>
      </c>
      <c r="R111" t="s">
        <v>178</v>
      </c>
      <c r="S111">
        <v>4.572000000000001</v>
      </c>
      <c r="T111">
        <v>4</v>
      </c>
      <c r="U111">
        <v>0.7</v>
      </c>
      <c r="V111">
        <v>-3.8100000000000005</v>
      </c>
    </row>
    <row r="112" spans="1:22" x14ac:dyDescent="0.25">
      <c r="A112">
        <v>8904</v>
      </c>
      <c r="B112" t="s">
        <v>10305</v>
      </c>
      <c r="C112">
        <v>2013</v>
      </c>
      <c r="D112" s="27">
        <v>41426</v>
      </c>
      <c r="E112" s="27">
        <v>41430</v>
      </c>
      <c r="F112" t="s">
        <v>50</v>
      </c>
      <c r="G112" t="s">
        <v>3723</v>
      </c>
      <c r="H112" t="s">
        <v>3724</v>
      </c>
      <c r="I112" t="s">
        <v>26</v>
      </c>
      <c r="J112" t="s">
        <v>27</v>
      </c>
      <c r="K112" t="s">
        <v>357</v>
      </c>
      <c r="L112" t="s">
        <v>211</v>
      </c>
      <c r="M112">
        <v>62521</v>
      </c>
      <c r="N112" t="s">
        <v>105</v>
      </c>
      <c r="O112" t="s">
        <v>2925</v>
      </c>
      <c r="P112" t="s">
        <v>46</v>
      </c>
      <c r="Q112" t="s">
        <v>90</v>
      </c>
      <c r="R112" t="s">
        <v>2926</v>
      </c>
      <c r="S112">
        <v>10.368000000000002</v>
      </c>
      <c r="T112">
        <v>2</v>
      </c>
      <c r="U112">
        <v>0.2</v>
      </c>
      <c r="V112">
        <v>3.6288</v>
      </c>
    </row>
    <row r="113" spans="1:22" x14ac:dyDescent="0.25">
      <c r="A113">
        <v>8903</v>
      </c>
      <c r="B113" t="s">
        <v>10305</v>
      </c>
      <c r="C113">
        <v>2013</v>
      </c>
      <c r="D113" s="27">
        <v>41426</v>
      </c>
      <c r="E113" s="27">
        <v>41430</v>
      </c>
      <c r="F113" t="s">
        <v>50</v>
      </c>
      <c r="G113" t="s">
        <v>3723</v>
      </c>
      <c r="H113" t="s">
        <v>3724</v>
      </c>
      <c r="I113" t="s">
        <v>26</v>
      </c>
      <c r="J113" t="s">
        <v>27</v>
      </c>
      <c r="K113" t="s">
        <v>357</v>
      </c>
      <c r="L113" t="s">
        <v>211</v>
      </c>
      <c r="M113">
        <v>62521</v>
      </c>
      <c r="N113" t="s">
        <v>105</v>
      </c>
      <c r="O113" t="s">
        <v>6128</v>
      </c>
      <c r="P113" t="s">
        <v>32</v>
      </c>
      <c r="Q113" t="s">
        <v>36</v>
      </c>
      <c r="R113" t="s">
        <v>6129</v>
      </c>
      <c r="S113">
        <v>191.07899999999998</v>
      </c>
      <c r="T113">
        <v>3</v>
      </c>
      <c r="U113">
        <v>0.3</v>
      </c>
      <c r="V113">
        <v>-38.215799999999973</v>
      </c>
    </row>
    <row r="114" spans="1:22" x14ac:dyDescent="0.25">
      <c r="A114">
        <v>8902</v>
      </c>
      <c r="B114" t="s">
        <v>10305</v>
      </c>
      <c r="C114">
        <v>2013</v>
      </c>
      <c r="D114" s="27">
        <v>41426</v>
      </c>
      <c r="E114" s="27">
        <v>41430</v>
      </c>
      <c r="F114" t="s">
        <v>50</v>
      </c>
      <c r="G114" t="s">
        <v>3723</v>
      </c>
      <c r="H114" t="s">
        <v>3724</v>
      </c>
      <c r="I114" t="s">
        <v>26</v>
      </c>
      <c r="J114" t="s">
        <v>27</v>
      </c>
      <c r="K114" t="s">
        <v>357</v>
      </c>
      <c r="L114" t="s">
        <v>211</v>
      </c>
      <c r="M114">
        <v>62521</v>
      </c>
      <c r="N114" t="s">
        <v>105</v>
      </c>
      <c r="O114" t="s">
        <v>9709</v>
      </c>
      <c r="P114" t="s">
        <v>46</v>
      </c>
      <c r="Q114" t="s">
        <v>90</v>
      </c>
      <c r="R114" t="s">
        <v>9710</v>
      </c>
      <c r="S114">
        <v>18.496000000000002</v>
      </c>
      <c r="T114">
        <v>4</v>
      </c>
      <c r="U114">
        <v>0.2</v>
      </c>
      <c r="V114">
        <v>6.7048000000000005</v>
      </c>
    </row>
    <row r="115" spans="1:22" x14ac:dyDescent="0.25">
      <c r="A115">
        <v>8901</v>
      </c>
      <c r="B115" t="s">
        <v>10305</v>
      </c>
      <c r="C115">
        <v>2013</v>
      </c>
      <c r="D115" s="27">
        <v>41426</v>
      </c>
      <c r="E115" s="27">
        <v>41430</v>
      </c>
      <c r="F115" t="s">
        <v>50</v>
      </c>
      <c r="G115" t="s">
        <v>3723</v>
      </c>
      <c r="H115" t="s">
        <v>3724</v>
      </c>
      <c r="I115" t="s">
        <v>26</v>
      </c>
      <c r="J115" t="s">
        <v>27</v>
      </c>
      <c r="K115" t="s">
        <v>357</v>
      </c>
      <c r="L115" t="s">
        <v>211</v>
      </c>
      <c r="M115">
        <v>62521</v>
      </c>
      <c r="N115" t="s">
        <v>105</v>
      </c>
      <c r="O115" t="s">
        <v>9797</v>
      </c>
      <c r="P115" t="s">
        <v>32</v>
      </c>
      <c r="Q115" t="s">
        <v>65</v>
      </c>
      <c r="R115" t="s">
        <v>9798</v>
      </c>
      <c r="S115">
        <v>32.064</v>
      </c>
      <c r="T115">
        <v>3</v>
      </c>
      <c r="U115">
        <v>0.6</v>
      </c>
      <c r="V115">
        <v>-12.825599999999994</v>
      </c>
    </row>
    <row r="116" spans="1:22" x14ac:dyDescent="0.25">
      <c r="A116">
        <v>8833</v>
      </c>
      <c r="B116" t="s">
        <v>10268</v>
      </c>
      <c r="C116">
        <v>2012</v>
      </c>
      <c r="D116" s="27">
        <v>41082</v>
      </c>
      <c r="E116" s="27">
        <v>41087</v>
      </c>
      <c r="F116" t="s">
        <v>50</v>
      </c>
      <c r="G116" t="s">
        <v>4348</v>
      </c>
      <c r="H116" t="s">
        <v>4349</v>
      </c>
      <c r="I116" t="s">
        <v>26</v>
      </c>
      <c r="J116" t="s">
        <v>27</v>
      </c>
      <c r="K116" t="s">
        <v>389</v>
      </c>
      <c r="L116" t="s">
        <v>267</v>
      </c>
      <c r="M116">
        <v>14609</v>
      </c>
      <c r="N116" t="s">
        <v>148</v>
      </c>
      <c r="O116" t="s">
        <v>2691</v>
      </c>
      <c r="P116" t="s">
        <v>46</v>
      </c>
      <c r="Q116" t="s">
        <v>75</v>
      </c>
      <c r="R116" t="s">
        <v>2692</v>
      </c>
      <c r="S116">
        <v>1217.568</v>
      </c>
      <c r="T116">
        <v>2</v>
      </c>
      <c r="U116">
        <v>0.2</v>
      </c>
      <c r="V116">
        <v>456.58800000000002</v>
      </c>
    </row>
    <row r="117" spans="1:22" x14ac:dyDescent="0.25">
      <c r="A117">
        <v>8829</v>
      </c>
      <c r="B117" t="s">
        <v>10264</v>
      </c>
      <c r="C117">
        <v>2012</v>
      </c>
      <c r="D117" s="27">
        <v>41065</v>
      </c>
      <c r="E117" s="27">
        <v>41069</v>
      </c>
      <c r="F117" t="s">
        <v>50</v>
      </c>
      <c r="G117" t="s">
        <v>1532</v>
      </c>
      <c r="H117" t="s">
        <v>1533</v>
      </c>
      <c r="I117" t="s">
        <v>41</v>
      </c>
      <c r="J117" t="s">
        <v>27</v>
      </c>
      <c r="K117" t="s">
        <v>9306</v>
      </c>
      <c r="L117" t="s">
        <v>596</v>
      </c>
      <c r="M117">
        <v>63301</v>
      </c>
      <c r="N117" t="s">
        <v>105</v>
      </c>
      <c r="O117" t="s">
        <v>4635</v>
      </c>
      <c r="P117" t="s">
        <v>46</v>
      </c>
      <c r="Q117" t="s">
        <v>90</v>
      </c>
      <c r="R117" t="s">
        <v>4636</v>
      </c>
      <c r="S117">
        <v>10.56</v>
      </c>
      <c r="T117">
        <v>2</v>
      </c>
      <c r="U117">
        <v>0</v>
      </c>
      <c r="V117">
        <v>4.7519999999999998</v>
      </c>
    </row>
    <row r="118" spans="1:22" x14ac:dyDescent="0.25">
      <c r="A118">
        <v>8790</v>
      </c>
      <c r="B118" t="s">
        <v>10240</v>
      </c>
      <c r="C118">
        <v>2014</v>
      </c>
      <c r="D118" s="27">
        <v>41806</v>
      </c>
      <c r="E118" s="27">
        <v>41810</v>
      </c>
      <c r="F118" t="s">
        <v>50</v>
      </c>
      <c r="G118" t="s">
        <v>4798</v>
      </c>
      <c r="H118" t="s">
        <v>4799</v>
      </c>
      <c r="I118" t="s">
        <v>26</v>
      </c>
      <c r="J118" t="s">
        <v>27</v>
      </c>
      <c r="K118" t="s">
        <v>735</v>
      </c>
      <c r="L118" t="s">
        <v>88</v>
      </c>
      <c r="M118">
        <v>28110</v>
      </c>
      <c r="N118" t="s">
        <v>30</v>
      </c>
      <c r="O118" t="s">
        <v>4791</v>
      </c>
      <c r="P118" t="s">
        <v>32</v>
      </c>
      <c r="Q118" t="s">
        <v>33</v>
      </c>
      <c r="R118" t="s">
        <v>4792</v>
      </c>
      <c r="S118">
        <v>77.728000000000009</v>
      </c>
      <c r="T118">
        <v>2</v>
      </c>
      <c r="U118">
        <v>0.2</v>
      </c>
      <c r="V118">
        <v>-3.8863999999999947</v>
      </c>
    </row>
    <row r="119" spans="1:22" x14ac:dyDescent="0.25">
      <c r="A119">
        <v>8789</v>
      </c>
      <c r="B119" t="s">
        <v>10240</v>
      </c>
      <c r="C119">
        <v>2014</v>
      </c>
      <c r="D119" s="27">
        <v>41806</v>
      </c>
      <c r="E119" s="27">
        <v>41810</v>
      </c>
      <c r="F119" t="s">
        <v>50</v>
      </c>
      <c r="G119" t="s">
        <v>4798</v>
      </c>
      <c r="H119" t="s">
        <v>4799</v>
      </c>
      <c r="I119" t="s">
        <v>26</v>
      </c>
      <c r="J119" t="s">
        <v>27</v>
      </c>
      <c r="K119" t="s">
        <v>735</v>
      </c>
      <c r="L119" t="s">
        <v>88</v>
      </c>
      <c r="M119">
        <v>28110</v>
      </c>
      <c r="N119" t="s">
        <v>30</v>
      </c>
      <c r="O119" t="s">
        <v>3945</v>
      </c>
      <c r="P119" t="s">
        <v>32</v>
      </c>
      <c r="Q119" t="s">
        <v>36</v>
      </c>
      <c r="R119" t="s">
        <v>3946</v>
      </c>
      <c r="S119">
        <v>698.35200000000009</v>
      </c>
      <c r="T119">
        <v>3</v>
      </c>
      <c r="U119">
        <v>0.2</v>
      </c>
      <c r="V119">
        <v>52.376399999999961</v>
      </c>
    </row>
    <row r="120" spans="1:22" x14ac:dyDescent="0.25">
      <c r="A120">
        <v>8751</v>
      </c>
      <c r="B120" t="s">
        <v>10218</v>
      </c>
      <c r="C120">
        <v>2012</v>
      </c>
      <c r="D120" s="27">
        <v>41076</v>
      </c>
      <c r="E120" s="27">
        <v>41079</v>
      </c>
      <c r="F120" t="s">
        <v>188</v>
      </c>
      <c r="G120" t="s">
        <v>564</v>
      </c>
      <c r="H120" t="s">
        <v>565</v>
      </c>
      <c r="I120" t="s">
        <v>26</v>
      </c>
      <c r="J120" t="s">
        <v>27</v>
      </c>
      <c r="K120" t="s">
        <v>266</v>
      </c>
      <c r="L120" t="s">
        <v>267</v>
      </c>
      <c r="M120">
        <v>10009</v>
      </c>
      <c r="N120" t="s">
        <v>148</v>
      </c>
      <c r="O120" t="s">
        <v>4321</v>
      </c>
      <c r="P120" t="s">
        <v>71</v>
      </c>
      <c r="Q120" t="s">
        <v>72</v>
      </c>
      <c r="R120" t="s">
        <v>4322</v>
      </c>
      <c r="S120">
        <v>133.97999999999999</v>
      </c>
      <c r="T120">
        <v>2</v>
      </c>
      <c r="U120">
        <v>0</v>
      </c>
      <c r="V120">
        <v>33.495000000000005</v>
      </c>
    </row>
    <row r="121" spans="1:22" x14ac:dyDescent="0.25">
      <c r="A121">
        <v>120</v>
      </c>
      <c r="B121" t="s">
        <v>518</v>
      </c>
      <c r="C121">
        <v>2013</v>
      </c>
      <c r="D121" s="27">
        <v>41438</v>
      </c>
      <c r="E121" s="27">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25">
      <c r="A122">
        <v>121</v>
      </c>
      <c r="B122" t="s">
        <v>518</v>
      </c>
      <c r="C122">
        <v>2013</v>
      </c>
      <c r="D122" s="27">
        <v>41438</v>
      </c>
      <c r="E122" s="27">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25">
      <c r="A123">
        <v>122</v>
      </c>
      <c r="B123" t="s">
        <v>518</v>
      </c>
      <c r="C123">
        <v>2013</v>
      </c>
      <c r="D123" s="27">
        <v>41438</v>
      </c>
      <c r="E123" s="27">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25">
      <c r="A124">
        <v>123</v>
      </c>
      <c r="B124" t="s">
        <v>518</v>
      </c>
      <c r="C124">
        <v>2013</v>
      </c>
      <c r="D124" s="27">
        <v>41438</v>
      </c>
      <c r="E124" s="27">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25">
      <c r="A125">
        <v>124</v>
      </c>
      <c r="B125" t="s">
        <v>518</v>
      </c>
      <c r="C125">
        <v>2013</v>
      </c>
      <c r="D125" s="27">
        <v>41438</v>
      </c>
      <c r="E125" s="27">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25">
      <c r="A126">
        <v>8750</v>
      </c>
      <c r="B126" t="s">
        <v>10218</v>
      </c>
      <c r="C126">
        <v>2012</v>
      </c>
      <c r="D126" s="27">
        <v>41076</v>
      </c>
      <c r="E126" s="27">
        <v>41079</v>
      </c>
      <c r="F126" t="s">
        <v>188</v>
      </c>
      <c r="G126" t="s">
        <v>564</v>
      </c>
      <c r="H126" t="s">
        <v>565</v>
      </c>
      <c r="I126" t="s">
        <v>26</v>
      </c>
      <c r="J126" t="s">
        <v>27</v>
      </c>
      <c r="K126" t="s">
        <v>266</v>
      </c>
      <c r="L126" t="s">
        <v>267</v>
      </c>
      <c r="M126">
        <v>10009</v>
      </c>
      <c r="N126" t="s">
        <v>148</v>
      </c>
      <c r="O126" t="s">
        <v>1742</v>
      </c>
      <c r="P126" t="s">
        <v>46</v>
      </c>
      <c r="Q126" t="s">
        <v>75</v>
      </c>
      <c r="R126" t="s">
        <v>1743</v>
      </c>
      <c r="S126">
        <v>3050.3760000000002</v>
      </c>
      <c r="T126">
        <v>3</v>
      </c>
      <c r="U126">
        <v>0.2</v>
      </c>
      <c r="V126">
        <v>1143.8910000000001</v>
      </c>
    </row>
    <row r="127" spans="1:22" x14ac:dyDescent="0.25">
      <c r="A127">
        <v>8735</v>
      </c>
      <c r="B127" t="s">
        <v>10208</v>
      </c>
      <c r="C127">
        <v>2014</v>
      </c>
      <c r="D127" s="27">
        <v>41818</v>
      </c>
      <c r="E127" s="27">
        <v>41820</v>
      </c>
      <c r="F127" t="s">
        <v>23</v>
      </c>
      <c r="G127" t="s">
        <v>3884</v>
      </c>
      <c r="H127" t="s">
        <v>3885</v>
      </c>
      <c r="I127" t="s">
        <v>41</v>
      </c>
      <c r="J127" t="s">
        <v>27</v>
      </c>
      <c r="K127" t="s">
        <v>95</v>
      </c>
      <c r="L127" t="s">
        <v>96</v>
      </c>
      <c r="M127">
        <v>98105</v>
      </c>
      <c r="N127" t="s">
        <v>44</v>
      </c>
      <c r="O127" t="s">
        <v>907</v>
      </c>
      <c r="P127" t="s">
        <v>71</v>
      </c>
      <c r="Q127" t="s">
        <v>161</v>
      </c>
      <c r="R127" t="s">
        <v>908</v>
      </c>
      <c r="S127">
        <v>1287.45</v>
      </c>
      <c r="T127">
        <v>5</v>
      </c>
      <c r="U127">
        <v>0</v>
      </c>
      <c r="V127">
        <v>244.61549999999988</v>
      </c>
    </row>
    <row r="128" spans="1:22" x14ac:dyDescent="0.25">
      <c r="A128">
        <v>8734</v>
      </c>
      <c r="B128" t="s">
        <v>10208</v>
      </c>
      <c r="C128">
        <v>2014</v>
      </c>
      <c r="D128" s="27">
        <v>41818</v>
      </c>
      <c r="E128" s="27">
        <v>41820</v>
      </c>
      <c r="F128" t="s">
        <v>23</v>
      </c>
      <c r="G128" t="s">
        <v>3884</v>
      </c>
      <c r="H128" t="s">
        <v>3885</v>
      </c>
      <c r="I128" t="s">
        <v>41</v>
      </c>
      <c r="J128" t="s">
        <v>27</v>
      </c>
      <c r="K128" t="s">
        <v>95</v>
      </c>
      <c r="L128" t="s">
        <v>96</v>
      </c>
      <c r="M128">
        <v>98105</v>
      </c>
      <c r="N128" t="s">
        <v>44</v>
      </c>
      <c r="O128" t="s">
        <v>1748</v>
      </c>
      <c r="P128" t="s">
        <v>32</v>
      </c>
      <c r="Q128" t="s">
        <v>65</v>
      </c>
      <c r="R128" t="s">
        <v>1749</v>
      </c>
      <c r="S128">
        <v>126.30000000000001</v>
      </c>
      <c r="T128">
        <v>3</v>
      </c>
      <c r="U128">
        <v>0</v>
      </c>
      <c r="V128">
        <v>40.415999999999997</v>
      </c>
    </row>
    <row r="129" spans="1:22" x14ac:dyDescent="0.25">
      <c r="A129">
        <v>8733</v>
      </c>
      <c r="B129" t="s">
        <v>10208</v>
      </c>
      <c r="C129">
        <v>2014</v>
      </c>
      <c r="D129" s="27">
        <v>41818</v>
      </c>
      <c r="E129" s="27">
        <v>41820</v>
      </c>
      <c r="F129" t="s">
        <v>23</v>
      </c>
      <c r="G129" t="s">
        <v>3884</v>
      </c>
      <c r="H129" t="s">
        <v>3885</v>
      </c>
      <c r="I129" t="s">
        <v>41</v>
      </c>
      <c r="J129" t="s">
        <v>27</v>
      </c>
      <c r="K129" t="s">
        <v>95</v>
      </c>
      <c r="L129" t="s">
        <v>96</v>
      </c>
      <c r="M129">
        <v>98105</v>
      </c>
      <c r="N129" t="s">
        <v>44</v>
      </c>
      <c r="O129" t="s">
        <v>6175</v>
      </c>
      <c r="P129" t="s">
        <v>46</v>
      </c>
      <c r="Q129" t="s">
        <v>90</v>
      </c>
      <c r="R129" t="s">
        <v>6176</v>
      </c>
      <c r="S129">
        <v>19.440000000000001</v>
      </c>
      <c r="T129">
        <v>3</v>
      </c>
      <c r="U129">
        <v>0</v>
      </c>
      <c r="V129">
        <v>9.3312000000000008</v>
      </c>
    </row>
    <row r="130" spans="1:22" x14ac:dyDescent="0.25">
      <c r="A130">
        <v>8723</v>
      </c>
      <c r="B130" t="s">
        <v>10203</v>
      </c>
      <c r="C130">
        <v>2013</v>
      </c>
      <c r="D130" s="27">
        <v>41438</v>
      </c>
      <c r="E130" s="27">
        <v>41442</v>
      </c>
      <c r="F130" t="s">
        <v>23</v>
      </c>
      <c r="G130" t="s">
        <v>5151</v>
      </c>
      <c r="H130" t="s">
        <v>5152</v>
      </c>
      <c r="I130" t="s">
        <v>102</v>
      </c>
      <c r="J130" t="s">
        <v>27</v>
      </c>
      <c r="K130" t="s">
        <v>184</v>
      </c>
      <c r="L130" t="s">
        <v>104</v>
      </c>
      <c r="M130">
        <v>77070</v>
      </c>
      <c r="N130" t="s">
        <v>105</v>
      </c>
      <c r="O130" t="s">
        <v>177</v>
      </c>
      <c r="P130" t="s">
        <v>46</v>
      </c>
      <c r="Q130" t="s">
        <v>75</v>
      </c>
      <c r="R130" t="s">
        <v>178</v>
      </c>
      <c r="S130">
        <v>1.5239999999999996</v>
      </c>
      <c r="T130">
        <v>2</v>
      </c>
      <c r="U130">
        <v>0.8</v>
      </c>
      <c r="V130">
        <v>-2.6670000000000007</v>
      </c>
    </row>
    <row r="131" spans="1:22" x14ac:dyDescent="0.25">
      <c r="A131">
        <v>8722</v>
      </c>
      <c r="B131" t="s">
        <v>10203</v>
      </c>
      <c r="C131">
        <v>2013</v>
      </c>
      <c r="D131" s="27">
        <v>41438</v>
      </c>
      <c r="E131" s="27">
        <v>41442</v>
      </c>
      <c r="F131" t="s">
        <v>23</v>
      </c>
      <c r="G131" t="s">
        <v>5151</v>
      </c>
      <c r="H131" t="s">
        <v>5152</v>
      </c>
      <c r="I131" t="s">
        <v>102</v>
      </c>
      <c r="J131" t="s">
        <v>27</v>
      </c>
      <c r="K131" t="s">
        <v>184</v>
      </c>
      <c r="L131" t="s">
        <v>104</v>
      </c>
      <c r="M131">
        <v>77070</v>
      </c>
      <c r="N131" t="s">
        <v>105</v>
      </c>
      <c r="O131" t="s">
        <v>4772</v>
      </c>
      <c r="P131" t="s">
        <v>46</v>
      </c>
      <c r="Q131" t="s">
        <v>59</v>
      </c>
      <c r="R131" t="s">
        <v>186</v>
      </c>
      <c r="S131">
        <v>67.536000000000016</v>
      </c>
      <c r="T131">
        <v>9</v>
      </c>
      <c r="U131">
        <v>0.2</v>
      </c>
      <c r="V131">
        <v>6.7535999999999987</v>
      </c>
    </row>
    <row r="132" spans="1:22" x14ac:dyDescent="0.25">
      <c r="A132">
        <v>8721</v>
      </c>
      <c r="B132" t="s">
        <v>10203</v>
      </c>
      <c r="C132">
        <v>2013</v>
      </c>
      <c r="D132" s="27">
        <v>41438</v>
      </c>
      <c r="E132" s="27">
        <v>41442</v>
      </c>
      <c r="F132" t="s">
        <v>23</v>
      </c>
      <c r="G132" t="s">
        <v>5151</v>
      </c>
      <c r="H132" t="s">
        <v>5152</v>
      </c>
      <c r="I132" t="s">
        <v>102</v>
      </c>
      <c r="J132" t="s">
        <v>27</v>
      </c>
      <c r="K132" t="s">
        <v>184</v>
      </c>
      <c r="L132" t="s">
        <v>104</v>
      </c>
      <c r="M132">
        <v>77070</v>
      </c>
      <c r="N132" t="s">
        <v>105</v>
      </c>
      <c r="O132" t="s">
        <v>7267</v>
      </c>
      <c r="P132" t="s">
        <v>32</v>
      </c>
      <c r="Q132" t="s">
        <v>36</v>
      </c>
      <c r="R132" t="s">
        <v>7268</v>
      </c>
      <c r="S132">
        <v>379.37200000000001</v>
      </c>
      <c r="T132">
        <v>2</v>
      </c>
      <c r="U132">
        <v>0.3</v>
      </c>
      <c r="V132">
        <v>-119.23120000000003</v>
      </c>
    </row>
    <row r="133" spans="1:22" x14ac:dyDescent="0.25">
      <c r="A133">
        <v>8720</v>
      </c>
      <c r="B133" t="s">
        <v>10203</v>
      </c>
      <c r="C133">
        <v>2013</v>
      </c>
      <c r="D133" s="27">
        <v>41438</v>
      </c>
      <c r="E133" s="27">
        <v>41442</v>
      </c>
      <c r="F133" t="s">
        <v>23</v>
      </c>
      <c r="G133" t="s">
        <v>5151</v>
      </c>
      <c r="H133" t="s">
        <v>5152</v>
      </c>
      <c r="I133" t="s">
        <v>102</v>
      </c>
      <c r="J133" t="s">
        <v>27</v>
      </c>
      <c r="K133" t="s">
        <v>184</v>
      </c>
      <c r="L133" t="s">
        <v>104</v>
      </c>
      <c r="M133">
        <v>77070</v>
      </c>
      <c r="N133" t="s">
        <v>105</v>
      </c>
      <c r="O133" t="s">
        <v>7334</v>
      </c>
      <c r="P133" t="s">
        <v>46</v>
      </c>
      <c r="Q133" t="s">
        <v>90</v>
      </c>
      <c r="R133" t="s">
        <v>7335</v>
      </c>
      <c r="S133">
        <v>15.552000000000003</v>
      </c>
      <c r="T133">
        <v>3</v>
      </c>
      <c r="U133">
        <v>0.2</v>
      </c>
      <c r="V133">
        <v>5.6375999999999999</v>
      </c>
    </row>
    <row r="134" spans="1:22" x14ac:dyDescent="0.25">
      <c r="A134">
        <v>8719</v>
      </c>
      <c r="B134" t="s">
        <v>10203</v>
      </c>
      <c r="C134">
        <v>2013</v>
      </c>
      <c r="D134" s="27">
        <v>41438</v>
      </c>
      <c r="E134" s="27">
        <v>41442</v>
      </c>
      <c r="F134" t="s">
        <v>23</v>
      </c>
      <c r="G134" t="s">
        <v>5151</v>
      </c>
      <c r="H134" t="s">
        <v>5152</v>
      </c>
      <c r="I134" t="s">
        <v>102</v>
      </c>
      <c r="J134" t="s">
        <v>27</v>
      </c>
      <c r="K134" t="s">
        <v>184</v>
      </c>
      <c r="L134" t="s">
        <v>104</v>
      </c>
      <c r="M134">
        <v>77070</v>
      </c>
      <c r="N134" t="s">
        <v>105</v>
      </c>
      <c r="O134" t="s">
        <v>5170</v>
      </c>
      <c r="P134" t="s">
        <v>46</v>
      </c>
      <c r="Q134" t="s">
        <v>68</v>
      </c>
      <c r="R134" t="s">
        <v>5171</v>
      </c>
      <c r="S134">
        <v>11.264000000000001</v>
      </c>
      <c r="T134">
        <v>8</v>
      </c>
      <c r="U134">
        <v>0.2</v>
      </c>
      <c r="V134">
        <v>3.9423999999999997</v>
      </c>
    </row>
    <row r="135" spans="1:22" x14ac:dyDescent="0.25">
      <c r="A135">
        <v>8718</v>
      </c>
      <c r="B135" t="s">
        <v>10203</v>
      </c>
      <c r="C135">
        <v>2013</v>
      </c>
      <c r="D135" s="27">
        <v>41438</v>
      </c>
      <c r="E135" s="27">
        <v>41442</v>
      </c>
      <c r="F135" t="s">
        <v>23</v>
      </c>
      <c r="G135" t="s">
        <v>5151</v>
      </c>
      <c r="H135" t="s">
        <v>5152</v>
      </c>
      <c r="I135" t="s">
        <v>102</v>
      </c>
      <c r="J135" t="s">
        <v>27</v>
      </c>
      <c r="K135" t="s">
        <v>184</v>
      </c>
      <c r="L135" t="s">
        <v>104</v>
      </c>
      <c r="M135">
        <v>77070</v>
      </c>
      <c r="N135" t="s">
        <v>105</v>
      </c>
      <c r="O135" t="s">
        <v>2722</v>
      </c>
      <c r="P135" t="s">
        <v>32</v>
      </c>
      <c r="Q135" t="s">
        <v>65</v>
      </c>
      <c r="R135" t="s">
        <v>2723</v>
      </c>
      <c r="S135">
        <v>6.9840000000000009</v>
      </c>
      <c r="T135">
        <v>2</v>
      </c>
      <c r="U135">
        <v>0.6</v>
      </c>
      <c r="V135">
        <v>-4.5396000000000019</v>
      </c>
    </row>
    <row r="136" spans="1:22" x14ac:dyDescent="0.25">
      <c r="A136">
        <v>8717</v>
      </c>
      <c r="B136" t="s">
        <v>10203</v>
      </c>
      <c r="C136">
        <v>2013</v>
      </c>
      <c r="D136" s="27">
        <v>41438</v>
      </c>
      <c r="E136" s="27">
        <v>41442</v>
      </c>
      <c r="F136" t="s">
        <v>23</v>
      </c>
      <c r="G136" t="s">
        <v>5151</v>
      </c>
      <c r="H136" t="s">
        <v>5152</v>
      </c>
      <c r="I136" t="s">
        <v>102</v>
      </c>
      <c r="J136" t="s">
        <v>27</v>
      </c>
      <c r="K136" t="s">
        <v>184</v>
      </c>
      <c r="L136" t="s">
        <v>104</v>
      </c>
      <c r="M136">
        <v>77070</v>
      </c>
      <c r="N136" t="s">
        <v>105</v>
      </c>
      <c r="O136" t="s">
        <v>5944</v>
      </c>
      <c r="P136" t="s">
        <v>46</v>
      </c>
      <c r="Q136" t="s">
        <v>78</v>
      </c>
      <c r="R136" t="s">
        <v>5945</v>
      </c>
      <c r="S136">
        <v>64.383999999999986</v>
      </c>
      <c r="T136">
        <v>4</v>
      </c>
      <c r="U136">
        <v>0.8</v>
      </c>
      <c r="V136">
        <v>-160.96</v>
      </c>
    </row>
    <row r="137" spans="1:22" x14ac:dyDescent="0.25">
      <c r="A137">
        <v>8703</v>
      </c>
      <c r="B137" t="s">
        <v>10190</v>
      </c>
      <c r="C137">
        <v>2014</v>
      </c>
      <c r="D137" s="27">
        <v>41806</v>
      </c>
      <c r="E137" s="27">
        <v>41811</v>
      </c>
      <c r="F137" t="s">
        <v>50</v>
      </c>
      <c r="G137" t="s">
        <v>1143</v>
      </c>
      <c r="H137" t="s">
        <v>1144</v>
      </c>
      <c r="I137" t="s">
        <v>41</v>
      </c>
      <c r="J137" t="s">
        <v>27</v>
      </c>
      <c r="K137" t="s">
        <v>5661</v>
      </c>
      <c r="L137" t="s">
        <v>335</v>
      </c>
      <c r="M137">
        <v>37211</v>
      </c>
      <c r="N137" t="s">
        <v>30</v>
      </c>
      <c r="O137" t="s">
        <v>10191</v>
      </c>
      <c r="P137" t="s">
        <v>46</v>
      </c>
      <c r="Q137" t="s">
        <v>90</v>
      </c>
      <c r="R137" t="s">
        <v>10192</v>
      </c>
      <c r="S137">
        <v>91.360000000000014</v>
      </c>
      <c r="T137">
        <v>5</v>
      </c>
      <c r="U137">
        <v>0.2</v>
      </c>
      <c r="V137">
        <v>29.691999999999993</v>
      </c>
    </row>
    <row r="138" spans="1:22" x14ac:dyDescent="0.25">
      <c r="A138">
        <v>8702</v>
      </c>
      <c r="B138" t="s">
        <v>10190</v>
      </c>
      <c r="C138">
        <v>2014</v>
      </c>
      <c r="D138" s="27">
        <v>41806</v>
      </c>
      <c r="E138" s="27">
        <v>41811</v>
      </c>
      <c r="F138" t="s">
        <v>50</v>
      </c>
      <c r="G138" t="s">
        <v>1143</v>
      </c>
      <c r="H138" t="s">
        <v>1144</v>
      </c>
      <c r="I138" t="s">
        <v>41</v>
      </c>
      <c r="J138" t="s">
        <v>27</v>
      </c>
      <c r="K138" t="s">
        <v>5661</v>
      </c>
      <c r="L138" t="s">
        <v>335</v>
      </c>
      <c r="M138">
        <v>37211</v>
      </c>
      <c r="N138" t="s">
        <v>30</v>
      </c>
      <c r="O138" t="s">
        <v>2011</v>
      </c>
      <c r="P138" t="s">
        <v>46</v>
      </c>
      <c r="Q138" t="s">
        <v>59</v>
      </c>
      <c r="R138" t="s">
        <v>2012</v>
      </c>
      <c r="S138">
        <v>142.77600000000001</v>
      </c>
      <c r="T138">
        <v>1</v>
      </c>
      <c r="U138">
        <v>0.2</v>
      </c>
      <c r="V138">
        <v>17.84699999999998</v>
      </c>
    </row>
    <row r="139" spans="1:22" x14ac:dyDescent="0.25">
      <c r="A139">
        <v>8701</v>
      </c>
      <c r="B139" t="s">
        <v>10190</v>
      </c>
      <c r="C139">
        <v>2014</v>
      </c>
      <c r="D139" s="27">
        <v>41806</v>
      </c>
      <c r="E139" s="27">
        <v>41811</v>
      </c>
      <c r="F139" t="s">
        <v>50</v>
      </c>
      <c r="G139" t="s">
        <v>1143</v>
      </c>
      <c r="H139" t="s">
        <v>1144</v>
      </c>
      <c r="I139" t="s">
        <v>41</v>
      </c>
      <c r="J139" t="s">
        <v>27</v>
      </c>
      <c r="K139" t="s">
        <v>5661</v>
      </c>
      <c r="L139" t="s">
        <v>335</v>
      </c>
      <c r="M139">
        <v>37211</v>
      </c>
      <c r="N139" t="s">
        <v>30</v>
      </c>
      <c r="O139" t="s">
        <v>1428</v>
      </c>
      <c r="P139" t="s">
        <v>46</v>
      </c>
      <c r="Q139" t="s">
        <v>78</v>
      </c>
      <c r="R139" t="s">
        <v>186</v>
      </c>
      <c r="S139">
        <v>76.608000000000004</v>
      </c>
      <c r="T139">
        <v>8</v>
      </c>
      <c r="U139">
        <v>0.2</v>
      </c>
      <c r="V139">
        <v>6.7031999999999954</v>
      </c>
    </row>
    <row r="140" spans="1:22" x14ac:dyDescent="0.25">
      <c r="A140">
        <v>8700</v>
      </c>
      <c r="B140" t="s">
        <v>10190</v>
      </c>
      <c r="C140">
        <v>2014</v>
      </c>
      <c r="D140" s="27">
        <v>41806</v>
      </c>
      <c r="E140" s="27">
        <v>41811</v>
      </c>
      <c r="F140" t="s">
        <v>50</v>
      </c>
      <c r="G140" t="s">
        <v>1143</v>
      </c>
      <c r="H140" t="s">
        <v>1144</v>
      </c>
      <c r="I140" t="s">
        <v>41</v>
      </c>
      <c r="J140" t="s">
        <v>27</v>
      </c>
      <c r="K140" t="s">
        <v>5661</v>
      </c>
      <c r="L140" t="s">
        <v>335</v>
      </c>
      <c r="M140">
        <v>37211</v>
      </c>
      <c r="N140" t="s">
        <v>30</v>
      </c>
      <c r="O140" t="s">
        <v>2951</v>
      </c>
      <c r="P140" t="s">
        <v>71</v>
      </c>
      <c r="Q140" t="s">
        <v>72</v>
      </c>
      <c r="R140" t="s">
        <v>2952</v>
      </c>
      <c r="S140">
        <v>2239.9360000000001</v>
      </c>
      <c r="T140">
        <v>8</v>
      </c>
      <c r="U140">
        <v>0.2</v>
      </c>
      <c r="V140">
        <v>223.99360000000013</v>
      </c>
    </row>
    <row r="141" spans="1:22" x14ac:dyDescent="0.25">
      <c r="A141">
        <v>8699</v>
      </c>
      <c r="B141" t="s">
        <v>10190</v>
      </c>
      <c r="C141">
        <v>2014</v>
      </c>
      <c r="D141" s="27">
        <v>41806</v>
      </c>
      <c r="E141" s="27">
        <v>41811</v>
      </c>
      <c r="F141" t="s">
        <v>50</v>
      </c>
      <c r="G141" t="s">
        <v>1143</v>
      </c>
      <c r="H141" t="s">
        <v>1144</v>
      </c>
      <c r="I141" t="s">
        <v>41</v>
      </c>
      <c r="J141" t="s">
        <v>27</v>
      </c>
      <c r="K141" t="s">
        <v>5661</v>
      </c>
      <c r="L141" t="s">
        <v>335</v>
      </c>
      <c r="M141">
        <v>37211</v>
      </c>
      <c r="N141" t="s">
        <v>30</v>
      </c>
      <c r="O141" t="s">
        <v>6562</v>
      </c>
      <c r="P141" t="s">
        <v>32</v>
      </c>
      <c r="Q141" t="s">
        <v>56</v>
      </c>
      <c r="R141" t="s">
        <v>6563</v>
      </c>
      <c r="S141">
        <v>120.96</v>
      </c>
      <c r="T141">
        <v>2</v>
      </c>
      <c r="U141">
        <v>0.4</v>
      </c>
      <c r="V141">
        <v>-28.224000000000004</v>
      </c>
    </row>
    <row r="142" spans="1:22" x14ac:dyDescent="0.25">
      <c r="A142">
        <v>8698</v>
      </c>
      <c r="B142" t="s">
        <v>10190</v>
      </c>
      <c r="C142">
        <v>2014</v>
      </c>
      <c r="D142" s="27">
        <v>41806</v>
      </c>
      <c r="E142" s="27">
        <v>41811</v>
      </c>
      <c r="F142" t="s">
        <v>50</v>
      </c>
      <c r="G142" t="s">
        <v>1143</v>
      </c>
      <c r="H142" t="s">
        <v>1144</v>
      </c>
      <c r="I142" t="s">
        <v>41</v>
      </c>
      <c r="J142" t="s">
        <v>27</v>
      </c>
      <c r="K142" t="s">
        <v>5661</v>
      </c>
      <c r="L142" t="s">
        <v>335</v>
      </c>
      <c r="M142">
        <v>37211</v>
      </c>
      <c r="N142" t="s">
        <v>30</v>
      </c>
      <c r="O142" t="s">
        <v>922</v>
      </c>
      <c r="P142" t="s">
        <v>32</v>
      </c>
      <c r="Q142" t="s">
        <v>65</v>
      </c>
      <c r="R142" t="s">
        <v>186</v>
      </c>
      <c r="S142">
        <v>31.168000000000003</v>
      </c>
      <c r="T142">
        <v>4</v>
      </c>
      <c r="U142">
        <v>0.2</v>
      </c>
      <c r="V142">
        <v>9.3504000000000005</v>
      </c>
    </row>
    <row r="143" spans="1:22" x14ac:dyDescent="0.25">
      <c r="A143">
        <v>8697</v>
      </c>
      <c r="B143" t="s">
        <v>10190</v>
      </c>
      <c r="C143">
        <v>2014</v>
      </c>
      <c r="D143" s="27">
        <v>41806</v>
      </c>
      <c r="E143" s="27">
        <v>41811</v>
      </c>
      <c r="F143" t="s">
        <v>50</v>
      </c>
      <c r="G143" t="s">
        <v>1143</v>
      </c>
      <c r="H143" t="s">
        <v>1144</v>
      </c>
      <c r="I143" t="s">
        <v>41</v>
      </c>
      <c r="J143" t="s">
        <v>27</v>
      </c>
      <c r="K143" t="s">
        <v>5661</v>
      </c>
      <c r="L143" t="s">
        <v>335</v>
      </c>
      <c r="M143">
        <v>37211</v>
      </c>
      <c r="N143" t="s">
        <v>30</v>
      </c>
      <c r="O143" t="s">
        <v>5200</v>
      </c>
      <c r="P143" t="s">
        <v>71</v>
      </c>
      <c r="Q143" t="s">
        <v>72</v>
      </c>
      <c r="R143" t="s">
        <v>5201</v>
      </c>
      <c r="S143">
        <v>239.976</v>
      </c>
      <c r="T143">
        <v>3</v>
      </c>
      <c r="U143">
        <v>0.2</v>
      </c>
      <c r="V143">
        <v>26.997299999999967</v>
      </c>
    </row>
    <row r="144" spans="1:22" x14ac:dyDescent="0.25">
      <c r="A144">
        <v>8689</v>
      </c>
      <c r="B144" t="s">
        <v>10184</v>
      </c>
      <c r="C144">
        <v>2013</v>
      </c>
      <c r="D144" s="27">
        <v>41452</v>
      </c>
      <c r="E144" s="27">
        <v>41452</v>
      </c>
      <c r="F144" t="s">
        <v>1290</v>
      </c>
      <c r="G144" t="s">
        <v>2822</v>
      </c>
      <c r="H144" t="s">
        <v>2823</v>
      </c>
      <c r="I144" t="s">
        <v>41</v>
      </c>
      <c r="J144" t="s">
        <v>27</v>
      </c>
      <c r="K144" t="s">
        <v>42</v>
      </c>
      <c r="L144" t="s">
        <v>43</v>
      </c>
      <c r="M144">
        <v>90036</v>
      </c>
      <c r="N144" t="s">
        <v>44</v>
      </c>
      <c r="O144" t="s">
        <v>3537</v>
      </c>
      <c r="P144" t="s">
        <v>46</v>
      </c>
      <c r="Q144" t="s">
        <v>90</v>
      </c>
      <c r="R144" t="s">
        <v>3538</v>
      </c>
      <c r="S144">
        <v>12.48</v>
      </c>
      <c r="T144">
        <v>2</v>
      </c>
      <c r="U144">
        <v>0</v>
      </c>
      <c r="V144">
        <v>5.6159999999999997</v>
      </c>
    </row>
    <row r="145" spans="1:22" x14ac:dyDescent="0.25">
      <c r="A145">
        <v>8688</v>
      </c>
      <c r="B145" t="s">
        <v>10184</v>
      </c>
      <c r="C145">
        <v>2013</v>
      </c>
      <c r="D145" s="27">
        <v>41452</v>
      </c>
      <c r="E145" s="27">
        <v>41452</v>
      </c>
      <c r="F145" t="s">
        <v>1290</v>
      </c>
      <c r="G145" t="s">
        <v>2822</v>
      </c>
      <c r="H145" t="s">
        <v>2823</v>
      </c>
      <c r="I145" t="s">
        <v>41</v>
      </c>
      <c r="J145" t="s">
        <v>27</v>
      </c>
      <c r="K145" t="s">
        <v>42</v>
      </c>
      <c r="L145" t="s">
        <v>43</v>
      </c>
      <c r="M145">
        <v>90036</v>
      </c>
      <c r="N145" t="s">
        <v>44</v>
      </c>
      <c r="O145" t="s">
        <v>1174</v>
      </c>
      <c r="P145" t="s">
        <v>46</v>
      </c>
      <c r="Q145" t="s">
        <v>269</v>
      </c>
      <c r="R145" t="s">
        <v>1175</v>
      </c>
      <c r="S145">
        <v>17.899999999999999</v>
      </c>
      <c r="T145">
        <v>5</v>
      </c>
      <c r="U145">
        <v>0</v>
      </c>
      <c r="V145">
        <v>8.9499999999999993</v>
      </c>
    </row>
    <row r="146" spans="1:22" x14ac:dyDescent="0.25">
      <c r="A146">
        <v>8687</v>
      </c>
      <c r="B146" t="s">
        <v>10184</v>
      </c>
      <c r="C146">
        <v>2013</v>
      </c>
      <c r="D146" s="27">
        <v>41452</v>
      </c>
      <c r="E146" s="27">
        <v>41452</v>
      </c>
      <c r="F146" t="s">
        <v>1290</v>
      </c>
      <c r="G146" t="s">
        <v>2822</v>
      </c>
      <c r="H146" t="s">
        <v>2823</v>
      </c>
      <c r="I146" t="s">
        <v>41</v>
      </c>
      <c r="J146" t="s">
        <v>27</v>
      </c>
      <c r="K146" t="s">
        <v>42</v>
      </c>
      <c r="L146" t="s">
        <v>43</v>
      </c>
      <c r="M146">
        <v>90036</v>
      </c>
      <c r="N146" t="s">
        <v>44</v>
      </c>
      <c r="O146" t="s">
        <v>1605</v>
      </c>
      <c r="P146" t="s">
        <v>46</v>
      </c>
      <c r="Q146" t="s">
        <v>578</v>
      </c>
      <c r="R146" t="s">
        <v>1606</v>
      </c>
      <c r="S146">
        <v>231.72</v>
      </c>
      <c r="T146">
        <v>2</v>
      </c>
      <c r="U146">
        <v>0</v>
      </c>
      <c r="V146">
        <v>11.585999999999984</v>
      </c>
    </row>
    <row r="147" spans="1:22" x14ac:dyDescent="0.25">
      <c r="A147">
        <v>8659</v>
      </c>
      <c r="B147" t="s">
        <v>10163</v>
      </c>
      <c r="C147">
        <v>2013</v>
      </c>
      <c r="D147" s="27">
        <v>41447</v>
      </c>
      <c r="E147" s="27">
        <v>41451</v>
      </c>
      <c r="F147" t="s">
        <v>50</v>
      </c>
      <c r="G147" t="s">
        <v>343</v>
      </c>
      <c r="H147" t="s">
        <v>344</v>
      </c>
      <c r="I147" t="s">
        <v>41</v>
      </c>
      <c r="J147" t="s">
        <v>27</v>
      </c>
      <c r="K147" t="s">
        <v>303</v>
      </c>
      <c r="L147" t="s">
        <v>211</v>
      </c>
      <c r="M147">
        <v>60623</v>
      </c>
      <c r="N147" t="s">
        <v>105</v>
      </c>
      <c r="O147" t="s">
        <v>3168</v>
      </c>
      <c r="P147" t="s">
        <v>46</v>
      </c>
      <c r="Q147" t="s">
        <v>75</v>
      </c>
      <c r="R147" t="s">
        <v>3169</v>
      </c>
      <c r="S147">
        <v>0.83599999999999974</v>
      </c>
      <c r="T147">
        <v>1</v>
      </c>
      <c r="U147">
        <v>0.8</v>
      </c>
      <c r="V147">
        <v>-1.3376000000000001</v>
      </c>
    </row>
    <row r="148" spans="1:22" x14ac:dyDescent="0.25">
      <c r="A148">
        <v>8611</v>
      </c>
      <c r="B148" t="s">
        <v>10137</v>
      </c>
      <c r="C148">
        <v>2011</v>
      </c>
      <c r="D148" s="27">
        <v>40698</v>
      </c>
      <c r="E148" s="27">
        <v>40703</v>
      </c>
      <c r="F148" t="s">
        <v>50</v>
      </c>
      <c r="G148" t="s">
        <v>5183</v>
      </c>
      <c r="H148" t="s">
        <v>5184</v>
      </c>
      <c r="I148" t="s">
        <v>26</v>
      </c>
      <c r="J148" t="s">
        <v>27</v>
      </c>
      <c r="K148" t="s">
        <v>266</v>
      </c>
      <c r="L148" t="s">
        <v>267</v>
      </c>
      <c r="M148">
        <v>10035</v>
      </c>
      <c r="N148" t="s">
        <v>148</v>
      </c>
      <c r="O148" t="s">
        <v>3027</v>
      </c>
      <c r="P148" t="s">
        <v>32</v>
      </c>
      <c r="Q148" t="s">
        <v>65</v>
      </c>
      <c r="R148" t="s">
        <v>3028</v>
      </c>
      <c r="S148">
        <v>13.96</v>
      </c>
      <c r="T148">
        <v>2</v>
      </c>
      <c r="U148">
        <v>0</v>
      </c>
      <c r="V148">
        <v>6.7008000000000001</v>
      </c>
    </row>
    <row r="149" spans="1:22" x14ac:dyDescent="0.25">
      <c r="A149">
        <v>8610</v>
      </c>
      <c r="B149" t="s">
        <v>10137</v>
      </c>
      <c r="C149">
        <v>2011</v>
      </c>
      <c r="D149" s="27">
        <v>40698</v>
      </c>
      <c r="E149" s="27">
        <v>40703</v>
      </c>
      <c r="F149" t="s">
        <v>50</v>
      </c>
      <c r="G149" t="s">
        <v>5183</v>
      </c>
      <c r="H149" t="s">
        <v>5184</v>
      </c>
      <c r="I149" t="s">
        <v>26</v>
      </c>
      <c r="J149" t="s">
        <v>27</v>
      </c>
      <c r="K149" t="s">
        <v>266</v>
      </c>
      <c r="L149" t="s">
        <v>267</v>
      </c>
      <c r="M149">
        <v>10035</v>
      </c>
      <c r="N149" t="s">
        <v>148</v>
      </c>
      <c r="O149" t="s">
        <v>2281</v>
      </c>
      <c r="P149" t="s">
        <v>32</v>
      </c>
      <c r="Q149" t="s">
        <v>33</v>
      </c>
      <c r="R149" t="s">
        <v>2282</v>
      </c>
      <c r="S149">
        <v>353.56799999999998</v>
      </c>
      <c r="T149">
        <v>2</v>
      </c>
      <c r="U149">
        <v>0.2</v>
      </c>
      <c r="V149">
        <v>-44.196000000000026</v>
      </c>
    </row>
    <row r="150" spans="1:22" x14ac:dyDescent="0.25">
      <c r="A150">
        <v>8609</v>
      </c>
      <c r="B150" t="s">
        <v>10137</v>
      </c>
      <c r="C150">
        <v>2011</v>
      </c>
      <c r="D150" s="27">
        <v>40698</v>
      </c>
      <c r="E150" s="27">
        <v>40703</v>
      </c>
      <c r="F150" t="s">
        <v>50</v>
      </c>
      <c r="G150" t="s">
        <v>5183</v>
      </c>
      <c r="H150" t="s">
        <v>5184</v>
      </c>
      <c r="I150" t="s">
        <v>26</v>
      </c>
      <c r="J150" t="s">
        <v>27</v>
      </c>
      <c r="K150" t="s">
        <v>266</v>
      </c>
      <c r="L150" t="s">
        <v>267</v>
      </c>
      <c r="M150">
        <v>10035</v>
      </c>
      <c r="N150" t="s">
        <v>148</v>
      </c>
      <c r="O150" t="s">
        <v>4091</v>
      </c>
      <c r="P150" t="s">
        <v>46</v>
      </c>
      <c r="Q150" t="s">
        <v>78</v>
      </c>
      <c r="R150" t="s">
        <v>4092</v>
      </c>
      <c r="S150">
        <v>15.56</v>
      </c>
      <c r="T150">
        <v>4</v>
      </c>
      <c r="U150">
        <v>0</v>
      </c>
      <c r="V150">
        <v>4.0456000000000003</v>
      </c>
    </row>
    <row r="151" spans="1:22" x14ac:dyDescent="0.25">
      <c r="A151">
        <v>8608</v>
      </c>
      <c r="B151" t="s">
        <v>10137</v>
      </c>
      <c r="C151">
        <v>2011</v>
      </c>
      <c r="D151" s="27">
        <v>40698</v>
      </c>
      <c r="E151" s="27">
        <v>40703</v>
      </c>
      <c r="F151" t="s">
        <v>50</v>
      </c>
      <c r="G151" t="s">
        <v>5183</v>
      </c>
      <c r="H151" t="s">
        <v>5184</v>
      </c>
      <c r="I151" t="s">
        <v>26</v>
      </c>
      <c r="J151" t="s">
        <v>27</v>
      </c>
      <c r="K151" t="s">
        <v>266</v>
      </c>
      <c r="L151" t="s">
        <v>267</v>
      </c>
      <c r="M151">
        <v>10035</v>
      </c>
      <c r="N151" t="s">
        <v>148</v>
      </c>
      <c r="O151" t="s">
        <v>4583</v>
      </c>
      <c r="P151" t="s">
        <v>32</v>
      </c>
      <c r="Q151" t="s">
        <v>65</v>
      </c>
      <c r="R151" t="s">
        <v>4584</v>
      </c>
      <c r="S151">
        <v>56.96</v>
      </c>
      <c r="T151">
        <v>2</v>
      </c>
      <c r="U151">
        <v>0</v>
      </c>
      <c r="V151">
        <v>21.075200000000002</v>
      </c>
    </row>
    <row r="152" spans="1:22" x14ac:dyDescent="0.25">
      <c r="A152">
        <v>8539</v>
      </c>
      <c r="B152" t="s">
        <v>10091</v>
      </c>
      <c r="C152">
        <v>2012</v>
      </c>
      <c r="D152" s="27">
        <v>41067</v>
      </c>
      <c r="E152" s="27">
        <v>41071</v>
      </c>
      <c r="F152" t="s">
        <v>50</v>
      </c>
      <c r="G152" t="s">
        <v>10092</v>
      </c>
      <c r="H152" t="s">
        <v>10093</v>
      </c>
      <c r="I152" t="s">
        <v>102</v>
      </c>
      <c r="J152" t="s">
        <v>27</v>
      </c>
      <c r="K152" t="s">
        <v>146</v>
      </c>
      <c r="L152" t="s">
        <v>147</v>
      </c>
      <c r="M152">
        <v>19143</v>
      </c>
      <c r="N152" t="s">
        <v>148</v>
      </c>
      <c r="O152" t="s">
        <v>5845</v>
      </c>
      <c r="P152" t="s">
        <v>46</v>
      </c>
      <c r="Q152" t="s">
        <v>68</v>
      </c>
      <c r="R152" t="s">
        <v>5846</v>
      </c>
      <c r="S152">
        <v>8.016</v>
      </c>
      <c r="T152">
        <v>3</v>
      </c>
      <c r="U152">
        <v>0.2</v>
      </c>
      <c r="V152">
        <v>1.0019999999999993</v>
      </c>
    </row>
    <row r="153" spans="1:22" x14ac:dyDescent="0.25">
      <c r="A153">
        <v>8538</v>
      </c>
      <c r="B153" t="s">
        <v>10091</v>
      </c>
      <c r="C153">
        <v>2012</v>
      </c>
      <c r="D153" s="27">
        <v>41067</v>
      </c>
      <c r="E153" s="27">
        <v>41071</v>
      </c>
      <c r="F153" t="s">
        <v>50</v>
      </c>
      <c r="G153" t="s">
        <v>10092</v>
      </c>
      <c r="H153" t="s">
        <v>10093</v>
      </c>
      <c r="I153" t="s">
        <v>102</v>
      </c>
      <c r="J153" t="s">
        <v>27</v>
      </c>
      <c r="K153" t="s">
        <v>146</v>
      </c>
      <c r="L153" t="s">
        <v>147</v>
      </c>
      <c r="M153">
        <v>19143</v>
      </c>
      <c r="N153" t="s">
        <v>148</v>
      </c>
      <c r="O153" t="s">
        <v>6744</v>
      </c>
      <c r="P153" t="s">
        <v>46</v>
      </c>
      <c r="Q153" t="s">
        <v>90</v>
      </c>
      <c r="R153" t="s">
        <v>6745</v>
      </c>
      <c r="S153">
        <v>25.920000000000005</v>
      </c>
      <c r="T153">
        <v>5</v>
      </c>
      <c r="U153">
        <v>0.2</v>
      </c>
      <c r="V153">
        <v>9.0719999999999992</v>
      </c>
    </row>
    <row r="154" spans="1:22" x14ac:dyDescent="0.25">
      <c r="A154">
        <v>8537</v>
      </c>
      <c r="B154" t="s">
        <v>10091</v>
      </c>
      <c r="C154">
        <v>2012</v>
      </c>
      <c r="D154" s="27">
        <v>41067</v>
      </c>
      <c r="E154" s="27">
        <v>41071</v>
      </c>
      <c r="F154" t="s">
        <v>50</v>
      </c>
      <c r="G154" t="s">
        <v>10092</v>
      </c>
      <c r="H154" t="s">
        <v>10093</v>
      </c>
      <c r="I154" t="s">
        <v>102</v>
      </c>
      <c r="J154" t="s">
        <v>27</v>
      </c>
      <c r="K154" t="s">
        <v>146</v>
      </c>
      <c r="L154" t="s">
        <v>147</v>
      </c>
      <c r="M154">
        <v>19143</v>
      </c>
      <c r="N154" t="s">
        <v>148</v>
      </c>
      <c r="O154" t="s">
        <v>3074</v>
      </c>
      <c r="P154" t="s">
        <v>46</v>
      </c>
      <c r="Q154" t="s">
        <v>75</v>
      </c>
      <c r="R154" t="s">
        <v>3075</v>
      </c>
      <c r="S154">
        <v>18.312000000000001</v>
      </c>
      <c r="T154">
        <v>4</v>
      </c>
      <c r="U154">
        <v>0.7</v>
      </c>
      <c r="V154">
        <v>-12.207999999999995</v>
      </c>
    </row>
    <row r="155" spans="1:22" x14ac:dyDescent="0.25">
      <c r="A155">
        <v>8518</v>
      </c>
      <c r="B155" t="s">
        <v>10081</v>
      </c>
      <c r="C155">
        <v>2014</v>
      </c>
      <c r="D155" s="27">
        <v>41795</v>
      </c>
      <c r="E155" s="27">
        <v>41798</v>
      </c>
      <c r="F155" t="s">
        <v>23</v>
      </c>
      <c r="G155" t="s">
        <v>1660</v>
      </c>
      <c r="H155" t="s">
        <v>1661</v>
      </c>
      <c r="I155" t="s">
        <v>26</v>
      </c>
      <c r="J155" t="s">
        <v>27</v>
      </c>
      <c r="K155" t="s">
        <v>5906</v>
      </c>
      <c r="L155" t="s">
        <v>104</v>
      </c>
      <c r="M155">
        <v>75034</v>
      </c>
      <c r="N155" t="s">
        <v>105</v>
      </c>
      <c r="O155" t="s">
        <v>5363</v>
      </c>
      <c r="P155" t="s">
        <v>32</v>
      </c>
      <c r="Q155" t="s">
        <v>65</v>
      </c>
      <c r="R155" t="s">
        <v>5364</v>
      </c>
      <c r="S155">
        <v>30.336000000000006</v>
      </c>
      <c r="T155">
        <v>6</v>
      </c>
      <c r="U155">
        <v>0.6</v>
      </c>
      <c r="V155">
        <v>-17.443199999999997</v>
      </c>
    </row>
    <row r="156" spans="1:22" x14ac:dyDescent="0.25">
      <c r="A156">
        <v>8514</v>
      </c>
      <c r="B156" t="s">
        <v>10078</v>
      </c>
      <c r="C156">
        <v>2014</v>
      </c>
      <c r="D156" s="27">
        <v>41796</v>
      </c>
      <c r="E156" s="27">
        <v>41800</v>
      </c>
      <c r="F156" t="s">
        <v>50</v>
      </c>
      <c r="G156" t="s">
        <v>3094</v>
      </c>
      <c r="H156" t="s">
        <v>3095</v>
      </c>
      <c r="I156" t="s">
        <v>41</v>
      </c>
      <c r="J156" t="s">
        <v>27</v>
      </c>
      <c r="K156" t="s">
        <v>6051</v>
      </c>
      <c r="L156" t="s">
        <v>54</v>
      </c>
      <c r="M156">
        <v>32839</v>
      </c>
      <c r="N156" t="s">
        <v>30</v>
      </c>
      <c r="O156" t="s">
        <v>5264</v>
      </c>
      <c r="P156" t="s">
        <v>46</v>
      </c>
      <c r="Q156" t="s">
        <v>90</v>
      </c>
      <c r="R156" t="s">
        <v>5265</v>
      </c>
      <c r="S156">
        <v>20.736000000000004</v>
      </c>
      <c r="T156">
        <v>4</v>
      </c>
      <c r="U156">
        <v>0.2</v>
      </c>
      <c r="V156">
        <v>7.2576000000000001</v>
      </c>
    </row>
    <row r="157" spans="1:22" x14ac:dyDescent="0.25">
      <c r="A157">
        <v>8397</v>
      </c>
      <c r="B157" t="s">
        <v>10005</v>
      </c>
      <c r="C157">
        <v>2011</v>
      </c>
      <c r="D157" s="27">
        <v>40724</v>
      </c>
      <c r="E157" s="27">
        <v>40724</v>
      </c>
      <c r="F157" t="s">
        <v>1290</v>
      </c>
      <c r="G157" t="s">
        <v>3147</v>
      </c>
      <c r="H157" t="s">
        <v>3148</v>
      </c>
      <c r="I157" t="s">
        <v>26</v>
      </c>
      <c r="J157" t="s">
        <v>27</v>
      </c>
      <c r="K157" t="s">
        <v>521</v>
      </c>
      <c r="L157" t="s">
        <v>88</v>
      </c>
      <c r="M157">
        <v>28403</v>
      </c>
      <c r="N157" t="s">
        <v>30</v>
      </c>
      <c r="O157" t="s">
        <v>699</v>
      </c>
      <c r="P157" t="s">
        <v>46</v>
      </c>
      <c r="Q157" t="s">
        <v>90</v>
      </c>
      <c r="R157" t="s">
        <v>700</v>
      </c>
      <c r="S157">
        <v>310.68799999999999</v>
      </c>
      <c r="T157">
        <v>7</v>
      </c>
      <c r="U157">
        <v>0.2</v>
      </c>
      <c r="V157">
        <v>108.74079999999998</v>
      </c>
    </row>
    <row r="158" spans="1:22" x14ac:dyDescent="0.25">
      <c r="A158">
        <v>8370</v>
      </c>
      <c r="B158" t="s">
        <v>9984</v>
      </c>
      <c r="C158">
        <v>2013</v>
      </c>
      <c r="D158" s="27">
        <v>41437</v>
      </c>
      <c r="E158" s="27">
        <v>41442</v>
      </c>
      <c r="F158" t="s">
        <v>50</v>
      </c>
      <c r="G158" t="s">
        <v>2304</v>
      </c>
      <c r="H158" t="s">
        <v>2305</v>
      </c>
      <c r="I158" t="s">
        <v>26</v>
      </c>
      <c r="J158" t="s">
        <v>27</v>
      </c>
      <c r="K158" t="s">
        <v>42</v>
      </c>
      <c r="L158" t="s">
        <v>43</v>
      </c>
      <c r="M158">
        <v>90049</v>
      </c>
      <c r="N158" t="s">
        <v>44</v>
      </c>
      <c r="O158" t="s">
        <v>903</v>
      </c>
      <c r="P158" t="s">
        <v>32</v>
      </c>
      <c r="Q158" t="s">
        <v>56</v>
      </c>
      <c r="R158" t="s">
        <v>904</v>
      </c>
      <c r="S158">
        <v>902.71199999999999</v>
      </c>
      <c r="T158">
        <v>3</v>
      </c>
      <c r="U158">
        <v>0.2</v>
      </c>
      <c r="V158">
        <v>33.851700000000051</v>
      </c>
    </row>
    <row r="159" spans="1:22" x14ac:dyDescent="0.25">
      <c r="A159">
        <v>8342</v>
      </c>
      <c r="B159" t="s">
        <v>9970</v>
      </c>
      <c r="C159">
        <v>2014</v>
      </c>
      <c r="D159" s="27">
        <v>41802</v>
      </c>
      <c r="E159" s="27">
        <v>41805</v>
      </c>
      <c r="F159" t="s">
        <v>188</v>
      </c>
      <c r="G159" t="s">
        <v>125</v>
      </c>
      <c r="H159" t="s">
        <v>126</v>
      </c>
      <c r="I159" t="s">
        <v>26</v>
      </c>
      <c r="J159" t="s">
        <v>27</v>
      </c>
      <c r="K159" t="s">
        <v>42</v>
      </c>
      <c r="L159" t="s">
        <v>43</v>
      </c>
      <c r="M159">
        <v>90036</v>
      </c>
      <c r="N159" t="s">
        <v>44</v>
      </c>
      <c r="O159" t="s">
        <v>2195</v>
      </c>
      <c r="P159" t="s">
        <v>46</v>
      </c>
      <c r="Q159" t="s">
        <v>78</v>
      </c>
      <c r="R159" t="s">
        <v>2196</v>
      </c>
      <c r="S159">
        <v>61.44</v>
      </c>
      <c r="T159">
        <v>3</v>
      </c>
      <c r="U159">
        <v>0</v>
      </c>
      <c r="V159">
        <v>16.588799999999999</v>
      </c>
    </row>
    <row r="160" spans="1:22" x14ac:dyDescent="0.25">
      <c r="A160">
        <v>8276</v>
      </c>
      <c r="B160" t="s">
        <v>9929</v>
      </c>
      <c r="C160">
        <v>2012</v>
      </c>
      <c r="D160" s="27">
        <v>41086</v>
      </c>
      <c r="E160" s="27">
        <v>41090</v>
      </c>
      <c r="F160" t="s">
        <v>50</v>
      </c>
      <c r="G160" t="s">
        <v>7672</v>
      </c>
      <c r="H160" t="s">
        <v>7673</v>
      </c>
      <c r="I160" t="s">
        <v>102</v>
      </c>
      <c r="J160" t="s">
        <v>27</v>
      </c>
      <c r="K160" t="s">
        <v>1119</v>
      </c>
      <c r="L160" t="s">
        <v>498</v>
      </c>
      <c r="M160">
        <v>44107</v>
      </c>
      <c r="N160" t="s">
        <v>148</v>
      </c>
      <c r="O160" t="s">
        <v>451</v>
      </c>
      <c r="P160" t="s">
        <v>46</v>
      </c>
      <c r="Q160" t="s">
        <v>90</v>
      </c>
      <c r="R160" t="s">
        <v>452</v>
      </c>
      <c r="S160">
        <v>43.056000000000004</v>
      </c>
      <c r="T160">
        <v>9</v>
      </c>
      <c r="U160">
        <v>0.2</v>
      </c>
      <c r="V160">
        <v>15.607799999999999</v>
      </c>
    </row>
    <row r="161" spans="1:22" x14ac:dyDescent="0.25">
      <c r="A161">
        <v>8274</v>
      </c>
      <c r="B161" t="s">
        <v>9927</v>
      </c>
      <c r="C161">
        <v>2012</v>
      </c>
      <c r="D161" s="27">
        <v>41073</v>
      </c>
      <c r="E161" s="27">
        <v>41075</v>
      </c>
      <c r="F161" t="s">
        <v>23</v>
      </c>
      <c r="G161" t="s">
        <v>8233</v>
      </c>
      <c r="H161" t="s">
        <v>8234</v>
      </c>
      <c r="I161" t="s">
        <v>102</v>
      </c>
      <c r="J161" t="s">
        <v>27</v>
      </c>
      <c r="K161" t="s">
        <v>318</v>
      </c>
      <c r="L161" t="s">
        <v>498</v>
      </c>
      <c r="M161">
        <v>45503</v>
      </c>
      <c r="N161" t="s">
        <v>148</v>
      </c>
      <c r="O161" t="s">
        <v>3950</v>
      </c>
      <c r="P161" t="s">
        <v>46</v>
      </c>
      <c r="Q161" t="s">
        <v>68</v>
      </c>
      <c r="R161" t="s">
        <v>3951</v>
      </c>
      <c r="S161">
        <v>3.4240000000000004</v>
      </c>
      <c r="T161">
        <v>1</v>
      </c>
      <c r="U161">
        <v>0.2</v>
      </c>
      <c r="V161">
        <v>0.29960000000000009</v>
      </c>
    </row>
    <row r="162" spans="1:22" x14ac:dyDescent="0.25">
      <c r="A162">
        <v>8262</v>
      </c>
      <c r="B162" t="s">
        <v>9917</v>
      </c>
      <c r="C162">
        <v>2013</v>
      </c>
      <c r="D162" s="27">
        <v>41452</v>
      </c>
      <c r="E162" s="27">
        <v>41452</v>
      </c>
      <c r="F162" t="s">
        <v>1290</v>
      </c>
      <c r="G162" t="s">
        <v>3155</v>
      </c>
      <c r="H162" t="s">
        <v>3156</v>
      </c>
      <c r="I162" t="s">
        <v>102</v>
      </c>
      <c r="J162" t="s">
        <v>27</v>
      </c>
      <c r="K162" t="s">
        <v>566</v>
      </c>
      <c r="L162" t="s">
        <v>238</v>
      </c>
      <c r="M162">
        <v>48066</v>
      </c>
      <c r="N162" t="s">
        <v>105</v>
      </c>
      <c r="O162" t="s">
        <v>5557</v>
      </c>
      <c r="P162" t="s">
        <v>46</v>
      </c>
      <c r="Q162" t="s">
        <v>59</v>
      </c>
      <c r="R162" t="s">
        <v>5558</v>
      </c>
      <c r="S162">
        <v>171.04</v>
      </c>
      <c r="T162">
        <v>4</v>
      </c>
      <c r="U162">
        <v>0</v>
      </c>
      <c r="V162">
        <v>44.470399999999998</v>
      </c>
    </row>
    <row r="163" spans="1:22" x14ac:dyDescent="0.25">
      <c r="A163">
        <v>8261</v>
      </c>
      <c r="B163" t="s">
        <v>9917</v>
      </c>
      <c r="C163">
        <v>2013</v>
      </c>
      <c r="D163" s="27">
        <v>41452</v>
      </c>
      <c r="E163" s="27">
        <v>41452</v>
      </c>
      <c r="F163" t="s">
        <v>1290</v>
      </c>
      <c r="G163" t="s">
        <v>3155</v>
      </c>
      <c r="H163" t="s">
        <v>3156</v>
      </c>
      <c r="I163" t="s">
        <v>102</v>
      </c>
      <c r="J163" t="s">
        <v>27</v>
      </c>
      <c r="K163" t="s">
        <v>566</v>
      </c>
      <c r="L163" t="s">
        <v>238</v>
      </c>
      <c r="M163">
        <v>48066</v>
      </c>
      <c r="N163" t="s">
        <v>105</v>
      </c>
      <c r="O163" t="s">
        <v>1522</v>
      </c>
      <c r="P163" t="s">
        <v>46</v>
      </c>
      <c r="Q163" t="s">
        <v>75</v>
      </c>
      <c r="R163" t="s">
        <v>1523</v>
      </c>
      <c r="S163">
        <v>8.02</v>
      </c>
      <c r="T163">
        <v>1</v>
      </c>
      <c r="U163">
        <v>0</v>
      </c>
      <c r="V163">
        <v>3.7693999999999992</v>
      </c>
    </row>
    <row r="164" spans="1:22" x14ac:dyDescent="0.25">
      <c r="A164">
        <v>8260</v>
      </c>
      <c r="B164" t="s">
        <v>9917</v>
      </c>
      <c r="C164">
        <v>2013</v>
      </c>
      <c r="D164" s="27">
        <v>41452</v>
      </c>
      <c r="E164" s="27">
        <v>41452</v>
      </c>
      <c r="F164" t="s">
        <v>1290</v>
      </c>
      <c r="G164" t="s">
        <v>3155</v>
      </c>
      <c r="H164" t="s">
        <v>3156</v>
      </c>
      <c r="I164" t="s">
        <v>102</v>
      </c>
      <c r="J164" t="s">
        <v>27</v>
      </c>
      <c r="K164" t="s">
        <v>566</v>
      </c>
      <c r="L164" t="s">
        <v>238</v>
      </c>
      <c r="M164">
        <v>48066</v>
      </c>
      <c r="N164" t="s">
        <v>105</v>
      </c>
      <c r="O164" t="s">
        <v>1730</v>
      </c>
      <c r="P164" t="s">
        <v>46</v>
      </c>
      <c r="Q164" t="s">
        <v>90</v>
      </c>
      <c r="R164" t="s">
        <v>1731</v>
      </c>
      <c r="S164">
        <v>368.91</v>
      </c>
      <c r="T164">
        <v>9</v>
      </c>
      <c r="U164">
        <v>0</v>
      </c>
      <c r="V164">
        <v>180.76590000000002</v>
      </c>
    </row>
    <row r="165" spans="1:22" x14ac:dyDescent="0.25">
      <c r="A165">
        <v>8225</v>
      </c>
      <c r="B165" t="s">
        <v>9903</v>
      </c>
      <c r="C165">
        <v>2013</v>
      </c>
      <c r="D165" s="27">
        <v>41438</v>
      </c>
      <c r="E165" s="27">
        <v>41442</v>
      </c>
      <c r="F165" t="s">
        <v>50</v>
      </c>
      <c r="G165" t="s">
        <v>895</v>
      </c>
      <c r="H165" t="s">
        <v>896</v>
      </c>
      <c r="I165" t="s">
        <v>41</v>
      </c>
      <c r="J165" t="s">
        <v>27</v>
      </c>
      <c r="K165" t="s">
        <v>602</v>
      </c>
      <c r="L165" t="s">
        <v>43</v>
      </c>
      <c r="M165">
        <v>91104</v>
      </c>
      <c r="N165" t="s">
        <v>44</v>
      </c>
      <c r="O165" t="s">
        <v>5987</v>
      </c>
      <c r="P165" t="s">
        <v>46</v>
      </c>
      <c r="Q165" t="s">
        <v>90</v>
      </c>
      <c r="R165" t="s">
        <v>5988</v>
      </c>
      <c r="S165">
        <v>12.96</v>
      </c>
      <c r="T165">
        <v>2</v>
      </c>
      <c r="U165">
        <v>0</v>
      </c>
      <c r="V165">
        <v>6.2208000000000006</v>
      </c>
    </row>
    <row r="166" spans="1:22" x14ac:dyDescent="0.25">
      <c r="A166">
        <v>8224</v>
      </c>
      <c r="B166" t="s">
        <v>9903</v>
      </c>
      <c r="C166">
        <v>2013</v>
      </c>
      <c r="D166" s="27">
        <v>41438</v>
      </c>
      <c r="E166" s="27">
        <v>41442</v>
      </c>
      <c r="F166" t="s">
        <v>50</v>
      </c>
      <c r="G166" t="s">
        <v>895</v>
      </c>
      <c r="H166" t="s">
        <v>896</v>
      </c>
      <c r="I166" t="s">
        <v>41</v>
      </c>
      <c r="J166" t="s">
        <v>27</v>
      </c>
      <c r="K166" t="s">
        <v>602</v>
      </c>
      <c r="L166" t="s">
        <v>43</v>
      </c>
      <c r="M166">
        <v>91104</v>
      </c>
      <c r="N166" t="s">
        <v>44</v>
      </c>
      <c r="O166" t="s">
        <v>4705</v>
      </c>
      <c r="P166" t="s">
        <v>46</v>
      </c>
      <c r="Q166" t="s">
        <v>90</v>
      </c>
      <c r="R166" t="s">
        <v>4706</v>
      </c>
      <c r="S166">
        <v>185.88</v>
      </c>
      <c r="T166">
        <v>6</v>
      </c>
      <c r="U166">
        <v>0</v>
      </c>
      <c r="V166">
        <v>83.645999999999987</v>
      </c>
    </row>
    <row r="167" spans="1:22" x14ac:dyDescent="0.25">
      <c r="A167">
        <v>8148</v>
      </c>
      <c r="B167" t="s">
        <v>9856</v>
      </c>
      <c r="C167">
        <v>2014</v>
      </c>
      <c r="D167" s="27">
        <v>41800</v>
      </c>
      <c r="E167" s="27">
        <v>41805</v>
      </c>
      <c r="F167" t="s">
        <v>50</v>
      </c>
      <c r="G167" t="s">
        <v>1408</v>
      </c>
      <c r="H167" t="s">
        <v>1409</v>
      </c>
      <c r="I167" t="s">
        <v>26</v>
      </c>
      <c r="J167" t="s">
        <v>27</v>
      </c>
      <c r="K167" t="s">
        <v>1976</v>
      </c>
      <c r="L167" t="s">
        <v>319</v>
      </c>
      <c r="M167">
        <v>24153</v>
      </c>
      <c r="N167" t="s">
        <v>30</v>
      </c>
      <c r="O167" t="s">
        <v>185</v>
      </c>
      <c r="P167" t="s">
        <v>46</v>
      </c>
      <c r="Q167" t="s">
        <v>90</v>
      </c>
      <c r="R167" t="s">
        <v>186</v>
      </c>
      <c r="S167">
        <v>49.12</v>
      </c>
      <c r="T167">
        <v>4</v>
      </c>
      <c r="U167">
        <v>0</v>
      </c>
      <c r="V167">
        <v>23.086399999999998</v>
      </c>
    </row>
    <row r="168" spans="1:22" x14ac:dyDescent="0.25">
      <c r="A168">
        <v>8147</v>
      </c>
      <c r="B168" t="s">
        <v>9855</v>
      </c>
      <c r="C168">
        <v>2011</v>
      </c>
      <c r="D168" s="27">
        <v>40714</v>
      </c>
      <c r="E168" s="27">
        <v>40721</v>
      </c>
      <c r="F168" t="s">
        <v>50</v>
      </c>
      <c r="G168" t="s">
        <v>3998</v>
      </c>
      <c r="H168" t="s">
        <v>3999</v>
      </c>
      <c r="I168" t="s">
        <v>26</v>
      </c>
      <c r="J168" t="s">
        <v>27</v>
      </c>
      <c r="K168" t="s">
        <v>7527</v>
      </c>
      <c r="L168" t="s">
        <v>649</v>
      </c>
      <c r="M168">
        <v>73505</v>
      </c>
      <c r="N168" t="s">
        <v>105</v>
      </c>
      <c r="O168" t="s">
        <v>5170</v>
      </c>
      <c r="P168" t="s">
        <v>46</v>
      </c>
      <c r="Q168" t="s">
        <v>68</v>
      </c>
      <c r="R168" t="s">
        <v>5171</v>
      </c>
      <c r="S168">
        <v>3.52</v>
      </c>
      <c r="T168">
        <v>2</v>
      </c>
      <c r="U168">
        <v>0</v>
      </c>
      <c r="V168">
        <v>1.6896</v>
      </c>
    </row>
    <row r="169" spans="1:22" x14ac:dyDescent="0.25">
      <c r="A169">
        <v>8146</v>
      </c>
      <c r="B169" t="s">
        <v>9855</v>
      </c>
      <c r="C169">
        <v>2011</v>
      </c>
      <c r="D169" s="27">
        <v>40714</v>
      </c>
      <c r="E169" s="27">
        <v>40721</v>
      </c>
      <c r="F169" t="s">
        <v>50</v>
      </c>
      <c r="G169" t="s">
        <v>3998</v>
      </c>
      <c r="H169" t="s">
        <v>3999</v>
      </c>
      <c r="I169" t="s">
        <v>26</v>
      </c>
      <c r="J169" t="s">
        <v>27</v>
      </c>
      <c r="K169" t="s">
        <v>7527</v>
      </c>
      <c r="L169" t="s">
        <v>649</v>
      </c>
      <c r="M169">
        <v>73505</v>
      </c>
      <c r="N169" t="s">
        <v>105</v>
      </c>
      <c r="O169" t="s">
        <v>4613</v>
      </c>
      <c r="P169" t="s">
        <v>46</v>
      </c>
      <c r="Q169" t="s">
        <v>78</v>
      </c>
      <c r="R169" t="s">
        <v>4614</v>
      </c>
      <c r="S169">
        <v>471.90000000000003</v>
      </c>
      <c r="T169">
        <v>6</v>
      </c>
      <c r="U169">
        <v>0</v>
      </c>
      <c r="V169">
        <v>155.72699999999998</v>
      </c>
    </row>
    <row r="170" spans="1:22" x14ac:dyDescent="0.25">
      <c r="A170">
        <v>8079</v>
      </c>
      <c r="B170" t="s">
        <v>9812</v>
      </c>
      <c r="C170">
        <v>2012</v>
      </c>
      <c r="D170" s="27">
        <v>41083</v>
      </c>
      <c r="E170" s="27">
        <v>41089</v>
      </c>
      <c r="F170" t="s">
        <v>50</v>
      </c>
      <c r="G170" t="s">
        <v>5044</v>
      </c>
      <c r="H170" t="s">
        <v>5045</v>
      </c>
      <c r="I170" t="s">
        <v>41</v>
      </c>
      <c r="J170" t="s">
        <v>27</v>
      </c>
      <c r="K170" t="s">
        <v>9813</v>
      </c>
      <c r="L170" t="s">
        <v>1272</v>
      </c>
      <c r="M170">
        <v>30344</v>
      </c>
      <c r="N170" t="s">
        <v>30</v>
      </c>
      <c r="O170" t="s">
        <v>5651</v>
      </c>
      <c r="P170" t="s">
        <v>71</v>
      </c>
      <c r="Q170" t="s">
        <v>161</v>
      </c>
      <c r="R170" t="s">
        <v>5652</v>
      </c>
      <c r="S170">
        <v>75</v>
      </c>
      <c r="T170">
        <v>3</v>
      </c>
      <c r="U170">
        <v>0</v>
      </c>
      <c r="V170">
        <v>18</v>
      </c>
    </row>
    <row r="171" spans="1:22" x14ac:dyDescent="0.25">
      <c r="A171">
        <v>8078</v>
      </c>
      <c r="B171" t="s">
        <v>9812</v>
      </c>
      <c r="C171">
        <v>2012</v>
      </c>
      <c r="D171" s="27">
        <v>41083</v>
      </c>
      <c r="E171" s="27">
        <v>41089</v>
      </c>
      <c r="F171" t="s">
        <v>50</v>
      </c>
      <c r="G171" t="s">
        <v>5044</v>
      </c>
      <c r="H171" t="s">
        <v>5045</v>
      </c>
      <c r="I171" t="s">
        <v>41</v>
      </c>
      <c r="J171" t="s">
        <v>27</v>
      </c>
      <c r="K171" t="s">
        <v>9813</v>
      </c>
      <c r="L171" t="s">
        <v>1272</v>
      </c>
      <c r="M171">
        <v>30344</v>
      </c>
      <c r="N171" t="s">
        <v>30</v>
      </c>
      <c r="O171" t="s">
        <v>3477</v>
      </c>
      <c r="P171" t="s">
        <v>46</v>
      </c>
      <c r="Q171" t="s">
        <v>75</v>
      </c>
      <c r="R171" t="s">
        <v>3478</v>
      </c>
      <c r="S171">
        <v>165.98</v>
      </c>
      <c r="T171">
        <v>1</v>
      </c>
      <c r="U171">
        <v>0</v>
      </c>
      <c r="V171">
        <v>74.690999999999988</v>
      </c>
    </row>
    <row r="172" spans="1:22" x14ac:dyDescent="0.25">
      <c r="A172">
        <v>8077</v>
      </c>
      <c r="B172" t="s">
        <v>9812</v>
      </c>
      <c r="C172">
        <v>2012</v>
      </c>
      <c r="D172" s="27">
        <v>41083</v>
      </c>
      <c r="E172" s="27">
        <v>41089</v>
      </c>
      <c r="F172" t="s">
        <v>50</v>
      </c>
      <c r="G172" t="s">
        <v>5044</v>
      </c>
      <c r="H172" t="s">
        <v>5045</v>
      </c>
      <c r="I172" t="s">
        <v>41</v>
      </c>
      <c r="J172" t="s">
        <v>27</v>
      </c>
      <c r="K172" t="s">
        <v>9813</v>
      </c>
      <c r="L172" t="s">
        <v>1272</v>
      </c>
      <c r="M172">
        <v>30344</v>
      </c>
      <c r="N172" t="s">
        <v>30</v>
      </c>
      <c r="O172" t="s">
        <v>2522</v>
      </c>
      <c r="P172" t="s">
        <v>32</v>
      </c>
      <c r="Q172" t="s">
        <v>65</v>
      </c>
      <c r="R172" t="s">
        <v>2523</v>
      </c>
      <c r="S172">
        <v>27.42</v>
      </c>
      <c r="T172">
        <v>3</v>
      </c>
      <c r="U172">
        <v>0</v>
      </c>
      <c r="V172">
        <v>9.3227999999999991</v>
      </c>
    </row>
    <row r="173" spans="1:22" x14ac:dyDescent="0.25">
      <c r="A173">
        <v>8036</v>
      </c>
      <c r="B173" t="s">
        <v>9791</v>
      </c>
      <c r="C173">
        <v>2012</v>
      </c>
      <c r="D173" s="27">
        <v>41085</v>
      </c>
      <c r="E173" s="27">
        <v>41088</v>
      </c>
      <c r="F173" t="s">
        <v>188</v>
      </c>
      <c r="G173" t="s">
        <v>5248</v>
      </c>
      <c r="H173" t="s">
        <v>5249</v>
      </c>
      <c r="I173" t="s">
        <v>26</v>
      </c>
      <c r="J173" t="s">
        <v>27</v>
      </c>
      <c r="K173" t="s">
        <v>184</v>
      </c>
      <c r="L173" t="s">
        <v>104</v>
      </c>
      <c r="M173">
        <v>77041</v>
      </c>
      <c r="N173" t="s">
        <v>105</v>
      </c>
      <c r="O173" t="s">
        <v>2918</v>
      </c>
      <c r="P173" t="s">
        <v>46</v>
      </c>
      <c r="Q173" t="s">
        <v>47</v>
      </c>
      <c r="R173" t="s">
        <v>2919</v>
      </c>
      <c r="S173">
        <v>4.6079999999999997</v>
      </c>
      <c r="T173">
        <v>2</v>
      </c>
      <c r="U173">
        <v>0.2</v>
      </c>
      <c r="V173">
        <v>1.6704000000000001</v>
      </c>
    </row>
    <row r="174" spans="1:22" x14ac:dyDescent="0.25">
      <c r="A174">
        <v>8035</v>
      </c>
      <c r="B174" t="s">
        <v>9791</v>
      </c>
      <c r="C174">
        <v>2012</v>
      </c>
      <c r="D174" s="27">
        <v>41085</v>
      </c>
      <c r="E174" s="27">
        <v>41088</v>
      </c>
      <c r="F174" t="s">
        <v>188</v>
      </c>
      <c r="G174" t="s">
        <v>5248</v>
      </c>
      <c r="H174" t="s">
        <v>5249</v>
      </c>
      <c r="I174" t="s">
        <v>26</v>
      </c>
      <c r="J174" t="s">
        <v>27</v>
      </c>
      <c r="K174" t="s">
        <v>184</v>
      </c>
      <c r="L174" t="s">
        <v>104</v>
      </c>
      <c r="M174">
        <v>77041</v>
      </c>
      <c r="N174" t="s">
        <v>105</v>
      </c>
      <c r="O174" t="s">
        <v>5684</v>
      </c>
      <c r="P174" t="s">
        <v>32</v>
      </c>
      <c r="Q174" t="s">
        <v>65</v>
      </c>
      <c r="R174" t="s">
        <v>5685</v>
      </c>
      <c r="S174">
        <v>75.384000000000015</v>
      </c>
      <c r="T174">
        <v>9</v>
      </c>
      <c r="U174">
        <v>0.6</v>
      </c>
      <c r="V174">
        <v>-20.730599999999995</v>
      </c>
    </row>
    <row r="175" spans="1:22" x14ac:dyDescent="0.25">
      <c r="A175">
        <v>8034</v>
      </c>
      <c r="B175" t="s">
        <v>9791</v>
      </c>
      <c r="C175">
        <v>2012</v>
      </c>
      <c r="D175" s="27">
        <v>41085</v>
      </c>
      <c r="E175" s="27">
        <v>41088</v>
      </c>
      <c r="F175" t="s">
        <v>188</v>
      </c>
      <c r="G175" t="s">
        <v>5248</v>
      </c>
      <c r="H175" t="s">
        <v>5249</v>
      </c>
      <c r="I175" t="s">
        <v>26</v>
      </c>
      <c r="J175" t="s">
        <v>27</v>
      </c>
      <c r="K175" t="s">
        <v>184</v>
      </c>
      <c r="L175" t="s">
        <v>104</v>
      </c>
      <c r="M175">
        <v>77041</v>
      </c>
      <c r="N175" t="s">
        <v>105</v>
      </c>
      <c r="O175" t="s">
        <v>7771</v>
      </c>
      <c r="P175" t="s">
        <v>46</v>
      </c>
      <c r="Q175" t="s">
        <v>75</v>
      </c>
      <c r="R175" t="s">
        <v>7772</v>
      </c>
      <c r="S175">
        <v>0.98399999999999976</v>
      </c>
      <c r="T175">
        <v>2</v>
      </c>
      <c r="U175">
        <v>0.8</v>
      </c>
      <c r="V175">
        <v>-1.476</v>
      </c>
    </row>
    <row r="176" spans="1:22" x14ac:dyDescent="0.25">
      <c r="A176">
        <v>8033</v>
      </c>
      <c r="B176" t="s">
        <v>9791</v>
      </c>
      <c r="C176">
        <v>2012</v>
      </c>
      <c r="D176" s="27">
        <v>41085</v>
      </c>
      <c r="E176" s="27">
        <v>41088</v>
      </c>
      <c r="F176" t="s">
        <v>188</v>
      </c>
      <c r="G176" t="s">
        <v>5248</v>
      </c>
      <c r="H176" t="s">
        <v>5249</v>
      </c>
      <c r="I176" t="s">
        <v>26</v>
      </c>
      <c r="J176" t="s">
        <v>27</v>
      </c>
      <c r="K176" t="s">
        <v>184</v>
      </c>
      <c r="L176" t="s">
        <v>104</v>
      </c>
      <c r="M176">
        <v>77041</v>
      </c>
      <c r="N176" t="s">
        <v>105</v>
      </c>
      <c r="O176" t="s">
        <v>2650</v>
      </c>
      <c r="P176" t="s">
        <v>46</v>
      </c>
      <c r="Q176" t="s">
        <v>90</v>
      </c>
      <c r="R176" t="s">
        <v>2651</v>
      </c>
      <c r="S176">
        <v>47.952000000000005</v>
      </c>
      <c r="T176">
        <v>3</v>
      </c>
      <c r="U176">
        <v>0.2</v>
      </c>
      <c r="V176">
        <v>16.183799999999998</v>
      </c>
    </row>
    <row r="177" spans="1:22" x14ac:dyDescent="0.25">
      <c r="A177">
        <v>8012</v>
      </c>
      <c r="B177" t="s">
        <v>9782</v>
      </c>
      <c r="C177">
        <v>2012</v>
      </c>
      <c r="D177" s="27">
        <v>41080</v>
      </c>
      <c r="E177" s="27">
        <v>41083</v>
      </c>
      <c r="F177" t="s">
        <v>188</v>
      </c>
      <c r="G177" t="s">
        <v>5224</v>
      </c>
      <c r="H177" t="s">
        <v>5225</v>
      </c>
      <c r="I177" t="s">
        <v>26</v>
      </c>
      <c r="J177" t="s">
        <v>27</v>
      </c>
      <c r="K177" t="s">
        <v>456</v>
      </c>
      <c r="L177" t="s">
        <v>457</v>
      </c>
      <c r="M177">
        <v>80013</v>
      </c>
      <c r="N177" t="s">
        <v>44</v>
      </c>
      <c r="O177" t="s">
        <v>9183</v>
      </c>
      <c r="P177" t="s">
        <v>71</v>
      </c>
      <c r="Q177" t="s">
        <v>72</v>
      </c>
      <c r="R177" t="s">
        <v>9184</v>
      </c>
      <c r="S177">
        <v>125.944</v>
      </c>
      <c r="T177">
        <v>7</v>
      </c>
      <c r="U177">
        <v>0.2</v>
      </c>
      <c r="V177">
        <v>15.742999999999984</v>
      </c>
    </row>
    <row r="178" spans="1:22" x14ac:dyDescent="0.25">
      <c r="A178">
        <v>7993</v>
      </c>
      <c r="B178" t="s">
        <v>9772</v>
      </c>
      <c r="C178">
        <v>2013</v>
      </c>
      <c r="D178" s="27">
        <v>41440</v>
      </c>
      <c r="E178" s="27">
        <v>41443</v>
      </c>
      <c r="F178" t="s">
        <v>188</v>
      </c>
      <c r="G178" t="s">
        <v>6893</v>
      </c>
      <c r="H178" t="s">
        <v>6894</v>
      </c>
      <c r="I178" t="s">
        <v>26</v>
      </c>
      <c r="J178" t="s">
        <v>27</v>
      </c>
      <c r="K178" t="s">
        <v>2917</v>
      </c>
      <c r="L178" t="s">
        <v>54</v>
      </c>
      <c r="M178">
        <v>33433</v>
      </c>
      <c r="N178" t="s">
        <v>30</v>
      </c>
      <c r="O178" t="s">
        <v>6872</v>
      </c>
      <c r="P178" t="s">
        <v>71</v>
      </c>
      <c r="Q178" t="s">
        <v>161</v>
      </c>
      <c r="R178" t="s">
        <v>6873</v>
      </c>
      <c r="S178">
        <v>18.463999999999999</v>
      </c>
      <c r="T178">
        <v>2</v>
      </c>
      <c r="U178">
        <v>0.2</v>
      </c>
      <c r="V178">
        <v>2.3079999999999998</v>
      </c>
    </row>
    <row r="179" spans="1:22" x14ac:dyDescent="0.25">
      <c r="A179">
        <v>7992</v>
      </c>
      <c r="B179" t="s">
        <v>9772</v>
      </c>
      <c r="C179">
        <v>2013</v>
      </c>
      <c r="D179" s="27">
        <v>41440</v>
      </c>
      <c r="E179" s="27">
        <v>41443</v>
      </c>
      <c r="F179" t="s">
        <v>188</v>
      </c>
      <c r="G179" t="s">
        <v>6893</v>
      </c>
      <c r="H179" t="s">
        <v>6894</v>
      </c>
      <c r="I179" t="s">
        <v>26</v>
      </c>
      <c r="J179" t="s">
        <v>27</v>
      </c>
      <c r="K179" t="s">
        <v>2917</v>
      </c>
      <c r="L179" t="s">
        <v>54</v>
      </c>
      <c r="M179">
        <v>33433</v>
      </c>
      <c r="N179" t="s">
        <v>30</v>
      </c>
      <c r="O179" t="s">
        <v>4801</v>
      </c>
      <c r="P179" t="s">
        <v>46</v>
      </c>
      <c r="Q179" t="s">
        <v>75</v>
      </c>
      <c r="R179" t="s">
        <v>4802</v>
      </c>
      <c r="S179">
        <v>39.936000000000007</v>
      </c>
      <c r="T179">
        <v>4</v>
      </c>
      <c r="U179">
        <v>0.7</v>
      </c>
      <c r="V179">
        <v>-26.623999999999995</v>
      </c>
    </row>
    <row r="180" spans="1:22" x14ac:dyDescent="0.25">
      <c r="A180">
        <v>7916</v>
      </c>
      <c r="B180" t="s">
        <v>9735</v>
      </c>
      <c r="C180">
        <v>2014</v>
      </c>
      <c r="D180" s="27">
        <v>41808</v>
      </c>
      <c r="E180" s="27">
        <v>41812</v>
      </c>
      <c r="F180" t="s">
        <v>50</v>
      </c>
      <c r="G180" t="s">
        <v>2146</v>
      </c>
      <c r="H180" t="s">
        <v>2147</v>
      </c>
      <c r="I180" t="s">
        <v>102</v>
      </c>
      <c r="J180" t="s">
        <v>27</v>
      </c>
      <c r="K180" t="s">
        <v>266</v>
      </c>
      <c r="L180" t="s">
        <v>267</v>
      </c>
      <c r="M180">
        <v>10024</v>
      </c>
      <c r="N180" t="s">
        <v>148</v>
      </c>
      <c r="O180" t="s">
        <v>8210</v>
      </c>
      <c r="P180" t="s">
        <v>71</v>
      </c>
      <c r="Q180" t="s">
        <v>161</v>
      </c>
      <c r="R180" t="s">
        <v>8211</v>
      </c>
      <c r="S180">
        <v>101.34</v>
      </c>
      <c r="T180">
        <v>3</v>
      </c>
      <c r="U180">
        <v>0</v>
      </c>
      <c r="V180">
        <v>8.1071999999999917</v>
      </c>
    </row>
    <row r="181" spans="1:22" x14ac:dyDescent="0.25">
      <c r="A181">
        <v>7915</v>
      </c>
      <c r="B181" t="s">
        <v>9735</v>
      </c>
      <c r="C181">
        <v>2014</v>
      </c>
      <c r="D181" s="27">
        <v>41808</v>
      </c>
      <c r="E181" s="27">
        <v>41812</v>
      </c>
      <c r="F181" t="s">
        <v>50</v>
      </c>
      <c r="G181" t="s">
        <v>2146</v>
      </c>
      <c r="H181" t="s">
        <v>2147</v>
      </c>
      <c r="I181" t="s">
        <v>102</v>
      </c>
      <c r="J181" t="s">
        <v>27</v>
      </c>
      <c r="K181" t="s">
        <v>266</v>
      </c>
      <c r="L181" t="s">
        <v>267</v>
      </c>
      <c r="M181">
        <v>10024</v>
      </c>
      <c r="N181" t="s">
        <v>148</v>
      </c>
      <c r="O181" t="s">
        <v>9736</v>
      </c>
      <c r="P181" t="s">
        <v>71</v>
      </c>
      <c r="Q181" t="s">
        <v>682</v>
      </c>
      <c r="R181" t="s">
        <v>9737</v>
      </c>
      <c r="S181">
        <v>3404.5</v>
      </c>
      <c r="T181">
        <v>5</v>
      </c>
      <c r="U181">
        <v>0</v>
      </c>
      <c r="V181">
        <v>1668.2049999999999</v>
      </c>
    </row>
    <row r="182" spans="1:22" x14ac:dyDescent="0.25">
      <c r="A182">
        <v>7897</v>
      </c>
      <c r="B182" t="s">
        <v>9725</v>
      </c>
      <c r="C182">
        <v>2014</v>
      </c>
      <c r="D182" s="27">
        <v>41812</v>
      </c>
      <c r="E182" s="27">
        <v>41816</v>
      </c>
      <c r="F182" t="s">
        <v>50</v>
      </c>
      <c r="G182" t="s">
        <v>2161</v>
      </c>
      <c r="H182" t="s">
        <v>2162</v>
      </c>
      <c r="I182" t="s">
        <v>102</v>
      </c>
      <c r="J182" t="s">
        <v>27</v>
      </c>
      <c r="K182" t="s">
        <v>5697</v>
      </c>
      <c r="L182" t="s">
        <v>9726</v>
      </c>
      <c r="M182">
        <v>26003</v>
      </c>
      <c r="N182" t="s">
        <v>148</v>
      </c>
      <c r="O182" t="s">
        <v>1251</v>
      </c>
      <c r="P182" t="s">
        <v>46</v>
      </c>
      <c r="Q182" t="s">
        <v>90</v>
      </c>
      <c r="R182" t="s">
        <v>1442</v>
      </c>
      <c r="S182">
        <v>447.84</v>
      </c>
      <c r="T182">
        <v>8</v>
      </c>
      <c r="U182">
        <v>0</v>
      </c>
      <c r="V182">
        <v>219.44159999999999</v>
      </c>
    </row>
    <row r="183" spans="1:22" x14ac:dyDescent="0.25">
      <c r="A183">
        <v>7896</v>
      </c>
      <c r="B183" t="s">
        <v>9725</v>
      </c>
      <c r="C183">
        <v>2014</v>
      </c>
      <c r="D183" s="27">
        <v>41812</v>
      </c>
      <c r="E183" s="27">
        <v>41816</v>
      </c>
      <c r="F183" t="s">
        <v>50</v>
      </c>
      <c r="G183" t="s">
        <v>2161</v>
      </c>
      <c r="H183" t="s">
        <v>2162</v>
      </c>
      <c r="I183" t="s">
        <v>102</v>
      </c>
      <c r="J183" t="s">
        <v>27</v>
      </c>
      <c r="K183" t="s">
        <v>5697</v>
      </c>
      <c r="L183" t="s">
        <v>9726</v>
      </c>
      <c r="M183">
        <v>26003</v>
      </c>
      <c r="N183" t="s">
        <v>148</v>
      </c>
      <c r="O183" t="s">
        <v>2913</v>
      </c>
      <c r="P183" t="s">
        <v>46</v>
      </c>
      <c r="Q183" t="s">
        <v>75</v>
      </c>
      <c r="R183" t="s">
        <v>2914</v>
      </c>
      <c r="S183">
        <v>6.24</v>
      </c>
      <c r="T183">
        <v>2</v>
      </c>
      <c r="U183">
        <v>0</v>
      </c>
      <c r="V183">
        <v>3.0575999999999999</v>
      </c>
    </row>
    <row r="184" spans="1:22" x14ac:dyDescent="0.25">
      <c r="A184">
        <v>7895</v>
      </c>
      <c r="B184" t="s">
        <v>9725</v>
      </c>
      <c r="C184">
        <v>2014</v>
      </c>
      <c r="D184" s="27">
        <v>41812</v>
      </c>
      <c r="E184" s="27">
        <v>41816</v>
      </c>
      <c r="F184" t="s">
        <v>50</v>
      </c>
      <c r="G184" t="s">
        <v>2161</v>
      </c>
      <c r="H184" t="s">
        <v>2162</v>
      </c>
      <c r="I184" t="s">
        <v>102</v>
      </c>
      <c r="J184" t="s">
        <v>27</v>
      </c>
      <c r="K184" t="s">
        <v>5697</v>
      </c>
      <c r="L184" t="s">
        <v>9726</v>
      </c>
      <c r="M184">
        <v>26003</v>
      </c>
      <c r="N184" t="s">
        <v>148</v>
      </c>
      <c r="O184" t="s">
        <v>414</v>
      </c>
      <c r="P184" t="s">
        <v>46</v>
      </c>
      <c r="Q184" t="s">
        <v>75</v>
      </c>
      <c r="R184" t="s">
        <v>415</v>
      </c>
      <c r="S184">
        <v>82.4</v>
      </c>
      <c r="T184">
        <v>5</v>
      </c>
      <c r="U184">
        <v>0</v>
      </c>
      <c r="V184">
        <v>40.376000000000005</v>
      </c>
    </row>
    <row r="185" spans="1:22" x14ac:dyDescent="0.25">
      <c r="A185">
        <v>7880</v>
      </c>
      <c r="B185" t="s">
        <v>9719</v>
      </c>
      <c r="C185">
        <v>2013</v>
      </c>
      <c r="D185" s="27">
        <v>41440</v>
      </c>
      <c r="E185" s="27">
        <v>41447</v>
      </c>
      <c r="F185" t="s">
        <v>50</v>
      </c>
      <c r="G185" t="s">
        <v>400</v>
      </c>
      <c r="H185" t="s">
        <v>401</v>
      </c>
      <c r="I185" t="s">
        <v>41</v>
      </c>
      <c r="J185" t="s">
        <v>27</v>
      </c>
      <c r="K185" t="s">
        <v>146</v>
      </c>
      <c r="L185" t="s">
        <v>147</v>
      </c>
      <c r="M185">
        <v>19140</v>
      </c>
      <c r="N185" t="s">
        <v>148</v>
      </c>
      <c r="O185" t="s">
        <v>7497</v>
      </c>
      <c r="P185" t="s">
        <v>32</v>
      </c>
      <c r="Q185" t="s">
        <v>56</v>
      </c>
      <c r="R185" t="s">
        <v>7498</v>
      </c>
      <c r="S185">
        <v>337.17599999999999</v>
      </c>
      <c r="T185">
        <v>2</v>
      </c>
      <c r="U185">
        <v>0.4</v>
      </c>
      <c r="V185">
        <v>-118.01160000000002</v>
      </c>
    </row>
    <row r="186" spans="1:22" x14ac:dyDescent="0.25">
      <c r="A186">
        <v>7816</v>
      </c>
      <c r="B186" t="s">
        <v>9681</v>
      </c>
      <c r="C186">
        <v>2014</v>
      </c>
      <c r="D186" s="27">
        <v>41799</v>
      </c>
      <c r="E186" s="27">
        <v>41801</v>
      </c>
      <c r="F186" t="s">
        <v>188</v>
      </c>
      <c r="G186" t="s">
        <v>604</v>
      </c>
      <c r="H186" t="s">
        <v>605</v>
      </c>
      <c r="I186" t="s">
        <v>102</v>
      </c>
      <c r="J186" t="s">
        <v>27</v>
      </c>
      <c r="K186" t="s">
        <v>42</v>
      </c>
      <c r="L186" t="s">
        <v>43</v>
      </c>
      <c r="M186">
        <v>90049</v>
      </c>
      <c r="N186" t="s">
        <v>44</v>
      </c>
      <c r="O186" t="s">
        <v>3310</v>
      </c>
      <c r="P186" t="s">
        <v>71</v>
      </c>
      <c r="Q186" t="s">
        <v>72</v>
      </c>
      <c r="R186" t="s">
        <v>3311</v>
      </c>
      <c r="S186">
        <v>17.52</v>
      </c>
      <c r="T186">
        <v>2</v>
      </c>
      <c r="U186">
        <v>0.2</v>
      </c>
      <c r="V186">
        <v>-3.5040000000000022</v>
      </c>
    </row>
    <row r="187" spans="1:22" x14ac:dyDescent="0.25">
      <c r="A187">
        <v>7815</v>
      </c>
      <c r="B187" t="s">
        <v>9681</v>
      </c>
      <c r="C187">
        <v>2014</v>
      </c>
      <c r="D187" s="27">
        <v>41799</v>
      </c>
      <c r="E187" s="27">
        <v>41801</v>
      </c>
      <c r="F187" t="s">
        <v>188</v>
      </c>
      <c r="G187" t="s">
        <v>604</v>
      </c>
      <c r="H187" t="s">
        <v>605</v>
      </c>
      <c r="I187" t="s">
        <v>102</v>
      </c>
      <c r="J187" t="s">
        <v>27</v>
      </c>
      <c r="K187" t="s">
        <v>42</v>
      </c>
      <c r="L187" t="s">
        <v>43</v>
      </c>
      <c r="M187">
        <v>90049</v>
      </c>
      <c r="N187" t="s">
        <v>44</v>
      </c>
      <c r="O187" t="s">
        <v>166</v>
      </c>
      <c r="P187" t="s">
        <v>32</v>
      </c>
      <c r="Q187" t="s">
        <v>33</v>
      </c>
      <c r="R187" t="s">
        <v>167</v>
      </c>
      <c r="S187">
        <v>1497.6659999999999</v>
      </c>
      <c r="T187">
        <v>2</v>
      </c>
      <c r="U187">
        <v>0.15</v>
      </c>
      <c r="V187">
        <v>140.95680000000004</v>
      </c>
    </row>
    <row r="188" spans="1:22" x14ac:dyDescent="0.25">
      <c r="A188">
        <v>7801</v>
      </c>
      <c r="B188" t="s">
        <v>9676</v>
      </c>
      <c r="C188">
        <v>2014</v>
      </c>
      <c r="D188" s="27">
        <v>41792</v>
      </c>
      <c r="E188" s="27">
        <v>41797</v>
      </c>
      <c r="F188" t="s">
        <v>50</v>
      </c>
      <c r="G188" t="s">
        <v>8464</v>
      </c>
      <c r="H188" t="s">
        <v>8465</v>
      </c>
      <c r="I188" t="s">
        <v>26</v>
      </c>
      <c r="J188" t="s">
        <v>27</v>
      </c>
      <c r="K188" t="s">
        <v>146</v>
      </c>
      <c r="L188" t="s">
        <v>147</v>
      </c>
      <c r="M188">
        <v>19120</v>
      </c>
      <c r="N188" t="s">
        <v>148</v>
      </c>
      <c r="O188" t="s">
        <v>1096</v>
      </c>
      <c r="P188" t="s">
        <v>46</v>
      </c>
      <c r="Q188" t="s">
        <v>59</v>
      </c>
      <c r="R188" t="s">
        <v>1097</v>
      </c>
      <c r="S188">
        <v>324.74400000000003</v>
      </c>
      <c r="T188">
        <v>3</v>
      </c>
      <c r="U188">
        <v>0.2</v>
      </c>
      <c r="V188">
        <v>-77.126699999999971</v>
      </c>
    </row>
    <row r="189" spans="1:22" x14ac:dyDescent="0.25">
      <c r="A189">
        <v>7753</v>
      </c>
      <c r="B189" t="s">
        <v>9643</v>
      </c>
      <c r="C189">
        <v>2012</v>
      </c>
      <c r="D189" s="27">
        <v>41078</v>
      </c>
      <c r="E189" s="27">
        <v>41084</v>
      </c>
      <c r="F189" t="s">
        <v>50</v>
      </c>
      <c r="G189" t="s">
        <v>1430</v>
      </c>
      <c r="H189" t="s">
        <v>1431</v>
      </c>
      <c r="I189" t="s">
        <v>26</v>
      </c>
      <c r="J189" t="s">
        <v>27</v>
      </c>
      <c r="K189" t="s">
        <v>1127</v>
      </c>
      <c r="L189" t="s">
        <v>319</v>
      </c>
      <c r="M189">
        <v>22204</v>
      </c>
      <c r="N189" t="s">
        <v>30</v>
      </c>
      <c r="O189" t="s">
        <v>2848</v>
      </c>
      <c r="P189" t="s">
        <v>46</v>
      </c>
      <c r="Q189" t="s">
        <v>75</v>
      </c>
      <c r="R189" t="s">
        <v>2849</v>
      </c>
      <c r="S189">
        <v>33.020000000000003</v>
      </c>
      <c r="T189">
        <v>2</v>
      </c>
      <c r="U189">
        <v>0</v>
      </c>
      <c r="V189">
        <v>15.849600000000002</v>
      </c>
    </row>
    <row r="190" spans="1:22" x14ac:dyDescent="0.25">
      <c r="A190">
        <v>7752</v>
      </c>
      <c r="B190" t="s">
        <v>9643</v>
      </c>
      <c r="C190">
        <v>2012</v>
      </c>
      <c r="D190" s="27">
        <v>41078</v>
      </c>
      <c r="E190" s="27">
        <v>41084</v>
      </c>
      <c r="F190" t="s">
        <v>50</v>
      </c>
      <c r="G190" t="s">
        <v>1430</v>
      </c>
      <c r="H190" t="s">
        <v>1431</v>
      </c>
      <c r="I190" t="s">
        <v>26</v>
      </c>
      <c r="J190" t="s">
        <v>27</v>
      </c>
      <c r="K190" t="s">
        <v>1127</v>
      </c>
      <c r="L190" t="s">
        <v>319</v>
      </c>
      <c r="M190">
        <v>22204</v>
      </c>
      <c r="N190" t="s">
        <v>30</v>
      </c>
      <c r="O190" t="s">
        <v>1920</v>
      </c>
      <c r="P190" t="s">
        <v>71</v>
      </c>
      <c r="Q190" t="s">
        <v>72</v>
      </c>
      <c r="R190" t="s">
        <v>1921</v>
      </c>
      <c r="S190">
        <v>467.97</v>
      </c>
      <c r="T190">
        <v>3</v>
      </c>
      <c r="U190">
        <v>0</v>
      </c>
      <c r="V190">
        <v>140.39099999999999</v>
      </c>
    </row>
    <row r="191" spans="1:22" x14ac:dyDescent="0.25">
      <c r="A191">
        <v>7751</v>
      </c>
      <c r="B191" t="s">
        <v>9643</v>
      </c>
      <c r="C191">
        <v>2012</v>
      </c>
      <c r="D191" s="27">
        <v>41078</v>
      </c>
      <c r="E191" s="27">
        <v>41084</v>
      </c>
      <c r="F191" t="s">
        <v>50</v>
      </c>
      <c r="G191" t="s">
        <v>1430</v>
      </c>
      <c r="H191" t="s">
        <v>1431</v>
      </c>
      <c r="I191" t="s">
        <v>26</v>
      </c>
      <c r="J191" t="s">
        <v>27</v>
      </c>
      <c r="K191" t="s">
        <v>1127</v>
      </c>
      <c r="L191" t="s">
        <v>319</v>
      </c>
      <c r="M191">
        <v>22204</v>
      </c>
      <c r="N191" t="s">
        <v>30</v>
      </c>
      <c r="O191" t="s">
        <v>673</v>
      </c>
      <c r="P191" t="s">
        <v>46</v>
      </c>
      <c r="Q191" t="s">
        <v>75</v>
      </c>
      <c r="R191" t="s">
        <v>674</v>
      </c>
      <c r="S191">
        <v>34.6</v>
      </c>
      <c r="T191">
        <v>2</v>
      </c>
      <c r="U191">
        <v>0</v>
      </c>
      <c r="V191">
        <v>16.608000000000001</v>
      </c>
    </row>
    <row r="192" spans="1:22" x14ac:dyDescent="0.25">
      <c r="A192">
        <v>7750</v>
      </c>
      <c r="B192" t="s">
        <v>9643</v>
      </c>
      <c r="C192">
        <v>2012</v>
      </c>
      <c r="D192" s="27">
        <v>41078</v>
      </c>
      <c r="E192" s="27">
        <v>41084</v>
      </c>
      <c r="F192" t="s">
        <v>50</v>
      </c>
      <c r="G192" t="s">
        <v>1430</v>
      </c>
      <c r="H192" t="s">
        <v>1431</v>
      </c>
      <c r="I192" t="s">
        <v>26</v>
      </c>
      <c r="J192" t="s">
        <v>27</v>
      </c>
      <c r="K192" t="s">
        <v>1127</v>
      </c>
      <c r="L192" t="s">
        <v>319</v>
      </c>
      <c r="M192">
        <v>22204</v>
      </c>
      <c r="N192" t="s">
        <v>30</v>
      </c>
      <c r="O192" t="s">
        <v>3510</v>
      </c>
      <c r="P192" t="s">
        <v>46</v>
      </c>
      <c r="Q192" t="s">
        <v>59</v>
      </c>
      <c r="R192" t="s">
        <v>3511</v>
      </c>
      <c r="S192">
        <v>450.04</v>
      </c>
      <c r="T192">
        <v>2</v>
      </c>
      <c r="U192">
        <v>0</v>
      </c>
      <c r="V192">
        <v>58.505200000000002</v>
      </c>
    </row>
    <row r="193" spans="1:22" x14ac:dyDescent="0.25">
      <c r="A193">
        <v>7749</v>
      </c>
      <c r="B193" t="s">
        <v>9643</v>
      </c>
      <c r="C193">
        <v>2012</v>
      </c>
      <c r="D193" s="27">
        <v>41078</v>
      </c>
      <c r="E193" s="27">
        <v>41084</v>
      </c>
      <c r="F193" t="s">
        <v>50</v>
      </c>
      <c r="G193" t="s">
        <v>1430</v>
      </c>
      <c r="H193" t="s">
        <v>1431</v>
      </c>
      <c r="I193" t="s">
        <v>26</v>
      </c>
      <c r="J193" t="s">
        <v>27</v>
      </c>
      <c r="K193" t="s">
        <v>1127</v>
      </c>
      <c r="L193" t="s">
        <v>319</v>
      </c>
      <c r="M193">
        <v>22204</v>
      </c>
      <c r="N193" t="s">
        <v>30</v>
      </c>
      <c r="O193" t="s">
        <v>6332</v>
      </c>
      <c r="P193" t="s">
        <v>32</v>
      </c>
      <c r="Q193" t="s">
        <v>65</v>
      </c>
      <c r="R193" t="s">
        <v>6333</v>
      </c>
      <c r="S193">
        <v>60.84</v>
      </c>
      <c r="T193">
        <v>3</v>
      </c>
      <c r="U193">
        <v>0</v>
      </c>
      <c r="V193">
        <v>19.468799999999998</v>
      </c>
    </row>
    <row r="194" spans="1:22" x14ac:dyDescent="0.25">
      <c r="A194">
        <v>7746</v>
      </c>
      <c r="B194" t="s">
        <v>9640</v>
      </c>
      <c r="C194">
        <v>2013</v>
      </c>
      <c r="D194" s="27">
        <v>41443</v>
      </c>
      <c r="E194" s="27">
        <v>41448</v>
      </c>
      <c r="F194" t="s">
        <v>50</v>
      </c>
      <c r="G194" t="s">
        <v>2407</v>
      </c>
      <c r="H194" t="s">
        <v>2408</v>
      </c>
      <c r="I194" t="s">
        <v>41</v>
      </c>
      <c r="J194" t="s">
        <v>27</v>
      </c>
      <c r="K194" t="s">
        <v>7706</v>
      </c>
      <c r="L194" t="s">
        <v>747</v>
      </c>
      <c r="M194">
        <v>6708</v>
      </c>
      <c r="N194" t="s">
        <v>148</v>
      </c>
      <c r="O194" t="s">
        <v>3716</v>
      </c>
      <c r="P194" t="s">
        <v>46</v>
      </c>
      <c r="Q194" t="s">
        <v>68</v>
      </c>
      <c r="R194" t="s">
        <v>3717</v>
      </c>
      <c r="S194">
        <v>9.84</v>
      </c>
      <c r="T194">
        <v>3</v>
      </c>
      <c r="U194">
        <v>0</v>
      </c>
      <c r="V194">
        <v>2.8535999999999988</v>
      </c>
    </row>
    <row r="195" spans="1:22" x14ac:dyDescent="0.25">
      <c r="A195">
        <v>7745</v>
      </c>
      <c r="B195" t="s">
        <v>9640</v>
      </c>
      <c r="C195">
        <v>2013</v>
      </c>
      <c r="D195" s="27">
        <v>41443</v>
      </c>
      <c r="E195" s="27">
        <v>41448</v>
      </c>
      <c r="F195" t="s">
        <v>50</v>
      </c>
      <c r="G195" t="s">
        <v>2407</v>
      </c>
      <c r="H195" t="s">
        <v>2408</v>
      </c>
      <c r="I195" t="s">
        <v>41</v>
      </c>
      <c r="J195" t="s">
        <v>27</v>
      </c>
      <c r="K195" t="s">
        <v>7706</v>
      </c>
      <c r="L195" t="s">
        <v>747</v>
      </c>
      <c r="M195">
        <v>6708</v>
      </c>
      <c r="N195" t="s">
        <v>148</v>
      </c>
      <c r="O195" t="s">
        <v>3381</v>
      </c>
      <c r="P195" t="s">
        <v>71</v>
      </c>
      <c r="Q195" t="s">
        <v>72</v>
      </c>
      <c r="R195" t="s">
        <v>3382</v>
      </c>
      <c r="S195">
        <v>566.97</v>
      </c>
      <c r="T195">
        <v>3</v>
      </c>
      <c r="U195">
        <v>0</v>
      </c>
      <c r="V195">
        <v>153.08189999999999</v>
      </c>
    </row>
    <row r="196" spans="1:22" x14ac:dyDescent="0.25">
      <c r="A196">
        <v>7744</v>
      </c>
      <c r="B196" t="s">
        <v>9640</v>
      </c>
      <c r="C196">
        <v>2013</v>
      </c>
      <c r="D196" s="27">
        <v>41443</v>
      </c>
      <c r="E196" s="27">
        <v>41448</v>
      </c>
      <c r="F196" t="s">
        <v>50</v>
      </c>
      <c r="G196" t="s">
        <v>2407</v>
      </c>
      <c r="H196" t="s">
        <v>2408</v>
      </c>
      <c r="I196" t="s">
        <v>41</v>
      </c>
      <c r="J196" t="s">
        <v>27</v>
      </c>
      <c r="K196" t="s">
        <v>7706</v>
      </c>
      <c r="L196" t="s">
        <v>747</v>
      </c>
      <c r="M196">
        <v>6708</v>
      </c>
      <c r="N196" t="s">
        <v>148</v>
      </c>
      <c r="O196" t="s">
        <v>5822</v>
      </c>
      <c r="P196" t="s">
        <v>46</v>
      </c>
      <c r="Q196" t="s">
        <v>75</v>
      </c>
      <c r="R196" t="s">
        <v>5823</v>
      </c>
      <c r="S196">
        <v>7.96</v>
      </c>
      <c r="T196">
        <v>2</v>
      </c>
      <c r="U196">
        <v>0</v>
      </c>
      <c r="V196">
        <v>3.7412000000000001</v>
      </c>
    </row>
    <row r="197" spans="1:22" x14ac:dyDescent="0.25">
      <c r="A197">
        <v>7733</v>
      </c>
      <c r="B197" t="s">
        <v>9630</v>
      </c>
      <c r="C197">
        <v>2014</v>
      </c>
      <c r="D197" s="27">
        <v>41793</v>
      </c>
      <c r="E197" s="27">
        <v>41799</v>
      </c>
      <c r="F197" t="s">
        <v>50</v>
      </c>
      <c r="G197" t="s">
        <v>4011</v>
      </c>
      <c r="H197" t="s">
        <v>4012</v>
      </c>
      <c r="I197" t="s">
        <v>26</v>
      </c>
      <c r="J197" t="s">
        <v>27</v>
      </c>
      <c r="K197" t="s">
        <v>184</v>
      </c>
      <c r="L197" t="s">
        <v>104</v>
      </c>
      <c r="M197">
        <v>77070</v>
      </c>
      <c r="N197" t="s">
        <v>105</v>
      </c>
      <c r="O197" t="s">
        <v>2247</v>
      </c>
      <c r="P197" t="s">
        <v>46</v>
      </c>
      <c r="Q197" t="s">
        <v>90</v>
      </c>
      <c r="R197" t="s">
        <v>2248</v>
      </c>
      <c r="S197">
        <v>10.688000000000001</v>
      </c>
      <c r="T197">
        <v>2</v>
      </c>
      <c r="U197">
        <v>0.2</v>
      </c>
      <c r="V197">
        <v>3.7407999999999997</v>
      </c>
    </row>
    <row r="198" spans="1:22" x14ac:dyDescent="0.25">
      <c r="A198">
        <v>7731</v>
      </c>
      <c r="B198" t="s">
        <v>9628</v>
      </c>
      <c r="C198">
        <v>2014</v>
      </c>
      <c r="D198" s="27">
        <v>41804</v>
      </c>
      <c r="E198" s="27">
        <v>41810</v>
      </c>
      <c r="F198" t="s">
        <v>50</v>
      </c>
      <c r="G198" t="s">
        <v>620</v>
      </c>
      <c r="H198" t="s">
        <v>621</v>
      </c>
      <c r="I198" t="s">
        <v>102</v>
      </c>
      <c r="J198" t="s">
        <v>27</v>
      </c>
      <c r="K198" t="s">
        <v>95</v>
      </c>
      <c r="L198" t="s">
        <v>96</v>
      </c>
      <c r="M198">
        <v>98103</v>
      </c>
      <c r="N198" t="s">
        <v>44</v>
      </c>
      <c r="O198" t="s">
        <v>4839</v>
      </c>
      <c r="P198" t="s">
        <v>32</v>
      </c>
      <c r="Q198" t="s">
        <v>36</v>
      </c>
      <c r="R198" t="s">
        <v>4840</v>
      </c>
      <c r="S198">
        <v>291.13600000000002</v>
      </c>
      <c r="T198">
        <v>4</v>
      </c>
      <c r="U198">
        <v>0.2</v>
      </c>
      <c r="V198">
        <v>-25.474400000000017</v>
      </c>
    </row>
    <row r="199" spans="1:22" x14ac:dyDescent="0.25">
      <c r="A199">
        <v>7660</v>
      </c>
      <c r="B199" t="s">
        <v>9588</v>
      </c>
      <c r="C199">
        <v>2014</v>
      </c>
      <c r="D199" s="27">
        <v>41792</v>
      </c>
      <c r="E199" s="27">
        <v>41796</v>
      </c>
      <c r="F199" t="s">
        <v>50</v>
      </c>
      <c r="G199" t="s">
        <v>481</v>
      </c>
      <c r="H199" t="s">
        <v>482</v>
      </c>
      <c r="I199" t="s">
        <v>41</v>
      </c>
      <c r="J199" t="s">
        <v>27</v>
      </c>
      <c r="K199" t="s">
        <v>137</v>
      </c>
      <c r="L199" t="s">
        <v>138</v>
      </c>
      <c r="M199">
        <v>68025</v>
      </c>
      <c r="N199" t="s">
        <v>105</v>
      </c>
      <c r="O199" t="s">
        <v>3242</v>
      </c>
      <c r="P199" t="s">
        <v>46</v>
      </c>
      <c r="Q199" t="s">
        <v>75</v>
      </c>
      <c r="R199" t="s">
        <v>3243</v>
      </c>
      <c r="S199">
        <v>53.9</v>
      </c>
      <c r="T199">
        <v>5</v>
      </c>
      <c r="U199">
        <v>0</v>
      </c>
      <c r="V199">
        <v>25.871999999999996</v>
      </c>
    </row>
    <row r="200" spans="1:22" x14ac:dyDescent="0.25">
      <c r="A200">
        <v>7597</v>
      </c>
      <c r="B200" t="s">
        <v>9553</v>
      </c>
      <c r="C200">
        <v>2012</v>
      </c>
      <c r="D200" s="27">
        <v>41075</v>
      </c>
      <c r="E200" s="27">
        <v>41079</v>
      </c>
      <c r="F200" t="s">
        <v>50</v>
      </c>
      <c r="G200" t="s">
        <v>1177</v>
      </c>
      <c r="H200" t="s">
        <v>1178</v>
      </c>
      <c r="I200" t="s">
        <v>41</v>
      </c>
      <c r="J200" t="s">
        <v>27</v>
      </c>
      <c r="K200" t="s">
        <v>42</v>
      </c>
      <c r="L200" t="s">
        <v>43</v>
      </c>
      <c r="M200">
        <v>90004</v>
      </c>
      <c r="N200" t="s">
        <v>44</v>
      </c>
      <c r="O200" t="s">
        <v>2086</v>
      </c>
      <c r="P200" t="s">
        <v>71</v>
      </c>
      <c r="Q200" t="s">
        <v>72</v>
      </c>
      <c r="R200" t="s">
        <v>2087</v>
      </c>
      <c r="S200">
        <v>225.57599999999996</v>
      </c>
      <c r="T200">
        <v>3</v>
      </c>
      <c r="U200">
        <v>0.2</v>
      </c>
      <c r="V200">
        <v>22.557600000000008</v>
      </c>
    </row>
    <row r="201" spans="1:22" x14ac:dyDescent="0.25">
      <c r="A201">
        <v>7533</v>
      </c>
      <c r="B201" t="s">
        <v>9520</v>
      </c>
      <c r="C201">
        <v>2013</v>
      </c>
      <c r="D201" s="27">
        <v>41443</v>
      </c>
      <c r="E201" s="27">
        <v>41445</v>
      </c>
      <c r="F201" t="s">
        <v>188</v>
      </c>
      <c r="G201" t="s">
        <v>564</v>
      </c>
      <c r="H201" t="s">
        <v>565</v>
      </c>
      <c r="I201" t="s">
        <v>26</v>
      </c>
      <c r="J201" t="s">
        <v>27</v>
      </c>
      <c r="K201" t="s">
        <v>9521</v>
      </c>
      <c r="L201" t="s">
        <v>457</v>
      </c>
      <c r="M201">
        <v>80501</v>
      </c>
      <c r="N201" t="s">
        <v>44</v>
      </c>
      <c r="O201" t="s">
        <v>2060</v>
      </c>
      <c r="P201" t="s">
        <v>32</v>
      </c>
      <c r="Q201" t="s">
        <v>36</v>
      </c>
      <c r="R201" t="s">
        <v>2061</v>
      </c>
      <c r="S201">
        <v>483.13599999999997</v>
      </c>
      <c r="T201">
        <v>4</v>
      </c>
      <c r="U201">
        <v>0.2</v>
      </c>
      <c r="V201">
        <v>54.352799999999945</v>
      </c>
    </row>
    <row r="202" spans="1:22" x14ac:dyDescent="0.25">
      <c r="A202">
        <v>201</v>
      </c>
      <c r="B202" t="s">
        <v>798</v>
      </c>
      <c r="C202">
        <v>2014</v>
      </c>
      <c r="D202" s="27">
        <v>41815</v>
      </c>
      <c r="E202" s="27">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25">
      <c r="A203">
        <v>7532</v>
      </c>
      <c r="B203" t="s">
        <v>9520</v>
      </c>
      <c r="C203">
        <v>2013</v>
      </c>
      <c r="D203" s="27">
        <v>41443</v>
      </c>
      <c r="E203" s="27">
        <v>41445</v>
      </c>
      <c r="F203" t="s">
        <v>188</v>
      </c>
      <c r="G203" t="s">
        <v>564</v>
      </c>
      <c r="H203" t="s">
        <v>565</v>
      </c>
      <c r="I203" t="s">
        <v>26</v>
      </c>
      <c r="J203" t="s">
        <v>27</v>
      </c>
      <c r="K203" t="s">
        <v>9521</v>
      </c>
      <c r="L203" t="s">
        <v>457</v>
      </c>
      <c r="M203">
        <v>80501</v>
      </c>
      <c r="N203" t="s">
        <v>44</v>
      </c>
      <c r="O203" t="s">
        <v>5400</v>
      </c>
      <c r="P203" t="s">
        <v>32</v>
      </c>
      <c r="Q203" t="s">
        <v>65</v>
      </c>
      <c r="R203" t="s">
        <v>5401</v>
      </c>
      <c r="S203">
        <v>266.35200000000003</v>
      </c>
      <c r="T203">
        <v>3</v>
      </c>
      <c r="U203">
        <v>0.2</v>
      </c>
      <c r="V203">
        <v>-13.317600000000013</v>
      </c>
    </row>
    <row r="204" spans="1:22" x14ac:dyDescent="0.25">
      <c r="A204">
        <v>7506</v>
      </c>
      <c r="B204" t="s">
        <v>9513</v>
      </c>
      <c r="C204">
        <v>2014</v>
      </c>
      <c r="D204" s="27">
        <v>41799</v>
      </c>
      <c r="E204" s="27">
        <v>41804</v>
      </c>
      <c r="F204" t="s">
        <v>50</v>
      </c>
      <c r="G204" t="s">
        <v>5008</v>
      </c>
      <c r="H204" t="s">
        <v>5009</v>
      </c>
      <c r="I204" t="s">
        <v>26</v>
      </c>
      <c r="J204" t="s">
        <v>27</v>
      </c>
      <c r="K204" t="s">
        <v>4289</v>
      </c>
      <c r="L204" t="s">
        <v>211</v>
      </c>
      <c r="M204">
        <v>60076</v>
      </c>
      <c r="N204" t="s">
        <v>105</v>
      </c>
      <c r="O204" t="s">
        <v>1335</v>
      </c>
      <c r="P204" t="s">
        <v>46</v>
      </c>
      <c r="Q204" t="s">
        <v>75</v>
      </c>
      <c r="R204" t="s">
        <v>1336</v>
      </c>
      <c r="S204">
        <v>12.175999999999998</v>
      </c>
      <c r="T204">
        <v>4</v>
      </c>
      <c r="U204">
        <v>0.8</v>
      </c>
      <c r="V204">
        <v>-18.872800000000009</v>
      </c>
    </row>
    <row r="205" spans="1:22" x14ac:dyDescent="0.25">
      <c r="A205">
        <v>7454</v>
      </c>
      <c r="B205" t="s">
        <v>9486</v>
      </c>
      <c r="C205">
        <v>2014</v>
      </c>
      <c r="D205" s="27">
        <v>41816</v>
      </c>
      <c r="E205" s="27">
        <v>41822</v>
      </c>
      <c r="F205" t="s">
        <v>50</v>
      </c>
      <c r="G205" t="s">
        <v>2080</v>
      </c>
      <c r="H205" t="s">
        <v>2081</v>
      </c>
      <c r="I205" t="s">
        <v>26</v>
      </c>
      <c r="J205" t="s">
        <v>27</v>
      </c>
      <c r="K205" t="s">
        <v>6307</v>
      </c>
      <c r="L205" t="s">
        <v>211</v>
      </c>
      <c r="M205">
        <v>60440</v>
      </c>
      <c r="N205" t="s">
        <v>105</v>
      </c>
      <c r="O205" t="s">
        <v>3562</v>
      </c>
      <c r="P205" t="s">
        <v>71</v>
      </c>
      <c r="Q205" t="s">
        <v>72</v>
      </c>
      <c r="R205" t="s">
        <v>3563</v>
      </c>
      <c r="S205">
        <v>148.47999999999999</v>
      </c>
      <c r="T205">
        <v>2</v>
      </c>
      <c r="U205">
        <v>0.2</v>
      </c>
      <c r="V205">
        <v>16.703999999999986</v>
      </c>
    </row>
    <row r="206" spans="1:22" x14ac:dyDescent="0.25">
      <c r="A206">
        <v>205</v>
      </c>
      <c r="B206" t="s">
        <v>818</v>
      </c>
      <c r="C206">
        <v>2014</v>
      </c>
      <c r="D206" s="27">
        <v>41794</v>
      </c>
      <c r="E206" s="27">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25">
      <c r="A207">
        <v>7427</v>
      </c>
      <c r="B207" t="s">
        <v>9474</v>
      </c>
      <c r="C207">
        <v>2013</v>
      </c>
      <c r="D207" s="27">
        <v>41451</v>
      </c>
      <c r="E207" s="27">
        <v>41453</v>
      </c>
      <c r="F207" t="s">
        <v>23</v>
      </c>
      <c r="G207" t="s">
        <v>813</v>
      </c>
      <c r="H207" t="s">
        <v>814</v>
      </c>
      <c r="I207" t="s">
        <v>26</v>
      </c>
      <c r="J207" t="s">
        <v>27</v>
      </c>
      <c r="K207" t="s">
        <v>184</v>
      </c>
      <c r="L207" t="s">
        <v>104</v>
      </c>
      <c r="M207">
        <v>77070</v>
      </c>
      <c r="N207" t="s">
        <v>105</v>
      </c>
      <c r="O207" t="s">
        <v>6609</v>
      </c>
      <c r="P207" t="s">
        <v>32</v>
      </c>
      <c r="Q207" t="s">
        <v>65</v>
      </c>
      <c r="R207" t="s">
        <v>6610</v>
      </c>
      <c r="S207">
        <v>32.712000000000003</v>
      </c>
      <c r="T207">
        <v>2</v>
      </c>
      <c r="U207">
        <v>0.6</v>
      </c>
      <c r="V207">
        <v>-26.169599999999996</v>
      </c>
    </row>
    <row r="208" spans="1:22" x14ac:dyDescent="0.25">
      <c r="A208">
        <v>7426</v>
      </c>
      <c r="B208" t="s">
        <v>9474</v>
      </c>
      <c r="C208">
        <v>2013</v>
      </c>
      <c r="D208" s="27">
        <v>41451</v>
      </c>
      <c r="E208" s="27">
        <v>41453</v>
      </c>
      <c r="F208" t="s">
        <v>23</v>
      </c>
      <c r="G208" t="s">
        <v>813</v>
      </c>
      <c r="H208" t="s">
        <v>814</v>
      </c>
      <c r="I208" t="s">
        <v>26</v>
      </c>
      <c r="J208" t="s">
        <v>27</v>
      </c>
      <c r="K208" t="s">
        <v>184</v>
      </c>
      <c r="L208" t="s">
        <v>104</v>
      </c>
      <c r="M208">
        <v>77070</v>
      </c>
      <c r="N208" t="s">
        <v>105</v>
      </c>
      <c r="O208" t="s">
        <v>304</v>
      </c>
      <c r="P208" t="s">
        <v>32</v>
      </c>
      <c r="Q208" t="s">
        <v>36</v>
      </c>
      <c r="R208" t="s">
        <v>305</v>
      </c>
      <c r="S208">
        <v>85.245999999999995</v>
      </c>
      <c r="T208">
        <v>2</v>
      </c>
      <c r="U208">
        <v>0.3</v>
      </c>
      <c r="V208">
        <v>-6.0890000000000057</v>
      </c>
    </row>
    <row r="209" spans="1:22" x14ac:dyDescent="0.25">
      <c r="A209">
        <v>7310</v>
      </c>
      <c r="B209" t="s">
        <v>9410</v>
      </c>
      <c r="C209">
        <v>2014</v>
      </c>
      <c r="D209" s="27">
        <v>41801</v>
      </c>
      <c r="E209" s="27">
        <v>41805</v>
      </c>
      <c r="F209" t="s">
        <v>23</v>
      </c>
      <c r="G209" t="s">
        <v>1318</v>
      </c>
      <c r="H209" t="s">
        <v>1319</v>
      </c>
      <c r="I209" t="s">
        <v>41</v>
      </c>
      <c r="J209" t="s">
        <v>27</v>
      </c>
      <c r="K209" t="s">
        <v>266</v>
      </c>
      <c r="L209" t="s">
        <v>267</v>
      </c>
      <c r="M209">
        <v>10024</v>
      </c>
      <c r="N209" t="s">
        <v>148</v>
      </c>
      <c r="O209" t="s">
        <v>4866</v>
      </c>
      <c r="P209" t="s">
        <v>46</v>
      </c>
      <c r="Q209" t="s">
        <v>269</v>
      </c>
      <c r="R209" t="s">
        <v>4867</v>
      </c>
      <c r="S209">
        <v>14.129999999999999</v>
      </c>
      <c r="T209">
        <v>3</v>
      </c>
      <c r="U209">
        <v>0</v>
      </c>
      <c r="V209">
        <v>0.70650000000000013</v>
      </c>
    </row>
    <row r="210" spans="1:22" x14ac:dyDescent="0.25">
      <c r="A210">
        <v>7288</v>
      </c>
      <c r="B210" t="s">
        <v>9397</v>
      </c>
      <c r="C210">
        <v>2013</v>
      </c>
      <c r="D210" s="27">
        <v>41446</v>
      </c>
      <c r="E210" s="27">
        <v>41451</v>
      </c>
      <c r="F210" t="s">
        <v>50</v>
      </c>
      <c r="G210" t="s">
        <v>7354</v>
      </c>
      <c r="H210" t="s">
        <v>7355</v>
      </c>
      <c r="I210" t="s">
        <v>41</v>
      </c>
      <c r="J210" t="s">
        <v>27</v>
      </c>
      <c r="K210" t="s">
        <v>4847</v>
      </c>
      <c r="L210" t="s">
        <v>649</v>
      </c>
      <c r="M210">
        <v>73120</v>
      </c>
      <c r="N210" t="s">
        <v>105</v>
      </c>
      <c r="O210" t="s">
        <v>3956</v>
      </c>
      <c r="P210" t="s">
        <v>32</v>
      </c>
      <c r="Q210" t="s">
        <v>65</v>
      </c>
      <c r="R210" t="s">
        <v>5770</v>
      </c>
      <c r="S210">
        <v>57.69</v>
      </c>
      <c r="T210">
        <v>3</v>
      </c>
      <c r="U210">
        <v>0</v>
      </c>
      <c r="V210">
        <v>23.652900000000002</v>
      </c>
    </row>
    <row r="211" spans="1:22" x14ac:dyDescent="0.25">
      <c r="A211">
        <v>7287</v>
      </c>
      <c r="B211" t="s">
        <v>9397</v>
      </c>
      <c r="C211">
        <v>2013</v>
      </c>
      <c r="D211" s="27">
        <v>41446</v>
      </c>
      <c r="E211" s="27">
        <v>41451</v>
      </c>
      <c r="F211" t="s">
        <v>50</v>
      </c>
      <c r="G211" t="s">
        <v>7354</v>
      </c>
      <c r="H211" t="s">
        <v>7355</v>
      </c>
      <c r="I211" t="s">
        <v>41</v>
      </c>
      <c r="J211" t="s">
        <v>27</v>
      </c>
      <c r="K211" t="s">
        <v>4847</v>
      </c>
      <c r="L211" t="s">
        <v>649</v>
      </c>
      <c r="M211">
        <v>73120</v>
      </c>
      <c r="N211" t="s">
        <v>105</v>
      </c>
      <c r="O211" t="s">
        <v>7692</v>
      </c>
      <c r="P211" t="s">
        <v>71</v>
      </c>
      <c r="Q211" t="s">
        <v>161</v>
      </c>
      <c r="R211" t="s">
        <v>7693</v>
      </c>
      <c r="S211">
        <v>6.9</v>
      </c>
      <c r="T211">
        <v>1</v>
      </c>
      <c r="U211">
        <v>0</v>
      </c>
      <c r="V211">
        <v>0.5519999999999996</v>
      </c>
    </row>
    <row r="212" spans="1:22" x14ac:dyDescent="0.25">
      <c r="A212">
        <v>7283</v>
      </c>
      <c r="B212" t="s">
        <v>9394</v>
      </c>
      <c r="C212">
        <v>2014</v>
      </c>
      <c r="D212" s="27">
        <v>41813</v>
      </c>
      <c r="E212" s="27">
        <v>41820</v>
      </c>
      <c r="F212" t="s">
        <v>50</v>
      </c>
      <c r="G212" t="s">
        <v>2484</v>
      </c>
      <c r="H212" t="s">
        <v>2485</v>
      </c>
      <c r="I212" t="s">
        <v>26</v>
      </c>
      <c r="J212" t="s">
        <v>27</v>
      </c>
      <c r="K212" t="s">
        <v>303</v>
      </c>
      <c r="L212" t="s">
        <v>211</v>
      </c>
      <c r="M212">
        <v>60653</v>
      </c>
      <c r="N212" t="s">
        <v>105</v>
      </c>
      <c r="O212" t="s">
        <v>3429</v>
      </c>
      <c r="P212" t="s">
        <v>46</v>
      </c>
      <c r="Q212" t="s">
        <v>75</v>
      </c>
      <c r="R212" t="s">
        <v>3430</v>
      </c>
      <c r="S212">
        <v>3.0359999999999996</v>
      </c>
      <c r="T212">
        <v>3</v>
      </c>
      <c r="U212">
        <v>0.8</v>
      </c>
      <c r="V212">
        <v>-5.0094000000000012</v>
      </c>
    </row>
    <row r="213" spans="1:22" x14ac:dyDescent="0.25">
      <c r="A213">
        <v>7265</v>
      </c>
      <c r="B213" t="s">
        <v>9380</v>
      </c>
      <c r="C213">
        <v>2014</v>
      </c>
      <c r="D213" s="27">
        <v>41804</v>
      </c>
      <c r="E213" s="27">
        <v>41808</v>
      </c>
      <c r="F213" t="s">
        <v>50</v>
      </c>
      <c r="G213" t="s">
        <v>387</v>
      </c>
      <c r="H213" t="s">
        <v>388</v>
      </c>
      <c r="I213" t="s">
        <v>26</v>
      </c>
      <c r="J213" t="s">
        <v>27</v>
      </c>
      <c r="K213" t="s">
        <v>318</v>
      </c>
      <c r="L213" t="s">
        <v>319</v>
      </c>
      <c r="M213">
        <v>22153</v>
      </c>
      <c r="N213" t="s">
        <v>30</v>
      </c>
      <c r="O213" t="s">
        <v>6389</v>
      </c>
      <c r="P213" t="s">
        <v>46</v>
      </c>
      <c r="Q213" t="s">
        <v>68</v>
      </c>
      <c r="R213" t="s">
        <v>6390</v>
      </c>
      <c r="S213">
        <v>181.86</v>
      </c>
      <c r="T213">
        <v>7</v>
      </c>
      <c r="U213">
        <v>0</v>
      </c>
      <c r="V213">
        <v>50.9208</v>
      </c>
    </row>
    <row r="214" spans="1:22" x14ac:dyDescent="0.25">
      <c r="A214">
        <v>7262</v>
      </c>
      <c r="B214" t="s">
        <v>9378</v>
      </c>
      <c r="C214">
        <v>2014</v>
      </c>
      <c r="D214" s="27">
        <v>41801</v>
      </c>
      <c r="E214" s="27">
        <v>41804</v>
      </c>
      <c r="F214" t="s">
        <v>23</v>
      </c>
      <c r="G214" t="s">
        <v>3658</v>
      </c>
      <c r="H214" t="s">
        <v>3659</v>
      </c>
      <c r="I214" t="s">
        <v>41</v>
      </c>
      <c r="J214" t="s">
        <v>27</v>
      </c>
      <c r="K214" t="s">
        <v>5413</v>
      </c>
      <c r="L214" t="s">
        <v>43</v>
      </c>
      <c r="M214">
        <v>91360</v>
      </c>
      <c r="N214" t="s">
        <v>44</v>
      </c>
      <c r="O214" t="s">
        <v>7845</v>
      </c>
      <c r="P214" t="s">
        <v>46</v>
      </c>
      <c r="Q214" t="s">
        <v>68</v>
      </c>
      <c r="R214" t="s">
        <v>7846</v>
      </c>
      <c r="S214">
        <v>14.700000000000001</v>
      </c>
      <c r="T214">
        <v>7</v>
      </c>
      <c r="U214">
        <v>0</v>
      </c>
      <c r="V214">
        <v>4.1160000000000005</v>
      </c>
    </row>
    <row r="215" spans="1:22" x14ac:dyDescent="0.25">
      <c r="A215">
        <v>7251</v>
      </c>
      <c r="B215" t="s">
        <v>9372</v>
      </c>
      <c r="C215">
        <v>2012</v>
      </c>
      <c r="D215" s="27">
        <v>41064</v>
      </c>
      <c r="E215" s="27">
        <v>41069</v>
      </c>
      <c r="F215" t="s">
        <v>23</v>
      </c>
      <c r="G215" t="s">
        <v>6119</v>
      </c>
      <c r="H215" t="s">
        <v>6120</v>
      </c>
      <c r="I215" t="s">
        <v>26</v>
      </c>
      <c r="J215" t="s">
        <v>27</v>
      </c>
      <c r="K215" t="s">
        <v>42</v>
      </c>
      <c r="L215" t="s">
        <v>43</v>
      </c>
      <c r="M215">
        <v>90008</v>
      </c>
      <c r="N215" t="s">
        <v>44</v>
      </c>
      <c r="O215" t="s">
        <v>8225</v>
      </c>
      <c r="P215" t="s">
        <v>71</v>
      </c>
      <c r="Q215" t="s">
        <v>161</v>
      </c>
      <c r="R215" t="s">
        <v>8226</v>
      </c>
      <c r="S215">
        <v>989.97</v>
      </c>
      <c r="T215">
        <v>3</v>
      </c>
      <c r="U215">
        <v>0</v>
      </c>
      <c r="V215">
        <v>395.98800000000006</v>
      </c>
    </row>
    <row r="216" spans="1:22" x14ac:dyDescent="0.25">
      <c r="A216">
        <v>7250</v>
      </c>
      <c r="B216" t="s">
        <v>9372</v>
      </c>
      <c r="C216">
        <v>2012</v>
      </c>
      <c r="D216" s="27">
        <v>41064</v>
      </c>
      <c r="E216" s="27">
        <v>41069</v>
      </c>
      <c r="F216" t="s">
        <v>23</v>
      </c>
      <c r="G216" t="s">
        <v>6119</v>
      </c>
      <c r="H216" t="s">
        <v>6120</v>
      </c>
      <c r="I216" t="s">
        <v>26</v>
      </c>
      <c r="J216" t="s">
        <v>27</v>
      </c>
      <c r="K216" t="s">
        <v>42</v>
      </c>
      <c r="L216" t="s">
        <v>43</v>
      </c>
      <c r="M216">
        <v>90008</v>
      </c>
      <c r="N216" t="s">
        <v>44</v>
      </c>
      <c r="O216" t="s">
        <v>6920</v>
      </c>
      <c r="P216" t="s">
        <v>71</v>
      </c>
      <c r="Q216" t="s">
        <v>161</v>
      </c>
      <c r="R216" t="s">
        <v>6921</v>
      </c>
      <c r="S216">
        <v>119.98</v>
      </c>
      <c r="T216">
        <v>2</v>
      </c>
      <c r="U216">
        <v>0</v>
      </c>
      <c r="V216">
        <v>35.994</v>
      </c>
    </row>
    <row r="217" spans="1:22" x14ac:dyDescent="0.25">
      <c r="A217">
        <v>7213</v>
      </c>
      <c r="B217" t="s">
        <v>9349</v>
      </c>
      <c r="C217">
        <v>2013</v>
      </c>
      <c r="D217" s="27">
        <v>41428</v>
      </c>
      <c r="E217" s="27">
        <v>41432</v>
      </c>
      <c r="F217" t="s">
        <v>50</v>
      </c>
      <c r="G217" t="s">
        <v>4764</v>
      </c>
      <c r="H217" t="s">
        <v>4765</v>
      </c>
      <c r="I217" t="s">
        <v>41</v>
      </c>
      <c r="J217" t="s">
        <v>27</v>
      </c>
      <c r="K217" t="s">
        <v>95</v>
      </c>
      <c r="L217" t="s">
        <v>96</v>
      </c>
      <c r="M217">
        <v>98115</v>
      </c>
      <c r="N217" t="s">
        <v>44</v>
      </c>
      <c r="O217" t="s">
        <v>2357</v>
      </c>
      <c r="P217" t="s">
        <v>46</v>
      </c>
      <c r="Q217" t="s">
        <v>75</v>
      </c>
      <c r="R217" t="s">
        <v>2358</v>
      </c>
      <c r="S217">
        <v>11.231999999999999</v>
      </c>
      <c r="T217">
        <v>3</v>
      </c>
      <c r="U217">
        <v>0.2</v>
      </c>
      <c r="V217">
        <v>3.9312000000000005</v>
      </c>
    </row>
    <row r="218" spans="1:22" x14ac:dyDescent="0.25">
      <c r="A218">
        <v>7212</v>
      </c>
      <c r="B218" t="s">
        <v>9349</v>
      </c>
      <c r="C218">
        <v>2013</v>
      </c>
      <c r="D218" s="27">
        <v>41428</v>
      </c>
      <c r="E218" s="27">
        <v>41432</v>
      </c>
      <c r="F218" t="s">
        <v>50</v>
      </c>
      <c r="G218" t="s">
        <v>4764</v>
      </c>
      <c r="H218" t="s">
        <v>4765</v>
      </c>
      <c r="I218" t="s">
        <v>41</v>
      </c>
      <c r="J218" t="s">
        <v>27</v>
      </c>
      <c r="K218" t="s">
        <v>95</v>
      </c>
      <c r="L218" t="s">
        <v>96</v>
      </c>
      <c r="M218">
        <v>98115</v>
      </c>
      <c r="N218" t="s">
        <v>44</v>
      </c>
      <c r="O218" t="s">
        <v>294</v>
      </c>
      <c r="P218" t="s">
        <v>46</v>
      </c>
      <c r="Q218" t="s">
        <v>75</v>
      </c>
      <c r="R218" t="s">
        <v>295</v>
      </c>
      <c r="S218">
        <v>51.648000000000003</v>
      </c>
      <c r="T218">
        <v>12</v>
      </c>
      <c r="U218">
        <v>0.2</v>
      </c>
      <c r="V218">
        <v>18.7224</v>
      </c>
    </row>
    <row r="219" spans="1:22" x14ac:dyDescent="0.25">
      <c r="A219">
        <v>7211</v>
      </c>
      <c r="B219" t="s">
        <v>9349</v>
      </c>
      <c r="C219">
        <v>2013</v>
      </c>
      <c r="D219" s="27">
        <v>41428</v>
      </c>
      <c r="E219" s="27">
        <v>41432</v>
      </c>
      <c r="F219" t="s">
        <v>50</v>
      </c>
      <c r="G219" t="s">
        <v>4764</v>
      </c>
      <c r="H219" t="s">
        <v>4765</v>
      </c>
      <c r="I219" t="s">
        <v>41</v>
      </c>
      <c r="J219" t="s">
        <v>27</v>
      </c>
      <c r="K219" t="s">
        <v>95</v>
      </c>
      <c r="L219" t="s">
        <v>96</v>
      </c>
      <c r="M219">
        <v>98115</v>
      </c>
      <c r="N219" t="s">
        <v>44</v>
      </c>
      <c r="O219" t="s">
        <v>7059</v>
      </c>
      <c r="P219" t="s">
        <v>46</v>
      </c>
      <c r="Q219" t="s">
        <v>90</v>
      </c>
      <c r="R219" t="s">
        <v>7060</v>
      </c>
      <c r="S219">
        <v>30.18</v>
      </c>
      <c r="T219">
        <v>3</v>
      </c>
      <c r="U219">
        <v>0</v>
      </c>
      <c r="V219">
        <v>13.8828</v>
      </c>
    </row>
    <row r="220" spans="1:22" x14ac:dyDescent="0.25">
      <c r="A220">
        <v>7150</v>
      </c>
      <c r="B220" t="s">
        <v>9310</v>
      </c>
      <c r="C220">
        <v>2012</v>
      </c>
      <c r="D220" s="27">
        <v>41086</v>
      </c>
      <c r="E220" s="27">
        <v>41090</v>
      </c>
      <c r="F220" t="s">
        <v>50</v>
      </c>
      <c r="G220" t="s">
        <v>888</v>
      </c>
      <c r="H220" t="s">
        <v>889</v>
      </c>
      <c r="I220" t="s">
        <v>26</v>
      </c>
      <c r="J220" t="s">
        <v>27</v>
      </c>
      <c r="K220" t="s">
        <v>184</v>
      </c>
      <c r="L220" t="s">
        <v>104</v>
      </c>
      <c r="M220">
        <v>77070</v>
      </c>
      <c r="N220" t="s">
        <v>105</v>
      </c>
      <c r="O220" t="s">
        <v>5015</v>
      </c>
      <c r="P220" t="s">
        <v>71</v>
      </c>
      <c r="Q220" t="s">
        <v>72</v>
      </c>
      <c r="R220" t="s">
        <v>5016</v>
      </c>
      <c r="S220">
        <v>971.88000000000011</v>
      </c>
      <c r="T220">
        <v>3</v>
      </c>
      <c r="U220">
        <v>0.2</v>
      </c>
      <c r="V220">
        <v>109.33649999999994</v>
      </c>
    </row>
    <row r="221" spans="1:22" x14ac:dyDescent="0.25">
      <c r="A221">
        <v>7149</v>
      </c>
      <c r="B221" t="s">
        <v>9309</v>
      </c>
      <c r="C221">
        <v>2013</v>
      </c>
      <c r="D221" s="27">
        <v>41438</v>
      </c>
      <c r="E221" s="27">
        <v>41443</v>
      </c>
      <c r="F221" t="s">
        <v>50</v>
      </c>
      <c r="G221" t="s">
        <v>4852</v>
      </c>
      <c r="H221" t="s">
        <v>4853</v>
      </c>
      <c r="I221" t="s">
        <v>26</v>
      </c>
      <c r="J221" t="s">
        <v>27</v>
      </c>
      <c r="K221" t="s">
        <v>1173</v>
      </c>
      <c r="L221" t="s">
        <v>267</v>
      </c>
      <c r="M221">
        <v>11561</v>
      </c>
      <c r="N221" t="s">
        <v>148</v>
      </c>
      <c r="O221" t="s">
        <v>5293</v>
      </c>
      <c r="P221" t="s">
        <v>46</v>
      </c>
      <c r="Q221" t="s">
        <v>78</v>
      </c>
      <c r="R221" t="s">
        <v>5294</v>
      </c>
      <c r="S221">
        <v>52.56</v>
      </c>
      <c r="T221">
        <v>3</v>
      </c>
      <c r="U221">
        <v>0</v>
      </c>
      <c r="V221">
        <v>18.396000000000001</v>
      </c>
    </row>
    <row r="222" spans="1:22" x14ac:dyDescent="0.25">
      <c r="A222">
        <v>7148</v>
      </c>
      <c r="B222" t="s">
        <v>9309</v>
      </c>
      <c r="C222">
        <v>2013</v>
      </c>
      <c r="D222" s="27">
        <v>41438</v>
      </c>
      <c r="E222" s="27">
        <v>41443</v>
      </c>
      <c r="F222" t="s">
        <v>50</v>
      </c>
      <c r="G222" t="s">
        <v>4852</v>
      </c>
      <c r="H222" t="s">
        <v>4853</v>
      </c>
      <c r="I222" t="s">
        <v>26</v>
      </c>
      <c r="J222" t="s">
        <v>27</v>
      </c>
      <c r="K222" t="s">
        <v>1173</v>
      </c>
      <c r="L222" t="s">
        <v>267</v>
      </c>
      <c r="M222">
        <v>11561</v>
      </c>
      <c r="N222" t="s">
        <v>148</v>
      </c>
      <c r="O222" t="s">
        <v>4705</v>
      </c>
      <c r="P222" t="s">
        <v>46</v>
      </c>
      <c r="Q222" t="s">
        <v>90</v>
      </c>
      <c r="R222" t="s">
        <v>4706</v>
      </c>
      <c r="S222">
        <v>92.94</v>
      </c>
      <c r="T222">
        <v>3</v>
      </c>
      <c r="U222">
        <v>0</v>
      </c>
      <c r="V222">
        <v>41.822999999999993</v>
      </c>
    </row>
    <row r="223" spans="1:22" x14ac:dyDescent="0.25">
      <c r="A223">
        <v>7107</v>
      </c>
      <c r="B223" t="s">
        <v>9291</v>
      </c>
      <c r="C223">
        <v>2014</v>
      </c>
      <c r="D223" s="27">
        <v>41810</v>
      </c>
      <c r="E223" s="27">
        <v>41812</v>
      </c>
      <c r="F223" t="s">
        <v>23</v>
      </c>
      <c r="G223" t="s">
        <v>4616</v>
      </c>
      <c r="H223" t="s">
        <v>4617</v>
      </c>
      <c r="I223" t="s">
        <v>41</v>
      </c>
      <c r="J223" t="s">
        <v>27</v>
      </c>
      <c r="K223" t="s">
        <v>606</v>
      </c>
      <c r="L223" t="s">
        <v>498</v>
      </c>
      <c r="M223">
        <v>43055</v>
      </c>
      <c r="N223" t="s">
        <v>148</v>
      </c>
      <c r="O223" t="s">
        <v>7145</v>
      </c>
      <c r="P223" t="s">
        <v>71</v>
      </c>
      <c r="Q223" t="s">
        <v>161</v>
      </c>
      <c r="R223" t="s">
        <v>7146</v>
      </c>
      <c r="S223">
        <v>122.32799999999999</v>
      </c>
      <c r="T223">
        <v>9</v>
      </c>
      <c r="U223">
        <v>0.2</v>
      </c>
      <c r="V223">
        <v>1.5291000000000032</v>
      </c>
    </row>
    <row r="224" spans="1:22" x14ac:dyDescent="0.25">
      <c r="A224">
        <v>7106</v>
      </c>
      <c r="B224" t="s">
        <v>9291</v>
      </c>
      <c r="C224">
        <v>2014</v>
      </c>
      <c r="D224" s="27">
        <v>41810</v>
      </c>
      <c r="E224" s="27">
        <v>41812</v>
      </c>
      <c r="F224" t="s">
        <v>23</v>
      </c>
      <c r="G224" t="s">
        <v>4616</v>
      </c>
      <c r="H224" t="s">
        <v>4617</v>
      </c>
      <c r="I224" t="s">
        <v>41</v>
      </c>
      <c r="J224" t="s">
        <v>27</v>
      </c>
      <c r="K224" t="s">
        <v>606</v>
      </c>
      <c r="L224" t="s">
        <v>498</v>
      </c>
      <c r="M224">
        <v>43055</v>
      </c>
      <c r="N224" t="s">
        <v>148</v>
      </c>
      <c r="O224" t="s">
        <v>5654</v>
      </c>
      <c r="P224" t="s">
        <v>32</v>
      </c>
      <c r="Q224" t="s">
        <v>65</v>
      </c>
      <c r="R224" t="s">
        <v>5655</v>
      </c>
      <c r="S224">
        <v>38.784000000000006</v>
      </c>
      <c r="T224">
        <v>3</v>
      </c>
      <c r="U224">
        <v>0.2</v>
      </c>
      <c r="V224">
        <v>7.2719999999999949</v>
      </c>
    </row>
    <row r="225" spans="1:22" x14ac:dyDescent="0.25">
      <c r="A225">
        <v>7105</v>
      </c>
      <c r="B225" t="s">
        <v>9291</v>
      </c>
      <c r="C225">
        <v>2014</v>
      </c>
      <c r="D225" s="27">
        <v>41810</v>
      </c>
      <c r="E225" s="27">
        <v>41812</v>
      </c>
      <c r="F225" t="s">
        <v>23</v>
      </c>
      <c r="G225" t="s">
        <v>4616</v>
      </c>
      <c r="H225" t="s">
        <v>4617</v>
      </c>
      <c r="I225" t="s">
        <v>41</v>
      </c>
      <c r="J225" t="s">
        <v>27</v>
      </c>
      <c r="K225" t="s">
        <v>606</v>
      </c>
      <c r="L225" t="s">
        <v>498</v>
      </c>
      <c r="M225">
        <v>43055</v>
      </c>
      <c r="N225" t="s">
        <v>148</v>
      </c>
      <c r="O225" t="s">
        <v>1280</v>
      </c>
      <c r="P225" t="s">
        <v>32</v>
      </c>
      <c r="Q225" t="s">
        <v>36</v>
      </c>
      <c r="R225" t="s">
        <v>1281</v>
      </c>
      <c r="S225">
        <v>760.11599999999987</v>
      </c>
      <c r="T225">
        <v>6</v>
      </c>
      <c r="U225">
        <v>0.3</v>
      </c>
      <c r="V225">
        <v>-43.435200000000009</v>
      </c>
    </row>
    <row r="226" spans="1:22" x14ac:dyDescent="0.25">
      <c r="A226">
        <v>7090</v>
      </c>
      <c r="B226" t="s">
        <v>9281</v>
      </c>
      <c r="C226">
        <v>2014</v>
      </c>
      <c r="D226" s="27">
        <v>41806</v>
      </c>
      <c r="E226" s="27">
        <v>41810</v>
      </c>
      <c r="F226" t="s">
        <v>23</v>
      </c>
      <c r="G226" t="s">
        <v>1013</v>
      </c>
      <c r="H226" t="s">
        <v>1014</v>
      </c>
      <c r="I226" t="s">
        <v>41</v>
      </c>
      <c r="J226" t="s">
        <v>27</v>
      </c>
      <c r="K226" t="s">
        <v>42</v>
      </c>
      <c r="L226" t="s">
        <v>43</v>
      </c>
      <c r="M226">
        <v>90032</v>
      </c>
      <c r="N226" t="s">
        <v>44</v>
      </c>
      <c r="O226" t="s">
        <v>4761</v>
      </c>
      <c r="P226" t="s">
        <v>71</v>
      </c>
      <c r="Q226" t="s">
        <v>72</v>
      </c>
      <c r="R226" t="s">
        <v>4762</v>
      </c>
      <c r="S226">
        <v>119.96</v>
      </c>
      <c r="T226">
        <v>1</v>
      </c>
      <c r="U226">
        <v>0.2</v>
      </c>
      <c r="V226">
        <v>7.4974999999999987</v>
      </c>
    </row>
    <row r="227" spans="1:22" x14ac:dyDescent="0.25">
      <c r="A227">
        <v>7019</v>
      </c>
      <c r="B227" t="s">
        <v>9243</v>
      </c>
      <c r="C227">
        <v>2013</v>
      </c>
      <c r="D227" s="27">
        <v>41449</v>
      </c>
      <c r="E227" s="27">
        <v>41453</v>
      </c>
      <c r="F227" t="s">
        <v>23</v>
      </c>
      <c r="G227" t="s">
        <v>2698</v>
      </c>
      <c r="H227" t="s">
        <v>2699</v>
      </c>
      <c r="I227" t="s">
        <v>26</v>
      </c>
      <c r="J227" t="s">
        <v>27</v>
      </c>
      <c r="K227" t="s">
        <v>266</v>
      </c>
      <c r="L227" t="s">
        <v>267</v>
      </c>
      <c r="M227">
        <v>10035</v>
      </c>
      <c r="N227" t="s">
        <v>148</v>
      </c>
      <c r="O227" t="s">
        <v>7382</v>
      </c>
      <c r="P227" t="s">
        <v>46</v>
      </c>
      <c r="Q227" t="s">
        <v>47</v>
      </c>
      <c r="R227" t="s">
        <v>7383</v>
      </c>
      <c r="S227">
        <v>25.83</v>
      </c>
      <c r="T227">
        <v>7</v>
      </c>
      <c r="U227">
        <v>0</v>
      </c>
      <c r="V227">
        <v>12.1401</v>
      </c>
    </row>
    <row r="228" spans="1:22" x14ac:dyDescent="0.25">
      <c r="A228">
        <v>6977</v>
      </c>
      <c r="B228" t="s">
        <v>9217</v>
      </c>
      <c r="C228">
        <v>2012</v>
      </c>
      <c r="D228" s="27">
        <v>41088</v>
      </c>
      <c r="E228" s="27">
        <v>41092</v>
      </c>
      <c r="F228" t="s">
        <v>50</v>
      </c>
      <c r="G228" t="s">
        <v>3197</v>
      </c>
      <c r="H228" t="s">
        <v>3198</v>
      </c>
      <c r="I228" t="s">
        <v>41</v>
      </c>
      <c r="J228" t="s">
        <v>27</v>
      </c>
      <c r="K228" t="s">
        <v>309</v>
      </c>
      <c r="L228" t="s">
        <v>310</v>
      </c>
      <c r="M228">
        <v>85234</v>
      </c>
      <c r="N228" t="s">
        <v>44</v>
      </c>
      <c r="O228" t="s">
        <v>2433</v>
      </c>
      <c r="P228" t="s">
        <v>32</v>
      </c>
      <c r="Q228" t="s">
        <v>65</v>
      </c>
      <c r="R228" t="s">
        <v>2434</v>
      </c>
      <c r="S228">
        <v>621.7600000000001</v>
      </c>
      <c r="T228">
        <v>4</v>
      </c>
      <c r="U228">
        <v>0.2</v>
      </c>
      <c r="V228">
        <v>46.631999999999977</v>
      </c>
    </row>
    <row r="229" spans="1:22" x14ac:dyDescent="0.25">
      <c r="A229">
        <v>6976</v>
      </c>
      <c r="B229" t="s">
        <v>9217</v>
      </c>
      <c r="C229">
        <v>2012</v>
      </c>
      <c r="D229" s="27">
        <v>41088</v>
      </c>
      <c r="E229" s="27">
        <v>41092</v>
      </c>
      <c r="F229" t="s">
        <v>50</v>
      </c>
      <c r="G229" t="s">
        <v>3197</v>
      </c>
      <c r="H229" t="s">
        <v>3198</v>
      </c>
      <c r="I229" t="s">
        <v>41</v>
      </c>
      <c r="J229" t="s">
        <v>27</v>
      </c>
      <c r="K229" t="s">
        <v>309</v>
      </c>
      <c r="L229" t="s">
        <v>310</v>
      </c>
      <c r="M229">
        <v>85234</v>
      </c>
      <c r="N229" t="s">
        <v>44</v>
      </c>
      <c r="O229" t="s">
        <v>4562</v>
      </c>
      <c r="P229" t="s">
        <v>46</v>
      </c>
      <c r="Q229" t="s">
        <v>47</v>
      </c>
      <c r="R229" t="s">
        <v>4563</v>
      </c>
      <c r="S229">
        <v>5.9039999999999999</v>
      </c>
      <c r="T229">
        <v>2</v>
      </c>
      <c r="U229">
        <v>0.2</v>
      </c>
      <c r="V229">
        <v>1.9925999999999999</v>
      </c>
    </row>
    <row r="230" spans="1:22" x14ac:dyDescent="0.25">
      <c r="A230">
        <v>6943</v>
      </c>
      <c r="B230" t="s">
        <v>9193</v>
      </c>
      <c r="C230">
        <v>2014</v>
      </c>
      <c r="D230" s="27">
        <v>41817</v>
      </c>
      <c r="E230" s="27">
        <v>41821</v>
      </c>
      <c r="F230" t="s">
        <v>50</v>
      </c>
      <c r="G230" t="s">
        <v>5377</v>
      </c>
      <c r="H230" t="s">
        <v>5378</v>
      </c>
      <c r="I230" t="s">
        <v>41</v>
      </c>
      <c r="J230" t="s">
        <v>27</v>
      </c>
      <c r="K230" t="s">
        <v>266</v>
      </c>
      <c r="L230" t="s">
        <v>267</v>
      </c>
      <c r="M230">
        <v>10009</v>
      </c>
      <c r="N230" t="s">
        <v>148</v>
      </c>
      <c r="O230" t="s">
        <v>5180</v>
      </c>
      <c r="P230" t="s">
        <v>46</v>
      </c>
      <c r="Q230" t="s">
        <v>90</v>
      </c>
      <c r="R230" t="s">
        <v>5181</v>
      </c>
      <c r="S230">
        <v>68.52</v>
      </c>
      <c r="T230">
        <v>3</v>
      </c>
      <c r="U230">
        <v>0</v>
      </c>
      <c r="V230">
        <v>31.519199999999998</v>
      </c>
    </row>
    <row r="231" spans="1:22" x14ac:dyDescent="0.25">
      <c r="A231">
        <v>6942</v>
      </c>
      <c r="B231" t="s">
        <v>9193</v>
      </c>
      <c r="C231">
        <v>2014</v>
      </c>
      <c r="D231" s="27">
        <v>41817</v>
      </c>
      <c r="E231" s="27">
        <v>41821</v>
      </c>
      <c r="F231" t="s">
        <v>50</v>
      </c>
      <c r="G231" t="s">
        <v>5377</v>
      </c>
      <c r="H231" t="s">
        <v>5378</v>
      </c>
      <c r="I231" t="s">
        <v>41</v>
      </c>
      <c r="J231" t="s">
        <v>27</v>
      </c>
      <c r="K231" t="s">
        <v>266</v>
      </c>
      <c r="L231" t="s">
        <v>267</v>
      </c>
      <c r="M231">
        <v>10009</v>
      </c>
      <c r="N231" t="s">
        <v>148</v>
      </c>
      <c r="O231" t="s">
        <v>2011</v>
      </c>
      <c r="P231" t="s">
        <v>46</v>
      </c>
      <c r="Q231" t="s">
        <v>59</v>
      </c>
      <c r="R231" t="s">
        <v>2012</v>
      </c>
      <c r="S231">
        <v>713.88</v>
      </c>
      <c r="T231">
        <v>4</v>
      </c>
      <c r="U231">
        <v>0</v>
      </c>
      <c r="V231">
        <v>214.16399999999993</v>
      </c>
    </row>
    <row r="232" spans="1:22" x14ac:dyDescent="0.25">
      <c r="A232">
        <v>6941</v>
      </c>
      <c r="B232" t="s">
        <v>9193</v>
      </c>
      <c r="C232">
        <v>2014</v>
      </c>
      <c r="D232" s="27">
        <v>41817</v>
      </c>
      <c r="E232" s="27">
        <v>41821</v>
      </c>
      <c r="F232" t="s">
        <v>50</v>
      </c>
      <c r="G232" t="s">
        <v>5377</v>
      </c>
      <c r="H232" t="s">
        <v>5378</v>
      </c>
      <c r="I232" t="s">
        <v>41</v>
      </c>
      <c r="J232" t="s">
        <v>27</v>
      </c>
      <c r="K232" t="s">
        <v>266</v>
      </c>
      <c r="L232" t="s">
        <v>267</v>
      </c>
      <c r="M232">
        <v>10009</v>
      </c>
      <c r="N232" t="s">
        <v>148</v>
      </c>
      <c r="O232" t="s">
        <v>2618</v>
      </c>
      <c r="P232" t="s">
        <v>46</v>
      </c>
      <c r="Q232" t="s">
        <v>578</v>
      </c>
      <c r="R232" t="s">
        <v>2619</v>
      </c>
      <c r="S232">
        <v>28.4</v>
      </c>
      <c r="T232">
        <v>5</v>
      </c>
      <c r="U232">
        <v>0</v>
      </c>
      <c r="V232">
        <v>8.2359999999999989</v>
      </c>
    </row>
    <row r="233" spans="1:22" x14ac:dyDescent="0.25">
      <c r="A233">
        <v>6940</v>
      </c>
      <c r="B233" t="s">
        <v>9193</v>
      </c>
      <c r="C233">
        <v>2014</v>
      </c>
      <c r="D233" s="27">
        <v>41817</v>
      </c>
      <c r="E233" s="27">
        <v>41821</v>
      </c>
      <c r="F233" t="s">
        <v>50</v>
      </c>
      <c r="G233" t="s">
        <v>5377</v>
      </c>
      <c r="H233" t="s">
        <v>5378</v>
      </c>
      <c r="I233" t="s">
        <v>41</v>
      </c>
      <c r="J233" t="s">
        <v>27</v>
      </c>
      <c r="K233" t="s">
        <v>266</v>
      </c>
      <c r="L233" t="s">
        <v>267</v>
      </c>
      <c r="M233">
        <v>10009</v>
      </c>
      <c r="N233" t="s">
        <v>148</v>
      </c>
      <c r="O233" t="s">
        <v>2596</v>
      </c>
      <c r="P233" t="s">
        <v>46</v>
      </c>
      <c r="Q233" t="s">
        <v>75</v>
      </c>
      <c r="R233" t="s">
        <v>2597</v>
      </c>
      <c r="S233">
        <v>102.36799999999999</v>
      </c>
      <c r="T233">
        <v>2</v>
      </c>
      <c r="U233">
        <v>0.2</v>
      </c>
      <c r="V233">
        <v>37.108400000000003</v>
      </c>
    </row>
    <row r="234" spans="1:22" x14ac:dyDescent="0.25">
      <c r="A234">
        <v>6938</v>
      </c>
      <c r="B234" t="s">
        <v>9189</v>
      </c>
      <c r="C234">
        <v>2011</v>
      </c>
      <c r="D234" s="27">
        <v>40709</v>
      </c>
      <c r="E234" s="27">
        <v>40709</v>
      </c>
      <c r="F234" t="s">
        <v>1290</v>
      </c>
      <c r="G234" t="s">
        <v>4361</v>
      </c>
      <c r="H234" t="s">
        <v>4362</v>
      </c>
      <c r="I234" t="s">
        <v>26</v>
      </c>
      <c r="J234" t="s">
        <v>27</v>
      </c>
      <c r="K234" t="s">
        <v>4172</v>
      </c>
      <c r="L234" t="s">
        <v>104</v>
      </c>
      <c r="M234">
        <v>79907</v>
      </c>
      <c r="N234" t="s">
        <v>105</v>
      </c>
      <c r="O234" t="s">
        <v>8558</v>
      </c>
      <c r="P234" t="s">
        <v>46</v>
      </c>
      <c r="Q234" t="s">
        <v>90</v>
      </c>
      <c r="R234" t="s">
        <v>8559</v>
      </c>
      <c r="S234">
        <v>36.544000000000004</v>
      </c>
      <c r="T234">
        <v>2</v>
      </c>
      <c r="U234">
        <v>0.2</v>
      </c>
      <c r="V234">
        <v>11.876799999999998</v>
      </c>
    </row>
    <row r="235" spans="1:22" x14ac:dyDescent="0.25">
      <c r="A235">
        <v>6931</v>
      </c>
      <c r="B235" t="s">
        <v>9181</v>
      </c>
      <c r="C235">
        <v>2013</v>
      </c>
      <c r="D235" s="27">
        <v>41449</v>
      </c>
      <c r="E235" s="27">
        <v>41451</v>
      </c>
      <c r="F235" t="s">
        <v>23</v>
      </c>
      <c r="G235" t="s">
        <v>665</v>
      </c>
      <c r="H235" t="s">
        <v>666</v>
      </c>
      <c r="I235" t="s">
        <v>26</v>
      </c>
      <c r="J235" t="s">
        <v>27</v>
      </c>
      <c r="K235" t="s">
        <v>127</v>
      </c>
      <c r="L235" t="s">
        <v>43</v>
      </c>
      <c r="M235">
        <v>94109</v>
      </c>
      <c r="N235" t="s">
        <v>44</v>
      </c>
      <c r="O235" t="s">
        <v>2650</v>
      </c>
      <c r="P235" t="s">
        <v>46</v>
      </c>
      <c r="Q235" t="s">
        <v>90</v>
      </c>
      <c r="R235" t="s">
        <v>2651</v>
      </c>
      <c r="S235">
        <v>19.98</v>
      </c>
      <c r="T235">
        <v>1</v>
      </c>
      <c r="U235">
        <v>0</v>
      </c>
      <c r="V235">
        <v>9.3905999999999992</v>
      </c>
    </row>
    <row r="236" spans="1:22" x14ac:dyDescent="0.25">
      <c r="A236">
        <v>6930</v>
      </c>
      <c r="B236" t="s">
        <v>9181</v>
      </c>
      <c r="C236">
        <v>2013</v>
      </c>
      <c r="D236" s="27">
        <v>41449</v>
      </c>
      <c r="E236" s="27">
        <v>41451</v>
      </c>
      <c r="F236" t="s">
        <v>23</v>
      </c>
      <c r="G236" t="s">
        <v>665</v>
      </c>
      <c r="H236" t="s">
        <v>666</v>
      </c>
      <c r="I236" t="s">
        <v>26</v>
      </c>
      <c r="J236" t="s">
        <v>27</v>
      </c>
      <c r="K236" t="s">
        <v>127</v>
      </c>
      <c r="L236" t="s">
        <v>43</v>
      </c>
      <c r="M236">
        <v>94109</v>
      </c>
      <c r="N236" t="s">
        <v>44</v>
      </c>
      <c r="O236" t="s">
        <v>1378</v>
      </c>
      <c r="P236" t="s">
        <v>71</v>
      </c>
      <c r="Q236" t="s">
        <v>72</v>
      </c>
      <c r="R236" t="s">
        <v>1379</v>
      </c>
      <c r="S236">
        <v>862.34400000000005</v>
      </c>
      <c r="T236">
        <v>7</v>
      </c>
      <c r="U236">
        <v>0.2</v>
      </c>
      <c r="V236">
        <v>97.013699999999858</v>
      </c>
    </row>
    <row r="237" spans="1:22" x14ac:dyDescent="0.25">
      <c r="A237">
        <v>6929</v>
      </c>
      <c r="B237" t="s">
        <v>9181</v>
      </c>
      <c r="C237">
        <v>2013</v>
      </c>
      <c r="D237" s="27">
        <v>41449</v>
      </c>
      <c r="E237" s="27">
        <v>41451</v>
      </c>
      <c r="F237" t="s">
        <v>23</v>
      </c>
      <c r="G237" t="s">
        <v>665</v>
      </c>
      <c r="H237" t="s">
        <v>666</v>
      </c>
      <c r="I237" t="s">
        <v>26</v>
      </c>
      <c r="J237" t="s">
        <v>27</v>
      </c>
      <c r="K237" t="s">
        <v>127</v>
      </c>
      <c r="L237" t="s">
        <v>43</v>
      </c>
      <c r="M237">
        <v>94109</v>
      </c>
      <c r="N237" t="s">
        <v>44</v>
      </c>
      <c r="O237" t="s">
        <v>2227</v>
      </c>
      <c r="P237" t="s">
        <v>46</v>
      </c>
      <c r="Q237" t="s">
        <v>47</v>
      </c>
      <c r="R237" t="s">
        <v>2228</v>
      </c>
      <c r="S237">
        <v>21.93</v>
      </c>
      <c r="T237">
        <v>3</v>
      </c>
      <c r="U237">
        <v>0</v>
      </c>
      <c r="V237">
        <v>10.307099999999998</v>
      </c>
    </row>
    <row r="238" spans="1:22" x14ac:dyDescent="0.25">
      <c r="A238">
        <v>6928</v>
      </c>
      <c r="B238" t="s">
        <v>9181</v>
      </c>
      <c r="C238">
        <v>2013</v>
      </c>
      <c r="D238" s="27">
        <v>41449</v>
      </c>
      <c r="E238" s="27">
        <v>41451</v>
      </c>
      <c r="F238" t="s">
        <v>23</v>
      </c>
      <c r="G238" t="s">
        <v>665</v>
      </c>
      <c r="H238" t="s">
        <v>666</v>
      </c>
      <c r="I238" t="s">
        <v>26</v>
      </c>
      <c r="J238" t="s">
        <v>27</v>
      </c>
      <c r="K238" t="s">
        <v>127</v>
      </c>
      <c r="L238" t="s">
        <v>43</v>
      </c>
      <c r="M238">
        <v>94109</v>
      </c>
      <c r="N238" t="s">
        <v>44</v>
      </c>
      <c r="O238" t="s">
        <v>5017</v>
      </c>
      <c r="P238" t="s">
        <v>46</v>
      </c>
      <c r="Q238" t="s">
        <v>59</v>
      </c>
      <c r="R238" t="s">
        <v>5018</v>
      </c>
      <c r="S238">
        <v>93.68</v>
      </c>
      <c r="T238">
        <v>4</v>
      </c>
      <c r="U238">
        <v>0</v>
      </c>
      <c r="V238">
        <v>25.293599999999998</v>
      </c>
    </row>
    <row r="239" spans="1:22" x14ac:dyDescent="0.25">
      <c r="A239">
        <v>238</v>
      </c>
      <c r="B239" t="s">
        <v>915</v>
      </c>
      <c r="C239">
        <v>2013</v>
      </c>
      <c r="D239" s="27">
        <v>41430</v>
      </c>
      <c r="E239" s="27">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25">
      <c r="A240">
        <v>239</v>
      </c>
      <c r="B240" t="s">
        <v>915</v>
      </c>
      <c r="C240">
        <v>2013</v>
      </c>
      <c r="D240" s="27">
        <v>41430</v>
      </c>
      <c r="E240" s="27">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25">
      <c r="A241">
        <v>240</v>
      </c>
      <c r="B241" t="s">
        <v>915</v>
      </c>
      <c r="C241">
        <v>2013</v>
      </c>
      <c r="D241" s="27">
        <v>41430</v>
      </c>
      <c r="E241" s="27">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25">
      <c r="A242">
        <v>241</v>
      </c>
      <c r="B242" t="s">
        <v>915</v>
      </c>
      <c r="C242">
        <v>2013</v>
      </c>
      <c r="D242" s="27">
        <v>41430</v>
      </c>
      <c r="E242" s="27">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25">
      <c r="A243">
        <v>242</v>
      </c>
      <c r="B243" t="s">
        <v>915</v>
      </c>
      <c r="C243">
        <v>2013</v>
      </c>
      <c r="D243" s="27">
        <v>41430</v>
      </c>
      <c r="E243" s="27">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25">
      <c r="A244">
        <v>243</v>
      </c>
      <c r="B244" t="s">
        <v>915</v>
      </c>
      <c r="C244">
        <v>2013</v>
      </c>
      <c r="D244" s="27">
        <v>41430</v>
      </c>
      <c r="E244" s="27">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25">
      <c r="A245">
        <v>244</v>
      </c>
      <c r="B245" t="s">
        <v>915</v>
      </c>
      <c r="C245">
        <v>2013</v>
      </c>
      <c r="D245" s="27">
        <v>41430</v>
      </c>
      <c r="E245" s="27">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25">
      <c r="A246">
        <v>245</v>
      </c>
      <c r="B246" t="s">
        <v>929</v>
      </c>
      <c r="C246">
        <v>2011</v>
      </c>
      <c r="D246" s="27">
        <v>40695</v>
      </c>
      <c r="E246" s="27">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25">
      <c r="A247">
        <v>246</v>
      </c>
      <c r="B247" t="s">
        <v>929</v>
      </c>
      <c r="C247">
        <v>2011</v>
      </c>
      <c r="D247" s="27">
        <v>40695</v>
      </c>
      <c r="E247" s="27">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25">
      <c r="A248">
        <v>247</v>
      </c>
      <c r="B248" t="s">
        <v>929</v>
      </c>
      <c r="C248">
        <v>2011</v>
      </c>
      <c r="D248" s="27">
        <v>40695</v>
      </c>
      <c r="E248" s="27">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25">
      <c r="A249">
        <v>248</v>
      </c>
      <c r="B249" t="s">
        <v>929</v>
      </c>
      <c r="C249">
        <v>2011</v>
      </c>
      <c r="D249" s="27">
        <v>40695</v>
      </c>
      <c r="E249" s="27">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25">
      <c r="A250">
        <v>249</v>
      </c>
      <c r="B250" t="s">
        <v>929</v>
      </c>
      <c r="C250">
        <v>2011</v>
      </c>
      <c r="D250" s="27">
        <v>40695</v>
      </c>
      <c r="E250" s="27">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25">
      <c r="A251">
        <v>6914</v>
      </c>
      <c r="B251" t="s">
        <v>9170</v>
      </c>
      <c r="C251">
        <v>2012</v>
      </c>
      <c r="D251" s="27">
        <v>41072</v>
      </c>
      <c r="E251" s="27">
        <v>41076</v>
      </c>
      <c r="F251" t="s">
        <v>50</v>
      </c>
      <c r="G251" t="s">
        <v>859</v>
      </c>
      <c r="H251" t="s">
        <v>860</v>
      </c>
      <c r="I251" t="s">
        <v>26</v>
      </c>
      <c r="J251" t="s">
        <v>27</v>
      </c>
      <c r="K251" t="s">
        <v>9171</v>
      </c>
      <c r="L251" t="s">
        <v>54</v>
      </c>
      <c r="M251">
        <v>33407</v>
      </c>
      <c r="N251" t="s">
        <v>30</v>
      </c>
      <c r="O251" t="s">
        <v>470</v>
      </c>
      <c r="P251" t="s">
        <v>71</v>
      </c>
      <c r="Q251" t="s">
        <v>72</v>
      </c>
      <c r="R251" t="s">
        <v>471</v>
      </c>
      <c r="S251">
        <v>55.984000000000009</v>
      </c>
      <c r="T251">
        <v>2</v>
      </c>
      <c r="U251">
        <v>0.2</v>
      </c>
      <c r="V251">
        <v>4.1987999999999985</v>
      </c>
    </row>
    <row r="252" spans="1:22" x14ac:dyDescent="0.25">
      <c r="A252">
        <v>6849</v>
      </c>
      <c r="B252" t="s">
        <v>9137</v>
      </c>
      <c r="C252">
        <v>2013</v>
      </c>
      <c r="D252" s="27">
        <v>41444</v>
      </c>
      <c r="E252" s="27">
        <v>41447</v>
      </c>
      <c r="F252" t="s">
        <v>188</v>
      </c>
      <c r="G252" t="s">
        <v>5183</v>
      </c>
      <c r="H252" t="s">
        <v>5184</v>
      </c>
      <c r="I252" t="s">
        <v>26</v>
      </c>
      <c r="J252" t="s">
        <v>27</v>
      </c>
      <c r="K252" t="s">
        <v>8091</v>
      </c>
      <c r="L252" t="s">
        <v>211</v>
      </c>
      <c r="M252">
        <v>60423</v>
      </c>
      <c r="N252" t="s">
        <v>105</v>
      </c>
      <c r="O252" t="s">
        <v>7640</v>
      </c>
      <c r="P252" t="s">
        <v>46</v>
      </c>
      <c r="Q252" t="s">
        <v>90</v>
      </c>
      <c r="R252" t="s">
        <v>7641</v>
      </c>
      <c r="S252">
        <v>76.864000000000004</v>
      </c>
      <c r="T252">
        <v>2</v>
      </c>
      <c r="U252">
        <v>0.2</v>
      </c>
      <c r="V252">
        <v>26.902399999999993</v>
      </c>
    </row>
    <row r="253" spans="1:22" x14ac:dyDescent="0.25">
      <c r="A253">
        <v>6818</v>
      </c>
      <c r="B253" t="s">
        <v>9115</v>
      </c>
      <c r="C253">
        <v>2011</v>
      </c>
      <c r="D253" s="27">
        <v>40711</v>
      </c>
      <c r="E253" s="27">
        <v>40715</v>
      </c>
      <c r="F253" t="s">
        <v>50</v>
      </c>
      <c r="G253" t="s">
        <v>4056</v>
      </c>
      <c r="H253" t="s">
        <v>4057</v>
      </c>
      <c r="I253" t="s">
        <v>26</v>
      </c>
      <c r="J253" t="s">
        <v>27</v>
      </c>
      <c r="K253" t="s">
        <v>95</v>
      </c>
      <c r="L253" t="s">
        <v>96</v>
      </c>
      <c r="M253">
        <v>98105</v>
      </c>
      <c r="N253" t="s">
        <v>44</v>
      </c>
      <c r="O253" t="s">
        <v>1255</v>
      </c>
      <c r="P253" t="s">
        <v>46</v>
      </c>
      <c r="Q253" t="s">
        <v>75</v>
      </c>
      <c r="R253" t="s">
        <v>1256</v>
      </c>
      <c r="S253">
        <v>3266.3760000000002</v>
      </c>
      <c r="T253">
        <v>3</v>
      </c>
      <c r="U253">
        <v>0.2</v>
      </c>
      <c r="V253">
        <v>1061.5721999999998</v>
      </c>
    </row>
    <row r="254" spans="1:22" x14ac:dyDescent="0.25">
      <c r="A254">
        <v>6817</v>
      </c>
      <c r="B254" t="s">
        <v>9115</v>
      </c>
      <c r="C254">
        <v>2011</v>
      </c>
      <c r="D254" s="27">
        <v>40711</v>
      </c>
      <c r="E254" s="27">
        <v>40715</v>
      </c>
      <c r="F254" t="s">
        <v>50</v>
      </c>
      <c r="G254" t="s">
        <v>4056</v>
      </c>
      <c r="H254" t="s">
        <v>4057</v>
      </c>
      <c r="I254" t="s">
        <v>26</v>
      </c>
      <c r="J254" t="s">
        <v>27</v>
      </c>
      <c r="K254" t="s">
        <v>95</v>
      </c>
      <c r="L254" t="s">
        <v>96</v>
      </c>
      <c r="M254">
        <v>98105</v>
      </c>
      <c r="N254" t="s">
        <v>44</v>
      </c>
      <c r="O254" t="s">
        <v>1174</v>
      </c>
      <c r="P254" t="s">
        <v>46</v>
      </c>
      <c r="Q254" t="s">
        <v>269</v>
      </c>
      <c r="R254" t="s">
        <v>1175</v>
      </c>
      <c r="S254">
        <v>17.899999999999999</v>
      </c>
      <c r="T254">
        <v>5</v>
      </c>
      <c r="U254">
        <v>0</v>
      </c>
      <c r="V254">
        <v>8.9499999999999993</v>
      </c>
    </row>
    <row r="255" spans="1:22" x14ac:dyDescent="0.25">
      <c r="A255">
        <v>6816</v>
      </c>
      <c r="B255" t="s">
        <v>9115</v>
      </c>
      <c r="C255">
        <v>2011</v>
      </c>
      <c r="D255" s="27">
        <v>40711</v>
      </c>
      <c r="E255" s="27">
        <v>40715</v>
      </c>
      <c r="F255" t="s">
        <v>50</v>
      </c>
      <c r="G255" t="s">
        <v>4056</v>
      </c>
      <c r="H255" t="s">
        <v>4057</v>
      </c>
      <c r="I255" t="s">
        <v>26</v>
      </c>
      <c r="J255" t="s">
        <v>27</v>
      </c>
      <c r="K255" t="s">
        <v>95</v>
      </c>
      <c r="L255" t="s">
        <v>96</v>
      </c>
      <c r="M255">
        <v>98105</v>
      </c>
      <c r="N255" t="s">
        <v>44</v>
      </c>
      <c r="O255" t="s">
        <v>4098</v>
      </c>
      <c r="P255" t="s">
        <v>32</v>
      </c>
      <c r="Q255" t="s">
        <v>65</v>
      </c>
      <c r="R255" t="s">
        <v>1285</v>
      </c>
      <c r="S255">
        <v>6.24</v>
      </c>
      <c r="T255">
        <v>3</v>
      </c>
      <c r="U255">
        <v>0</v>
      </c>
      <c r="V255">
        <v>2.6208000000000005</v>
      </c>
    </row>
    <row r="256" spans="1:22" x14ac:dyDescent="0.25">
      <c r="A256">
        <v>6761</v>
      </c>
      <c r="B256" t="s">
        <v>9077</v>
      </c>
      <c r="C256">
        <v>2014</v>
      </c>
      <c r="D256" s="27">
        <v>41817</v>
      </c>
      <c r="E256" s="27">
        <v>41821</v>
      </c>
      <c r="F256" t="s">
        <v>50</v>
      </c>
      <c r="G256" t="s">
        <v>1350</v>
      </c>
      <c r="H256" t="s">
        <v>1351</v>
      </c>
      <c r="I256" t="s">
        <v>26</v>
      </c>
      <c r="J256" t="s">
        <v>27</v>
      </c>
      <c r="K256" t="s">
        <v>266</v>
      </c>
      <c r="L256" t="s">
        <v>267</v>
      </c>
      <c r="M256">
        <v>10035</v>
      </c>
      <c r="N256" t="s">
        <v>148</v>
      </c>
      <c r="O256" t="s">
        <v>340</v>
      </c>
      <c r="P256" t="s">
        <v>46</v>
      </c>
      <c r="Q256" t="s">
        <v>59</v>
      </c>
      <c r="R256" t="s">
        <v>341</v>
      </c>
      <c r="S256">
        <v>272.94</v>
      </c>
      <c r="T256">
        <v>3</v>
      </c>
      <c r="U256">
        <v>0</v>
      </c>
      <c r="V256">
        <v>0</v>
      </c>
    </row>
    <row r="257" spans="1:22" x14ac:dyDescent="0.25">
      <c r="A257">
        <v>6755</v>
      </c>
      <c r="B257" t="s">
        <v>9072</v>
      </c>
      <c r="C257">
        <v>2013</v>
      </c>
      <c r="D257" s="27">
        <v>41454</v>
      </c>
      <c r="E257" s="27">
        <v>41456</v>
      </c>
      <c r="F257" t="s">
        <v>23</v>
      </c>
      <c r="G257" t="s">
        <v>6119</v>
      </c>
      <c r="H257" t="s">
        <v>6120</v>
      </c>
      <c r="I257" t="s">
        <v>26</v>
      </c>
      <c r="J257" t="s">
        <v>27</v>
      </c>
      <c r="K257" t="s">
        <v>4824</v>
      </c>
      <c r="L257" t="s">
        <v>788</v>
      </c>
      <c r="M257">
        <v>7501</v>
      </c>
      <c r="N257" t="s">
        <v>148</v>
      </c>
      <c r="O257" t="s">
        <v>106</v>
      </c>
      <c r="P257" t="s">
        <v>46</v>
      </c>
      <c r="Q257" t="s">
        <v>78</v>
      </c>
      <c r="R257" t="s">
        <v>107</v>
      </c>
      <c r="S257">
        <v>275.24</v>
      </c>
      <c r="T257">
        <v>4</v>
      </c>
      <c r="U257">
        <v>0</v>
      </c>
      <c r="V257">
        <v>121.10560000000001</v>
      </c>
    </row>
    <row r="258" spans="1:22" x14ac:dyDescent="0.25">
      <c r="A258">
        <v>6754</v>
      </c>
      <c r="B258" t="s">
        <v>9072</v>
      </c>
      <c r="C258">
        <v>2013</v>
      </c>
      <c r="D258" s="27">
        <v>41454</v>
      </c>
      <c r="E258" s="27">
        <v>41456</v>
      </c>
      <c r="F258" t="s">
        <v>23</v>
      </c>
      <c r="G258" t="s">
        <v>6119</v>
      </c>
      <c r="H258" t="s">
        <v>6120</v>
      </c>
      <c r="I258" t="s">
        <v>26</v>
      </c>
      <c r="J258" t="s">
        <v>27</v>
      </c>
      <c r="K258" t="s">
        <v>4824</v>
      </c>
      <c r="L258" t="s">
        <v>788</v>
      </c>
      <c r="M258">
        <v>7501</v>
      </c>
      <c r="N258" t="s">
        <v>148</v>
      </c>
      <c r="O258" t="s">
        <v>5822</v>
      </c>
      <c r="P258" t="s">
        <v>46</v>
      </c>
      <c r="Q258" t="s">
        <v>75</v>
      </c>
      <c r="R258" t="s">
        <v>5823</v>
      </c>
      <c r="S258">
        <v>7.96</v>
      </c>
      <c r="T258">
        <v>2</v>
      </c>
      <c r="U258">
        <v>0</v>
      </c>
      <c r="V258">
        <v>3.7412000000000001</v>
      </c>
    </row>
    <row r="259" spans="1:22" x14ac:dyDescent="0.25">
      <c r="A259">
        <v>6753</v>
      </c>
      <c r="B259" t="s">
        <v>9072</v>
      </c>
      <c r="C259">
        <v>2013</v>
      </c>
      <c r="D259" s="27">
        <v>41454</v>
      </c>
      <c r="E259" s="27">
        <v>41456</v>
      </c>
      <c r="F259" t="s">
        <v>23</v>
      </c>
      <c r="G259" t="s">
        <v>6119</v>
      </c>
      <c r="H259" t="s">
        <v>6120</v>
      </c>
      <c r="I259" t="s">
        <v>26</v>
      </c>
      <c r="J259" t="s">
        <v>27</v>
      </c>
      <c r="K259" t="s">
        <v>4824</v>
      </c>
      <c r="L259" t="s">
        <v>788</v>
      </c>
      <c r="M259">
        <v>7501</v>
      </c>
      <c r="N259" t="s">
        <v>148</v>
      </c>
      <c r="O259" t="s">
        <v>1321</v>
      </c>
      <c r="P259" t="s">
        <v>46</v>
      </c>
      <c r="Q259" t="s">
        <v>90</v>
      </c>
      <c r="R259" t="s">
        <v>1322</v>
      </c>
      <c r="S259">
        <v>61.96</v>
      </c>
      <c r="T259">
        <v>2</v>
      </c>
      <c r="U259">
        <v>0</v>
      </c>
      <c r="V259">
        <v>27.881999999999998</v>
      </c>
    </row>
    <row r="260" spans="1:22" x14ac:dyDescent="0.25">
      <c r="A260">
        <v>6752</v>
      </c>
      <c r="B260" t="s">
        <v>9072</v>
      </c>
      <c r="C260">
        <v>2013</v>
      </c>
      <c r="D260" s="27">
        <v>41454</v>
      </c>
      <c r="E260" s="27">
        <v>41456</v>
      </c>
      <c r="F260" t="s">
        <v>23</v>
      </c>
      <c r="G260" t="s">
        <v>6119</v>
      </c>
      <c r="H260" t="s">
        <v>6120</v>
      </c>
      <c r="I260" t="s">
        <v>26</v>
      </c>
      <c r="J260" t="s">
        <v>27</v>
      </c>
      <c r="K260" t="s">
        <v>4824</v>
      </c>
      <c r="L260" t="s">
        <v>788</v>
      </c>
      <c r="M260">
        <v>7501</v>
      </c>
      <c r="N260" t="s">
        <v>148</v>
      </c>
      <c r="O260" t="s">
        <v>6506</v>
      </c>
      <c r="P260" t="s">
        <v>46</v>
      </c>
      <c r="Q260" t="s">
        <v>78</v>
      </c>
      <c r="R260" t="s">
        <v>6507</v>
      </c>
      <c r="S260">
        <v>8.74</v>
      </c>
      <c r="T260">
        <v>2</v>
      </c>
      <c r="U260">
        <v>0</v>
      </c>
      <c r="V260">
        <v>2.2724000000000002</v>
      </c>
    </row>
    <row r="261" spans="1:22" x14ac:dyDescent="0.25">
      <c r="A261">
        <v>6751</v>
      </c>
      <c r="B261" t="s">
        <v>9072</v>
      </c>
      <c r="C261">
        <v>2013</v>
      </c>
      <c r="D261" s="27">
        <v>41454</v>
      </c>
      <c r="E261" s="27">
        <v>41456</v>
      </c>
      <c r="F261" t="s">
        <v>23</v>
      </c>
      <c r="G261" t="s">
        <v>6119</v>
      </c>
      <c r="H261" t="s">
        <v>6120</v>
      </c>
      <c r="I261" t="s">
        <v>26</v>
      </c>
      <c r="J261" t="s">
        <v>27</v>
      </c>
      <c r="K261" t="s">
        <v>4824</v>
      </c>
      <c r="L261" t="s">
        <v>788</v>
      </c>
      <c r="M261">
        <v>7501</v>
      </c>
      <c r="N261" t="s">
        <v>148</v>
      </c>
      <c r="O261" t="s">
        <v>6595</v>
      </c>
      <c r="P261" t="s">
        <v>32</v>
      </c>
      <c r="Q261" t="s">
        <v>36</v>
      </c>
      <c r="R261" t="s">
        <v>6596</v>
      </c>
      <c r="S261">
        <v>121.96</v>
      </c>
      <c r="T261">
        <v>2</v>
      </c>
      <c r="U261">
        <v>0</v>
      </c>
      <c r="V261">
        <v>20.733199999999997</v>
      </c>
    </row>
    <row r="262" spans="1:22" x14ac:dyDescent="0.25">
      <c r="A262">
        <v>6746</v>
      </c>
      <c r="B262" t="s">
        <v>9069</v>
      </c>
      <c r="C262">
        <v>2014</v>
      </c>
      <c r="D262" s="27">
        <v>41807</v>
      </c>
      <c r="E262" s="27">
        <v>41809</v>
      </c>
      <c r="F262" t="s">
        <v>23</v>
      </c>
      <c r="G262" t="s">
        <v>3259</v>
      </c>
      <c r="H262" t="s">
        <v>3260</v>
      </c>
      <c r="I262" t="s">
        <v>26</v>
      </c>
      <c r="J262" t="s">
        <v>27</v>
      </c>
      <c r="K262" t="s">
        <v>866</v>
      </c>
      <c r="L262" t="s">
        <v>498</v>
      </c>
      <c r="M262">
        <v>43017</v>
      </c>
      <c r="N262" t="s">
        <v>148</v>
      </c>
      <c r="O262" t="s">
        <v>1030</v>
      </c>
      <c r="P262" t="s">
        <v>46</v>
      </c>
      <c r="Q262" t="s">
        <v>68</v>
      </c>
      <c r="R262" t="s">
        <v>1031</v>
      </c>
      <c r="S262">
        <v>23.92</v>
      </c>
      <c r="T262">
        <v>5</v>
      </c>
      <c r="U262">
        <v>0.2</v>
      </c>
      <c r="V262">
        <v>1.7940000000000005</v>
      </c>
    </row>
    <row r="263" spans="1:22" x14ac:dyDescent="0.25">
      <c r="A263">
        <v>262</v>
      </c>
      <c r="B263" t="s">
        <v>973</v>
      </c>
      <c r="C263">
        <v>2014</v>
      </c>
      <c r="D263" s="27">
        <v>41799</v>
      </c>
      <c r="E263" s="27">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25">
      <c r="A264">
        <v>6745</v>
      </c>
      <c r="B264" t="s">
        <v>9069</v>
      </c>
      <c r="C264">
        <v>2014</v>
      </c>
      <c r="D264" s="27">
        <v>41807</v>
      </c>
      <c r="E264" s="27">
        <v>41809</v>
      </c>
      <c r="F264" t="s">
        <v>23</v>
      </c>
      <c r="G264" t="s">
        <v>3259</v>
      </c>
      <c r="H264" t="s">
        <v>3260</v>
      </c>
      <c r="I264" t="s">
        <v>26</v>
      </c>
      <c r="J264" t="s">
        <v>27</v>
      </c>
      <c r="K264" t="s">
        <v>866</v>
      </c>
      <c r="L264" t="s">
        <v>498</v>
      </c>
      <c r="M264">
        <v>43017</v>
      </c>
      <c r="N264" t="s">
        <v>148</v>
      </c>
      <c r="O264" t="s">
        <v>2298</v>
      </c>
      <c r="P264" t="s">
        <v>71</v>
      </c>
      <c r="Q264" t="s">
        <v>161</v>
      </c>
      <c r="R264" t="s">
        <v>2299</v>
      </c>
      <c r="S264">
        <v>479.952</v>
      </c>
      <c r="T264">
        <v>6</v>
      </c>
      <c r="U264">
        <v>0.2</v>
      </c>
      <c r="V264">
        <v>107.98920000000001</v>
      </c>
    </row>
    <row r="265" spans="1:22" x14ac:dyDescent="0.25">
      <c r="A265">
        <v>6732</v>
      </c>
      <c r="B265" t="s">
        <v>9062</v>
      </c>
      <c r="C265">
        <v>2012</v>
      </c>
      <c r="D265" s="27">
        <v>41078</v>
      </c>
      <c r="E265" s="27">
        <v>41080</v>
      </c>
      <c r="F265" t="s">
        <v>188</v>
      </c>
      <c r="G265" t="s">
        <v>2439</v>
      </c>
      <c r="H265" t="s">
        <v>2440</v>
      </c>
      <c r="I265" t="s">
        <v>41</v>
      </c>
      <c r="J265" t="s">
        <v>27</v>
      </c>
      <c r="K265" t="s">
        <v>3792</v>
      </c>
      <c r="L265" t="s">
        <v>335</v>
      </c>
      <c r="M265">
        <v>37167</v>
      </c>
      <c r="N265" t="s">
        <v>30</v>
      </c>
      <c r="O265" t="s">
        <v>1154</v>
      </c>
      <c r="P265" t="s">
        <v>46</v>
      </c>
      <c r="Q265" t="s">
        <v>90</v>
      </c>
      <c r="R265" t="s">
        <v>1155</v>
      </c>
      <c r="S265">
        <v>20.736000000000004</v>
      </c>
      <c r="T265">
        <v>4</v>
      </c>
      <c r="U265">
        <v>0.2</v>
      </c>
      <c r="V265">
        <v>7.2576000000000001</v>
      </c>
    </row>
    <row r="266" spans="1:22" x14ac:dyDescent="0.25">
      <c r="A266">
        <v>265</v>
      </c>
      <c r="B266" t="s">
        <v>983</v>
      </c>
      <c r="C266">
        <v>2013</v>
      </c>
      <c r="D266" s="27">
        <v>41432</v>
      </c>
      <c r="E266" s="27">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25">
      <c r="A267">
        <v>6731</v>
      </c>
      <c r="B267" t="s">
        <v>9062</v>
      </c>
      <c r="C267">
        <v>2012</v>
      </c>
      <c r="D267" s="27">
        <v>41078</v>
      </c>
      <c r="E267" s="27">
        <v>41080</v>
      </c>
      <c r="F267" t="s">
        <v>188</v>
      </c>
      <c r="G267" t="s">
        <v>2439</v>
      </c>
      <c r="H267" t="s">
        <v>2440</v>
      </c>
      <c r="I267" t="s">
        <v>41</v>
      </c>
      <c r="J267" t="s">
        <v>27</v>
      </c>
      <c r="K267" t="s">
        <v>3792</v>
      </c>
      <c r="L267" t="s">
        <v>335</v>
      </c>
      <c r="M267">
        <v>37167</v>
      </c>
      <c r="N267" t="s">
        <v>30</v>
      </c>
      <c r="O267" t="s">
        <v>942</v>
      </c>
      <c r="P267" t="s">
        <v>32</v>
      </c>
      <c r="Q267" t="s">
        <v>36</v>
      </c>
      <c r="R267" t="s">
        <v>943</v>
      </c>
      <c r="S267">
        <v>643.13599999999997</v>
      </c>
      <c r="T267">
        <v>4</v>
      </c>
      <c r="U267">
        <v>0.2</v>
      </c>
      <c r="V267">
        <v>56.274400000000014</v>
      </c>
    </row>
    <row r="268" spans="1:22" x14ac:dyDescent="0.25">
      <c r="A268">
        <v>267</v>
      </c>
      <c r="B268" t="s">
        <v>994</v>
      </c>
      <c r="C268">
        <v>2014</v>
      </c>
      <c r="D268" s="27">
        <v>41807</v>
      </c>
      <c r="E268" s="27">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25">
      <c r="A269">
        <v>6730</v>
      </c>
      <c r="B269" t="s">
        <v>9062</v>
      </c>
      <c r="C269">
        <v>2012</v>
      </c>
      <c r="D269" s="27">
        <v>41078</v>
      </c>
      <c r="E269" s="27">
        <v>41080</v>
      </c>
      <c r="F269" t="s">
        <v>188</v>
      </c>
      <c r="G269" t="s">
        <v>2439</v>
      </c>
      <c r="H269" t="s">
        <v>2440</v>
      </c>
      <c r="I269" t="s">
        <v>41</v>
      </c>
      <c r="J269" t="s">
        <v>27</v>
      </c>
      <c r="K269" t="s">
        <v>3792</v>
      </c>
      <c r="L269" t="s">
        <v>335</v>
      </c>
      <c r="M269">
        <v>37167</v>
      </c>
      <c r="N269" t="s">
        <v>30</v>
      </c>
      <c r="O269" t="s">
        <v>5217</v>
      </c>
      <c r="P269" t="s">
        <v>46</v>
      </c>
      <c r="Q269" t="s">
        <v>75</v>
      </c>
      <c r="R269" t="s">
        <v>5218</v>
      </c>
      <c r="S269">
        <v>6.1290000000000004</v>
      </c>
      <c r="T269">
        <v>3</v>
      </c>
      <c r="U269">
        <v>0.7</v>
      </c>
      <c r="V269">
        <v>-4.4945999999999984</v>
      </c>
    </row>
    <row r="270" spans="1:22" x14ac:dyDescent="0.25">
      <c r="A270">
        <v>6706</v>
      </c>
      <c r="B270" t="s">
        <v>9044</v>
      </c>
      <c r="C270">
        <v>2012</v>
      </c>
      <c r="D270" s="27">
        <v>41083</v>
      </c>
      <c r="E270" s="27">
        <v>41088</v>
      </c>
      <c r="F270" t="s">
        <v>50</v>
      </c>
      <c r="G270" t="s">
        <v>3259</v>
      </c>
      <c r="H270" t="s">
        <v>3260</v>
      </c>
      <c r="I270" t="s">
        <v>26</v>
      </c>
      <c r="J270" t="s">
        <v>27</v>
      </c>
      <c r="K270" t="s">
        <v>1173</v>
      </c>
      <c r="L270" t="s">
        <v>43</v>
      </c>
      <c r="M270">
        <v>90805</v>
      </c>
      <c r="N270" t="s">
        <v>44</v>
      </c>
      <c r="O270" t="s">
        <v>692</v>
      </c>
      <c r="P270" t="s">
        <v>71</v>
      </c>
      <c r="Q270" t="s">
        <v>72</v>
      </c>
      <c r="R270" t="s">
        <v>693</v>
      </c>
      <c r="S270">
        <v>143.976</v>
      </c>
      <c r="T270">
        <v>3</v>
      </c>
      <c r="U270">
        <v>0.2</v>
      </c>
      <c r="V270">
        <v>8.998500000000007</v>
      </c>
    </row>
    <row r="271" spans="1:22" x14ac:dyDescent="0.25">
      <c r="A271">
        <v>6705</v>
      </c>
      <c r="B271" t="s">
        <v>9044</v>
      </c>
      <c r="C271">
        <v>2012</v>
      </c>
      <c r="D271" s="27">
        <v>41083</v>
      </c>
      <c r="E271" s="27">
        <v>41088</v>
      </c>
      <c r="F271" t="s">
        <v>50</v>
      </c>
      <c r="G271" t="s">
        <v>3259</v>
      </c>
      <c r="H271" t="s">
        <v>3260</v>
      </c>
      <c r="I271" t="s">
        <v>26</v>
      </c>
      <c r="J271" t="s">
        <v>27</v>
      </c>
      <c r="K271" t="s">
        <v>1173</v>
      </c>
      <c r="L271" t="s">
        <v>43</v>
      </c>
      <c r="M271">
        <v>90805</v>
      </c>
      <c r="N271" t="s">
        <v>44</v>
      </c>
      <c r="O271" t="s">
        <v>3142</v>
      </c>
      <c r="P271" t="s">
        <v>46</v>
      </c>
      <c r="Q271" t="s">
        <v>269</v>
      </c>
      <c r="R271" t="s">
        <v>3143</v>
      </c>
      <c r="S271">
        <v>5.43</v>
      </c>
      <c r="T271">
        <v>3</v>
      </c>
      <c r="U271">
        <v>0</v>
      </c>
      <c r="V271">
        <v>1.7918999999999998</v>
      </c>
    </row>
    <row r="272" spans="1:22" x14ac:dyDescent="0.25">
      <c r="A272">
        <v>6704</v>
      </c>
      <c r="B272" t="s">
        <v>9044</v>
      </c>
      <c r="C272">
        <v>2012</v>
      </c>
      <c r="D272" s="27">
        <v>41083</v>
      </c>
      <c r="E272" s="27">
        <v>41088</v>
      </c>
      <c r="F272" t="s">
        <v>50</v>
      </c>
      <c r="G272" t="s">
        <v>3259</v>
      </c>
      <c r="H272" t="s">
        <v>3260</v>
      </c>
      <c r="I272" t="s">
        <v>26</v>
      </c>
      <c r="J272" t="s">
        <v>27</v>
      </c>
      <c r="K272" t="s">
        <v>1173</v>
      </c>
      <c r="L272" t="s">
        <v>43</v>
      </c>
      <c r="M272">
        <v>90805</v>
      </c>
      <c r="N272" t="s">
        <v>44</v>
      </c>
      <c r="O272" t="s">
        <v>4964</v>
      </c>
      <c r="P272" t="s">
        <v>71</v>
      </c>
      <c r="Q272" t="s">
        <v>72</v>
      </c>
      <c r="R272" t="s">
        <v>4965</v>
      </c>
      <c r="S272">
        <v>217.58400000000003</v>
      </c>
      <c r="T272">
        <v>2</v>
      </c>
      <c r="U272">
        <v>0.2</v>
      </c>
      <c r="V272">
        <v>19.03860000000001</v>
      </c>
    </row>
    <row r="273" spans="1:22" x14ac:dyDescent="0.25">
      <c r="A273">
        <v>6618</v>
      </c>
      <c r="B273" t="s">
        <v>8991</v>
      </c>
      <c r="C273">
        <v>2013</v>
      </c>
      <c r="D273" s="27">
        <v>41443</v>
      </c>
      <c r="E273" s="27">
        <v>41445</v>
      </c>
      <c r="F273" t="s">
        <v>188</v>
      </c>
      <c r="G273" t="s">
        <v>1370</v>
      </c>
      <c r="H273" t="s">
        <v>1371</v>
      </c>
      <c r="I273" t="s">
        <v>26</v>
      </c>
      <c r="J273" t="s">
        <v>27</v>
      </c>
      <c r="K273" t="s">
        <v>42</v>
      </c>
      <c r="L273" t="s">
        <v>43</v>
      </c>
      <c r="M273">
        <v>90045</v>
      </c>
      <c r="N273" t="s">
        <v>44</v>
      </c>
      <c r="O273" t="s">
        <v>8536</v>
      </c>
      <c r="P273" t="s">
        <v>46</v>
      </c>
      <c r="Q273" t="s">
        <v>90</v>
      </c>
      <c r="R273" t="s">
        <v>8537</v>
      </c>
      <c r="S273">
        <v>219.84</v>
      </c>
      <c r="T273">
        <v>4</v>
      </c>
      <c r="U273">
        <v>0</v>
      </c>
      <c r="V273">
        <v>107.7216</v>
      </c>
    </row>
    <row r="274" spans="1:22" x14ac:dyDescent="0.25">
      <c r="A274">
        <v>6617</v>
      </c>
      <c r="B274" t="s">
        <v>8991</v>
      </c>
      <c r="C274">
        <v>2013</v>
      </c>
      <c r="D274" s="27">
        <v>41443</v>
      </c>
      <c r="E274" s="27">
        <v>41445</v>
      </c>
      <c r="F274" t="s">
        <v>188</v>
      </c>
      <c r="G274" t="s">
        <v>1370</v>
      </c>
      <c r="H274" t="s">
        <v>1371</v>
      </c>
      <c r="I274" t="s">
        <v>26</v>
      </c>
      <c r="J274" t="s">
        <v>27</v>
      </c>
      <c r="K274" t="s">
        <v>42</v>
      </c>
      <c r="L274" t="s">
        <v>43</v>
      </c>
      <c r="M274">
        <v>90045</v>
      </c>
      <c r="N274" t="s">
        <v>44</v>
      </c>
      <c r="O274" t="s">
        <v>5519</v>
      </c>
      <c r="P274" t="s">
        <v>46</v>
      </c>
      <c r="Q274" t="s">
        <v>47</v>
      </c>
      <c r="R274" t="s">
        <v>5520</v>
      </c>
      <c r="S274">
        <v>22.5</v>
      </c>
      <c r="T274">
        <v>6</v>
      </c>
      <c r="U274">
        <v>0</v>
      </c>
      <c r="V274">
        <v>10.799999999999999</v>
      </c>
    </row>
    <row r="275" spans="1:22" x14ac:dyDescent="0.25">
      <c r="A275">
        <v>6616</v>
      </c>
      <c r="B275" t="s">
        <v>8991</v>
      </c>
      <c r="C275">
        <v>2013</v>
      </c>
      <c r="D275" s="27">
        <v>41443</v>
      </c>
      <c r="E275" s="27">
        <v>41445</v>
      </c>
      <c r="F275" t="s">
        <v>188</v>
      </c>
      <c r="G275" t="s">
        <v>1370</v>
      </c>
      <c r="H275" t="s">
        <v>1371</v>
      </c>
      <c r="I275" t="s">
        <v>26</v>
      </c>
      <c r="J275" t="s">
        <v>27</v>
      </c>
      <c r="K275" t="s">
        <v>42</v>
      </c>
      <c r="L275" t="s">
        <v>43</v>
      </c>
      <c r="M275">
        <v>90045</v>
      </c>
      <c r="N275" t="s">
        <v>44</v>
      </c>
      <c r="O275" t="s">
        <v>7052</v>
      </c>
      <c r="P275" t="s">
        <v>32</v>
      </c>
      <c r="Q275" t="s">
        <v>33</v>
      </c>
      <c r="R275" t="s">
        <v>7053</v>
      </c>
      <c r="S275">
        <v>239.66599999999997</v>
      </c>
      <c r="T275">
        <v>2</v>
      </c>
      <c r="U275">
        <v>0.15</v>
      </c>
      <c r="V275">
        <v>14.097999999999999</v>
      </c>
    </row>
    <row r="276" spans="1:22" x14ac:dyDescent="0.25">
      <c r="A276">
        <v>6604</v>
      </c>
      <c r="B276" t="s">
        <v>8985</v>
      </c>
      <c r="C276">
        <v>2014</v>
      </c>
      <c r="D276" s="27">
        <v>41808</v>
      </c>
      <c r="E276" s="27">
        <v>41811</v>
      </c>
      <c r="F276" t="s">
        <v>188</v>
      </c>
      <c r="G276" t="s">
        <v>2996</v>
      </c>
      <c r="H276" t="s">
        <v>2997</v>
      </c>
      <c r="I276" t="s">
        <v>26</v>
      </c>
      <c r="J276" t="s">
        <v>27</v>
      </c>
      <c r="K276" t="s">
        <v>8986</v>
      </c>
      <c r="L276" t="s">
        <v>457</v>
      </c>
      <c r="M276">
        <v>80022</v>
      </c>
      <c r="N276" t="s">
        <v>44</v>
      </c>
      <c r="O276" t="s">
        <v>3442</v>
      </c>
      <c r="P276" t="s">
        <v>46</v>
      </c>
      <c r="Q276" t="s">
        <v>59</v>
      </c>
      <c r="R276" t="s">
        <v>3443</v>
      </c>
      <c r="S276">
        <v>146.352</v>
      </c>
      <c r="T276">
        <v>3</v>
      </c>
      <c r="U276">
        <v>0.2</v>
      </c>
      <c r="V276">
        <v>-32.929200000000002</v>
      </c>
    </row>
    <row r="277" spans="1:22" x14ac:dyDescent="0.25">
      <c r="A277">
        <v>6599</v>
      </c>
      <c r="B277" t="s">
        <v>8983</v>
      </c>
      <c r="C277">
        <v>2011</v>
      </c>
      <c r="D277" s="27">
        <v>40700</v>
      </c>
      <c r="E277" s="27">
        <v>40706</v>
      </c>
      <c r="F277" t="s">
        <v>50</v>
      </c>
      <c r="G277" t="s">
        <v>5810</v>
      </c>
      <c r="H277" t="s">
        <v>5811</v>
      </c>
      <c r="I277" t="s">
        <v>26</v>
      </c>
      <c r="J277" t="s">
        <v>27</v>
      </c>
      <c r="K277" t="s">
        <v>1521</v>
      </c>
      <c r="L277" t="s">
        <v>54</v>
      </c>
      <c r="M277">
        <v>32216</v>
      </c>
      <c r="N277" t="s">
        <v>30</v>
      </c>
      <c r="O277" t="s">
        <v>5848</v>
      </c>
      <c r="P277" t="s">
        <v>46</v>
      </c>
      <c r="Q277" t="s">
        <v>90</v>
      </c>
      <c r="R277" t="s">
        <v>5849</v>
      </c>
      <c r="S277">
        <v>62.015999999999998</v>
      </c>
      <c r="T277">
        <v>2</v>
      </c>
      <c r="U277">
        <v>0.2</v>
      </c>
      <c r="V277">
        <v>22.480800000000002</v>
      </c>
    </row>
    <row r="278" spans="1:22" x14ac:dyDescent="0.25">
      <c r="A278">
        <v>6598</v>
      </c>
      <c r="B278" t="s">
        <v>8983</v>
      </c>
      <c r="C278">
        <v>2011</v>
      </c>
      <c r="D278" s="27">
        <v>40700</v>
      </c>
      <c r="E278" s="27">
        <v>40706</v>
      </c>
      <c r="F278" t="s">
        <v>50</v>
      </c>
      <c r="G278" t="s">
        <v>5810</v>
      </c>
      <c r="H278" t="s">
        <v>5811</v>
      </c>
      <c r="I278" t="s">
        <v>26</v>
      </c>
      <c r="J278" t="s">
        <v>27</v>
      </c>
      <c r="K278" t="s">
        <v>1521</v>
      </c>
      <c r="L278" t="s">
        <v>54</v>
      </c>
      <c r="M278">
        <v>32216</v>
      </c>
      <c r="N278" t="s">
        <v>30</v>
      </c>
      <c r="O278" t="s">
        <v>1022</v>
      </c>
      <c r="P278" t="s">
        <v>46</v>
      </c>
      <c r="Q278" t="s">
        <v>75</v>
      </c>
      <c r="R278" t="s">
        <v>1023</v>
      </c>
      <c r="S278">
        <v>1.3650000000000002</v>
      </c>
      <c r="T278">
        <v>1</v>
      </c>
      <c r="U278">
        <v>0.7</v>
      </c>
      <c r="V278">
        <v>-0.9099999999999997</v>
      </c>
    </row>
    <row r="279" spans="1:22" x14ac:dyDescent="0.25">
      <c r="A279">
        <v>6594</v>
      </c>
      <c r="B279" t="s">
        <v>8980</v>
      </c>
      <c r="C279">
        <v>2013</v>
      </c>
      <c r="D279" s="27">
        <v>41439</v>
      </c>
      <c r="E279" s="27">
        <v>41442</v>
      </c>
      <c r="F279" t="s">
        <v>23</v>
      </c>
      <c r="G279" t="s">
        <v>1878</v>
      </c>
      <c r="H279" t="s">
        <v>1879</v>
      </c>
      <c r="I279" t="s">
        <v>26</v>
      </c>
      <c r="J279" t="s">
        <v>27</v>
      </c>
      <c r="K279" t="s">
        <v>266</v>
      </c>
      <c r="L279" t="s">
        <v>267</v>
      </c>
      <c r="M279">
        <v>10024</v>
      </c>
      <c r="N279" t="s">
        <v>148</v>
      </c>
      <c r="O279" t="s">
        <v>2100</v>
      </c>
      <c r="P279" t="s">
        <v>46</v>
      </c>
      <c r="Q279" t="s">
        <v>75</v>
      </c>
      <c r="R279" t="s">
        <v>2101</v>
      </c>
      <c r="S279">
        <v>33.568000000000005</v>
      </c>
      <c r="T279">
        <v>2</v>
      </c>
      <c r="U279">
        <v>0.2</v>
      </c>
      <c r="V279">
        <v>11.748799999999997</v>
      </c>
    </row>
    <row r="280" spans="1:22" x14ac:dyDescent="0.25">
      <c r="A280">
        <v>6559</v>
      </c>
      <c r="B280" t="s">
        <v>8959</v>
      </c>
      <c r="C280">
        <v>2012</v>
      </c>
      <c r="D280" s="27">
        <v>41065</v>
      </c>
      <c r="E280" s="27">
        <v>41070</v>
      </c>
      <c r="F280" t="s">
        <v>50</v>
      </c>
      <c r="G280" t="s">
        <v>4136</v>
      </c>
      <c r="H280" t="s">
        <v>4137</v>
      </c>
      <c r="I280" t="s">
        <v>41</v>
      </c>
      <c r="J280" t="s">
        <v>27</v>
      </c>
      <c r="K280" t="s">
        <v>3452</v>
      </c>
      <c r="L280" t="s">
        <v>267</v>
      </c>
      <c r="M280">
        <v>14215</v>
      </c>
      <c r="N280" t="s">
        <v>148</v>
      </c>
      <c r="O280" t="s">
        <v>1931</v>
      </c>
      <c r="P280" t="s">
        <v>32</v>
      </c>
      <c r="Q280" t="s">
        <v>36</v>
      </c>
      <c r="R280" t="s">
        <v>1932</v>
      </c>
      <c r="S280">
        <v>1522.6379999999999</v>
      </c>
      <c r="T280">
        <v>9</v>
      </c>
      <c r="U280">
        <v>0.1</v>
      </c>
      <c r="V280">
        <v>169.18200000000004</v>
      </c>
    </row>
    <row r="281" spans="1:22" x14ac:dyDescent="0.25">
      <c r="A281">
        <v>6506</v>
      </c>
      <c r="B281" t="s">
        <v>8930</v>
      </c>
      <c r="C281">
        <v>2013</v>
      </c>
      <c r="D281" s="27">
        <v>41452</v>
      </c>
      <c r="E281" s="27">
        <v>41456</v>
      </c>
      <c r="F281" t="s">
        <v>50</v>
      </c>
      <c r="G281" t="s">
        <v>8931</v>
      </c>
      <c r="H281" t="s">
        <v>8932</v>
      </c>
      <c r="I281" t="s">
        <v>41</v>
      </c>
      <c r="J281" t="s">
        <v>27</v>
      </c>
      <c r="K281" t="s">
        <v>303</v>
      </c>
      <c r="L281" t="s">
        <v>211</v>
      </c>
      <c r="M281">
        <v>60653</v>
      </c>
      <c r="N281" t="s">
        <v>105</v>
      </c>
      <c r="O281" t="s">
        <v>640</v>
      </c>
      <c r="P281" t="s">
        <v>46</v>
      </c>
      <c r="Q281" t="s">
        <v>68</v>
      </c>
      <c r="R281" t="s">
        <v>641</v>
      </c>
      <c r="S281">
        <v>5.3040000000000003</v>
      </c>
      <c r="T281">
        <v>3</v>
      </c>
      <c r="U281">
        <v>0.2</v>
      </c>
      <c r="V281">
        <v>0.46409999999999996</v>
      </c>
    </row>
    <row r="282" spans="1:22" x14ac:dyDescent="0.25">
      <c r="A282">
        <v>6486</v>
      </c>
      <c r="B282" t="s">
        <v>8919</v>
      </c>
      <c r="C282">
        <v>2014</v>
      </c>
      <c r="D282" s="27">
        <v>41794</v>
      </c>
      <c r="E282" s="27">
        <v>41800</v>
      </c>
      <c r="F282" t="s">
        <v>50</v>
      </c>
      <c r="G282" t="s">
        <v>3953</v>
      </c>
      <c r="H282" t="s">
        <v>3954</v>
      </c>
      <c r="I282" t="s">
        <v>41</v>
      </c>
      <c r="J282" t="s">
        <v>27</v>
      </c>
      <c r="K282" t="s">
        <v>266</v>
      </c>
      <c r="L282" t="s">
        <v>267</v>
      </c>
      <c r="M282">
        <v>10011</v>
      </c>
      <c r="N282" t="s">
        <v>148</v>
      </c>
      <c r="O282" t="s">
        <v>2943</v>
      </c>
      <c r="P282" t="s">
        <v>46</v>
      </c>
      <c r="Q282" t="s">
        <v>90</v>
      </c>
      <c r="R282" t="s">
        <v>2944</v>
      </c>
      <c r="S282">
        <v>45.36</v>
      </c>
      <c r="T282">
        <v>4</v>
      </c>
      <c r="U282">
        <v>0</v>
      </c>
      <c r="V282">
        <v>22.226399999999998</v>
      </c>
    </row>
    <row r="283" spans="1:22" x14ac:dyDescent="0.25">
      <c r="A283">
        <v>6485</v>
      </c>
      <c r="B283" t="s">
        <v>8919</v>
      </c>
      <c r="C283">
        <v>2014</v>
      </c>
      <c r="D283" s="27">
        <v>41794</v>
      </c>
      <c r="E283" s="27">
        <v>41800</v>
      </c>
      <c r="F283" t="s">
        <v>50</v>
      </c>
      <c r="G283" t="s">
        <v>3953</v>
      </c>
      <c r="H283" t="s">
        <v>3954</v>
      </c>
      <c r="I283" t="s">
        <v>41</v>
      </c>
      <c r="J283" t="s">
        <v>27</v>
      </c>
      <c r="K283" t="s">
        <v>266</v>
      </c>
      <c r="L283" t="s">
        <v>267</v>
      </c>
      <c r="M283">
        <v>10011</v>
      </c>
      <c r="N283" t="s">
        <v>148</v>
      </c>
      <c r="O283" t="s">
        <v>8106</v>
      </c>
      <c r="P283" t="s">
        <v>71</v>
      </c>
      <c r="Q283" t="s">
        <v>682</v>
      </c>
      <c r="R283" t="s">
        <v>8107</v>
      </c>
      <c r="S283">
        <v>78.66</v>
      </c>
      <c r="T283">
        <v>6</v>
      </c>
      <c r="U283">
        <v>0</v>
      </c>
      <c r="V283">
        <v>36.183599999999991</v>
      </c>
    </row>
    <row r="284" spans="1:22" x14ac:dyDescent="0.25">
      <c r="A284">
        <v>6484</v>
      </c>
      <c r="B284" t="s">
        <v>8919</v>
      </c>
      <c r="C284">
        <v>2014</v>
      </c>
      <c r="D284" s="27">
        <v>41794</v>
      </c>
      <c r="E284" s="27">
        <v>41800</v>
      </c>
      <c r="F284" t="s">
        <v>50</v>
      </c>
      <c r="G284" t="s">
        <v>3953</v>
      </c>
      <c r="H284" t="s">
        <v>3954</v>
      </c>
      <c r="I284" t="s">
        <v>41</v>
      </c>
      <c r="J284" t="s">
        <v>27</v>
      </c>
      <c r="K284" t="s">
        <v>266</v>
      </c>
      <c r="L284" t="s">
        <v>267</v>
      </c>
      <c r="M284">
        <v>10011</v>
      </c>
      <c r="N284" t="s">
        <v>148</v>
      </c>
      <c r="O284" t="s">
        <v>3326</v>
      </c>
      <c r="P284" t="s">
        <v>32</v>
      </c>
      <c r="Q284" t="s">
        <v>56</v>
      </c>
      <c r="R284" t="s">
        <v>3327</v>
      </c>
      <c r="S284">
        <v>384.76799999999997</v>
      </c>
      <c r="T284">
        <v>2</v>
      </c>
      <c r="U284">
        <v>0.4</v>
      </c>
      <c r="V284">
        <v>-115.43040000000002</v>
      </c>
    </row>
    <row r="285" spans="1:22" x14ac:dyDescent="0.25">
      <c r="A285">
        <v>6483</v>
      </c>
      <c r="B285" t="s">
        <v>8918</v>
      </c>
      <c r="C285">
        <v>2014</v>
      </c>
      <c r="D285" s="27">
        <v>41794</v>
      </c>
      <c r="E285" s="27">
        <v>41801</v>
      </c>
      <c r="F285" t="s">
        <v>50</v>
      </c>
      <c r="G285" t="s">
        <v>7719</v>
      </c>
      <c r="H285" t="s">
        <v>7720</v>
      </c>
      <c r="I285" t="s">
        <v>26</v>
      </c>
      <c r="J285" t="s">
        <v>27</v>
      </c>
      <c r="K285" t="s">
        <v>1352</v>
      </c>
      <c r="L285" t="s">
        <v>54</v>
      </c>
      <c r="M285">
        <v>33024</v>
      </c>
      <c r="N285" t="s">
        <v>30</v>
      </c>
      <c r="O285" t="s">
        <v>7137</v>
      </c>
      <c r="P285" t="s">
        <v>71</v>
      </c>
      <c r="Q285" t="s">
        <v>161</v>
      </c>
      <c r="R285" t="s">
        <v>7138</v>
      </c>
      <c r="S285">
        <v>110.4</v>
      </c>
      <c r="T285">
        <v>2</v>
      </c>
      <c r="U285">
        <v>0.2</v>
      </c>
      <c r="V285">
        <v>-4.1400000000000077</v>
      </c>
    </row>
    <row r="286" spans="1:22" x14ac:dyDescent="0.25">
      <c r="A286">
        <v>6482</v>
      </c>
      <c r="B286" t="s">
        <v>8918</v>
      </c>
      <c r="C286">
        <v>2014</v>
      </c>
      <c r="D286" s="27">
        <v>41794</v>
      </c>
      <c r="E286" s="27">
        <v>41801</v>
      </c>
      <c r="F286" t="s">
        <v>50</v>
      </c>
      <c r="G286" t="s">
        <v>7719</v>
      </c>
      <c r="H286" t="s">
        <v>7720</v>
      </c>
      <c r="I286" t="s">
        <v>26</v>
      </c>
      <c r="J286" t="s">
        <v>27</v>
      </c>
      <c r="K286" t="s">
        <v>1352</v>
      </c>
      <c r="L286" t="s">
        <v>54</v>
      </c>
      <c r="M286">
        <v>33024</v>
      </c>
      <c r="N286" t="s">
        <v>30</v>
      </c>
      <c r="O286" t="s">
        <v>1615</v>
      </c>
      <c r="P286" t="s">
        <v>32</v>
      </c>
      <c r="Q286" t="s">
        <v>33</v>
      </c>
      <c r="R286" t="s">
        <v>1616</v>
      </c>
      <c r="S286">
        <v>241.56799999999998</v>
      </c>
      <c r="T286">
        <v>2</v>
      </c>
      <c r="U286">
        <v>0.2</v>
      </c>
      <c r="V286">
        <v>0</v>
      </c>
    </row>
    <row r="287" spans="1:22" x14ac:dyDescent="0.25">
      <c r="A287">
        <v>6481</v>
      </c>
      <c r="B287" t="s">
        <v>8918</v>
      </c>
      <c r="C287">
        <v>2014</v>
      </c>
      <c r="D287" s="27">
        <v>41794</v>
      </c>
      <c r="E287" s="27">
        <v>41801</v>
      </c>
      <c r="F287" t="s">
        <v>50</v>
      </c>
      <c r="G287" t="s">
        <v>7719</v>
      </c>
      <c r="H287" t="s">
        <v>7720</v>
      </c>
      <c r="I287" t="s">
        <v>26</v>
      </c>
      <c r="J287" t="s">
        <v>27</v>
      </c>
      <c r="K287" t="s">
        <v>1352</v>
      </c>
      <c r="L287" t="s">
        <v>54</v>
      </c>
      <c r="M287">
        <v>33024</v>
      </c>
      <c r="N287" t="s">
        <v>30</v>
      </c>
      <c r="O287" t="s">
        <v>5296</v>
      </c>
      <c r="P287" t="s">
        <v>46</v>
      </c>
      <c r="Q287" t="s">
        <v>78</v>
      </c>
      <c r="R287" t="s">
        <v>5297</v>
      </c>
      <c r="S287">
        <v>24.472000000000001</v>
      </c>
      <c r="T287">
        <v>7</v>
      </c>
      <c r="U287">
        <v>0.2</v>
      </c>
      <c r="V287">
        <v>1.8353999999999999</v>
      </c>
    </row>
    <row r="288" spans="1:22" x14ac:dyDescent="0.25">
      <c r="A288">
        <v>6480</v>
      </c>
      <c r="B288" t="s">
        <v>8918</v>
      </c>
      <c r="C288">
        <v>2014</v>
      </c>
      <c r="D288" s="27">
        <v>41794</v>
      </c>
      <c r="E288" s="27">
        <v>41801</v>
      </c>
      <c r="F288" t="s">
        <v>50</v>
      </c>
      <c r="G288" t="s">
        <v>7719</v>
      </c>
      <c r="H288" t="s">
        <v>7720</v>
      </c>
      <c r="I288" t="s">
        <v>26</v>
      </c>
      <c r="J288" t="s">
        <v>27</v>
      </c>
      <c r="K288" t="s">
        <v>1352</v>
      </c>
      <c r="L288" t="s">
        <v>54</v>
      </c>
      <c r="M288">
        <v>33024</v>
      </c>
      <c r="N288" t="s">
        <v>30</v>
      </c>
      <c r="O288" t="s">
        <v>4238</v>
      </c>
      <c r="P288" t="s">
        <v>71</v>
      </c>
      <c r="Q288" t="s">
        <v>72</v>
      </c>
      <c r="R288" t="s">
        <v>4239</v>
      </c>
      <c r="S288">
        <v>503.96000000000004</v>
      </c>
      <c r="T288">
        <v>5</v>
      </c>
      <c r="U288">
        <v>0.2</v>
      </c>
      <c r="V288">
        <v>50.396000000000015</v>
      </c>
    </row>
    <row r="289" spans="1:22" x14ac:dyDescent="0.25">
      <c r="A289">
        <v>6479</v>
      </c>
      <c r="B289" t="s">
        <v>8918</v>
      </c>
      <c r="C289">
        <v>2014</v>
      </c>
      <c r="D289" s="27">
        <v>41794</v>
      </c>
      <c r="E289" s="27">
        <v>41801</v>
      </c>
      <c r="F289" t="s">
        <v>50</v>
      </c>
      <c r="G289" t="s">
        <v>7719</v>
      </c>
      <c r="H289" t="s">
        <v>7720</v>
      </c>
      <c r="I289" t="s">
        <v>26</v>
      </c>
      <c r="J289" t="s">
        <v>27</v>
      </c>
      <c r="K289" t="s">
        <v>1352</v>
      </c>
      <c r="L289" t="s">
        <v>54</v>
      </c>
      <c r="M289">
        <v>33024</v>
      </c>
      <c r="N289" t="s">
        <v>30</v>
      </c>
      <c r="O289" t="s">
        <v>4579</v>
      </c>
      <c r="P289" t="s">
        <v>46</v>
      </c>
      <c r="Q289" t="s">
        <v>90</v>
      </c>
      <c r="R289" t="s">
        <v>4580</v>
      </c>
      <c r="S289">
        <v>15.552000000000003</v>
      </c>
      <c r="T289">
        <v>3</v>
      </c>
      <c r="U289">
        <v>0.2</v>
      </c>
      <c r="V289">
        <v>5.4432</v>
      </c>
    </row>
    <row r="290" spans="1:22" x14ac:dyDescent="0.25">
      <c r="A290">
        <v>6478</v>
      </c>
      <c r="B290" t="s">
        <v>8918</v>
      </c>
      <c r="C290">
        <v>2014</v>
      </c>
      <c r="D290" s="27">
        <v>41794</v>
      </c>
      <c r="E290" s="27">
        <v>41801</v>
      </c>
      <c r="F290" t="s">
        <v>50</v>
      </c>
      <c r="G290" t="s">
        <v>7719</v>
      </c>
      <c r="H290" t="s">
        <v>7720</v>
      </c>
      <c r="I290" t="s">
        <v>26</v>
      </c>
      <c r="J290" t="s">
        <v>27</v>
      </c>
      <c r="K290" t="s">
        <v>1352</v>
      </c>
      <c r="L290" t="s">
        <v>54</v>
      </c>
      <c r="M290">
        <v>33024</v>
      </c>
      <c r="N290" t="s">
        <v>30</v>
      </c>
      <c r="O290" t="s">
        <v>907</v>
      </c>
      <c r="P290" t="s">
        <v>71</v>
      </c>
      <c r="Q290" t="s">
        <v>161</v>
      </c>
      <c r="R290" t="s">
        <v>908</v>
      </c>
      <c r="S290">
        <v>205.99200000000002</v>
      </c>
      <c r="T290">
        <v>1</v>
      </c>
      <c r="U290">
        <v>0.2</v>
      </c>
      <c r="V290">
        <v>-2.5749000000000279</v>
      </c>
    </row>
    <row r="291" spans="1:22" x14ac:dyDescent="0.25">
      <c r="A291">
        <v>6477</v>
      </c>
      <c r="B291" t="s">
        <v>8918</v>
      </c>
      <c r="C291">
        <v>2014</v>
      </c>
      <c r="D291" s="27">
        <v>41794</v>
      </c>
      <c r="E291" s="27">
        <v>41801</v>
      </c>
      <c r="F291" t="s">
        <v>50</v>
      </c>
      <c r="G291" t="s">
        <v>7719</v>
      </c>
      <c r="H291" t="s">
        <v>7720</v>
      </c>
      <c r="I291" t="s">
        <v>26</v>
      </c>
      <c r="J291" t="s">
        <v>27</v>
      </c>
      <c r="K291" t="s">
        <v>1352</v>
      </c>
      <c r="L291" t="s">
        <v>54</v>
      </c>
      <c r="M291">
        <v>33024</v>
      </c>
      <c r="N291" t="s">
        <v>30</v>
      </c>
      <c r="O291" t="s">
        <v>810</v>
      </c>
      <c r="P291" t="s">
        <v>46</v>
      </c>
      <c r="Q291" t="s">
        <v>78</v>
      </c>
      <c r="R291" t="s">
        <v>811</v>
      </c>
      <c r="S291">
        <v>5.2</v>
      </c>
      <c r="T291">
        <v>2</v>
      </c>
      <c r="U291">
        <v>0.2</v>
      </c>
      <c r="V291">
        <v>0.58499999999999974</v>
      </c>
    </row>
    <row r="292" spans="1:22" x14ac:dyDescent="0.25">
      <c r="A292">
        <v>6476</v>
      </c>
      <c r="B292" t="s">
        <v>8918</v>
      </c>
      <c r="C292">
        <v>2014</v>
      </c>
      <c r="D292" s="27">
        <v>41794</v>
      </c>
      <c r="E292" s="27">
        <v>41801</v>
      </c>
      <c r="F292" t="s">
        <v>50</v>
      </c>
      <c r="G292" t="s">
        <v>7719</v>
      </c>
      <c r="H292" t="s">
        <v>7720</v>
      </c>
      <c r="I292" t="s">
        <v>26</v>
      </c>
      <c r="J292" t="s">
        <v>27</v>
      </c>
      <c r="K292" t="s">
        <v>1352</v>
      </c>
      <c r="L292" t="s">
        <v>54</v>
      </c>
      <c r="M292">
        <v>33024</v>
      </c>
      <c r="N292" t="s">
        <v>30</v>
      </c>
      <c r="O292" t="s">
        <v>3429</v>
      </c>
      <c r="P292" t="s">
        <v>46</v>
      </c>
      <c r="Q292" t="s">
        <v>75</v>
      </c>
      <c r="R292" t="s">
        <v>3430</v>
      </c>
      <c r="S292">
        <v>4.5540000000000003</v>
      </c>
      <c r="T292">
        <v>3</v>
      </c>
      <c r="U292">
        <v>0.7</v>
      </c>
      <c r="V292">
        <v>-3.4913999999999987</v>
      </c>
    </row>
    <row r="293" spans="1:22" x14ac:dyDescent="0.25">
      <c r="A293">
        <v>6473</v>
      </c>
      <c r="B293" t="s">
        <v>8915</v>
      </c>
      <c r="C293">
        <v>2011</v>
      </c>
      <c r="D293" s="27">
        <v>40700</v>
      </c>
      <c r="E293" s="27">
        <v>40704</v>
      </c>
      <c r="F293" t="s">
        <v>50</v>
      </c>
      <c r="G293" t="s">
        <v>7050</v>
      </c>
      <c r="H293" t="s">
        <v>7051</v>
      </c>
      <c r="I293" t="s">
        <v>102</v>
      </c>
      <c r="J293" t="s">
        <v>27</v>
      </c>
      <c r="K293" t="s">
        <v>184</v>
      </c>
      <c r="L293" t="s">
        <v>104</v>
      </c>
      <c r="M293">
        <v>77070</v>
      </c>
      <c r="N293" t="s">
        <v>105</v>
      </c>
      <c r="O293" t="s">
        <v>1197</v>
      </c>
      <c r="P293" t="s">
        <v>46</v>
      </c>
      <c r="Q293" t="s">
        <v>47</v>
      </c>
      <c r="R293" t="s">
        <v>1198</v>
      </c>
      <c r="S293">
        <v>100.24000000000001</v>
      </c>
      <c r="T293">
        <v>10</v>
      </c>
      <c r="U293">
        <v>0.2</v>
      </c>
      <c r="V293">
        <v>33.830999999999989</v>
      </c>
    </row>
    <row r="294" spans="1:22" x14ac:dyDescent="0.25">
      <c r="A294">
        <v>6324</v>
      </c>
      <c r="B294" t="s">
        <v>8833</v>
      </c>
      <c r="C294">
        <v>2011</v>
      </c>
      <c r="D294" s="27">
        <v>40711</v>
      </c>
      <c r="E294" s="27">
        <v>40717</v>
      </c>
      <c r="F294" t="s">
        <v>50</v>
      </c>
      <c r="G294" t="s">
        <v>4743</v>
      </c>
      <c r="H294" t="s">
        <v>4744</v>
      </c>
      <c r="I294" t="s">
        <v>26</v>
      </c>
      <c r="J294" t="s">
        <v>27</v>
      </c>
      <c r="K294" t="s">
        <v>606</v>
      </c>
      <c r="L294" t="s">
        <v>245</v>
      </c>
      <c r="M294">
        <v>19711</v>
      </c>
      <c r="N294" t="s">
        <v>148</v>
      </c>
      <c r="O294" t="s">
        <v>8185</v>
      </c>
      <c r="P294" t="s">
        <v>71</v>
      </c>
      <c r="Q294" t="s">
        <v>682</v>
      </c>
      <c r="R294" t="s">
        <v>8186</v>
      </c>
      <c r="S294">
        <v>65.97</v>
      </c>
      <c r="T294">
        <v>3</v>
      </c>
      <c r="U294">
        <v>0</v>
      </c>
      <c r="V294">
        <v>31.005899999999997</v>
      </c>
    </row>
    <row r="295" spans="1:22" x14ac:dyDescent="0.25">
      <c r="A295">
        <v>6323</v>
      </c>
      <c r="B295" t="s">
        <v>8832</v>
      </c>
      <c r="C295">
        <v>2011</v>
      </c>
      <c r="D295" s="27">
        <v>40697</v>
      </c>
      <c r="E295" s="27">
        <v>40701</v>
      </c>
      <c r="F295" t="s">
        <v>23</v>
      </c>
      <c r="G295" t="s">
        <v>1508</v>
      </c>
      <c r="H295" t="s">
        <v>1509</v>
      </c>
      <c r="I295" t="s">
        <v>102</v>
      </c>
      <c r="J295" t="s">
        <v>27</v>
      </c>
      <c r="K295" t="s">
        <v>5311</v>
      </c>
      <c r="L295" t="s">
        <v>238</v>
      </c>
      <c r="M295">
        <v>48640</v>
      </c>
      <c r="N295" t="s">
        <v>105</v>
      </c>
      <c r="O295" t="s">
        <v>2576</v>
      </c>
      <c r="P295" t="s">
        <v>46</v>
      </c>
      <c r="Q295" t="s">
        <v>173</v>
      </c>
      <c r="R295" t="s">
        <v>2577</v>
      </c>
      <c r="S295">
        <v>15.28</v>
      </c>
      <c r="T295">
        <v>2</v>
      </c>
      <c r="U295">
        <v>0</v>
      </c>
      <c r="V295">
        <v>7.4871999999999996</v>
      </c>
    </row>
    <row r="296" spans="1:22" x14ac:dyDescent="0.25">
      <c r="A296">
        <v>6304</v>
      </c>
      <c r="B296" t="s">
        <v>8821</v>
      </c>
      <c r="C296">
        <v>2014</v>
      </c>
      <c r="D296" s="27">
        <v>41809</v>
      </c>
      <c r="E296" s="27">
        <v>41811</v>
      </c>
      <c r="F296" t="s">
        <v>23</v>
      </c>
      <c r="G296" t="s">
        <v>638</v>
      </c>
      <c r="H296" t="s">
        <v>639</v>
      </c>
      <c r="I296" t="s">
        <v>102</v>
      </c>
      <c r="J296" t="s">
        <v>27</v>
      </c>
      <c r="K296" t="s">
        <v>5970</v>
      </c>
      <c r="L296" t="s">
        <v>104</v>
      </c>
      <c r="M296">
        <v>78415</v>
      </c>
      <c r="N296" t="s">
        <v>105</v>
      </c>
      <c r="O296" t="s">
        <v>4336</v>
      </c>
      <c r="P296" t="s">
        <v>46</v>
      </c>
      <c r="Q296" t="s">
        <v>90</v>
      </c>
      <c r="R296" t="s">
        <v>4337</v>
      </c>
      <c r="S296">
        <v>74.352000000000004</v>
      </c>
      <c r="T296">
        <v>3</v>
      </c>
      <c r="U296">
        <v>0.2</v>
      </c>
      <c r="V296">
        <v>23.234999999999992</v>
      </c>
    </row>
    <row r="297" spans="1:22" x14ac:dyDescent="0.25">
      <c r="A297">
        <v>6302</v>
      </c>
      <c r="B297" t="s">
        <v>8819</v>
      </c>
      <c r="C297">
        <v>2011</v>
      </c>
      <c r="D297" s="27">
        <v>40700</v>
      </c>
      <c r="E297" s="27">
        <v>40706</v>
      </c>
      <c r="F297" t="s">
        <v>50</v>
      </c>
      <c r="G297" t="s">
        <v>5759</v>
      </c>
      <c r="H297" t="s">
        <v>5760</v>
      </c>
      <c r="I297" t="s">
        <v>26</v>
      </c>
      <c r="J297" t="s">
        <v>27</v>
      </c>
      <c r="K297" t="s">
        <v>303</v>
      </c>
      <c r="L297" t="s">
        <v>211</v>
      </c>
      <c r="M297">
        <v>60623</v>
      </c>
      <c r="N297" t="s">
        <v>105</v>
      </c>
      <c r="O297" t="s">
        <v>2956</v>
      </c>
      <c r="P297" t="s">
        <v>46</v>
      </c>
      <c r="Q297" t="s">
        <v>173</v>
      </c>
      <c r="R297" t="s">
        <v>2957</v>
      </c>
      <c r="S297">
        <v>13.984000000000002</v>
      </c>
      <c r="T297">
        <v>2</v>
      </c>
      <c r="U297">
        <v>0.2</v>
      </c>
      <c r="V297">
        <v>4.7195999999999998</v>
      </c>
    </row>
    <row r="298" spans="1:22" x14ac:dyDescent="0.25">
      <c r="A298">
        <v>6301</v>
      </c>
      <c r="B298" t="s">
        <v>8819</v>
      </c>
      <c r="C298">
        <v>2011</v>
      </c>
      <c r="D298" s="27">
        <v>40700</v>
      </c>
      <c r="E298" s="27">
        <v>40706</v>
      </c>
      <c r="F298" t="s">
        <v>50</v>
      </c>
      <c r="G298" t="s">
        <v>5759</v>
      </c>
      <c r="H298" t="s">
        <v>5760</v>
      </c>
      <c r="I298" t="s">
        <v>26</v>
      </c>
      <c r="J298" t="s">
        <v>27</v>
      </c>
      <c r="K298" t="s">
        <v>303</v>
      </c>
      <c r="L298" t="s">
        <v>211</v>
      </c>
      <c r="M298">
        <v>60623</v>
      </c>
      <c r="N298" t="s">
        <v>105</v>
      </c>
      <c r="O298" t="s">
        <v>462</v>
      </c>
      <c r="P298" t="s">
        <v>46</v>
      </c>
      <c r="Q298" t="s">
        <v>75</v>
      </c>
      <c r="R298" t="s">
        <v>463</v>
      </c>
      <c r="S298">
        <v>24.587999999999994</v>
      </c>
      <c r="T298">
        <v>3</v>
      </c>
      <c r="U298">
        <v>0.8</v>
      </c>
      <c r="V298">
        <v>-38.11140000000001</v>
      </c>
    </row>
    <row r="299" spans="1:22" x14ac:dyDescent="0.25">
      <c r="A299">
        <v>6149</v>
      </c>
      <c r="B299" t="s">
        <v>8713</v>
      </c>
      <c r="C299">
        <v>2013</v>
      </c>
      <c r="D299" s="27">
        <v>41453</v>
      </c>
      <c r="E299" s="27">
        <v>41455</v>
      </c>
      <c r="F299" t="s">
        <v>23</v>
      </c>
      <c r="G299" t="s">
        <v>6022</v>
      </c>
      <c r="H299" t="s">
        <v>6023</v>
      </c>
      <c r="I299" t="s">
        <v>26</v>
      </c>
      <c r="J299" t="s">
        <v>27</v>
      </c>
      <c r="K299" t="s">
        <v>127</v>
      </c>
      <c r="L299" t="s">
        <v>43</v>
      </c>
      <c r="M299">
        <v>94109</v>
      </c>
      <c r="N299" t="s">
        <v>44</v>
      </c>
      <c r="O299" t="s">
        <v>6736</v>
      </c>
      <c r="P299" t="s">
        <v>71</v>
      </c>
      <c r="Q299" t="s">
        <v>72</v>
      </c>
      <c r="R299" t="s">
        <v>6737</v>
      </c>
      <c r="S299">
        <v>201.584</v>
      </c>
      <c r="T299">
        <v>2</v>
      </c>
      <c r="U299">
        <v>0.2</v>
      </c>
      <c r="V299">
        <v>12.599000000000004</v>
      </c>
    </row>
    <row r="300" spans="1:22" x14ac:dyDescent="0.25">
      <c r="A300">
        <v>6145</v>
      </c>
      <c r="B300" t="s">
        <v>8710</v>
      </c>
      <c r="C300">
        <v>2014</v>
      </c>
      <c r="D300" s="27">
        <v>41818</v>
      </c>
      <c r="E300" s="27">
        <v>41822</v>
      </c>
      <c r="F300" t="s">
        <v>50</v>
      </c>
      <c r="G300" t="s">
        <v>1878</v>
      </c>
      <c r="H300" t="s">
        <v>1879</v>
      </c>
      <c r="I300" t="s">
        <v>26</v>
      </c>
      <c r="J300" t="s">
        <v>27</v>
      </c>
      <c r="K300" t="s">
        <v>2530</v>
      </c>
      <c r="L300" t="s">
        <v>138</v>
      </c>
      <c r="M300">
        <v>68104</v>
      </c>
      <c r="N300" t="s">
        <v>105</v>
      </c>
      <c r="O300" t="s">
        <v>4250</v>
      </c>
      <c r="P300" t="s">
        <v>46</v>
      </c>
      <c r="Q300" t="s">
        <v>90</v>
      </c>
      <c r="R300" t="s">
        <v>4251</v>
      </c>
      <c r="S300">
        <v>20.07</v>
      </c>
      <c r="T300">
        <v>3</v>
      </c>
      <c r="U300">
        <v>0</v>
      </c>
      <c r="V300">
        <v>9.2321999999999989</v>
      </c>
    </row>
    <row r="301" spans="1:22" x14ac:dyDescent="0.25">
      <c r="A301">
        <v>6127</v>
      </c>
      <c r="B301" t="s">
        <v>8689</v>
      </c>
      <c r="C301">
        <v>2014</v>
      </c>
      <c r="D301" s="27">
        <v>41794</v>
      </c>
      <c r="E301" s="27">
        <v>41798</v>
      </c>
      <c r="F301" t="s">
        <v>50</v>
      </c>
      <c r="G301" t="s">
        <v>1396</v>
      </c>
      <c r="H301" t="s">
        <v>1397</v>
      </c>
      <c r="I301" t="s">
        <v>41</v>
      </c>
      <c r="J301" t="s">
        <v>27</v>
      </c>
      <c r="K301" t="s">
        <v>42</v>
      </c>
      <c r="L301" t="s">
        <v>43</v>
      </c>
      <c r="M301">
        <v>90036</v>
      </c>
      <c r="N301" t="s">
        <v>44</v>
      </c>
      <c r="O301" t="s">
        <v>3005</v>
      </c>
      <c r="P301" t="s">
        <v>46</v>
      </c>
      <c r="Q301" t="s">
        <v>75</v>
      </c>
      <c r="R301" t="s">
        <v>3006</v>
      </c>
      <c r="S301">
        <v>3.9119999999999999</v>
      </c>
      <c r="T301">
        <v>1</v>
      </c>
      <c r="U301">
        <v>0.2</v>
      </c>
      <c r="V301">
        <v>1.2713999999999996</v>
      </c>
    </row>
    <row r="302" spans="1:22" x14ac:dyDescent="0.25">
      <c r="A302">
        <v>6126</v>
      </c>
      <c r="B302" t="s">
        <v>8689</v>
      </c>
      <c r="C302">
        <v>2014</v>
      </c>
      <c r="D302" s="27">
        <v>41794</v>
      </c>
      <c r="E302" s="27">
        <v>41798</v>
      </c>
      <c r="F302" t="s">
        <v>50</v>
      </c>
      <c r="G302" t="s">
        <v>1396</v>
      </c>
      <c r="H302" t="s">
        <v>1397</v>
      </c>
      <c r="I302" t="s">
        <v>41</v>
      </c>
      <c r="J302" t="s">
        <v>27</v>
      </c>
      <c r="K302" t="s">
        <v>42</v>
      </c>
      <c r="L302" t="s">
        <v>43</v>
      </c>
      <c r="M302">
        <v>90036</v>
      </c>
      <c r="N302" t="s">
        <v>44</v>
      </c>
      <c r="O302" t="s">
        <v>8690</v>
      </c>
      <c r="P302" t="s">
        <v>46</v>
      </c>
      <c r="Q302" t="s">
        <v>90</v>
      </c>
      <c r="R302" t="s">
        <v>8691</v>
      </c>
      <c r="S302">
        <v>11.96</v>
      </c>
      <c r="T302">
        <v>2</v>
      </c>
      <c r="U302">
        <v>0</v>
      </c>
      <c r="V302">
        <v>5.3819999999999997</v>
      </c>
    </row>
    <row r="303" spans="1:22" x14ac:dyDescent="0.25">
      <c r="A303">
        <v>6125</v>
      </c>
      <c r="B303" t="s">
        <v>8689</v>
      </c>
      <c r="C303">
        <v>2014</v>
      </c>
      <c r="D303" s="27">
        <v>41794</v>
      </c>
      <c r="E303" s="27">
        <v>41798</v>
      </c>
      <c r="F303" t="s">
        <v>50</v>
      </c>
      <c r="G303" t="s">
        <v>1396</v>
      </c>
      <c r="H303" t="s">
        <v>1397</v>
      </c>
      <c r="I303" t="s">
        <v>41</v>
      </c>
      <c r="J303" t="s">
        <v>27</v>
      </c>
      <c r="K303" t="s">
        <v>42</v>
      </c>
      <c r="L303" t="s">
        <v>43</v>
      </c>
      <c r="M303">
        <v>90036</v>
      </c>
      <c r="N303" t="s">
        <v>44</v>
      </c>
      <c r="O303" t="s">
        <v>4156</v>
      </c>
      <c r="P303" t="s">
        <v>71</v>
      </c>
      <c r="Q303" t="s">
        <v>161</v>
      </c>
      <c r="R303" t="s">
        <v>4157</v>
      </c>
      <c r="S303">
        <v>44.75</v>
      </c>
      <c r="T303">
        <v>5</v>
      </c>
      <c r="U303">
        <v>0</v>
      </c>
      <c r="V303">
        <v>8.5024999999999942</v>
      </c>
    </row>
    <row r="304" spans="1:22" x14ac:dyDescent="0.25">
      <c r="A304">
        <v>6106</v>
      </c>
      <c r="B304" t="s">
        <v>8677</v>
      </c>
      <c r="C304">
        <v>2012</v>
      </c>
      <c r="D304" s="27">
        <v>41078</v>
      </c>
      <c r="E304" s="27">
        <v>41082</v>
      </c>
      <c r="F304" t="s">
        <v>50</v>
      </c>
      <c r="G304" t="s">
        <v>3389</v>
      </c>
      <c r="H304" t="s">
        <v>3390</v>
      </c>
      <c r="I304" t="s">
        <v>41</v>
      </c>
      <c r="J304" t="s">
        <v>27</v>
      </c>
      <c r="K304" t="s">
        <v>1419</v>
      </c>
      <c r="L304" t="s">
        <v>54</v>
      </c>
      <c r="M304">
        <v>33178</v>
      </c>
      <c r="N304" t="s">
        <v>30</v>
      </c>
      <c r="O304" t="s">
        <v>1264</v>
      </c>
      <c r="P304" t="s">
        <v>46</v>
      </c>
      <c r="Q304" t="s">
        <v>68</v>
      </c>
      <c r="R304" t="s">
        <v>1265</v>
      </c>
      <c r="S304">
        <v>13.632</v>
      </c>
      <c r="T304">
        <v>4</v>
      </c>
      <c r="U304">
        <v>0.2</v>
      </c>
      <c r="V304">
        <v>3.5783999999999998</v>
      </c>
    </row>
    <row r="305" spans="1:22" x14ac:dyDescent="0.25">
      <c r="A305">
        <v>6089</v>
      </c>
      <c r="B305" t="s">
        <v>8671</v>
      </c>
      <c r="C305">
        <v>2012</v>
      </c>
      <c r="D305" s="27">
        <v>41073</v>
      </c>
      <c r="E305" s="27">
        <v>41077</v>
      </c>
      <c r="F305" t="s">
        <v>50</v>
      </c>
      <c r="G305" t="s">
        <v>4611</v>
      </c>
      <c r="H305" t="s">
        <v>4612</v>
      </c>
      <c r="I305" t="s">
        <v>41</v>
      </c>
      <c r="J305" t="s">
        <v>27</v>
      </c>
      <c r="K305" t="s">
        <v>3261</v>
      </c>
      <c r="L305" t="s">
        <v>1272</v>
      </c>
      <c r="M305">
        <v>30076</v>
      </c>
      <c r="N305" t="s">
        <v>30</v>
      </c>
      <c r="O305" t="s">
        <v>2643</v>
      </c>
      <c r="P305" t="s">
        <v>46</v>
      </c>
      <c r="Q305" t="s">
        <v>90</v>
      </c>
      <c r="R305" t="s">
        <v>2644</v>
      </c>
      <c r="S305">
        <v>6.48</v>
      </c>
      <c r="T305">
        <v>1</v>
      </c>
      <c r="U305">
        <v>0</v>
      </c>
      <c r="V305">
        <v>3.1104000000000003</v>
      </c>
    </row>
    <row r="306" spans="1:22" x14ac:dyDescent="0.25">
      <c r="A306">
        <v>6050</v>
      </c>
      <c r="B306" t="s">
        <v>8647</v>
      </c>
      <c r="C306">
        <v>2013</v>
      </c>
      <c r="D306" s="27">
        <v>41441</v>
      </c>
      <c r="E306" s="27">
        <v>41444</v>
      </c>
      <c r="F306" t="s">
        <v>188</v>
      </c>
      <c r="G306" t="s">
        <v>1745</v>
      </c>
      <c r="H306" t="s">
        <v>1746</v>
      </c>
      <c r="I306" t="s">
        <v>26</v>
      </c>
      <c r="J306" t="s">
        <v>27</v>
      </c>
      <c r="K306" t="s">
        <v>184</v>
      </c>
      <c r="L306" t="s">
        <v>104</v>
      </c>
      <c r="M306">
        <v>77036</v>
      </c>
      <c r="N306" t="s">
        <v>105</v>
      </c>
      <c r="O306" t="s">
        <v>7716</v>
      </c>
      <c r="P306" t="s">
        <v>46</v>
      </c>
      <c r="Q306" t="s">
        <v>90</v>
      </c>
      <c r="R306" t="s">
        <v>7717</v>
      </c>
      <c r="S306">
        <v>173.48800000000003</v>
      </c>
      <c r="T306">
        <v>7</v>
      </c>
      <c r="U306">
        <v>0.2</v>
      </c>
      <c r="V306">
        <v>54.214999999999982</v>
      </c>
    </row>
    <row r="307" spans="1:22" x14ac:dyDescent="0.25">
      <c r="A307">
        <v>6047</v>
      </c>
      <c r="B307" t="s">
        <v>8645</v>
      </c>
      <c r="C307">
        <v>2013</v>
      </c>
      <c r="D307" s="27">
        <v>41435</v>
      </c>
      <c r="E307" s="27">
        <v>41442</v>
      </c>
      <c r="F307" t="s">
        <v>50</v>
      </c>
      <c r="G307" t="s">
        <v>6280</v>
      </c>
      <c r="H307" t="s">
        <v>6281</v>
      </c>
      <c r="I307" t="s">
        <v>102</v>
      </c>
      <c r="J307" t="s">
        <v>27</v>
      </c>
      <c r="K307" t="s">
        <v>409</v>
      </c>
      <c r="L307" t="s">
        <v>229</v>
      </c>
      <c r="M307">
        <v>55407</v>
      </c>
      <c r="N307" t="s">
        <v>105</v>
      </c>
      <c r="O307" t="s">
        <v>8261</v>
      </c>
      <c r="P307" t="s">
        <v>32</v>
      </c>
      <c r="Q307" t="s">
        <v>56</v>
      </c>
      <c r="R307" t="s">
        <v>8262</v>
      </c>
      <c r="S307">
        <v>692.93999999999994</v>
      </c>
      <c r="T307">
        <v>3</v>
      </c>
      <c r="U307">
        <v>0</v>
      </c>
      <c r="V307">
        <v>173.23500000000001</v>
      </c>
    </row>
    <row r="308" spans="1:22" x14ac:dyDescent="0.25">
      <c r="A308">
        <v>307</v>
      </c>
      <c r="B308" t="s">
        <v>1116</v>
      </c>
      <c r="C308">
        <v>2011</v>
      </c>
      <c r="D308" s="27">
        <v>40695</v>
      </c>
      <c r="E308" s="27">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25">
      <c r="A309">
        <v>308</v>
      </c>
      <c r="B309" t="s">
        <v>1116</v>
      </c>
      <c r="C309">
        <v>2011</v>
      </c>
      <c r="D309" s="27">
        <v>40695</v>
      </c>
      <c r="E309" s="27">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25">
      <c r="A310">
        <v>5926</v>
      </c>
      <c r="B310" t="s">
        <v>8578</v>
      </c>
      <c r="C310">
        <v>2014</v>
      </c>
      <c r="D310" s="27">
        <v>41794</v>
      </c>
      <c r="E310" s="27">
        <v>41799</v>
      </c>
      <c r="F310" t="s">
        <v>50</v>
      </c>
      <c r="G310" t="s">
        <v>2028</v>
      </c>
      <c r="H310" t="s">
        <v>2029</v>
      </c>
      <c r="I310" t="s">
        <v>41</v>
      </c>
      <c r="J310" t="s">
        <v>27</v>
      </c>
      <c r="K310" t="s">
        <v>5669</v>
      </c>
      <c r="L310" t="s">
        <v>96</v>
      </c>
      <c r="M310">
        <v>98226</v>
      </c>
      <c r="N310" t="s">
        <v>44</v>
      </c>
      <c r="O310" t="s">
        <v>3874</v>
      </c>
      <c r="P310" t="s">
        <v>71</v>
      </c>
      <c r="Q310" t="s">
        <v>161</v>
      </c>
      <c r="R310" t="s">
        <v>3875</v>
      </c>
      <c r="S310">
        <v>1099.5</v>
      </c>
      <c r="T310">
        <v>10</v>
      </c>
      <c r="U310">
        <v>0</v>
      </c>
      <c r="V310">
        <v>362.83500000000004</v>
      </c>
    </row>
    <row r="311" spans="1:22" x14ac:dyDescent="0.25">
      <c r="A311">
        <v>5875</v>
      </c>
      <c r="B311" t="s">
        <v>8546</v>
      </c>
      <c r="C311">
        <v>2014</v>
      </c>
      <c r="D311" s="27">
        <v>41795</v>
      </c>
      <c r="E311" s="27">
        <v>41795</v>
      </c>
      <c r="F311" t="s">
        <v>1290</v>
      </c>
      <c r="G311" t="s">
        <v>3158</v>
      </c>
      <c r="H311" t="s">
        <v>3159</v>
      </c>
      <c r="I311" t="s">
        <v>102</v>
      </c>
      <c r="J311" t="s">
        <v>27</v>
      </c>
      <c r="K311" t="s">
        <v>3265</v>
      </c>
      <c r="L311" t="s">
        <v>1707</v>
      </c>
      <c r="M311">
        <v>72401</v>
      </c>
      <c r="N311" t="s">
        <v>30</v>
      </c>
      <c r="O311" t="s">
        <v>5371</v>
      </c>
      <c r="P311" t="s">
        <v>46</v>
      </c>
      <c r="Q311" t="s">
        <v>75</v>
      </c>
      <c r="R311" t="s">
        <v>5372</v>
      </c>
      <c r="S311">
        <v>9.5400000000000009</v>
      </c>
      <c r="T311">
        <v>3</v>
      </c>
      <c r="U311">
        <v>0</v>
      </c>
      <c r="V311">
        <v>4.3883999999999999</v>
      </c>
    </row>
    <row r="312" spans="1:22" x14ac:dyDescent="0.25">
      <c r="A312">
        <v>5874</v>
      </c>
      <c r="B312" t="s">
        <v>8546</v>
      </c>
      <c r="C312">
        <v>2014</v>
      </c>
      <c r="D312" s="27">
        <v>41795</v>
      </c>
      <c r="E312" s="27">
        <v>41795</v>
      </c>
      <c r="F312" t="s">
        <v>1290</v>
      </c>
      <c r="G312" t="s">
        <v>3158</v>
      </c>
      <c r="H312" t="s">
        <v>3159</v>
      </c>
      <c r="I312" t="s">
        <v>102</v>
      </c>
      <c r="J312" t="s">
        <v>27</v>
      </c>
      <c r="K312" t="s">
        <v>3265</v>
      </c>
      <c r="L312" t="s">
        <v>1707</v>
      </c>
      <c r="M312">
        <v>72401</v>
      </c>
      <c r="N312" t="s">
        <v>30</v>
      </c>
      <c r="O312" t="s">
        <v>4327</v>
      </c>
      <c r="P312" t="s">
        <v>46</v>
      </c>
      <c r="Q312" t="s">
        <v>75</v>
      </c>
      <c r="R312" t="s">
        <v>4328</v>
      </c>
      <c r="S312">
        <v>108.08</v>
      </c>
      <c r="T312">
        <v>7</v>
      </c>
      <c r="U312">
        <v>0</v>
      </c>
      <c r="V312">
        <v>54.04</v>
      </c>
    </row>
    <row r="313" spans="1:22" x14ac:dyDescent="0.25">
      <c r="A313">
        <v>5871</v>
      </c>
      <c r="B313" t="s">
        <v>8543</v>
      </c>
      <c r="C313">
        <v>2013</v>
      </c>
      <c r="D313" s="27">
        <v>41440</v>
      </c>
      <c r="E313" s="27">
        <v>41440</v>
      </c>
      <c r="F313" t="s">
        <v>1290</v>
      </c>
      <c r="G313" t="s">
        <v>1574</v>
      </c>
      <c r="H313" t="s">
        <v>1575</v>
      </c>
      <c r="I313" t="s">
        <v>41</v>
      </c>
      <c r="J313" t="s">
        <v>27</v>
      </c>
      <c r="K313" t="s">
        <v>1883</v>
      </c>
      <c r="L313" t="s">
        <v>43</v>
      </c>
      <c r="M313">
        <v>92804</v>
      </c>
      <c r="N313" t="s">
        <v>44</v>
      </c>
      <c r="O313" t="s">
        <v>8261</v>
      </c>
      <c r="P313" t="s">
        <v>32</v>
      </c>
      <c r="Q313" t="s">
        <v>56</v>
      </c>
      <c r="R313" t="s">
        <v>8262</v>
      </c>
      <c r="S313">
        <v>1293.4879999999998</v>
      </c>
      <c r="T313">
        <v>7</v>
      </c>
      <c r="U313">
        <v>0.2</v>
      </c>
      <c r="V313">
        <v>80.843000000000075</v>
      </c>
    </row>
    <row r="314" spans="1:22" x14ac:dyDescent="0.25">
      <c r="A314">
        <v>5837</v>
      </c>
      <c r="B314" t="s">
        <v>8515</v>
      </c>
      <c r="C314">
        <v>2012</v>
      </c>
      <c r="D314" s="27">
        <v>41069</v>
      </c>
      <c r="E314" s="27">
        <v>41076</v>
      </c>
      <c r="F314" t="s">
        <v>50</v>
      </c>
      <c r="G314" t="s">
        <v>671</v>
      </c>
      <c r="H314" t="s">
        <v>672</v>
      </c>
      <c r="I314" t="s">
        <v>26</v>
      </c>
      <c r="J314" t="s">
        <v>27</v>
      </c>
      <c r="K314" t="s">
        <v>1419</v>
      </c>
      <c r="L314" t="s">
        <v>54</v>
      </c>
      <c r="M314">
        <v>33178</v>
      </c>
      <c r="N314" t="s">
        <v>30</v>
      </c>
      <c r="O314" t="s">
        <v>7775</v>
      </c>
      <c r="P314" t="s">
        <v>71</v>
      </c>
      <c r="Q314" t="s">
        <v>161</v>
      </c>
      <c r="R314" t="s">
        <v>7776</v>
      </c>
      <c r="S314">
        <v>72.599999999999994</v>
      </c>
      <c r="T314">
        <v>5</v>
      </c>
      <c r="U314">
        <v>0.2</v>
      </c>
      <c r="V314">
        <v>-8.1674999999999933</v>
      </c>
    </row>
    <row r="315" spans="1:22" x14ac:dyDescent="0.25">
      <c r="A315">
        <v>5836</v>
      </c>
      <c r="B315" t="s">
        <v>8515</v>
      </c>
      <c r="C315">
        <v>2012</v>
      </c>
      <c r="D315" s="27">
        <v>41069</v>
      </c>
      <c r="E315" s="27">
        <v>41076</v>
      </c>
      <c r="F315" t="s">
        <v>50</v>
      </c>
      <c r="G315" t="s">
        <v>671</v>
      </c>
      <c r="H315" t="s">
        <v>672</v>
      </c>
      <c r="I315" t="s">
        <v>26</v>
      </c>
      <c r="J315" t="s">
        <v>27</v>
      </c>
      <c r="K315" t="s">
        <v>1419</v>
      </c>
      <c r="L315" t="s">
        <v>54</v>
      </c>
      <c r="M315">
        <v>33178</v>
      </c>
      <c r="N315" t="s">
        <v>30</v>
      </c>
      <c r="O315" t="s">
        <v>4642</v>
      </c>
      <c r="P315" t="s">
        <v>46</v>
      </c>
      <c r="Q315" t="s">
        <v>75</v>
      </c>
      <c r="R315" t="s">
        <v>4643</v>
      </c>
      <c r="S315">
        <v>38.520000000000003</v>
      </c>
      <c r="T315">
        <v>3</v>
      </c>
      <c r="U315">
        <v>0.7</v>
      </c>
      <c r="V315">
        <v>-26.963999999999999</v>
      </c>
    </row>
    <row r="316" spans="1:22" x14ac:dyDescent="0.25">
      <c r="A316">
        <v>5835</v>
      </c>
      <c r="B316" t="s">
        <v>8515</v>
      </c>
      <c r="C316">
        <v>2012</v>
      </c>
      <c r="D316" s="27">
        <v>41069</v>
      </c>
      <c r="E316" s="27">
        <v>41076</v>
      </c>
      <c r="F316" t="s">
        <v>50</v>
      </c>
      <c r="G316" t="s">
        <v>671</v>
      </c>
      <c r="H316" t="s">
        <v>672</v>
      </c>
      <c r="I316" t="s">
        <v>26</v>
      </c>
      <c r="J316" t="s">
        <v>27</v>
      </c>
      <c r="K316" t="s">
        <v>1419</v>
      </c>
      <c r="L316" t="s">
        <v>54</v>
      </c>
      <c r="M316">
        <v>33178</v>
      </c>
      <c r="N316" t="s">
        <v>30</v>
      </c>
      <c r="O316" t="s">
        <v>7314</v>
      </c>
      <c r="P316" t="s">
        <v>46</v>
      </c>
      <c r="Q316" t="s">
        <v>75</v>
      </c>
      <c r="R316" t="s">
        <v>7315</v>
      </c>
      <c r="S316">
        <v>64.2</v>
      </c>
      <c r="T316">
        <v>5</v>
      </c>
      <c r="U316">
        <v>0.7</v>
      </c>
      <c r="V316">
        <v>-42.799999999999983</v>
      </c>
    </row>
    <row r="317" spans="1:22" x14ac:dyDescent="0.25">
      <c r="A317">
        <v>5815</v>
      </c>
      <c r="B317" t="s">
        <v>8506</v>
      </c>
      <c r="C317">
        <v>2012</v>
      </c>
      <c r="D317" s="27">
        <v>41075</v>
      </c>
      <c r="E317" s="27">
        <v>41077</v>
      </c>
      <c r="F317" t="s">
        <v>188</v>
      </c>
      <c r="G317" t="s">
        <v>4716</v>
      </c>
      <c r="H317" t="s">
        <v>4717</v>
      </c>
      <c r="I317" t="s">
        <v>26</v>
      </c>
      <c r="J317" t="s">
        <v>27</v>
      </c>
      <c r="K317" t="s">
        <v>900</v>
      </c>
      <c r="L317" t="s">
        <v>54</v>
      </c>
      <c r="M317">
        <v>33614</v>
      </c>
      <c r="N317" t="s">
        <v>30</v>
      </c>
      <c r="O317" t="s">
        <v>4834</v>
      </c>
      <c r="P317" t="s">
        <v>71</v>
      </c>
      <c r="Q317" t="s">
        <v>161</v>
      </c>
      <c r="R317" t="s">
        <v>4835</v>
      </c>
      <c r="S317">
        <v>11.672000000000001</v>
      </c>
      <c r="T317">
        <v>1</v>
      </c>
      <c r="U317">
        <v>0.2</v>
      </c>
      <c r="V317">
        <v>-0.7295000000000007</v>
      </c>
    </row>
    <row r="318" spans="1:22" x14ac:dyDescent="0.25">
      <c r="A318">
        <v>5736</v>
      </c>
      <c r="B318" t="s">
        <v>8449</v>
      </c>
      <c r="C318">
        <v>2011</v>
      </c>
      <c r="D318" s="27">
        <v>40723</v>
      </c>
      <c r="E318" s="27">
        <v>40727</v>
      </c>
      <c r="F318" t="s">
        <v>50</v>
      </c>
      <c r="G318" t="s">
        <v>5281</v>
      </c>
      <c r="H318" t="s">
        <v>5282</v>
      </c>
      <c r="I318" t="s">
        <v>26</v>
      </c>
      <c r="J318" t="s">
        <v>27</v>
      </c>
      <c r="K318" t="s">
        <v>266</v>
      </c>
      <c r="L318" t="s">
        <v>267</v>
      </c>
      <c r="M318">
        <v>10024</v>
      </c>
      <c r="N318" t="s">
        <v>148</v>
      </c>
      <c r="O318" t="s">
        <v>6137</v>
      </c>
      <c r="P318" t="s">
        <v>46</v>
      </c>
      <c r="Q318" t="s">
        <v>75</v>
      </c>
      <c r="R318" t="s">
        <v>6138</v>
      </c>
      <c r="S318">
        <v>13.919999999999998</v>
      </c>
      <c r="T318">
        <v>3</v>
      </c>
      <c r="U318">
        <v>0.2</v>
      </c>
      <c r="V318">
        <v>4.8720000000000008</v>
      </c>
    </row>
    <row r="319" spans="1:22" x14ac:dyDescent="0.25">
      <c r="A319">
        <v>5735</v>
      </c>
      <c r="B319" t="s">
        <v>8447</v>
      </c>
      <c r="C319">
        <v>2014</v>
      </c>
      <c r="D319" s="27">
        <v>41820</v>
      </c>
      <c r="E319" s="27">
        <v>41823</v>
      </c>
      <c r="F319" t="s">
        <v>188</v>
      </c>
      <c r="G319" t="s">
        <v>958</v>
      </c>
      <c r="H319" t="s">
        <v>959</v>
      </c>
      <c r="I319" t="s">
        <v>41</v>
      </c>
      <c r="J319" t="s">
        <v>27</v>
      </c>
      <c r="K319" t="s">
        <v>8448</v>
      </c>
      <c r="L319" t="s">
        <v>747</v>
      </c>
      <c r="M319">
        <v>6460</v>
      </c>
      <c r="N319" t="s">
        <v>148</v>
      </c>
      <c r="O319" t="s">
        <v>3839</v>
      </c>
      <c r="P319" t="s">
        <v>32</v>
      </c>
      <c r="Q319" t="s">
        <v>65</v>
      </c>
      <c r="R319" t="s">
        <v>3840</v>
      </c>
      <c r="S319">
        <v>25.16</v>
      </c>
      <c r="T319">
        <v>2</v>
      </c>
      <c r="U319">
        <v>0</v>
      </c>
      <c r="V319">
        <v>8.5543999999999976</v>
      </c>
    </row>
    <row r="320" spans="1:22" x14ac:dyDescent="0.25">
      <c r="A320">
        <v>5734</v>
      </c>
      <c r="B320" t="s">
        <v>8447</v>
      </c>
      <c r="C320">
        <v>2014</v>
      </c>
      <c r="D320" s="27">
        <v>41820</v>
      </c>
      <c r="E320" s="27">
        <v>41823</v>
      </c>
      <c r="F320" t="s">
        <v>188</v>
      </c>
      <c r="G320" t="s">
        <v>958</v>
      </c>
      <c r="H320" t="s">
        <v>959</v>
      </c>
      <c r="I320" t="s">
        <v>41</v>
      </c>
      <c r="J320" t="s">
        <v>27</v>
      </c>
      <c r="K320" t="s">
        <v>8448</v>
      </c>
      <c r="L320" t="s">
        <v>747</v>
      </c>
      <c r="M320">
        <v>6460</v>
      </c>
      <c r="N320" t="s">
        <v>148</v>
      </c>
      <c r="O320" t="s">
        <v>2652</v>
      </c>
      <c r="P320" t="s">
        <v>46</v>
      </c>
      <c r="Q320" t="s">
        <v>578</v>
      </c>
      <c r="R320" t="s">
        <v>2653</v>
      </c>
      <c r="S320">
        <v>30.69</v>
      </c>
      <c r="T320">
        <v>3</v>
      </c>
      <c r="U320">
        <v>0</v>
      </c>
      <c r="V320">
        <v>7.9794000000000018</v>
      </c>
    </row>
    <row r="321" spans="1:22" x14ac:dyDescent="0.25">
      <c r="A321">
        <v>5733</v>
      </c>
      <c r="B321" t="s">
        <v>8447</v>
      </c>
      <c r="C321">
        <v>2014</v>
      </c>
      <c r="D321" s="27">
        <v>41820</v>
      </c>
      <c r="E321" s="27">
        <v>41823</v>
      </c>
      <c r="F321" t="s">
        <v>188</v>
      </c>
      <c r="G321" t="s">
        <v>958</v>
      </c>
      <c r="H321" t="s">
        <v>959</v>
      </c>
      <c r="I321" t="s">
        <v>41</v>
      </c>
      <c r="J321" t="s">
        <v>27</v>
      </c>
      <c r="K321" t="s">
        <v>8448</v>
      </c>
      <c r="L321" t="s">
        <v>747</v>
      </c>
      <c r="M321">
        <v>6460</v>
      </c>
      <c r="N321" t="s">
        <v>148</v>
      </c>
      <c r="O321" t="s">
        <v>6577</v>
      </c>
      <c r="P321" t="s">
        <v>32</v>
      </c>
      <c r="Q321" t="s">
        <v>33</v>
      </c>
      <c r="R321" t="s">
        <v>6578</v>
      </c>
      <c r="S321">
        <v>638.82000000000005</v>
      </c>
      <c r="T321">
        <v>9</v>
      </c>
      <c r="U321">
        <v>0</v>
      </c>
      <c r="V321">
        <v>185.25779999999997</v>
      </c>
    </row>
    <row r="322" spans="1:22" x14ac:dyDescent="0.25">
      <c r="A322">
        <v>5672</v>
      </c>
      <c r="B322" t="s">
        <v>8413</v>
      </c>
      <c r="C322">
        <v>2012</v>
      </c>
      <c r="D322" s="27">
        <v>41069</v>
      </c>
      <c r="E322" s="27">
        <v>41071</v>
      </c>
      <c r="F322" t="s">
        <v>23</v>
      </c>
      <c r="G322" t="s">
        <v>1945</v>
      </c>
      <c r="H322" t="s">
        <v>1946</v>
      </c>
      <c r="I322" t="s">
        <v>26</v>
      </c>
      <c r="J322" t="s">
        <v>27</v>
      </c>
      <c r="K322" t="s">
        <v>8414</v>
      </c>
      <c r="L322" t="s">
        <v>6260</v>
      </c>
      <c r="M322">
        <v>83201</v>
      </c>
      <c r="N322" t="s">
        <v>44</v>
      </c>
      <c r="O322" t="s">
        <v>7940</v>
      </c>
      <c r="P322" t="s">
        <v>71</v>
      </c>
      <c r="Q322" t="s">
        <v>72</v>
      </c>
      <c r="R322" t="s">
        <v>7941</v>
      </c>
      <c r="S322">
        <v>140.376</v>
      </c>
      <c r="T322">
        <v>3</v>
      </c>
      <c r="U322">
        <v>0.2</v>
      </c>
      <c r="V322">
        <v>8.7735000000000056</v>
      </c>
    </row>
    <row r="323" spans="1:22" x14ac:dyDescent="0.25">
      <c r="A323">
        <v>5671</v>
      </c>
      <c r="B323" t="s">
        <v>8413</v>
      </c>
      <c r="C323">
        <v>2012</v>
      </c>
      <c r="D323" s="27">
        <v>41069</v>
      </c>
      <c r="E323" s="27">
        <v>41071</v>
      </c>
      <c r="F323" t="s">
        <v>23</v>
      </c>
      <c r="G323" t="s">
        <v>1945</v>
      </c>
      <c r="H323" t="s">
        <v>1946</v>
      </c>
      <c r="I323" t="s">
        <v>26</v>
      </c>
      <c r="J323" t="s">
        <v>27</v>
      </c>
      <c r="K323" t="s">
        <v>8414</v>
      </c>
      <c r="L323" t="s">
        <v>6260</v>
      </c>
      <c r="M323">
        <v>83201</v>
      </c>
      <c r="N323" t="s">
        <v>44</v>
      </c>
      <c r="O323" t="s">
        <v>8240</v>
      </c>
      <c r="P323" t="s">
        <v>32</v>
      </c>
      <c r="Q323" t="s">
        <v>65</v>
      </c>
      <c r="R323" t="s">
        <v>8241</v>
      </c>
      <c r="S323">
        <v>355.36</v>
      </c>
      <c r="T323">
        <v>4</v>
      </c>
      <c r="U323">
        <v>0</v>
      </c>
      <c r="V323">
        <v>92.393599999999992</v>
      </c>
    </row>
    <row r="324" spans="1:22" x14ac:dyDescent="0.25">
      <c r="A324">
        <v>5670</v>
      </c>
      <c r="B324" t="s">
        <v>8412</v>
      </c>
      <c r="C324">
        <v>2013</v>
      </c>
      <c r="D324" s="27">
        <v>41437</v>
      </c>
      <c r="E324" s="27">
        <v>41441</v>
      </c>
      <c r="F324" t="s">
        <v>50</v>
      </c>
      <c r="G324" t="s">
        <v>2813</v>
      </c>
      <c r="H324" t="s">
        <v>2814</v>
      </c>
      <c r="I324" t="s">
        <v>26</v>
      </c>
      <c r="J324" t="s">
        <v>27</v>
      </c>
      <c r="K324" t="s">
        <v>95</v>
      </c>
      <c r="L324" t="s">
        <v>96</v>
      </c>
      <c r="M324">
        <v>98103</v>
      </c>
      <c r="N324" t="s">
        <v>44</v>
      </c>
      <c r="O324" t="s">
        <v>5327</v>
      </c>
      <c r="P324" t="s">
        <v>71</v>
      </c>
      <c r="Q324" t="s">
        <v>161</v>
      </c>
      <c r="R324" t="s">
        <v>5328</v>
      </c>
      <c r="S324">
        <v>389.97</v>
      </c>
      <c r="T324">
        <v>3</v>
      </c>
      <c r="U324">
        <v>0</v>
      </c>
      <c r="V324">
        <v>132.58980000000003</v>
      </c>
    </row>
    <row r="325" spans="1:22" x14ac:dyDescent="0.25">
      <c r="A325">
        <v>5669</v>
      </c>
      <c r="B325" t="s">
        <v>8412</v>
      </c>
      <c r="C325">
        <v>2013</v>
      </c>
      <c r="D325" s="27">
        <v>41437</v>
      </c>
      <c r="E325" s="27">
        <v>41441</v>
      </c>
      <c r="F325" t="s">
        <v>50</v>
      </c>
      <c r="G325" t="s">
        <v>2813</v>
      </c>
      <c r="H325" t="s">
        <v>2814</v>
      </c>
      <c r="I325" t="s">
        <v>26</v>
      </c>
      <c r="J325" t="s">
        <v>27</v>
      </c>
      <c r="K325" t="s">
        <v>95</v>
      </c>
      <c r="L325" t="s">
        <v>96</v>
      </c>
      <c r="M325">
        <v>98103</v>
      </c>
      <c r="N325" t="s">
        <v>44</v>
      </c>
      <c r="O325" t="s">
        <v>2106</v>
      </c>
      <c r="P325" t="s">
        <v>46</v>
      </c>
      <c r="Q325" t="s">
        <v>75</v>
      </c>
      <c r="R325" t="s">
        <v>2107</v>
      </c>
      <c r="S325">
        <v>53.984000000000002</v>
      </c>
      <c r="T325">
        <v>14</v>
      </c>
      <c r="U325">
        <v>0.2</v>
      </c>
      <c r="V325">
        <v>17.544800000000002</v>
      </c>
    </row>
    <row r="326" spans="1:22" x14ac:dyDescent="0.25">
      <c r="A326">
        <v>5668</v>
      </c>
      <c r="B326" t="s">
        <v>8412</v>
      </c>
      <c r="C326">
        <v>2013</v>
      </c>
      <c r="D326" s="27">
        <v>41437</v>
      </c>
      <c r="E326" s="27">
        <v>41441</v>
      </c>
      <c r="F326" t="s">
        <v>50</v>
      </c>
      <c r="G326" t="s">
        <v>2813</v>
      </c>
      <c r="H326" t="s">
        <v>2814</v>
      </c>
      <c r="I326" t="s">
        <v>26</v>
      </c>
      <c r="J326" t="s">
        <v>27</v>
      </c>
      <c r="K326" t="s">
        <v>95</v>
      </c>
      <c r="L326" t="s">
        <v>96</v>
      </c>
      <c r="M326">
        <v>98103</v>
      </c>
      <c r="N326" t="s">
        <v>44</v>
      </c>
      <c r="O326" t="s">
        <v>2620</v>
      </c>
      <c r="P326" t="s">
        <v>46</v>
      </c>
      <c r="Q326" t="s">
        <v>47</v>
      </c>
      <c r="R326" t="s">
        <v>2621</v>
      </c>
      <c r="S326">
        <v>14.62</v>
      </c>
      <c r="T326">
        <v>2</v>
      </c>
      <c r="U326">
        <v>0</v>
      </c>
      <c r="V326">
        <v>6.8713999999999995</v>
      </c>
    </row>
    <row r="327" spans="1:22" x14ac:dyDescent="0.25">
      <c r="A327">
        <v>5629</v>
      </c>
      <c r="B327" t="s">
        <v>8381</v>
      </c>
      <c r="C327">
        <v>2014</v>
      </c>
      <c r="D327" s="27">
        <v>41817</v>
      </c>
      <c r="E327" s="27">
        <v>41822</v>
      </c>
      <c r="F327" t="s">
        <v>50</v>
      </c>
      <c r="G327" t="s">
        <v>958</v>
      </c>
      <c r="H327" t="s">
        <v>959</v>
      </c>
      <c r="I327" t="s">
        <v>41</v>
      </c>
      <c r="J327" t="s">
        <v>27</v>
      </c>
      <c r="K327" t="s">
        <v>1419</v>
      </c>
      <c r="L327" t="s">
        <v>54</v>
      </c>
      <c r="M327">
        <v>33180</v>
      </c>
      <c r="N327" t="s">
        <v>30</v>
      </c>
      <c r="O327" t="s">
        <v>8382</v>
      </c>
      <c r="P327" t="s">
        <v>32</v>
      </c>
      <c r="Q327" t="s">
        <v>36</v>
      </c>
      <c r="R327" t="s">
        <v>8383</v>
      </c>
      <c r="S327">
        <v>273.55200000000002</v>
      </c>
      <c r="T327">
        <v>3</v>
      </c>
      <c r="U327">
        <v>0.2</v>
      </c>
      <c r="V327">
        <v>-13.677599999999998</v>
      </c>
    </row>
    <row r="328" spans="1:22" x14ac:dyDescent="0.25">
      <c r="A328">
        <v>5628</v>
      </c>
      <c r="B328" t="s">
        <v>8381</v>
      </c>
      <c r="C328">
        <v>2014</v>
      </c>
      <c r="D328" s="27">
        <v>41817</v>
      </c>
      <c r="E328" s="27">
        <v>41822</v>
      </c>
      <c r="F328" t="s">
        <v>50</v>
      </c>
      <c r="G328" t="s">
        <v>958</v>
      </c>
      <c r="H328" t="s">
        <v>959</v>
      </c>
      <c r="I328" t="s">
        <v>41</v>
      </c>
      <c r="J328" t="s">
        <v>27</v>
      </c>
      <c r="K328" t="s">
        <v>1419</v>
      </c>
      <c r="L328" t="s">
        <v>54</v>
      </c>
      <c r="M328">
        <v>33180</v>
      </c>
      <c r="N328" t="s">
        <v>30</v>
      </c>
      <c r="O328" t="s">
        <v>1072</v>
      </c>
      <c r="P328" t="s">
        <v>46</v>
      </c>
      <c r="Q328" t="s">
        <v>47</v>
      </c>
      <c r="R328" t="s">
        <v>1073</v>
      </c>
      <c r="S328">
        <v>13.872000000000002</v>
      </c>
      <c r="T328">
        <v>6</v>
      </c>
      <c r="U328">
        <v>0.2</v>
      </c>
      <c r="V328">
        <v>4.6818000000000008</v>
      </c>
    </row>
    <row r="329" spans="1:22" x14ac:dyDescent="0.25">
      <c r="A329">
        <v>5538</v>
      </c>
      <c r="B329" t="s">
        <v>8311</v>
      </c>
      <c r="C329">
        <v>2013</v>
      </c>
      <c r="D329" s="27">
        <v>41432</v>
      </c>
      <c r="E329" s="27">
        <v>41433</v>
      </c>
      <c r="F329" t="s">
        <v>188</v>
      </c>
      <c r="G329" t="s">
        <v>2035</v>
      </c>
      <c r="H329" t="s">
        <v>2036</v>
      </c>
      <c r="I329" t="s">
        <v>26</v>
      </c>
      <c r="J329" t="s">
        <v>27</v>
      </c>
      <c r="K329" t="s">
        <v>5141</v>
      </c>
      <c r="L329" t="s">
        <v>1707</v>
      </c>
      <c r="M329">
        <v>72209</v>
      </c>
      <c r="N329" t="s">
        <v>30</v>
      </c>
      <c r="O329" t="s">
        <v>6284</v>
      </c>
      <c r="P329" t="s">
        <v>46</v>
      </c>
      <c r="Q329" t="s">
        <v>90</v>
      </c>
      <c r="R329" t="s">
        <v>6285</v>
      </c>
      <c r="S329">
        <v>12.96</v>
      </c>
      <c r="T329">
        <v>2</v>
      </c>
      <c r="U329">
        <v>0</v>
      </c>
      <c r="V329">
        <v>6.2208000000000006</v>
      </c>
    </row>
    <row r="330" spans="1:22" x14ac:dyDescent="0.25">
      <c r="A330">
        <v>5537</v>
      </c>
      <c r="B330" t="s">
        <v>8311</v>
      </c>
      <c r="C330">
        <v>2013</v>
      </c>
      <c r="D330" s="27">
        <v>41432</v>
      </c>
      <c r="E330" s="27">
        <v>41433</v>
      </c>
      <c r="F330" t="s">
        <v>188</v>
      </c>
      <c r="G330" t="s">
        <v>2035</v>
      </c>
      <c r="H330" t="s">
        <v>2036</v>
      </c>
      <c r="I330" t="s">
        <v>26</v>
      </c>
      <c r="J330" t="s">
        <v>27</v>
      </c>
      <c r="K330" t="s">
        <v>5141</v>
      </c>
      <c r="L330" t="s">
        <v>1707</v>
      </c>
      <c r="M330">
        <v>72209</v>
      </c>
      <c r="N330" t="s">
        <v>30</v>
      </c>
      <c r="O330" t="s">
        <v>4233</v>
      </c>
      <c r="P330" t="s">
        <v>46</v>
      </c>
      <c r="Q330" t="s">
        <v>75</v>
      </c>
      <c r="R330" t="s">
        <v>4234</v>
      </c>
      <c r="S330">
        <v>11.67</v>
      </c>
      <c r="T330">
        <v>3</v>
      </c>
      <c r="U330">
        <v>0</v>
      </c>
      <c r="V330">
        <v>5.6015999999999995</v>
      </c>
    </row>
    <row r="331" spans="1:22" x14ac:dyDescent="0.25">
      <c r="A331">
        <v>5536</v>
      </c>
      <c r="B331" t="s">
        <v>8311</v>
      </c>
      <c r="C331">
        <v>2013</v>
      </c>
      <c r="D331" s="27">
        <v>41432</v>
      </c>
      <c r="E331" s="27">
        <v>41433</v>
      </c>
      <c r="F331" t="s">
        <v>188</v>
      </c>
      <c r="G331" t="s">
        <v>2035</v>
      </c>
      <c r="H331" t="s">
        <v>2036</v>
      </c>
      <c r="I331" t="s">
        <v>26</v>
      </c>
      <c r="J331" t="s">
        <v>27</v>
      </c>
      <c r="K331" t="s">
        <v>5141</v>
      </c>
      <c r="L331" t="s">
        <v>1707</v>
      </c>
      <c r="M331">
        <v>72209</v>
      </c>
      <c r="N331" t="s">
        <v>30</v>
      </c>
      <c r="O331" t="s">
        <v>431</v>
      </c>
      <c r="P331" t="s">
        <v>46</v>
      </c>
      <c r="Q331" t="s">
        <v>75</v>
      </c>
      <c r="R331" t="s">
        <v>432</v>
      </c>
      <c r="S331">
        <v>64.14</v>
      </c>
      <c r="T331">
        <v>3</v>
      </c>
      <c r="U331">
        <v>0</v>
      </c>
      <c r="V331">
        <v>30.787199999999999</v>
      </c>
    </row>
    <row r="332" spans="1:22" x14ac:dyDescent="0.25">
      <c r="A332">
        <v>5535</v>
      </c>
      <c r="B332" t="s">
        <v>8311</v>
      </c>
      <c r="C332">
        <v>2013</v>
      </c>
      <c r="D332" s="27">
        <v>41432</v>
      </c>
      <c r="E332" s="27">
        <v>41433</v>
      </c>
      <c r="F332" t="s">
        <v>188</v>
      </c>
      <c r="G332" t="s">
        <v>2035</v>
      </c>
      <c r="H332" t="s">
        <v>2036</v>
      </c>
      <c r="I332" t="s">
        <v>26</v>
      </c>
      <c r="J332" t="s">
        <v>27</v>
      </c>
      <c r="K332" t="s">
        <v>5141</v>
      </c>
      <c r="L332" t="s">
        <v>1707</v>
      </c>
      <c r="M332">
        <v>72209</v>
      </c>
      <c r="N332" t="s">
        <v>30</v>
      </c>
      <c r="O332" t="s">
        <v>1450</v>
      </c>
      <c r="P332" t="s">
        <v>46</v>
      </c>
      <c r="Q332" t="s">
        <v>90</v>
      </c>
      <c r="R332" t="s">
        <v>1451</v>
      </c>
      <c r="S332">
        <v>59.94</v>
      </c>
      <c r="T332">
        <v>3</v>
      </c>
      <c r="U332">
        <v>0</v>
      </c>
      <c r="V332">
        <v>28.171799999999998</v>
      </c>
    </row>
    <row r="333" spans="1:22" x14ac:dyDescent="0.25">
      <c r="A333">
        <v>5534</v>
      </c>
      <c r="B333" t="s">
        <v>8311</v>
      </c>
      <c r="C333">
        <v>2013</v>
      </c>
      <c r="D333" s="27">
        <v>41432</v>
      </c>
      <c r="E333" s="27">
        <v>41433</v>
      </c>
      <c r="F333" t="s">
        <v>188</v>
      </c>
      <c r="G333" t="s">
        <v>2035</v>
      </c>
      <c r="H333" t="s">
        <v>2036</v>
      </c>
      <c r="I333" t="s">
        <v>26</v>
      </c>
      <c r="J333" t="s">
        <v>27</v>
      </c>
      <c r="K333" t="s">
        <v>5141</v>
      </c>
      <c r="L333" t="s">
        <v>1707</v>
      </c>
      <c r="M333">
        <v>72209</v>
      </c>
      <c r="N333" t="s">
        <v>30</v>
      </c>
      <c r="O333" t="s">
        <v>2425</v>
      </c>
      <c r="P333" t="s">
        <v>71</v>
      </c>
      <c r="Q333" t="s">
        <v>161</v>
      </c>
      <c r="R333" t="s">
        <v>2426</v>
      </c>
      <c r="S333">
        <v>323.37</v>
      </c>
      <c r="T333">
        <v>3</v>
      </c>
      <c r="U333">
        <v>0</v>
      </c>
      <c r="V333">
        <v>129.34800000000001</v>
      </c>
    </row>
    <row r="334" spans="1:22" x14ac:dyDescent="0.25">
      <c r="A334">
        <v>5533</v>
      </c>
      <c r="B334" t="s">
        <v>8311</v>
      </c>
      <c r="C334">
        <v>2013</v>
      </c>
      <c r="D334" s="27">
        <v>41432</v>
      </c>
      <c r="E334" s="27">
        <v>41433</v>
      </c>
      <c r="F334" t="s">
        <v>188</v>
      </c>
      <c r="G334" t="s">
        <v>2035</v>
      </c>
      <c r="H334" t="s">
        <v>2036</v>
      </c>
      <c r="I334" t="s">
        <v>26</v>
      </c>
      <c r="J334" t="s">
        <v>27</v>
      </c>
      <c r="K334" t="s">
        <v>5141</v>
      </c>
      <c r="L334" t="s">
        <v>1707</v>
      </c>
      <c r="M334">
        <v>72209</v>
      </c>
      <c r="N334" t="s">
        <v>30</v>
      </c>
      <c r="O334" t="s">
        <v>4156</v>
      </c>
      <c r="P334" t="s">
        <v>71</v>
      </c>
      <c r="Q334" t="s">
        <v>161</v>
      </c>
      <c r="R334" t="s">
        <v>4157</v>
      </c>
      <c r="S334">
        <v>26.849999999999998</v>
      </c>
      <c r="T334">
        <v>3</v>
      </c>
      <c r="U334">
        <v>0</v>
      </c>
      <c r="V334">
        <v>5.101499999999997</v>
      </c>
    </row>
    <row r="335" spans="1:22" x14ac:dyDescent="0.25">
      <c r="A335">
        <v>5532</v>
      </c>
      <c r="B335" t="s">
        <v>8311</v>
      </c>
      <c r="C335">
        <v>2013</v>
      </c>
      <c r="D335" s="27">
        <v>41432</v>
      </c>
      <c r="E335" s="27">
        <v>41433</v>
      </c>
      <c r="F335" t="s">
        <v>188</v>
      </c>
      <c r="G335" t="s">
        <v>2035</v>
      </c>
      <c r="H335" t="s">
        <v>2036</v>
      </c>
      <c r="I335" t="s">
        <v>26</v>
      </c>
      <c r="J335" t="s">
        <v>27</v>
      </c>
      <c r="K335" t="s">
        <v>5141</v>
      </c>
      <c r="L335" t="s">
        <v>1707</v>
      </c>
      <c r="M335">
        <v>72209</v>
      </c>
      <c r="N335" t="s">
        <v>30</v>
      </c>
      <c r="O335" t="s">
        <v>3995</v>
      </c>
      <c r="P335" t="s">
        <v>71</v>
      </c>
      <c r="Q335" t="s">
        <v>161</v>
      </c>
      <c r="R335" t="s">
        <v>3996</v>
      </c>
      <c r="S335">
        <v>179.94</v>
      </c>
      <c r="T335">
        <v>6</v>
      </c>
      <c r="U335">
        <v>0</v>
      </c>
      <c r="V335">
        <v>75.57480000000001</v>
      </c>
    </row>
    <row r="336" spans="1:22" x14ac:dyDescent="0.25">
      <c r="A336">
        <v>5524</v>
      </c>
      <c r="B336" t="s">
        <v>8299</v>
      </c>
      <c r="C336">
        <v>2013</v>
      </c>
      <c r="D336" s="27">
        <v>41431</v>
      </c>
      <c r="E336" s="27">
        <v>41433</v>
      </c>
      <c r="F336" t="s">
        <v>188</v>
      </c>
      <c r="G336" t="s">
        <v>2002</v>
      </c>
      <c r="H336" t="s">
        <v>2003</v>
      </c>
      <c r="I336" t="s">
        <v>26</v>
      </c>
      <c r="J336" t="s">
        <v>27</v>
      </c>
      <c r="K336" t="s">
        <v>912</v>
      </c>
      <c r="L336" t="s">
        <v>43</v>
      </c>
      <c r="M336">
        <v>95051</v>
      </c>
      <c r="N336" t="s">
        <v>44</v>
      </c>
      <c r="O336" t="s">
        <v>3650</v>
      </c>
      <c r="P336" t="s">
        <v>46</v>
      </c>
      <c r="Q336" t="s">
        <v>78</v>
      </c>
      <c r="R336" t="s">
        <v>3651</v>
      </c>
      <c r="S336">
        <v>58.24</v>
      </c>
      <c r="T336">
        <v>4</v>
      </c>
      <c r="U336">
        <v>0</v>
      </c>
      <c r="V336">
        <v>15.724800000000002</v>
      </c>
    </row>
    <row r="337" spans="1:22" x14ac:dyDescent="0.25">
      <c r="A337">
        <v>5523</v>
      </c>
      <c r="B337" t="s">
        <v>8299</v>
      </c>
      <c r="C337">
        <v>2013</v>
      </c>
      <c r="D337" s="27">
        <v>41431</v>
      </c>
      <c r="E337" s="27">
        <v>41433</v>
      </c>
      <c r="F337" t="s">
        <v>188</v>
      </c>
      <c r="G337" t="s">
        <v>2002</v>
      </c>
      <c r="H337" t="s">
        <v>2003</v>
      </c>
      <c r="I337" t="s">
        <v>26</v>
      </c>
      <c r="J337" t="s">
        <v>27</v>
      </c>
      <c r="K337" t="s">
        <v>912</v>
      </c>
      <c r="L337" t="s">
        <v>43</v>
      </c>
      <c r="M337">
        <v>95051</v>
      </c>
      <c r="N337" t="s">
        <v>44</v>
      </c>
      <c r="O337" t="s">
        <v>5621</v>
      </c>
      <c r="P337" t="s">
        <v>46</v>
      </c>
      <c r="Q337" t="s">
        <v>75</v>
      </c>
      <c r="R337" t="s">
        <v>1219</v>
      </c>
      <c r="S337">
        <v>21.552000000000003</v>
      </c>
      <c r="T337">
        <v>6</v>
      </c>
      <c r="U337">
        <v>0.2</v>
      </c>
      <c r="V337">
        <v>7.0043999999999977</v>
      </c>
    </row>
    <row r="338" spans="1:22" x14ac:dyDescent="0.25">
      <c r="A338">
        <v>5497</v>
      </c>
      <c r="B338" t="s">
        <v>8285</v>
      </c>
      <c r="C338">
        <v>2014</v>
      </c>
      <c r="D338" s="27">
        <v>41803</v>
      </c>
      <c r="E338" s="27">
        <v>41807</v>
      </c>
      <c r="F338" t="s">
        <v>50</v>
      </c>
      <c r="G338" t="s">
        <v>5793</v>
      </c>
      <c r="H338" t="s">
        <v>5794</v>
      </c>
      <c r="I338" t="s">
        <v>26</v>
      </c>
      <c r="J338" t="s">
        <v>27</v>
      </c>
      <c r="K338" t="s">
        <v>5178</v>
      </c>
      <c r="L338" t="s">
        <v>498</v>
      </c>
      <c r="M338">
        <v>43302</v>
      </c>
      <c r="N338" t="s">
        <v>148</v>
      </c>
      <c r="O338" t="s">
        <v>992</v>
      </c>
      <c r="P338" t="s">
        <v>71</v>
      </c>
      <c r="Q338" t="s">
        <v>161</v>
      </c>
      <c r="R338" t="s">
        <v>993</v>
      </c>
      <c r="S338">
        <v>63.920000000000009</v>
      </c>
      <c r="T338">
        <v>2</v>
      </c>
      <c r="U338">
        <v>0.2</v>
      </c>
      <c r="V338">
        <v>19.176000000000002</v>
      </c>
    </row>
    <row r="339" spans="1:22" x14ac:dyDescent="0.25">
      <c r="A339">
        <v>5478</v>
      </c>
      <c r="B339" t="s">
        <v>8272</v>
      </c>
      <c r="C339">
        <v>2014</v>
      </c>
      <c r="D339" s="27">
        <v>41806</v>
      </c>
      <c r="E339" s="27">
        <v>41809</v>
      </c>
      <c r="F339" t="s">
        <v>188</v>
      </c>
      <c r="G339" t="s">
        <v>5928</v>
      </c>
      <c r="H339" t="s">
        <v>5929</v>
      </c>
      <c r="I339" t="s">
        <v>102</v>
      </c>
      <c r="J339" t="s">
        <v>27</v>
      </c>
      <c r="K339" t="s">
        <v>6366</v>
      </c>
      <c r="L339" t="s">
        <v>229</v>
      </c>
      <c r="M339">
        <v>55369</v>
      </c>
      <c r="N339" t="s">
        <v>105</v>
      </c>
      <c r="O339" t="s">
        <v>7517</v>
      </c>
      <c r="P339" t="s">
        <v>46</v>
      </c>
      <c r="Q339" t="s">
        <v>90</v>
      </c>
      <c r="R339" t="s">
        <v>7518</v>
      </c>
      <c r="S339">
        <v>17.940000000000001</v>
      </c>
      <c r="T339">
        <v>3</v>
      </c>
      <c r="U339">
        <v>0</v>
      </c>
      <c r="V339">
        <v>8.7906000000000013</v>
      </c>
    </row>
    <row r="340" spans="1:22" x14ac:dyDescent="0.25">
      <c r="A340">
        <v>5477</v>
      </c>
      <c r="B340" t="s">
        <v>8272</v>
      </c>
      <c r="C340">
        <v>2014</v>
      </c>
      <c r="D340" s="27">
        <v>41806</v>
      </c>
      <c r="E340" s="27">
        <v>41809</v>
      </c>
      <c r="F340" t="s">
        <v>188</v>
      </c>
      <c r="G340" t="s">
        <v>5928</v>
      </c>
      <c r="H340" t="s">
        <v>5929</v>
      </c>
      <c r="I340" t="s">
        <v>102</v>
      </c>
      <c r="J340" t="s">
        <v>27</v>
      </c>
      <c r="K340" t="s">
        <v>6366</v>
      </c>
      <c r="L340" t="s">
        <v>229</v>
      </c>
      <c r="M340">
        <v>55369</v>
      </c>
      <c r="N340" t="s">
        <v>105</v>
      </c>
      <c r="O340" t="s">
        <v>4105</v>
      </c>
      <c r="P340" t="s">
        <v>46</v>
      </c>
      <c r="Q340" t="s">
        <v>59</v>
      </c>
      <c r="R340" t="s">
        <v>4106</v>
      </c>
      <c r="S340">
        <v>84.55</v>
      </c>
      <c r="T340">
        <v>5</v>
      </c>
      <c r="U340">
        <v>0</v>
      </c>
      <c r="V340">
        <v>22.828499999999998</v>
      </c>
    </row>
    <row r="341" spans="1:22" x14ac:dyDescent="0.25">
      <c r="A341">
        <v>340</v>
      </c>
      <c r="B341" t="s">
        <v>1227</v>
      </c>
      <c r="C341">
        <v>2012</v>
      </c>
      <c r="D341" s="27">
        <v>41082</v>
      </c>
      <c r="E341" s="27">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25">
      <c r="A342">
        <v>5476</v>
      </c>
      <c r="B342" t="s">
        <v>8272</v>
      </c>
      <c r="C342">
        <v>2014</v>
      </c>
      <c r="D342" s="27">
        <v>41806</v>
      </c>
      <c r="E342" s="27">
        <v>41809</v>
      </c>
      <c r="F342" t="s">
        <v>188</v>
      </c>
      <c r="G342" t="s">
        <v>5928</v>
      </c>
      <c r="H342" t="s">
        <v>5929</v>
      </c>
      <c r="I342" t="s">
        <v>102</v>
      </c>
      <c r="J342" t="s">
        <v>27</v>
      </c>
      <c r="K342" t="s">
        <v>6366</v>
      </c>
      <c r="L342" t="s">
        <v>229</v>
      </c>
      <c r="M342">
        <v>55369</v>
      </c>
      <c r="N342" t="s">
        <v>105</v>
      </c>
      <c r="O342" t="s">
        <v>2253</v>
      </c>
      <c r="P342" t="s">
        <v>46</v>
      </c>
      <c r="Q342" t="s">
        <v>47</v>
      </c>
      <c r="R342" t="s">
        <v>2254</v>
      </c>
      <c r="S342">
        <v>44.400000000000006</v>
      </c>
      <c r="T342">
        <v>3</v>
      </c>
      <c r="U342">
        <v>0</v>
      </c>
      <c r="V342">
        <v>22.200000000000003</v>
      </c>
    </row>
    <row r="343" spans="1:22" x14ac:dyDescent="0.25">
      <c r="A343">
        <v>5468</v>
      </c>
      <c r="B343" t="s">
        <v>8267</v>
      </c>
      <c r="C343">
        <v>2013</v>
      </c>
      <c r="D343" s="27">
        <v>41435</v>
      </c>
      <c r="E343" s="27">
        <v>41440</v>
      </c>
      <c r="F343" t="s">
        <v>50</v>
      </c>
      <c r="G343" t="s">
        <v>1772</v>
      </c>
      <c r="H343" t="s">
        <v>1773</v>
      </c>
      <c r="I343" t="s">
        <v>26</v>
      </c>
      <c r="J343" t="s">
        <v>27</v>
      </c>
      <c r="K343" t="s">
        <v>127</v>
      </c>
      <c r="L343" t="s">
        <v>43</v>
      </c>
      <c r="M343">
        <v>94109</v>
      </c>
      <c r="N343" t="s">
        <v>44</v>
      </c>
      <c r="O343" t="s">
        <v>149</v>
      </c>
      <c r="P343" t="s">
        <v>32</v>
      </c>
      <c r="Q343" t="s">
        <v>36</v>
      </c>
      <c r="R343" t="s">
        <v>150</v>
      </c>
      <c r="S343">
        <v>122.352</v>
      </c>
      <c r="T343">
        <v>3</v>
      </c>
      <c r="U343">
        <v>0.2</v>
      </c>
      <c r="V343">
        <v>13.764599999999994</v>
      </c>
    </row>
    <row r="344" spans="1:22" x14ac:dyDescent="0.25">
      <c r="A344">
        <v>5428</v>
      </c>
      <c r="B344" t="s">
        <v>8227</v>
      </c>
      <c r="C344">
        <v>2013</v>
      </c>
      <c r="D344" s="27">
        <v>41440</v>
      </c>
      <c r="E344" s="27">
        <v>41440</v>
      </c>
      <c r="F344" t="s">
        <v>1290</v>
      </c>
      <c r="G344" t="s">
        <v>8228</v>
      </c>
      <c r="H344" t="s">
        <v>8229</v>
      </c>
      <c r="I344" t="s">
        <v>102</v>
      </c>
      <c r="J344" t="s">
        <v>27</v>
      </c>
      <c r="K344" t="s">
        <v>42</v>
      </c>
      <c r="L344" t="s">
        <v>43</v>
      </c>
      <c r="M344">
        <v>90036</v>
      </c>
      <c r="N344" t="s">
        <v>44</v>
      </c>
      <c r="O344" t="s">
        <v>7052</v>
      </c>
      <c r="P344" t="s">
        <v>32</v>
      </c>
      <c r="Q344" t="s">
        <v>33</v>
      </c>
      <c r="R344" t="s">
        <v>7053</v>
      </c>
      <c r="S344">
        <v>599.16499999999996</v>
      </c>
      <c r="T344">
        <v>5</v>
      </c>
      <c r="U344">
        <v>0.15</v>
      </c>
      <c r="V344">
        <v>35.245000000000005</v>
      </c>
    </row>
    <row r="345" spans="1:22" x14ac:dyDescent="0.25">
      <c r="A345">
        <v>5386</v>
      </c>
      <c r="B345" t="s">
        <v>8190</v>
      </c>
      <c r="C345">
        <v>2014</v>
      </c>
      <c r="D345" s="27">
        <v>41817</v>
      </c>
      <c r="E345" s="27">
        <v>41824</v>
      </c>
      <c r="F345" t="s">
        <v>50</v>
      </c>
      <c r="G345" t="s">
        <v>3525</v>
      </c>
      <c r="H345" t="s">
        <v>3526</v>
      </c>
      <c r="I345" t="s">
        <v>26</v>
      </c>
      <c r="J345" t="s">
        <v>27</v>
      </c>
      <c r="K345" t="s">
        <v>146</v>
      </c>
      <c r="L345" t="s">
        <v>147</v>
      </c>
      <c r="M345">
        <v>19143</v>
      </c>
      <c r="N345" t="s">
        <v>148</v>
      </c>
      <c r="O345" t="s">
        <v>5866</v>
      </c>
      <c r="P345" t="s">
        <v>71</v>
      </c>
      <c r="Q345" t="s">
        <v>72</v>
      </c>
      <c r="R345" t="s">
        <v>5867</v>
      </c>
      <c r="S345">
        <v>545.91599999999994</v>
      </c>
      <c r="T345">
        <v>14</v>
      </c>
      <c r="U345">
        <v>0.4</v>
      </c>
      <c r="V345">
        <v>72.788800000000037</v>
      </c>
    </row>
    <row r="346" spans="1:22" x14ac:dyDescent="0.25">
      <c r="A346">
        <v>5385</v>
      </c>
      <c r="B346" t="s">
        <v>8190</v>
      </c>
      <c r="C346">
        <v>2014</v>
      </c>
      <c r="D346" s="27">
        <v>41817</v>
      </c>
      <c r="E346" s="27">
        <v>41824</v>
      </c>
      <c r="F346" t="s">
        <v>50</v>
      </c>
      <c r="G346" t="s">
        <v>3525</v>
      </c>
      <c r="H346" t="s">
        <v>3526</v>
      </c>
      <c r="I346" t="s">
        <v>26</v>
      </c>
      <c r="J346" t="s">
        <v>27</v>
      </c>
      <c r="K346" t="s">
        <v>146</v>
      </c>
      <c r="L346" t="s">
        <v>147</v>
      </c>
      <c r="M346">
        <v>19143</v>
      </c>
      <c r="N346" t="s">
        <v>148</v>
      </c>
      <c r="O346" t="s">
        <v>1046</v>
      </c>
      <c r="P346" t="s">
        <v>71</v>
      </c>
      <c r="Q346" t="s">
        <v>72</v>
      </c>
      <c r="R346" t="s">
        <v>1047</v>
      </c>
      <c r="S346">
        <v>358.2</v>
      </c>
      <c r="T346">
        <v>3</v>
      </c>
      <c r="U346">
        <v>0.4</v>
      </c>
      <c r="V346">
        <v>41.79000000000002</v>
      </c>
    </row>
    <row r="347" spans="1:22" x14ac:dyDescent="0.25">
      <c r="A347">
        <v>346</v>
      </c>
      <c r="B347" t="s">
        <v>1238</v>
      </c>
      <c r="C347">
        <v>2014</v>
      </c>
      <c r="D347" s="27">
        <v>41806</v>
      </c>
      <c r="E347" s="27">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25">
      <c r="A348">
        <v>5369</v>
      </c>
      <c r="B348" t="s">
        <v>8176</v>
      </c>
      <c r="C348">
        <v>2014</v>
      </c>
      <c r="D348" s="27">
        <v>41801</v>
      </c>
      <c r="E348" s="27">
        <v>41806</v>
      </c>
      <c r="F348" t="s">
        <v>50</v>
      </c>
      <c r="G348" t="s">
        <v>1870</v>
      </c>
      <c r="H348" t="s">
        <v>1871</v>
      </c>
      <c r="I348" t="s">
        <v>26</v>
      </c>
      <c r="J348" t="s">
        <v>27</v>
      </c>
      <c r="K348" t="s">
        <v>95</v>
      </c>
      <c r="L348" t="s">
        <v>96</v>
      </c>
      <c r="M348">
        <v>98103</v>
      </c>
      <c r="N348" t="s">
        <v>44</v>
      </c>
      <c r="O348" t="s">
        <v>953</v>
      </c>
      <c r="P348" t="s">
        <v>46</v>
      </c>
      <c r="Q348" t="s">
        <v>59</v>
      </c>
      <c r="R348" t="s">
        <v>1741</v>
      </c>
      <c r="S348">
        <v>15.58</v>
      </c>
      <c r="T348">
        <v>1</v>
      </c>
      <c r="U348">
        <v>0</v>
      </c>
      <c r="V348">
        <v>3.8949999999999996</v>
      </c>
    </row>
    <row r="349" spans="1:22" x14ac:dyDescent="0.25">
      <c r="A349">
        <v>5368</v>
      </c>
      <c r="B349" t="s">
        <v>8176</v>
      </c>
      <c r="C349">
        <v>2014</v>
      </c>
      <c r="D349" s="27">
        <v>41801</v>
      </c>
      <c r="E349" s="27">
        <v>41806</v>
      </c>
      <c r="F349" t="s">
        <v>50</v>
      </c>
      <c r="G349" t="s">
        <v>1870</v>
      </c>
      <c r="H349" t="s">
        <v>1871</v>
      </c>
      <c r="I349" t="s">
        <v>26</v>
      </c>
      <c r="J349" t="s">
        <v>27</v>
      </c>
      <c r="K349" t="s">
        <v>95</v>
      </c>
      <c r="L349" t="s">
        <v>96</v>
      </c>
      <c r="M349">
        <v>98103</v>
      </c>
      <c r="N349" t="s">
        <v>44</v>
      </c>
      <c r="O349" t="s">
        <v>1072</v>
      </c>
      <c r="P349" t="s">
        <v>46</v>
      </c>
      <c r="Q349" t="s">
        <v>47</v>
      </c>
      <c r="R349" t="s">
        <v>1073</v>
      </c>
      <c r="S349">
        <v>11.56</v>
      </c>
      <c r="T349">
        <v>4</v>
      </c>
      <c r="U349">
        <v>0</v>
      </c>
      <c r="V349">
        <v>5.4332000000000003</v>
      </c>
    </row>
    <row r="350" spans="1:22" x14ac:dyDescent="0.25">
      <c r="A350">
        <v>5367</v>
      </c>
      <c r="B350" t="s">
        <v>8176</v>
      </c>
      <c r="C350">
        <v>2014</v>
      </c>
      <c r="D350" s="27">
        <v>41801</v>
      </c>
      <c r="E350" s="27">
        <v>41806</v>
      </c>
      <c r="F350" t="s">
        <v>50</v>
      </c>
      <c r="G350" t="s">
        <v>1870</v>
      </c>
      <c r="H350" t="s">
        <v>1871</v>
      </c>
      <c r="I350" t="s">
        <v>26</v>
      </c>
      <c r="J350" t="s">
        <v>27</v>
      </c>
      <c r="K350" t="s">
        <v>95</v>
      </c>
      <c r="L350" t="s">
        <v>96</v>
      </c>
      <c r="M350">
        <v>98103</v>
      </c>
      <c r="N350" t="s">
        <v>44</v>
      </c>
      <c r="O350" t="s">
        <v>2669</v>
      </c>
      <c r="P350" t="s">
        <v>71</v>
      </c>
      <c r="Q350" t="s">
        <v>72</v>
      </c>
      <c r="R350" t="s">
        <v>2670</v>
      </c>
      <c r="S350">
        <v>88.77600000000001</v>
      </c>
      <c r="T350">
        <v>3</v>
      </c>
      <c r="U350">
        <v>0.2</v>
      </c>
      <c r="V350">
        <v>7.7679000000000009</v>
      </c>
    </row>
    <row r="351" spans="1:22" x14ac:dyDescent="0.25">
      <c r="A351">
        <v>5362</v>
      </c>
      <c r="B351" t="s">
        <v>8172</v>
      </c>
      <c r="C351">
        <v>2014</v>
      </c>
      <c r="D351" s="27">
        <v>41800</v>
      </c>
      <c r="E351" s="27">
        <v>41801</v>
      </c>
      <c r="F351" t="s">
        <v>188</v>
      </c>
      <c r="G351" t="s">
        <v>4652</v>
      </c>
      <c r="H351" t="s">
        <v>4653</v>
      </c>
      <c r="I351" t="s">
        <v>41</v>
      </c>
      <c r="J351" t="s">
        <v>27</v>
      </c>
      <c r="K351" t="s">
        <v>815</v>
      </c>
      <c r="L351" t="s">
        <v>104</v>
      </c>
      <c r="M351">
        <v>75217</v>
      </c>
      <c r="N351" t="s">
        <v>105</v>
      </c>
      <c r="O351" t="s">
        <v>2870</v>
      </c>
      <c r="P351" t="s">
        <v>46</v>
      </c>
      <c r="Q351" t="s">
        <v>59</v>
      </c>
      <c r="R351" t="s">
        <v>2871</v>
      </c>
      <c r="S351">
        <v>720.7600000000001</v>
      </c>
      <c r="T351">
        <v>5</v>
      </c>
      <c r="U351">
        <v>0.2</v>
      </c>
      <c r="V351">
        <v>54.056999999999988</v>
      </c>
    </row>
    <row r="352" spans="1:22" x14ac:dyDescent="0.25">
      <c r="A352">
        <v>5293</v>
      </c>
      <c r="B352" t="s">
        <v>8122</v>
      </c>
      <c r="C352">
        <v>2014</v>
      </c>
      <c r="D352" s="27">
        <v>41811</v>
      </c>
      <c r="E352" s="27">
        <v>41814</v>
      </c>
      <c r="F352" t="s">
        <v>188</v>
      </c>
      <c r="G352" t="s">
        <v>2540</v>
      </c>
      <c r="H352" t="s">
        <v>2541</v>
      </c>
      <c r="I352" t="s">
        <v>26</v>
      </c>
      <c r="J352" t="s">
        <v>27</v>
      </c>
      <c r="K352" t="s">
        <v>1419</v>
      </c>
      <c r="L352" t="s">
        <v>54</v>
      </c>
      <c r="M352">
        <v>33180</v>
      </c>
      <c r="N352" t="s">
        <v>30</v>
      </c>
      <c r="O352" t="s">
        <v>5936</v>
      </c>
      <c r="P352" t="s">
        <v>46</v>
      </c>
      <c r="Q352" t="s">
        <v>59</v>
      </c>
      <c r="R352" t="s">
        <v>5937</v>
      </c>
      <c r="S352">
        <v>4.4640000000000004</v>
      </c>
      <c r="T352">
        <v>1</v>
      </c>
      <c r="U352">
        <v>0.2</v>
      </c>
      <c r="V352">
        <v>0.33479999999999999</v>
      </c>
    </row>
    <row r="353" spans="1:22" x14ac:dyDescent="0.25">
      <c r="A353">
        <v>5228</v>
      </c>
      <c r="B353" t="s">
        <v>8074</v>
      </c>
      <c r="C353">
        <v>2013</v>
      </c>
      <c r="D353" s="27">
        <v>41447</v>
      </c>
      <c r="E353" s="27">
        <v>41452</v>
      </c>
      <c r="F353" t="s">
        <v>50</v>
      </c>
      <c r="G353" t="s">
        <v>4708</v>
      </c>
      <c r="H353" t="s">
        <v>4709</v>
      </c>
      <c r="I353" t="s">
        <v>26</v>
      </c>
      <c r="J353" t="s">
        <v>27</v>
      </c>
      <c r="K353" t="s">
        <v>266</v>
      </c>
      <c r="L353" t="s">
        <v>267</v>
      </c>
      <c r="M353">
        <v>10011</v>
      </c>
      <c r="N353" t="s">
        <v>148</v>
      </c>
      <c r="O353" t="s">
        <v>2281</v>
      </c>
      <c r="P353" t="s">
        <v>32</v>
      </c>
      <c r="Q353" t="s">
        <v>33</v>
      </c>
      <c r="R353" t="s">
        <v>2282</v>
      </c>
      <c r="S353">
        <v>353.56799999999998</v>
      </c>
      <c r="T353">
        <v>2</v>
      </c>
      <c r="U353">
        <v>0.2</v>
      </c>
      <c r="V353">
        <v>-44.196000000000026</v>
      </c>
    </row>
    <row r="354" spans="1:22" x14ac:dyDescent="0.25">
      <c r="A354">
        <v>5227</v>
      </c>
      <c r="B354" t="s">
        <v>8074</v>
      </c>
      <c r="C354">
        <v>2013</v>
      </c>
      <c r="D354" s="27">
        <v>41447</v>
      </c>
      <c r="E354" s="27">
        <v>41452</v>
      </c>
      <c r="F354" t="s">
        <v>50</v>
      </c>
      <c r="G354" t="s">
        <v>4708</v>
      </c>
      <c r="H354" t="s">
        <v>4709</v>
      </c>
      <c r="I354" t="s">
        <v>26</v>
      </c>
      <c r="J354" t="s">
        <v>27</v>
      </c>
      <c r="K354" t="s">
        <v>266</v>
      </c>
      <c r="L354" t="s">
        <v>267</v>
      </c>
      <c r="M354">
        <v>10011</v>
      </c>
      <c r="N354" t="s">
        <v>148</v>
      </c>
      <c r="O354" t="s">
        <v>6809</v>
      </c>
      <c r="P354" t="s">
        <v>46</v>
      </c>
      <c r="Q354" t="s">
        <v>75</v>
      </c>
      <c r="R354" t="s">
        <v>6810</v>
      </c>
      <c r="S354">
        <v>186.14400000000001</v>
      </c>
      <c r="T354">
        <v>6</v>
      </c>
      <c r="U354">
        <v>0.2</v>
      </c>
      <c r="V354">
        <v>60.496799999999993</v>
      </c>
    </row>
    <row r="355" spans="1:22" x14ac:dyDescent="0.25">
      <c r="A355">
        <v>5226</v>
      </c>
      <c r="B355" t="s">
        <v>8074</v>
      </c>
      <c r="C355">
        <v>2013</v>
      </c>
      <c r="D355" s="27">
        <v>41447</v>
      </c>
      <c r="E355" s="27">
        <v>41452</v>
      </c>
      <c r="F355" t="s">
        <v>50</v>
      </c>
      <c r="G355" t="s">
        <v>4708</v>
      </c>
      <c r="H355" t="s">
        <v>4709</v>
      </c>
      <c r="I355" t="s">
        <v>26</v>
      </c>
      <c r="J355" t="s">
        <v>27</v>
      </c>
      <c r="K355" t="s">
        <v>266</v>
      </c>
      <c r="L355" t="s">
        <v>267</v>
      </c>
      <c r="M355">
        <v>10011</v>
      </c>
      <c r="N355" t="s">
        <v>148</v>
      </c>
      <c r="O355" t="s">
        <v>5389</v>
      </c>
      <c r="P355" t="s">
        <v>46</v>
      </c>
      <c r="Q355" t="s">
        <v>75</v>
      </c>
      <c r="R355" t="s">
        <v>5390</v>
      </c>
      <c r="S355">
        <v>36.56</v>
      </c>
      <c r="T355">
        <v>5</v>
      </c>
      <c r="U355">
        <v>0.2</v>
      </c>
      <c r="V355">
        <v>12.795999999999999</v>
      </c>
    </row>
    <row r="356" spans="1:22" x14ac:dyDescent="0.25">
      <c r="A356">
        <v>5221</v>
      </c>
      <c r="B356" t="s">
        <v>8069</v>
      </c>
      <c r="C356">
        <v>2011</v>
      </c>
      <c r="D356" s="27">
        <v>40708</v>
      </c>
      <c r="E356" s="27">
        <v>40714</v>
      </c>
      <c r="F356" t="s">
        <v>50</v>
      </c>
      <c r="G356" t="s">
        <v>6212</v>
      </c>
      <c r="H356" t="s">
        <v>6213</v>
      </c>
      <c r="I356" t="s">
        <v>102</v>
      </c>
      <c r="J356" t="s">
        <v>27</v>
      </c>
      <c r="K356" t="s">
        <v>880</v>
      </c>
      <c r="L356" t="s">
        <v>238</v>
      </c>
      <c r="M356">
        <v>48234</v>
      </c>
      <c r="N356" t="s">
        <v>105</v>
      </c>
      <c r="O356" t="s">
        <v>7202</v>
      </c>
      <c r="P356" t="s">
        <v>32</v>
      </c>
      <c r="Q356" t="s">
        <v>33</v>
      </c>
      <c r="R356" t="s">
        <v>7203</v>
      </c>
      <c r="S356">
        <v>212.94</v>
      </c>
      <c r="T356">
        <v>3</v>
      </c>
      <c r="U356">
        <v>0</v>
      </c>
      <c r="V356">
        <v>57.4938</v>
      </c>
    </row>
    <row r="357" spans="1:22" x14ac:dyDescent="0.25">
      <c r="A357">
        <v>5219</v>
      </c>
      <c r="B357" t="s">
        <v>8067</v>
      </c>
      <c r="C357">
        <v>2014</v>
      </c>
      <c r="D357" s="27">
        <v>41801</v>
      </c>
      <c r="E357" s="27">
        <v>41805</v>
      </c>
      <c r="F357" t="s">
        <v>50</v>
      </c>
      <c r="G357" t="s">
        <v>208</v>
      </c>
      <c r="H357" t="s">
        <v>209</v>
      </c>
      <c r="I357" t="s">
        <v>41</v>
      </c>
      <c r="J357" t="s">
        <v>27</v>
      </c>
      <c r="K357" t="s">
        <v>266</v>
      </c>
      <c r="L357" t="s">
        <v>267</v>
      </c>
      <c r="M357">
        <v>10011</v>
      </c>
      <c r="N357" t="s">
        <v>148</v>
      </c>
      <c r="O357" t="s">
        <v>287</v>
      </c>
      <c r="P357" t="s">
        <v>46</v>
      </c>
      <c r="Q357" t="s">
        <v>68</v>
      </c>
      <c r="R357" t="s">
        <v>288</v>
      </c>
      <c r="S357">
        <v>8.4</v>
      </c>
      <c r="T357">
        <v>5</v>
      </c>
      <c r="U357">
        <v>0</v>
      </c>
      <c r="V357">
        <v>4.2</v>
      </c>
    </row>
    <row r="358" spans="1:22" x14ac:dyDescent="0.25">
      <c r="A358">
        <v>5154</v>
      </c>
      <c r="B358" t="s">
        <v>8032</v>
      </c>
      <c r="C358">
        <v>2011</v>
      </c>
      <c r="D358" s="27">
        <v>40724</v>
      </c>
      <c r="E358" s="27">
        <v>40730</v>
      </c>
      <c r="F358" t="s">
        <v>50</v>
      </c>
      <c r="G358" t="s">
        <v>7758</v>
      </c>
      <c r="H358" t="s">
        <v>7759</v>
      </c>
      <c r="I358" t="s">
        <v>26</v>
      </c>
      <c r="J358" t="s">
        <v>27</v>
      </c>
      <c r="K358" t="s">
        <v>266</v>
      </c>
      <c r="L358" t="s">
        <v>267</v>
      </c>
      <c r="M358">
        <v>10011</v>
      </c>
      <c r="N358" t="s">
        <v>148</v>
      </c>
      <c r="O358" t="s">
        <v>881</v>
      </c>
      <c r="P358" t="s">
        <v>46</v>
      </c>
      <c r="Q358" t="s">
        <v>68</v>
      </c>
      <c r="R358" t="s">
        <v>882</v>
      </c>
      <c r="S358">
        <v>6.6000000000000005</v>
      </c>
      <c r="T358">
        <v>3</v>
      </c>
      <c r="U358">
        <v>0</v>
      </c>
      <c r="V358">
        <v>2.9040000000000008</v>
      </c>
    </row>
    <row r="359" spans="1:22" x14ac:dyDescent="0.25">
      <c r="A359">
        <v>5153</v>
      </c>
      <c r="B359" t="s">
        <v>8032</v>
      </c>
      <c r="C359">
        <v>2011</v>
      </c>
      <c r="D359" s="27">
        <v>40724</v>
      </c>
      <c r="E359" s="27">
        <v>40730</v>
      </c>
      <c r="F359" t="s">
        <v>50</v>
      </c>
      <c r="G359" t="s">
        <v>7758</v>
      </c>
      <c r="H359" t="s">
        <v>7759</v>
      </c>
      <c r="I359" t="s">
        <v>26</v>
      </c>
      <c r="J359" t="s">
        <v>27</v>
      </c>
      <c r="K359" t="s">
        <v>266</v>
      </c>
      <c r="L359" t="s">
        <v>267</v>
      </c>
      <c r="M359">
        <v>10011</v>
      </c>
      <c r="N359" t="s">
        <v>148</v>
      </c>
      <c r="O359" t="s">
        <v>1832</v>
      </c>
      <c r="P359" t="s">
        <v>46</v>
      </c>
      <c r="Q359" t="s">
        <v>75</v>
      </c>
      <c r="R359" t="s">
        <v>1833</v>
      </c>
      <c r="S359">
        <v>2.6880000000000002</v>
      </c>
      <c r="T359">
        <v>1</v>
      </c>
      <c r="U359">
        <v>0.2</v>
      </c>
      <c r="V359">
        <v>0.83999999999999975</v>
      </c>
    </row>
    <row r="360" spans="1:22" x14ac:dyDescent="0.25">
      <c r="A360">
        <v>5150</v>
      </c>
      <c r="B360" t="s">
        <v>8028</v>
      </c>
      <c r="C360">
        <v>2011</v>
      </c>
      <c r="D360" s="27">
        <v>40715</v>
      </c>
      <c r="E360" s="27">
        <v>40715</v>
      </c>
      <c r="F360" t="s">
        <v>1290</v>
      </c>
      <c r="G360" t="s">
        <v>4261</v>
      </c>
      <c r="H360" t="s">
        <v>4262</v>
      </c>
      <c r="I360" t="s">
        <v>26</v>
      </c>
      <c r="J360" t="s">
        <v>27</v>
      </c>
      <c r="K360" t="s">
        <v>1173</v>
      </c>
      <c r="L360" t="s">
        <v>267</v>
      </c>
      <c r="M360">
        <v>11561</v>
      </c>
      <c r="N360" t="s">
        <v>148</v>
      </c>
      <c r="O360" t="s">
        <v>5015</v>
      </c>
      <c r="P360" t="s">
        <v>71</v>
      </c>
      <c r="Q360" t="s">
        <v>72</v>
      </c>
      <c r="R360" t="s">
        <v>5016</v>
      </c>
      <c r="S360">
        <v>1214.8499999999999</v>
      </c>
      <c r="T360">
        <v>3</v>
      </c>
      <c r="U360">
        <v>0</v>
      </c>
      <c r="V360">
        <v>352.30649999999997</v>
      </c>
    </row>
    <row r="361" spans="1:22" x14ac:dyDescent="0.25">
      <c r="A361">
        <v>5133</v>
      </c>
      <c r="B361" t="s">
        <v>8017</v>
      </c>
      <c r="C361">
        <v>2012</v>
      </c>
      <c r="D361" s="27">
        <v>41081</v>
      </c>
      <c r="E361" s="27">
        <v>41087</v>
      </c>
      <c r="F361" t="s">
        <v>50</v>
      </c>
      <c r="G361" t="s">
        <v>1827</v>
      </c>
      <c r="H361" t="s">
        <v>1828</v>
      </c>
      <c r="I361" t="s">
        <v>26</v>
      </c>
      <c r="J361" t="s">
        <v>27</v>
      </c>
      <c r="K361" t="s">
        <v>3642</v>
      </c>
      <c r="L361" t="s">
        <v>54</v>
      </c>
      <c r="M361">
        <v>32725</v>
      </c>
      <c r="N361" t="s">
        <v>30</v>
      </c>
      <c r="O361" t="s">
        <v>3203</v>
      </c>
      <c r="P361" t="s">
        <v>71</v>
      </c>
      <c r="Q361" t="s">
        <v>72</v>
      </c>
      <c r="R361" t="s">
        <v>3204</v>
      </c>
      <c r="S361">
        <v>107.97600000000001</v>
      </c>
      <c r="T361">
        <v>3</v>
      </c>
      <c r="U361">
        <v>0.2</v>
      </c>
      <c r="V361">
        <v>37.791599999999988</v>
      </c>
    </row>
    <row r="362" spans="1:22" x14ac:dyDescent="0.25">
      <c r="A362">
        <v>5086</v>
      </c>
      <c r="B362" t="s">
        <v>7986</v>
      </c>
      <c r="C362">
        <v>2012</v>
      </c>
      <c r="D362" s="27">
        <v>41079</v>
      </c>
      <c r="E362" s="27">
        <v>41083</v>
      </c>
      <c r="F362" t="s">
        <v>50</v>
      </c>
      <c r="G362" t="s">
        <v>3915</v>
      </c>
      <c r="H362" t="s">
        <v>3916</v>
      </c>
      <c r="I362" t="s">
        <v>102</v>
      </c>
      <c r="J362" t="s">
        <v>27</v>
      </c>
      <c r="K362" t="s">
        <v>815</v>
      </c>
      <c r="L362" t="s">
        <v>104</v>
      </c>
      <c r="M362">
        <v>75081</v>
      </c>
      <c r="N362" t="s">
        <v>105</v>
      </c>
      <c r="O362" t="s">
        <v>1927</v>
      </c>
      <c r="P362" t="s">
        <v>46</v>
      </c>
      <c r="Q362" t="s">
        <v>75</v>
      </c>
      <c r="R362" t="s">
        <v>1928</v>
      </c>
      <c r="S362">
        <v>5.7919999999999989</v>
      </c>
      <c r="T362">
        <v>2</v>
      </c>
      <c r="U362">
        <v>0.8</v>
      </c>
      <c r="V362">
        <v>-9.5568000000000026</v>
      </c>
    </row>
    <row r="363" spans="1:22" x14ac:dyDescent="0.25">
      <c r="A363">
        <v>5085</v>
      </c>
      <c r="B363" t="s">
        <v>7985</v>
      </c>
      <c r="C363">
        <v>2013</v>
      </c>
      <c r="D363" s="27">
        <v>41432</v>
      </c>
      <c r="E363" s="27">
        <v>41435</v>
      </c>
      <c r="F363" t="s">
        <v>23</v>
      </c>
      <c r="G363" t="s">
        <v>4774</v>
      </c>
      <c r="H363" t="s">
        <v>4775</v>
      </c>
      <c r="I363" t="s">
        <v>41</v>
      </c>
      <c r="J363" t="s">
        <v>27</v>
      </c>
      <c r="K363" t="s">
        <v>1244</v>
      </c>
      <c r="L363" t="s">
        <v>1245</v>
      </c>
      <c r="M363">
        <v>1852</v>
      </c>
      <c r="N363" t="s">
        <v>148</v>
      </c>
      <c r="O363" t="s">
        <v>3053</v>
      </c>
      <c r="P363" t="s">
        <v>46</v>
      </c>
      <c r="Q363" t="s">
        <v>90</v>
      </c>
      <c r="R363" t="s">
        <v>3054</v>
      </c>
      <c r="S363">
        <v>105.52</v>
      </c>
      <c r="T363">
        <v>4</v>
      </c>
      <c r="U363">
        <v>0</v>
      </c>
      <c r="V363">
        <v>48.539199999999994</v>
      </c>
    </row>
    <row r="364" spans="1:22" x14ac:dyDescent="0.25">
      <c r="A364">
        <v>4957</v>
      </c>
      <c r="B364" t="s">
        <v>7894</v>
      </c>
      <c r="C364">
        <v>2011</v>
      </c>
      <c r="D364" s="27">
        <v>40703</v>
      </c>
      <c r="E364" s="27">
        <v>40707</v>
      </c>
      <c r="F364" t="s">
        <v>23</v>
      </c>
      <c r="G364" t="s">
        <v>1143</v>
      </c>
      <c r="H364" t="s">
        <v>1144</v>
      </c>
      <c r="I364" t="s">
        <v>41</v>
      </c>
      <c r="J364" t="s">
        <v>27</v>
      </c>
      <c r="K364" t="s">
        <v>4045</v>
      </c>
      <c r="L364" t="s">
        <v>1392</v>
      </c>
      <c r="M364">
        <v>89031</v>
      </c>
      <c r="N364" t="s">
        <v>44</v>
      </c>
      <c r="O364" t="s">
        <v>6131</v>
      </c>
      <c r="P364" t="s">
        <v>32</v>
      </c>
      <c r="Q364" t="s">
        <v>65</v>
      </c>
      <c r="R364" t="s">
        <v>6132</v>
      </c>
      <c r="S364">
        <v>37.4</v>
      </c>
      <c r="T364">
        <v>2</v>
      </c>
      <c r="U364">
        <v>0</v>
      </c>
      <c r="V364">
        <v>14.212</v>
      </c>
    </row>
    <row r="365" spans="1:22" x14ac:dyDescent="0.25">
      <c r="A365">
        <v>4956</v>
      </c>
      <c r="B365" t="s">
        <v>7894</v>
      </c>
      <c r="C365">
        <v>2011</v>
      </c>
      <c r="D365" s="27">
        <v>40703</v>
      </c>
      <c r="E365" s="27">
        <v>40707</v>
      </c>
      <c r="F365" t="s">
        <v>23</v>
      </c>
      <c r="G365" t="s">
        <v>1143</v>
      </c>
      <c r="H365" t="s">
        <v>1144</v>
      </c>
      <c r="I365" t="s">
        <v>41</v>
      </c>
      <c r="J365" t="s">
        <v>27</v>
      </c>
      <c r="K365" t="s">
        <v>4045</v>
      </c>
      <c r="L365" t="s">
        <v>1392</v>
      </c>
      <c r="M365">
        <v>89031</v>
      </c>
      <c r="N365" t="s">
        <v>44</v>
      </c>
      <c r="O365" t="s">
        <v>3733</v>
      </c>
      <c r="P365" t="s">
        <v>46</v>
      </c>
      <c r="Q365" t="s">
        <v>90</v>
      </c>
      <c r="R365" t="s">
        <v>3734</v>
      </c>
      <c r="S365">
        <v>79.14</v>
      </c>
      <c r="T365">
        <v>3</v>
      </c>
      <c r="U365">
        <v>0</v>
      </c>
      <c r="V365">
        <v>36.404399999999995</v>
      </c>
    </row>
    <row r="366" spans="1:22" x14ac:dyDescent="0.25">
      <c r="A366">
        <v>4955</v>
      </c>
      <c r="B366" t="s">
        <v>7894</v>
      </c>
      <c r="C366">
        <v>2011</v>
      </c>
      <c r="D366" s="27">
        <v>40703</v>
      </c>
      <c r="E366" s="27">
        <v>40707</v>
      </c>
      <c r="F366" t="s">
        <v>23</v>
      </c>
      <c r="G366" t="s">
        <v>1143</v>
      </c>
      <c r="H366" t="s">
        <v>1144</v>
      </c>
      <c r="I366" t="s">
        <v>41</v>
      </c>
      <c r="J366" t="s">
        <v>27</v>
      </c>
      <c r="K366" t="s">
        <v>4045</v>
      </c>
      <c r="L366" t="s">
        <v>1392</v>
      </c>
      <c r="M366">
        <v>89031</v>
      </c>
      <c r="N366" t="s">
        <v>44</v>
      </c>
      <c r="O366" t="s">
        <v>2641</v>
      </c>
      <c r="P366" t="s">
        <v>46</v>
      </c>
      <c r="Q366" t="s">
        <v>68</v>
      </c>
      <c r="R366" t="s">
        <v>2642</v>
      </c>
      <c r="S366">
        <v>18.060000000000002</v>
      </c>
      <c r="T366">
        <v>7</v>
      </c>
      <c r="U366">
        <v>0</v>
      </c>
      <c r="V366">
        <v>4.6956000000000007</v>
      </c>
    </row>
    <row r="367" spans="1:22" x14ac:dyDescent="0.25">
      <c r="A367">
        <v>4952</v>
      </c>
      <c r="B367" t="s">
        <v>7889</v>
      </c>
      <c r="C367">
        <v>2012</v>
      </c>
      <c r="D367" s="27">
        <v>41069</v>
      </c>
      <c r="E367" s="27">
        <v>41073</v>
      </c>
      <c r="F367" t="s">
        <v>50</v>
      </c>
      <c r="G367" t="s">
        <v>6951</v>
      </c>
      <c r="H367" t="s">
        <v>6952</v>
      </c>
      <c r="I367" t="s">
        <v>26</v>
      </c>
      <c r="J367" t="s">
        <v>27</v>
      </c>
      <c r="K367" t="s">
        <v>3358</v>
      </c>
      <c r="L367" t="s">
        <v>238</v>
      </c>
      <c r="M367">
        <v>48073</v>
      </c>
      <c r="N367" t="s">
        <v>105</v>
      </c>
      <c r="O367" t="s">
        <v>404</v>
      </c>
      <c r="P367" t="s">
        <v>46</v>
      </c>
      <c r="Q367" t="s">
        <v>90</v>
      </c>
      <c r="R367" t="s">
        <v>405</v>
      </c>
      <c r="S367">
        <v>12.96</v>
      </c>
      <c r="T367">
        <v>2</v>
      </c>
      <c r="U367">
        <v>0</v>
      </c>
      <c r="V367">
        <v>6.2208000000000006</v>
      </c>
    </row>
    <row r="368" spans="1:22" x14ac:dyDescent="0.25">
      <c r="A368">
        <v>4865</v>
      </c>
      <c r="B368" t="s">
        <v>7830</v>
      </c>
      <c r="C368">
        <v>2014</v>
      </c>
      <c r="D368" s="27">
        <v>41817</v>
      </c>
      <c r="E368" s="27">
        <v>41821</v>
      </c>
      <c r="F368" t="s">
        <v>50</v>
      </c>
      <c r="G368" t="s">
        <v>519</v>
      </c>
      <c r="H368" t="s">
        <v>520</v>
      </c>
      <c r="I368" t="s">
        <v>26</v>
      </c>
      <c r="J368" t="s">
        <v>27</v>
      </c>
      <c r="K368" t="s">
        <v>266</v>
      </c>
      <c r="L368" t="s">
        <v>267</v>
      </c>
      <c r="M368">
        <v>10024</v>
      </c>
      <c r="N368" t="s">
        <v>148</v>
      </c>
      <c r="O368" t="s">
        <v>2004</v>
      </c>
      <c r="P368" t="s">
        <v>71</v>
      </c>
      <c r="Q368" t="s">
        <v>72</v>
      </c>
      <c r="R368" t="s">
        <v>2005</v>
      </c>
      <c r="S368">
        <v>239.96999999999997</v>
      </c>
      <c r="T368">
        <v>3</v>
      </c>
      <c r="U368">
        <v>0</v>
      </c>
      <c r="V368">
        <v>67.191599999999994</v>
      </c>
    </row>
    <row r="369" spans="1:22" x14ac:dyDescent="0.25">
      <c r="A369">
        <v>4849</v>
      </c>
      <c r="B369" t="s">
        <v>7818</v>
      </c>
      <c r="C369">
        <v>2011</v>
      </c>
      <c r="D369" s="27">
        <v>40719</v>
      </c>
      <c r="E369" s="27">
        <v>40721</v>
      </c>
      <c r="F369" t="s">
        <v>23</v>
      </c>
      <c r="G369" t="s">
        <v>1177</v>
      </c>
      <c r="H369" t="s">
        <v>1178</v>
      </c>
      <c r="I369" t="s">
        <v>41</v>
      </c>
      <c r="J369" t="s">
        <v>27</v>
      </c>
      <c r="K369" t="s">
        <v>1976</v>
      </c>
      <c r="L369" t="s">
        <v>420</v>
      </c>
      <c r="M369">
        <v>97301</v>
      </c>
      <c r="N369" t="s">
        <v>44</v>
      </c>
      <c r="O369" t="s">
        <v>4521</v>
      </c>
      <c r="P369" t="s">
        <v>46</v>
      </c>
      <c r="Q369" t="s">
        <v>68</v>
      </c>
      <c r="R369" t="s">
        <v>4522</v>
      </c>
      <c r="S369">
        <v>9.3280000000000012</v>
      </c>
      <c r="T369">
        <v>1</v>
      </c>
      <c r="U369">
        <v>0.2</v>
      </c>
      <c r="V369">
        <v>0.8162000000000007</v>
      </c>
    </row>
    <row r="370" spans="1:22" x14ac:dyDescent="0.25">
      <c r="A370">
        <v>4848</v>
      </c>
      <c r="B370" t="s">
        <v>7818</v>
      </c>
      <c r="C370">
        <v>2011</v>
      </c>
      <c r="D370" s="27">
        <v>40719</v>
      </c>
      <c r="E370" s="27">
        <v>40721</v>
      </c>
      <c r="F370" t="s">
        <v>23</v>
      </c>
      <c r="G370" t="s">
        <v>1177</v>
      </c>
      <c r="H370" t="s">
        <v>1178</v>
      </c>
      <c r="I370" t="s">
        <v>41</v>
      </c>
      <c r="J370" t="s">
        <v>27</v>
      </c>
      <c r="K370" t="s">
        <v>1976</v>
      </c>
      <c r="L370" t="s">
        <v>420</v>
      </c>
      <c r="M370">
        <v>97301</v>
      </c>
      <c r="N370" t="s">
        <v>44</v>
      </c>
      <c r="O370" t="s">
        <v>1423</v>
      </c>
      <c r="P370" t="s">
        <v>46</v>
      </c>
      <c r="Q370" t="s">
        <v>68</v>
      </c>
      <c r="R370" t="s">
        <v>1424</v>
      </c>
      <c r="S370">
        <v>71.632000000000005</v>
      </c>
      <c r="T370">
        <v>11</v>
      </c>
      <c r="U370">
        <v>0.2</v>
      </c>
      <c r="V370">
        <v>17.908000000000001</v>
      </c>
    </row>
    <row r="371" spans="1:22" x14ac:dyDescent="0.25">
      <c r="A371">
        <v>4847</v>
      </c>
      <c r="B371" t="s">
        <v>7818</v>
      </c>
      <c r="C371">
        <v>2011</v>
      </c>
      <c r="D371" s="27">
        <v>40719</v>
      </c>
      <c r="E371" s="27">
        <v>40721</v>
      </c>
      <c r="F371" t="s">
        <v>23</v>
      </c>
      <c r="G371" t="s">
        <v>1177</v>
      </c>
      <c r="H371" t="s">
        <v>1178</v>
      </c>
      <c r="I371" t="s">
        <v>41</v>
      </c>
      <c r="J371" t="s">
        <v>27</v>
      </c>
      <c r="K371" t="s">
        <v>1976</v>
      </c>
      <c r="L371" t="s">
        <v>420</v>
      </c>
      <c r="M371">
        <v>97301</v>
      </c>
      <c r="N371" t="s">
        <v>44</v>
      </c>
      <c r="O371" t="s">
        <v>3140</v>
      </c>
      <c r="P371" t="s">
        <v>71</v>
      </c>
      <c r="Q371" t="s">
        <v>72</v>
      </c>
      <c r="R371" t="s">
        <v>3141</v>
      </c>
      <c r="S371">
        <v>263.96000000000004</v>
      </c>
      <c r="T371">
        <v>5</v>
      </c>
      <c r="U371">
        <v>0.2</v>
      </c>
      <c r="V371">
        <v>19.796999999999997</v>
      </c>
    </row>
    <row r="372" spans="1:22" x14ac:dyDescent="0.25">
      <c r="A372">
        <v>4840</v>
      </c>
      <c r="B372" t="s">
        <v>7811</v>
      </c>
      <c r="C372">
        <v>2014</v>
      </c>
      <c r="D372" s="27">
        <v>41792</v>
      </c>
      <c r="E372" s="27">
        <v>41794</v>
      </c>
      <c r="F372" t="s">
        <v>188</v>
      </c>
      <c r="G372" t="s">
        <v>5884</v>
      </c>
      <c r="H372" t="s">
        <v>5885</v>
      </c>
      <c r="I372" t="s">
        <v>26</v>
      </c>
      <c r="J372" t="s">
        <v>27</v>
      </c>
      <c r="K372" t="s">
        <v>866</v>
      </c>
      <c r="L372" t="s">
        <v>498</v>
      </c>
      <c r="M372">
        <v>43017</v>
      </c>
      <c r="N372" t="s">
        <v>148</v>
      </c>
      <c r="O372" t="s">
        <v>835</v>
      </c>
      <c r="P372" t="s">
        <v>71</v>
      </c>
      <c r="Q372" t="s">
        <v>72</v>
      </c>
      <c r="R372" t="s">
        <v>836</v>
      </c>
      <c r="S372">
        <v>158.37599999999998</v>
      </c>
      <c r="T372">
        <v>4</v>
      </c>
      <c r="U372">
        <v>0.4</v>
      </c>
      <c r="V372">
        <v>-34.314799999999991</v>
      </c>
    </row>
    <row r="373" spans="1:22" x14ac:dyDescent="0.25">
      <c r="A373">
        <v>4839</v>
      </c>
      <c r="B373" t="s">
        <v>7811</v>
      </c>
      <c r="C373">
        <v>2014</v>
      </c>
      <c r="D373" s="27">
        <v>41792</v>
      </c>
      <c r="E373" s="27">
        <v>41794</v>
      </c>
      <c r="F373" t="s">
        <v>188</v>
      </c>
      <c r="G373" t="s">
        <v>5884</v>
      </c>
      <c r="H373" t="s">
        <v>5885</v>
      </c>
      <c r="I373" t="s">
        <v>26</v>
      </c>
      <c r="J373" t="s">
        <v>27</v>
      </c>
      <c r="K373" t="s">
        <v>866</v>
      </c>
      <c r="L373" t="s">
        <v>498</v>
      </c>
      <c r="M373">
        <v>43017</v>
      </c>
      <c r="N373" t="s">
        <v>148</v>
      </c>
      <c r="O373" t="s">
        <v>3402</v>
      </c>
      <c r="P373" t="s">
        <v>46</v>
      </c>
      <c r="Q373" t="s">
        <v>90</v>
      </c>
      <c r="R373" t="s">
        <v>3403</v>
      </c>
      <c r="S373">
        <v>27.744000000000003</v>
      </c>
      <c r="T373">
        <v>6</v>
      </c>
      <c r="U373">
        <v>0.2</v>
      </c>
      <c r="V373">
        <v>10.057200000000002</v>
      </c>
    </row>
    <row r="374" spans="1:22" x14ac:dyDescent="0.25">
      <c r="A374">
        <v>4838</v>
      </c>
      <c r="B374" t="s">
        <v>7811</v>
      </c>
      <c r="C374">
        <v>2014</v>
      </c>
      <c r="D374" s="27">
        <v>41792</v>
      </c>
      <c r="E374" s="27">
        <v>41794</v>
      </c>
      <c r="F374" t="s">
        <v>188</v>
      </c>
      <c r="G374" t="s">
        <v>5884</v>
      </c>
      <c r="H374" t="s">
        <v>5885</v>
      </c>
      <c r="I374" t="s">
        <v>26</v>
      </c>
      <c r="J374" t="s">
        <v>27</v>
      </c>
      <c r="K374" t="s">
        <v>866</v>
      </c>
      <c r="L374" t="s">
        <v>498</v>
      </c>
      <c r="M374">
        <v>43017</v>
      </c>
      <c r="N374" t="s">
        <v>148</v>
      </c>
      <c r="O374" t="s">
        <v>3344</v>
      </c>
      <c r="P374" t="s">
        <v>46</v>
      </c>
      <c r="Q374" t="s">
        <v>75</v>
      </c>
      <c r="R374" t="s">
        <v>3345</v>
      </c>
      <c r="S374">
        <v>3.7980000000000005</v>
      </c>
      <c r="T374">
        <v>2</v>
      </c>
      <c r="U374">
        <v>0.7</v>
      </c>
      <c r="V374">
        <v>-2.6585999999999999</v>
      </c>
    </row>
    <row r="375" spans="1:22" x14ac:dyDescent="0.25">
      <c r="A375">
        <v>4820</v>
      </c>
      <c r="B375" t="s">
        <v>7796</v>
      </c>
      <c r="C375">
        <v>2014</v>
      </c>
      <c r="D375" s="27">
        <v>41799</v>
      </c>
      <c r="E375" s="27">
        <v>41805</v>
      </c>
      <c r="F375" t="s">
        <v>50</v>
      </c>
      <c r="G375" t="s">
        <v>7797</v>
      </c>
      <c r="H375" t="s">
        <v>7798</v>
      </c>
      <c r="I375" t="s">
        <v>26</v>
      </c>
      <c r="J375" t="s">
        <v>27</v>
      </c>
      <c r="K375" t="s">
        <v>2800</v>
      </c>
      <c r="L375" t="s">
        <v>747</v>
      </c>
      <c r="M375">
        <v>6360</v>
      </c>
      <c r="N375" t="s">
        <v>148</v>
      </c>
      <c r="O375" t="s">
        <v>6377</v>
      </c>
      <c r="P375" t="s">
        <v>46</v>
      </c>
      <c r="Q375" t="s">
        <v>75</v>
      </c>
      <c r="R375" t="s">
        <v>6378</v>
      </c>
      <c r="S375">
        <v>10.36</v>
      </c>
      <c r="T375">
        <v>2</v>
      </c>
      <c r="U375">
        <v>0</v>
      </c>
      <c r="V375">
        <v>5.0763999999999996</v>
      </c>
    </row>
    <row r="376" spans="1:22" x14ac:dyDescent="0.25">
      <c r="A376">
        <v>4794</v>
      </c>
      <c r="B376" t="s">
        <v>7778</v>
      </c>
      <c r="C376">
        <v>2012</v>
      </c>
      <c r="D376" s="27">
        <v>41089</v>
      </c>
      <c r="E376" s="27">
        <v>41094</v>
      </c>
      <c r="F376" t="s">
        <v>50</v>
      </c>
      <c r="G376" t="s">
        <v>4324</v>
      </c>
      <c r="H376" t="s">
        <v>4325</v>
      </c>
      <c r="I376" t="s">
        <v>26</v>
      </c>
      <c r="J376" t="s">
        <v>27</v>
      </c>
      <c r="K376" t="s">
        <v>266</v>
      </c>
      <c r="L376" t="s">
        <v>267</v>
      </c>
      <c r="M376">
        <v>10011</v>
      </c>
      <c r="N376" t="s">
        <v>148</v>
      </c>
      <c r="O376" t="s">
        <v>3537</v>
      </c>
      <c r="P376" t="s">
        <v>46</v>
      </c>
      <c r="Q376" t="s">
        <v>90</v>
      </c>
      <c r="R376" t="s">
        <v>3538</v>
      </c>
      <c r="S376">
        <v>24.96</v>
      </c>
      <c r="T376">
        <v>4</v>
      </c>
      <c r="U376">
        <v>0</v>
      </c>
      <c r="V376">
        <v>11.231999999999999</v>
      </c>
    </row>
    <row r="377" spans="1:22" x14ac:dyDescent="0.25">
      <c r="A377">
        <v>4769</v>
      </c>
      <c r="B377" t="s">
        <v>7757</v>
      </c>
      <c r="C377">
        <v>2014</v>
      </c>
      <c r="D377" s="27">
        <v>41793</v>
      </c>
      <c r="E377" s="27">
        <v>41794</v>
      </c>
      <c r="F377" t="s">
        <v>1290</v>
      </c>
      <c r="G377" t="s">
        <v>7758</v>
      </c>
      <c r="H377" t="s">
        <v>7759</v>
      </c>
      <c r="I377" t="s">
        <v>26</v>
      </c>
      <c r="J377" t="s">
        <v>27</v>
      </c>
      <c r="K377" t="s">
        <v>1521</v>
      </c>
      <c r="L377" t="s">
        <v>88</v>
      </c>
      <c r="M377">
        <v>28540</v>
      </c>
      <c r="N377" t="s">
        <v>30</v>
      </c>
      <c r="O377" t="s">
        <v>6976</v>
      </c>
      <c r="P377" t="s">
        <v>46</v>
      </c>
      <c r="Q377" t="s">
        <v>90</v>
      </c>
      <c r="R377" t="s">
        <v>6977</v>
      </c>
      <c r="S377">
        <v>25.344000000000001</v>
      </c>
      <c r="T377">
        <v>4</v>
      </c>
      <c r="U377">
        <v>0.2</v>
      </c>
      <c r="V377">
        <v>9.1871999999999989</v>
      </c>
    </row>
    <row r="378" spans="1:22" x14ac:dyDescent="0.25">
      <c r="A378">
        <v>4738</v>
      </c>
      <c r="B378" t="s">
        <v>7732</v>
      </c>
      <c r="C378">
        <v>2012</v>
      </c>
      <c r="D378" s="27">
        <v>41073</v>
      </c>
      <c r="E378" s="27">
        <v>41079</v>
      </c>
      <c r="F378" t="s">
        <v>50</v>
      </c>
      <c r="G378" t="s">
        <v>3217</v>
      </c>
      <c r="H378" t="s">
        <v>3218</v>
      </c>
      <c r="I378" t="s">
        <v>102</v>
      </c>
      <c r="J378" t="s">
        <v>27</v>
      </c>
      <c r="K378" t="s">
        <v>7613</v>
      </c>
      <c r="L378" t="s">
        <v>5235</v>
      </c>
      <c r="M378">
        <v>4240</v>
      </c>
      <c r="N378" t="s">
        <v>148</v>
      </c>
      <c r="O378" t="s">
        <v>662</v>
      </c>
      <c r="P378" t="s">
        <v>71</v>
      </c>
      <c r="Q378" t="s">
        <v>161</v>
      </c>
      <c r="R378" t="s">
        <v>663</v>
      </c>
      <c r="S378">
        <v>67.98</v>
      </c>
      <c r="T378">
        <v>2</v>
      </c>
      <c r="U378">
        <v>0</v>
      </c>
      <c r="V378">
        <v>14.955599999999997</v>
      </c>
    </row>
    <row r="379" spans="1:22" x14ac:dyDescent="0.25">
      <c r="A379">
        <v>4737</v>
      </c>
      <c r="B379" t="s">
        <v>7732</v>
      </c>
      <c r="C379">
        <v>2012</v>
      </c>
      <c r="D379" s="27">
        <v>41073</v>
      </c>
      <c r="E379" s="27">
        <v>41079</v>
      </c>
      <c r="F379" t="s">
        <v>50</v>
      </c>
      <c r="G379" t="s">
        <v>3217</v>
      </c>
      <c r="H379" t="s">
        <v>3218</v>
      </c>
      <c r="I379" t="s">
        <v>102</v>
      </c>
      <c r="J379" t="s">
        <v>27</v>
      </c>
      <c r="K379" t="s">
        <v>7613</v>
      </c>
      <c r="L379" t="s">
        <v>5235</v>
      </c>
      <c r="M379">
        <v>4240</v>
      </c>
      <c r="N379" t="s">
        <v>148</v>
      </c>
      <c r="O379" t="s">
        <v>2047</v>
      </c>
      <c r="P379" t="s">
        <v>46</v>
      </c>
      <c r="Q379" t="s">
        <v>75</v>
      </c>
      <c r="R379" t="s">
        <v>2048</v>
      </c>
      <c r="S379">
        <v>29.84</v>
      </c>
      <c r="T379">
        <v>2</v>
      </c>
      <c r="U379">
        <v>0</v>
      </c>
      <c r="V379">
        <v>13.427999999999997</v>
      </c>
    </row>
    <row r="380" spans="1:22" x14ac:dyDescent="0.25">
      <c r="A380">
        <v>4736</v>
      </c>
      <c r="B380" t="s">
        <v>7732</v>
      </c>
      <c r="C380">
        <v>2012</v>
      </c>
      <c r="D380" s="27">
        <v>41073</v>
      </c>
      <c r="E380" s="27">
        <v>41079</v>
      </c>
      <c r="F380" t="s">
        <v>50</v>
      </c>
      <c r="G380" t="s">
        <v>3217</v>
      </c>
      <c r="H380" t="s">
        <v>3218</v>
      </c>
      <c r="I380" t="s">
        <v>102</v>
      </c>
      <c r="J380" t="s">
        <v>27</v>
      </c>
      <c r="K380" t="s">
        <v>7613</v>
      </c>
      <c r="L380" t="s">
        <v>5235</v>
      </c>
      <c r="M380">
        <v>4240</v>
      </c>
      <c r="N380" t="s">
        <v>148</v>
      </c>
      <c r="O380" t="s">
        <v>3587</v>
      </c>
      <c r="P380" t="s">
        <v>46</v>
      </c>
      <c r="Q380" t="s">
        <v>75</v>
      </c>
      <c r="R380" t="s">
        <v>3588</v>
      </c>
      <c r="S380">
        <v>8.26</v>
      </c>
      <c r="T380">
        <v>2</v>
      </c>
      <c r="U380">
        <v>0</v>
      </c>
      <c r="V380">
        <v>3.8822000000000001</v>
      </c>
    </row>
    <row r="381" spans="1:22" x14ac:dyDescent="0.25">
      <c r="A381">
        <v>4722</v>
      </c>
      <c r="B381" t="s">
        <v>7718</v>
      </c>
      <c r="C381">
        <v>2011</v>
      </c>
      <c r="D381" s="27">
        <v>40701</v>
      </c>
      <c r="E381" s="27">
        <v>40705</v>
      </c>
      <c r="F381" t="s">
        <v>23</v>
      </c>
      <c r="G381" t="s">
        <v>7719</v>
      </c>
      <c r="H381" t="s">
        <v>7720</v>
      </c>
      <c r="I381" t="s">
        <v>26</v>
      </c>
      <c r="J381" t="s">
        <v>27</v>
      </c>
      <c r="K381" t="s">
        <v>456</v>
      </c>
      <c r="L381" t="s">
        <v>211</v>
      </c>
      <c r="M381">
        <v>60505</v>
      </c>
      <c r="N381" t="s">
        <v>105</v>
      </c>
      <c r="O381" t="s">
        <v>1436</v>
      </c>
      <c r="P381" t="s">
        <v>32</v>
      </c>
      <c r="Q381" t="s">
        <v>56</v>
      </c>
      <c r="R381" t="s">
        <v>1437</v>
      </c>
      <c r="S381">
        <v>268.935</v>
      </c>
      <c r="T381">
        <v>3</v>
      </c>
      <c r="U381">
        <v>0.5</v>
      </c>
      <c r="V381">
        <v>-209.76929999999999</v>
      </c>
    </row>
    <row r="382" spans="1:22" x14ac:dyDescent="0.25">
      <c r="A382">
        <v>4711</v>
      </c>
      <c r="B382" t="s">
        <v>7707</v>
      </c>
      <c r="C382">
        <v>2014</v>
      </c>
      <c r="D382" s="27">
        <v>41820</v>
      </c>
      <c r="E382" s="27">
        <v>41821</v>
      </c>
      <c r="F382" t="s">
        <v>188</v>
      </c>
      <c r="G382" t="s">
        <v>5054</v>
      </c>
      <c r="H382" t="s">
        <v>5055</v>
      </c>
      <c r="I382" t="s">
        <v>26</v>
      </c>
      <c r="J382" t="s">
        <v>27</v>
      </c>
      <c r="K382" t="s">
        <v>42</v>
      </c>
      <c r="L382" t="s">
        <v>43</v>
      </c>
      <c r="M382">
        <v>90049</v>
      </c>
      <c r="N382" t="s">
        <v>44</v>
      </c>
      <c r="O382" t="s">
        <v>4794</v>
      </c>
      <c r="P382" t="s">
        <v>71</v>
      </c>
      <c r="Q382" t="s">
        <v>161</v>
      </c>
      <c r="R382" t="s">
        <v>4795</v>
      </c>
      <c r="S382">
        <v>62.31</v>
      </c>
      <c r="T382">
        <v>3</v>
      </c>
      <c r="U382">
        <v>0</v>
      </c>
      <c r="V382">
        <v>22.4316</v>
      </c>
    </row>
    <row r="383" spans="1:22" x14ac:dyDescent="0.25">
      <c r="A383">
        <v>4710</v>
      </c>
      <c r="B383" t="s">
        <v>7707</v>
      </c>
      <c r="C383">
        <v>2014</v>
      </c>
      <c r="D383" s="27">
        <v>41820</v>
      </c>
      <c r="E383" s="27">
        <v>41821</v>
      </c>
      <c r="F383" t="s">
        <v>188</v>
      </c>
      <c r="G383" t="s">
        <v>5054</v>
      </c>
      <c r="H383" t="s">
        <v>5055</v>
      </c>
      <c r="I383" t="s">
        <v>26</v>
      </c>
      <c r="J383" t="s">
        <v>27</v>
      </c>
      <c r="K383" t="s">
        <v>42</v>
      </c>
      <c r="L383" t="s">
        <v>43</v>
      </c>
      <c r="M383">
        <v>90049</v>
      </c>
      <c r="N383" t="s">
        <v>44</v>
      </c>
      <c r="O383" t="s">
        <v>3175</v>
      </c>
      <c r="P383" t="s">
        <v>46</v>
      </c>
      <c r="Q383" t="s">
        <v>68</v>
      </c>
      <c r="R383" t="s">
        <v>3176</v>
      </c>
      <c r="S383">
        <v>11.68</v>
      </c>
      <c r="T383">
        <v>2</v>
      </c>
      <c r="U383">
        <v>0</v>
      </c>
      <c r="V383">
        <v>3.0367999999999995</v>
      </c>
    </row>
    <row r="384" spans="1:22" x14ac:dyDescent="0.25">
      <c r="A384">
        <v>4709</v>
      </c>
      <c r="B384" t="s">
        <v>7707</v>
      </c>
      <c r="C384">
        <v>2014</v>
      </c>
      <c r="D384" s="27">
        <v>41820</v>
      </c>
      <c r="E384" s="27">
        <v>41821</v>
      </c>
      <c r="F384" t="s">
        <v>188</v>
      </c>
      <c r="G384" t="s">
        <v>5054</v>
      </c>
      <c r="H384" t="s">
        <v>5055</v>
      </c>
      <c r="I384" t="s">
        <v>26</v>
      </c>
      <c r="J384" t="s">
        <v>27</v>
      </c>
      <c r="K384" t="s">
        <v>42</v>
      </c>
      <c r="L384" t="s">
        <v>43</v>
      </c>
      <c r="M384">
        <v>90049</v>
      </c>
      <c r="N384" t="s">
        <v>44</v>
      </c>
      <c r="O384" t="s">
        <v>547</v>
      </c>
      <c r="P384" t="s">
        <v>46</v>
      </c>
      <c r="Q384" t="s">
        <v>59</v>
      </c>
      <c r="R384" t="s">
        <v>548</v>
      </c>
      <c r="S384">
        <v>130.71</v>
      </c>
      <c r="T384">
        <v>3</v>
      </c>
      <c r="U384">
        <v>0</v>
      </c>
      <c r="V384">
        <v>39.212999999999994</v>
      </c>
    </row>
    <row r="385" spans="1:22" x14ac:dyDescent="0.25">
      <c r="A385">
        <v>384</v>
      </c>
      <c r="B385" t="s">
        <v>1344</v>
      </c>
      <c r="C385">
        <v>2012</v>
      </c>
      <c r="D385" s="27">
        <v>41086</v>
      </c>
      <c r="E385" s="27">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25">
      <c r="A386">
        <v>4708</v>
      </c>
      <c r="B386" t="s">
        <v>7707</v>
      </c>
      <c r="C386">
        <v>2014</v>
      </c>
      <c r="D386" s="27">
        <v>41820</v>
      </c>
      <c r="E386" s="27">
        <v>41821</v>
      </c>
      <c r="F386" t="s">
        <v>188</v>
      </c>
      <c r="G386" t="s">
        <v>5054</v>
      </c>
      <c r="H386" t="s">
        <v>5055</v>
      </c>
      <c r="I386" t="s">
        <v>26</v>
      </c>
      <c r="J386" t="s">
        <v>27</v>
      </c>
      <c r="K386" t="s">
        <v>42</v>
      </c>
      <c r="L386" t="s">
        <v>43</v>
      </c>
      <c r="M386">
        <v>90049</v>
      </c>
      <c r="N386" t="s">
        <v>44</v>
      </c>
      <c r="O386" t="s">
        <v>4766</v>
      </c>
      <c r="P386" t="s">
        <v>46</v>
      </c>
      <c r="Q386" t="s">
        <v>75</v>
      </c>
      <c r="R386" t="s">
        <v>4767</v>
      </c>
      <c r="S386">
        <v>895.92</v>
      </c>
      <c r="T386">
        <v>5</v>
      </c>
      <c r="U386">
        <v>0.2</v>
      </c>
      <c r="V386">
        <v>302.37299999999993</v>
      </c>
    </row>
    <row r="387" spans="1:22" x14ac:dyDescent="0.25">
      <c r="A387">
        <v>4704</v>
      </c>
      <c r="B387" t="s">
        <v>7704</v>
      </c>
      <c r="C387">
        <v>2013</v>
      </c>
      <c r="D387" s="27">
        <v>41450</v>
      </c>
      <c r="E387" s="27">
        <v>41454</v>
      </c>
      <c r="F387" t="s">
        <v>50</v>
      </c>
      <c r="G387" t="s">
        <v>6604</v>
      </c>
      <c r="H387" t="s">
        <v>6605</v>
      </c>
      <c r="I387" t="s">
        <v>41</v>
      </c>
      <c r="J387" t="s">
        <v>27</v>
      </c>
      <c r="K387" t="s">
        <v>184</v>
      </c>
      <c r="L387" t="s">
        <v>104</v>
      </c>
      <c r="M387">
        <v>77095</v>
      </c>
      <c r="N387" t="s">
        <v>105</v>
      </c>
      <c r="O387" t="s">
        <v>4437</v>
      </c>
      <c r="P387" t="s">
        <v>46</v>
      </c>
      <c r="Q387" t="s">
        <v>78</v>
      </c>
      <c r="R387" t="s">
        <v>4438</v>
      </c>
      <c r="S387">
        <v>8.711999999999998</v>
      </c>
      <c r="T387">
        <v>2</v>
      </c>
      <c r="U387">
        <v>0.8</v>
      </c>
      <c r="V387">
        <v>-19.602000000000007</v>
      </c>
    </row>
    <row r="388" spans="1:22" x14ac:dyDescent="0.25">
      <c r="A388">
        <v>4688</v>
      </c>
      <c r="B388" t="s">
        <v>7697</v>
      </c>
      <c r="C388">
        <v>2013</v>
      </c>
      <c r="D388" s="27">
        <v>41450</v>
      </c>
      <c r="E388" s="27">
        <v>41456</v>
      </c>
      <c r="F388" t="s">
        <v>50</v>
      </c>
      <c r="G388" t="s">
        <v>2753</v>
      </c>
      <c r="H388" t="s">
        <v>2754</v>
      </c>
      <c r="I388" t="s">
        <v>26</v>
      </c>
      <c r="J388" t="s">
        <v>27</v>
      </c>
      <c r="K388" t="s">
        <v>1464</v>
      </c>
      <c r="L388" t="s">
        <v>254</v>
      </c>
      <c r="M388">
        <v>47374</v>
      </c>
      <c r="N388" t="s">
        <v>105</v>
      </c>
      <c r="O388" t="s">
        <v>7698</v>
      </c>
      <c r="P388" t="s">
        <v>71</v>
      </c>
      <c r="Q388" t="s">
        <v>72</v>
      </c>
      <c r="R388" t="s">
        <v>7699</v>
      </c>
      <c r="S388">
        <v>440.91</v>
      </c>
      <c r="T388">
        <v>9</v>
      </c>
      <c r="U388">
        <v>0</v>
      </c>
      <c r="V388">
        <v>123.45480000000005</v>
      </c>
    </row>
    <row r="389" spans="1:22" x14ac:dyDescent="0.25">
      <c r="A389">
        <v>4655</v>
      </c>
      <c r="B389" t="s">
        <v>7679</v>
      </c>
      <c r="C389">
        <v>2014</v>
      </c>
      <c r="D389" s="27">
        <v>41815</v>
      </c>
      <c r="E389" s="27">
        <v>41817</v>
      </c>
      <c r="F389" t="s">
        <v>23</v>
      </c>
      <c r="G389" t="s">
        <v>3450</v>
      </c>
      <c r="H389" t="s">
        <v>3451</v>
      </c>
      <c r="I389" t="s">
        <v>26</v>
      </c>
      <c r="J389" t="s">
        <v>27</v>
      </c>
      <c r="K389" t="s">
        <v>127</v>
      </c>
      <c r="L389" t="s">
        <v>43</v>
      </c>
      <c r="M389">
        <v>94110</v>
      </c>
      <c r="N389" t="s">
        <v>44</v>
      </c>
      <c r="O389" t="s">
        <v>6918</v>
      </c>
      <c r="P389" t="s">
        <v>46</v>
      </c>
      <c r="Q389" t="s">
        <v>269</v>
      </c>
      <c r="R389" t="s">
        <v>6919</v>
      </c>
      <c r="S389">
        <v>2.88</v>
      </c>
      <c r="T389">
        <v>1</v>
      </c>
      <c r="U389">
        <v>0</v>
      </c>
      <c r="V389">
        <v>1.3535999999999999</v>
      </c>
    </row>
    <row r="390" spans="1:22" x14ac:dyDescent="0.25">
      <c r="A390">
        <v>4583</v>
      </c>
      <c r="B390" t="s">
        <v>7623</v>
      </c>
      <c r="C390">
        <v>2013</v>
      </c>
      <c r="D390" s="27">
        <v>41436</v>
      </c>
      <c r="E390" s="27">
        <v>41438</v>
      </c>
      <c r="F390" t="s">
        <v>188</v>
      </c>
      <c r="G390" t="s">
        <v>6221</v>
      </c>
      <c r="H390" t="s">
        <v>6222</v>
      </c>
      <c r="I390" t="s">
        <v>26</v>
      </c>
      <c r="J390" t="s">
        <v>27</v>
      </c>
      <c r="K390" t="s">
        <v>146</v>
      </c>
      <c r="L390" t="s">
        <v>147</v>
      </c>
      <c r="M390">
        <v>19140</v>
      </c>
      <c r="N390" t="s">
        <v>148</v>
      </c>
      <c r="O390" t="s">
        <v>7382</v>
      </c>
      <c r="P390" t="s">
        <v>46</v>
      </c>
      <c r="Q390" t="s">
        <v>47</v>
      </c>
      <c r="R390" t="s">
        <v>7383</v>
      </c>
      <c r="S390">
        <v>23.616</v>
      </c>
      <c r="T390">
        <v>8</v>
      </c>
      <c r="U390">
        <v>0.2</v>
      </c>
      <c r="V390">
        <v>7.9703999999999997</v>
      </c>
    </row>
    <row r="391" spans="1:22" x14ac:dyDescent="0.25">
      <c r="A391">
        <v>4579</v>
      </c>
      <c r="B391" t="s">
        <v>7614</v>
      </c>
      <c r="C391">
        <v>2012</v>
      </c>
      <c r="D391" s="27">
        <v>41069</v>
      </c>
      <c r="E391" s="27">
        <v>41075</v>
      </c>
      <c r="F391" t="s">
        <v>50</v>
      </c>
      <c r="G391" t="s">
        <v>2707</v>
      </c>
      <c r="H391" t="s">
        <v>2708</v>
      </c>
      <c r="I391" t="s">
        <v>102</v>
      </c>
      <c r="J391" t="s">
        <v>27</v>
      </c>
      <c r="K391" t="s">
        <v>7556</v>
      </c>
      <c r="L391" t="s">
        <v>319</v>
      </c>
      <c r="M391">
        <v>23666</v>
      </c>
      <c r="N391" t="s">
        <v>30</v>
      </c>
      <c r="O391" t="s">
        <v>1722</v>
      </c>
      <c r="P391" t="s">
        <v>46</v>
      </c>
      <c r="Q391" t="s">
        <v>75</v>
      </c>
      <c r="R391" t="s">
        <v>1723</v>
      </c>
      <c r="S391">
        <v>113.10000000000001</v>
      </c>
      <c r="T391">
        <v>3</v>
      </c>
      <c r="U391">
        <v>0</v>
      </c>
      <c r="V391">
        <v>56.550000000000004</v>
      </c>
    </row>
    <row r="392" spans="1:22" x14ac:dyDescent="0.25">
      <c r="A392">
        <v>4542</v>
      </c>
      <c r="B392" t="s">
        <v>7579</v>
      </c>
      <c r="C392">
        <v>2014</v>
      </c>
      <c r="D392" s="27">
        <v>41807</v>
      </c>
      <c r="E392" s="27">
        <v>41812</v>
      </c>
      <c r="F392" t="s">
        <v>50</v>
      </c>
      <c r="G392" t="s">
        <v>1291</v>
      </c>
      <c r="H392" t="s">
        <v>1292</v>
      </c>
      <c r="I392" t="s">
        <v>41</v>
      </c>
      <c r="J392" t="s">
        <v>27</v>
      </c>
      <c r="K392" t="s">
        <v>303</v>
      </c>
      <c r="L392" t="s">
        <v>211</v>
      </c>
      <c r="M392">
        <v>60653</v>
      </c>
      <c r="N392" t="s">
        <v>105</v>
      </c>
      <c r="O392" t="s">
        <v>108</v>
      </c>
      <c r="P392" t="s">
        <v>46</v>
      </c>
      <c r="Q392" t="s">
        <v>75</v>
      </c>
      <c r="R392" t="s">
        <v>109</v>
      </c>
      <c r="S392">
        <v>5.9359999999999991</v>
      </c>
      <c r="T392">
        <v>7</v>
      </c>
      <c r="U392">
        <v>0.8</v>
      </c>
      <c r="V392">
        <v>-8.9040000000000035</v>
      </c>
    </row>
    <row r="393" spans="1:22" x14ac:dyDescent="0.25">
      <c r="A393">
        <v>4520</v>
      </c>
      <c r="B393" t="s">
        <v>7562</v>
      </c>
      <c r="C393">
        <v>2014</v>
      </c>
      <c r="D393" s="27">
        <v>41801</v>
      </c>
      <c r="E393" s="27">
        <v>41805</v>
      </c>
      <c r="F393" t="s">
        <v>50</v>
      </c>
      <c r="G393" t="s">
        <v>4592</v>
      </c>
      <c r="H393" t="s">
        <v>4593</v>
      </c>
      <c r="I393" t="s">
        <v>41</v>
      </c>
      <c r="J393" t="s">
        <v>27</v>
      </c>
      <c r="K393" t="s">
        <v>1521</v>
      </c>
      <c r="L393" t="s">
        <v>54</v>
      </c>
      <c r="M393">
        <v>32216</v>
      </c>
      <c r="N393" t="s">
        <v>30</v>
      </c>
      <c r="O393" t="s">
        <v>7563</v>
      </c>
      <c r="P393" t="s">
        <v>46</v>
      </c>
      <c r="Q393" t="s">
        <v>59</v>
      </c>
      <c r="R393" t="s">
        <v>7564</v>
      </c>
      <c r="S393">
        <v>1347.5200000000002</v>
      </c>
      <c r="T393">
        <v>8</v>
      </c>
      <c r="U393">
        <v>0.2</v>
      </c>
      <c r="V393">
        <v>84.219999999999857</v>
      </c>
    </row>
    <row r="394" spans="1:22" x14ac:dyDescent="0.25">
      <c r="A394">
        <v>4503</v>
      </c>
      <c r="B394" t="s">
        <v>7545</v>
      </c>
      <c r="C394">
        <v>2011</v>
      </c>
      <c r="D394" s="27">
        <v>40724</v>
      </c>
      <c r="E394" s="27">
        <v>40728</v>
      </c>
      <c r="F394" t="s">
        <v>50</v>
      </c>
      <c r="G394" t="s">
        <v>842</v>
      </c>
      <c r="H394" t="s">
        <v>843</v>
      </c>
      <c r="I394" t="s">
        <v>41</v>
      </c>
      <c r="J394" t="s">
        <v>27</v>
      </c>
      <c r="K394" t="s">
        <v>184</v>
      </c>
      <c r="L394" t="s">
        <v>104</v>
      </c>
      <c r="M394">
        <v>77095</v>
      </c>
      <c r="N394" t="s">
        <v>105</v>
      </c>
      <c r="O394" t="s">
        <v>1788</v>
      </c>
      <c r="P394" t="s">
        <v>46</v>
      </c>
      <c r="Q394" t="s">
        <v>269</v>
      </c>
      <c r="R394" t="s">
        <v>186</v>
      </c>
      <c r="S394">
        <v>21.312000000000005</v>
      </c>
      <c r="T394">
        <v>6</v>
      </c>
      <c r="U394">
        <v>0.2</v>
      </c>
      <c r="V394">
        <v>7.1928000000000001</v>
      </c>
    </row>
    <row r="395" spans="1:22" x14ac:dyDescent="0.25">
      <c r="A395">
        <v>394</v>
      </c>
      <c r="B395" t="s">
        <v>1382</v>
      </c>
      <c r="C395">
        <v>2011</v>
      </c>
      <c r="D395" s="27">
        <v>40701</v>
      </c>
      <c r="E395" s="27">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25">
      <c r="A396">
        <v>4502</v>
      </c>
      <c r="B396" t="s">
        <v>7545</v>
      </c>
      <c r="C396">
        <v>2011</v>
      </c>
      <c r="D396" s="27">
        <v>40724</v>
      </c>
      <c r="E396" s="27">
        <v>40728</v>
      </c>
      <c r="F396" t="s">
        <v>50</v>
      </c>
      <c r="G396" t="s">
        <v>842</v>
      </c>
      <c r="H396" t="s">
        <v>843</v>
      </c>
      <c r="I396" t="s">
        <v>41</v>
      </c>
      <c r="J396" t="s">
        <v>27</v>
      </c>
      <c r="K396" t="s">
        <v>184</v>
      </c>
      <c r="L396" t="s">
        <v>104</v>
      </c>
      <c r="M396">
        <v>77095</v>
      </c>
      <c r="N396" t="s">
        <v>105</v>
      </c>
      <c r="O396" t="s">
        <v>1979</v>
      </c>
      <c r="P396" t="s">
        <v>46</v>
      </c>
      <c r="Q396" t="s">
        <v>90</v>
      </c>
      <c r="R396" t="s">
        <v>1980</v>
      </c>
      <c r="S396">
        <v>25.920000000000005</v>
      </c>
      <c r="T396">
        <v>5</v>
      </c>
      <c r="U396">
        <v>0.2</v>
      </c>
      <c r="V396">
        <v>9.0719999999999992</v>
      </c>
    </row>
    <row r="397" spans="1:22" x14ac:dyDescent="0.25">
      <c r="A397">
        <v>4497</v>
      </c>
      <c r="B397" t="s">
        <v>7539</v>
      </c>
      <c r="C397">
        <v>2014</v>
      </c>
      <c r="D397" s="27">
        <v>41809</v>
      </c>
      <c r="E397" s="27">
        <v>41814</v>
      </c>
      <c r="F397" t="s">
        <v>50</v>
      </c>
      <c r="G397" t="s">
        <v>965</v>
      </c>
      <c r="H397" t="s">
        <v>966</v>
      </c>
      <c r="I397" t="s">
        <v>26</v>
      </c>
      <c r="J397" t="s">
        <v>27</v>
      </c>
      <c r="K397" t="s">
        <v>42</v>
      </c>
      <c r="L397" t="s">
        <v>43</v>
      </c>
      <c r="M397">
        <v>90032</v>
      </c>
      <c r="N397" t="s">
        <v>44</v>
      </c>
      <c r="O397" t="s">
        <v>1303</v>
      </c>
      <c r="P397" t="s">
        <v>46</v>
      </c>
      <c r="Q397" t="s">
        <v>90</v>
      </c>
      <c r="R397" t="s">
        <v>1304</v>
      </c>
      <c r="S397">
        <v>38.880000000000003</v>
      </c>
      <c r="T397">
        <v>6</v>
      </c>
      <c r="U397">
        <v>0</v>
      </c>
      <c r="V397">
        <v>19.051200000000001</v>
      </c>
    </row>
    <row r="398" spans="1:22" x14ac:dyDescent="0.25">
      <c r="A398">
        <v>4496</v>
      </c>
      <c r="B398" t="s">
        <v>7539</v>
      </c>
      <c r="C398">
        <v>2014</v>
      </c>
      <c r="D398" s="27">
        <v>41809</v>
      </c>
      <c r="E398" s="27">
        <v>41814</v>
      </c>
      <c r="F398" t="s">
        <v>50</v>
      </c>
      <c r="G398" t="s">
        <v>965</v>
      </c>
      <c r="H398" t="s">
        <v>966</v>
      </c>
      <c r="I398" t="s">
        <v>26</v>
      </c>
      <c r="J398" t="s">
        <v>27</v>
      </c>
      <c r="K398" t="s">
        <v>42</v>
      </c>
      <c r="L398" t="s">
        <v>43</v>
      </c>
      <c r="M398">
        <v>90032</v>
      </c>
      <c r="N398" t="s">
        <v>44</v>
      </c>
      <c r="O398" t="s">
        <v>2232</v>
      </c>
      <c r="P398" t="s">
        <v>32</v>
      </c>
      <c r="Q398" t="s">
        <v>33</v>
      </c>
      <c r="R398" t="s">
        <v>2233</v>
      </c>
      <c r="S398">
        <v>917.92349999999988</v>
      </c>
      <c r="T398">
        <v>9</v>
      </c>
      <c r="U398">
        <v>0.15</v>
      </c>
      <c r="V398">
        <v>75.593699999999899</v>
      </c>
    </row>
    <row r="399" spans="1:22" x14ac:dyDescent="0.25">
      <c r="A399">
        <v>4451</v>
      </c>
      <c r="B399" t="s">
        <v>7509</v>
      </c>
      <c r="C399">
        <v>2012</v>
      </c>
      <c r="D399" s="27">
        <v>41079</v>
      </c>
      <c r="E399" s="27">
        <v>41083</v>
      </c>
      <c r="F399" t="s">
        <v>50</v>
      </c>
      <c r="G399" t="s">
        <v>940</v>
      </c>
      <c r="H399" t="s">
        <v>941</v>
      </c>
      <c r="I399" t="s">
        <v>26</v>
      </c>
      <c r="J399" t="s">
        <v>27</v>
      </c>
      <c r="K399" t="s">
        <v>42</v>
      </c>
      <c r="L399" t="s">
        <v>43</v>
      </c>
      <c r="M399">
        <v>90032</v>
      </c>
      <c r="N399" t="s">
        <v>44</v>
      </c>
      <c r="O399" t="s">
        <v>2467</v>
      </c>
      <c r="P399" t="s">
        <v>46</v>
      </c>
      <c r="Q399" t="s">
        <v>173</v>
      </c>
      <c r="R399" t="s">
        <v>2468</v>
      </c>
      <c r="S399">
        <v>186.69</v>
      </c>
      <c r="T399">
        <v>3</v>
      </c>
      <c r="U399">
        <v>0</v>
      </c>
      <c r="V399">
        <v>87.744299999999981</v>
      </c>
    </row>
    <row r="400" spans="1:22" x14ac:dyDescent="0.25">
      <c r="A400">
        <v>4450</v>
      </c>
      <c r="B400" t="s">
        <v>7509</v>
      </c>
      <c r="C400">
        <v>2012</v>
      </c>
      <c r="D400" s="27">
        <v>41079</v>
      </c>
      <c r="E400" s="27">
        <v>41083</v>
      </c>
      <c r="F400" t="s">
        <v>50</v>
      </c>
      <c r="G400" t="s">
        <v>940</v>
      </c>
      <c r="H400" t="s">
        <v>941</v>
      </c>
      <c r="I400" t="s">
        <v>26</v>
      </c>
      <c r="J400" t="s">
        <v>27</v>
      </c>
      <c r="K400" t="s">
        <v>42</v>
      </c>
      <c r="L400" t="s">
        <v>43</v>
      </c>
      <c r="M400">
        <v>90032</v>
      </c>
      <c r="N400" t="s">
        <v>44</v>
      </c>
      <c r="O400" t="s">
        <v>4446</v>
      </c>
      <c r="P400" t="s">
        <v>46</v>
      </c>
      <c r="Q400" t="s">
        <v>90</v>
      </c>
      <c r="R400" t="s">
        <v>4447</v>
      </c>
      <c r="S400">
        <v>6.48</v>
      </c>
      <c r="T400">
        <v>1</v>
      </c>
      <c r="U400">
        <v>0</v>
      </c>
      <c r="V400">
        <v>3.1104000000000003</v>
      </c>
    </row>
    <row r="401" spans="1:22" x14ac:dyDescent="0.25">
      <c r="A401">
        <v>4449</v>
      </c>
      <c r="B401" t="s">
        <v>7509</v>
      </c>
      <c r="C401">
        <v>2012</v>
      </c>
      <c r="D401" s="27">
        <v>41079</v>
      </c>
      <c r="E401" s="27">
        <v>41083</v>
      </c>
      <c r="F401" t="s">
        <v>50</v>
      </c>
      <c r="G401" t="s">
        <v>940</v>
      </c>
      <c r="H401" t="s">
        <v>941</v>
      </c>
      <c r="I401" t="s">
        <v>26</v>
      </c>
      <c r="J401" t="s">
        <v>27</v>
      </c>
      <c r="K401" t="s">
        <v>42</v>
      </c>
      <c r="L401" t="s">
        <v>43</v>
      </c>
      <c r="M401">
        <v>90032</v>
      </c>
      <c r="N401" t="s">
        <v>44</v>
      </c>
      <c r="O401" t="s">
        <v>2111</v>
      </c>
      <c r="P401" t="s">
        <v>32</v>
      </c>
      <c r="Q401" t="s">
        <v>65</v>
      </c>
      <c r="R401" t="s">
        <v>2112</v>
      </c>
      <c r="S401">
        <v>12.56</v>
      </c>
      <c r="T401">
        <v>2</v>
      </c>
      <c r="U401">
        <v>0</v>
      </c>
      <c r="V401">
        <v>4.0191999999999997</v>
      </c>
    </row>
    <row r="402" spans="1:22" x14ac:dyDescent="0.25">
      <c r="A402">
        <v>4414</v>
      </c>
      <c r="B402" t="s">
        <v>7480</v>
      </c>
      <c r="C402">
        <v>2011</v>
      </c>
      <c r="D402" s="27">
        <v>40715</v>
      </c>
      <c r="E402" s="27">
        <v>40718</v>
      </c>
      <c r="F402" t="s">
        <v>188</v>
      </c>
      <c r="G402" t="s">
        <v>4282</v>
      </c>
      <c r="H402" t="s">
        <v>4283</v>
      </c>
      <c r="I402" t="s">
        <v>26</v>
      </c>
      <c r="J402" t="s">
        <v>27</v>
      </c>
      <c r="K402" t="s">
        <v>266</v>
      </c>
      <c r="L402" t="s">
        <v>267</v>
      </c>
      <c r="M402">
        <v>10024</v>
      </c>
      <c r="N402" t="s">
        <v>148</v>
      </c>
      <c r="O402" t="s">
        <v>3681</v>
      </c>
      <c r="P402" t="s">
        <v>46</v>
      </c>
      <c r="Q402" t="s">
        <v>78</v>
      </c>
      <c r="R402" t="s">
        <v>3682</v>
      </c>
      <c r="S402">
        <v>59.699999999999996</v>
      </c>
      <c r="T402">
        <v>3</v>
      </c>
      <c r="U402">
        <v>0</v>
      </c>
      <c r="V402">
        <v>26.864999999999995</v>
      </c>
    </row>
    <row r="403" spans="1:22" x14ac:dyDescent="0.25">
      <c r="A403">
        <v>4413</v>
      </c>
      <c r="B403" t="s">
        <v>7480</v>
      </c>
      <c r="C403">
        <v>2011</v>
      </c>
      <c r="D403" s="27">
        <v>40715</v>
      </c>
      <c r="E403" s="27">
        <v>40718</v>
      </c>
      <c r="F403" t="s">
        <v>188</v>
      </c>
      <c r="G403" t="s">
        <v>4282</v>
      </c>
      <c r="H403" t="s">
        <v>4283</v>
      </c>
      <c r="I403" t="s">
        <v>26</v>
      </c>
      <c r="J403" t="s">
        <v>27</v>
      </c>
      <c r="K403" t="s">
        <v>266</v>
      </c>
      <c r="L403" t="s">
        <v>267</v>
      </c>
      <c r="M403">
        <v>10024</v>
      </c>
      <c r="N403" t="s">
        <v>148</v>
      </c>
      <c r="O403" t="s">
        <v>2006</v>
      </c>
      <c r="P403" t="s">
        <v>71</v>
      </c>
      <c r="Q403" t="s">
        <v>72</v>
      </c>
      <c r="R403" t="s">
        <v>2007</v>
      </c>
      <c r="S403">
        <v>617.97</v>
      </c>
      <c r="T403">
        <v>3</v>
      </c>
      <c r="U403">
        <v>0</v>
      </c>
      <c r="V403">
        <v>160.6722</v>
      </c>
    </row>
    <row r="404" spans="1:22" x14ac:dyDescent="0.25">
      <c r="A404">
        <v>4412</v>
      </c>
      <c r="B404" t="s">
        <v>7480</v>
      </c>
      <c r="C404">
        <v>2011</v>
      </c>
      <c r="D404" s="27">
        <v>40715</v>
      </c>
      <c r="E404" s="27">
        <v>40718</v>
      </c>
      <c r="F404" t="s">
        <v>188</v>
      </c>
      <c r="G404" t="s">
        <v>4282</v>
      </c>
      <c r="H404" t="s">
        <v>4283</v>
      </c>
      <c r="I404" t="s">
        <v>26</v>
      </c>
      <c r="J404" t="s">
        <v>27</v>
      </c>
      <c r="K404" t="s">
        <v>266</v>
      </c>
      <c r="L404" t="s">
        <v>267</v>
      </c>
      <c r="M404">
        <v>10024</v>
      </c>
      <c r="N404" t="s">
        <v>148</v>
      </c>
      <c r="O404" t="s">
        <v>5051</v>
      </c>
      <c r="P404" t="s">
        <v>46</v>
      </c>
      <c r="Q404" t="s">
        <v>90</v>
      </c>
      <c r="R404" t="s">
        <v>5052</v>
      </c>
      <c r="S404">
        <v>19.649999999999999</v>
      </c>
      <c r="T404">
        <v>3</v>
      </c>
      <c r="U404">
        <v>0</v>
      </c>
      <c r="V404">
        <v>9.0389999999999997</v>
      </c>
    </row>
    <row r="405" spans="1:22" x14ac:dyDescent="0.25">
      <c r="A405">
        <v>4317</v>
      </c>
      <c r="B405" t="s">
        <v>7404</v>
      </c>
      <c r="C405">
        <v>2012</v>
      </c>
      <c r="D405" s="27">
        <v>41085</v>
      </c>
      <c r="E405" s="27">
        <v>41091</v>
      </c>
      <c r="F405" t="s">
        <v>50</v>
      </c>
      <c r="G405" t="s">
        <v>2243</v>
      </c>
      <c r="H405" t="s">
        <v>2244</v>
      </c>
      <c r="I405" t="s">
        <v>26</v>
      </c>
      <c r="J405" t="s">
        <v>27</v>
      </c>
      <c r="K405" t="s">
        <v>42</v>
      </c>
      <c r="L405" t="s">
        <v>43</v>
      </c>
      <c r="M405">
        <v>90045</v>
      </c>
      <c r="N405" t="s">
        <v>44</v>
      </c>
      <c r="O405" t="s">
        <v>2082</v>
      </c>
      <c r="P405" t="s">
        <v>46</v>
      </c>
      <c r="Q405" t="s">
        <v>59</v>
      </c>
      <c r="R405" t="s">
        <v>2083</v>
      </c>
      <c r="S405">
        <v>304.23</v>
      </c>
      <c r="T405">
        <v>3</v>
      </c>
      <c r="U405">
        <v>0</v>
      </c>
      <c r="V405">
        <v>9.126899999999992</v>
      </c>
    </row>
    <row r="406" spans="1:22" x14ac:dyDescent="0.25">
      <c r="A406">
        <v>4316</v>
      </c>
      <c r="B406" t="s">
        <v>7404</v>
      </c>
      <c r="C406">
        <v>2012</v>
      </c>
      <c r="D406" s="27">
        <v>41085</v>
      </c>
      <c r="E406" s="27">
        <v>41091</v>
      </c>
      <c r="F406" t="s">
        <v>50</v>
      </c>
      <c r="G406" t="s">
        <v>2243</v>
      </c>
      <c r="H406" t="s">
        <v>2244</v>
      </c>
      <c r="I406" t="s">
        <v>26</v>
      </c>
      <c r="J406" t="s">
        <v>27</v>
      </c>
      <c r="K406" t="s">
        <v>42</v>
      </c>
      <c r="L406" t="s">
        <v>43</v>
      </c>
      <c r="M406">
        <v>90045</v>
      </c>
      <c r="N406" t="s">
        <v>44</v>
      </c>
      <c r="O406" t="s">
        <v>3144</v>
      </c>
      <c r="P406" t="s">
        <v>46</v>
      </c>
      <c r="Q406" t="s">
        <v>75</v>
      </c>
      <c r="R406" t="s">
        <v>3145</v>
      </c>
      <c r="S406">
        <v>88.751999999999995</v>
      </c>
      <c r="T406">
        <v>3</v>
      </c>
      <c r="U406">
        <v>0.2</v>
      </c>
      <c r="V406">
        <v>27.734999999999996</v>
      </c>
    </row>
    <row r="407" spans="1:22" x14ac:dyDescent="0.25">
      <c r="A407">
        <v>4315</v>
      </c>
      <c r="B407" t="s">
        <v>7404</v>
      </c>
      <c r="C407">
        <v>2012</v>
      </c>
      <c r="D407" s="27">
        <v>41085</v>
      </c>
      <c r="E407" s="27">
        <v>41091</v>
      </c>
      <c r="F407" t="s">
        <v>50</v>
      </c>
      <c r="G407" t="s">
        <v>2243</v>
      </c>
      <c r="H407" t="s">
        <v>2244</v>
      </c>
      <c r="I407" t="s">
        <v>26</v>
      </c>
      <c r="J407" t="s">
        <v>27</v>
      </c>
      <c r="K407" t="s">
        <v>42</v>
      </c>
      <c r="L407" t="s">
        <v>43</v>
      </c>
      <c r="M407">
        <v>90045</v>
      </c>
      <c r="N407" t="s">
        <v>44</v>
      </c>
      <c r="O407" t="s">
        <v>6754</v>
      </c>
      <c r="P407" t="s">
        <v>46</v>
      </c>
      <c r="Q407" t="s">
        <v>68</v>
      </c>
      <c r="R407" t="s">
        <v>186</v>
      </c>
      <c r="S407">
        <v>20.96</v>
      </c>
      <c r="T407">
        <v>2</v>
      </c>
      <c r="U407">
        <v>0</v>
      </c>
      <c r="V407">
        <v>5.24</v>
      </c>
    </row>
    <row r="408" spans="1:22" x14ac:dyDescent="0.25">
      <c r="A408">
        <v>4308</v>
      </c>
      <c r="B408" t="s">
        <v>7399</v>
      </c>
      <c r="C408">
        <v>2013</v>
      </c>
      <c r="D408" s="27">
        <v>41454</v>
      </c>
      <c r="E408" s="27">
        <v>41454</v>
      </c>
      <c r="F408" t="s">
        <v>1290</v>
      </c>
      <c r="G408" t="s">
        <v>2420</v>
      </c>
      <c r="H408" t="s">
        <v>2421</v>
      </c>
      <c r="I408" t="s">
        <v>41</v>
      </c>
      <c r="J408" t="s">
        <v>27</v>
      </c>
      <c r="K408" t="s">
        <v>42</v>
      </c>
      <c r="L408" t="s">
        <v>43</v>
      </c>
      <c r="M408">
        <v>90032</v>
      </c>
      <c r="N408" t="s">
        <v>44</v>
      </c>
      <c r="O408" t="s">
        <v>1199</v>
      </c>
      <c r="P408" t="s">
        <v>46</v>
      </c>
      <c r="Q408" t="s">
        <v>75</v>
      </c>
      <c r="R408" t="s">
        <v>1200</v>
      </c>
      <c r="S408">
        <v>33.568000000000005</v>
      </c>
      <c r="T408">
        <v>2</v>
      </c>
      <c r="U408">
        <v>0.2</v>
      </c>
      <c r="V408">
        <v>11.748799999999997</v>
      </c>
    </row>
    <row r="409" spans="1:22" x14ac:dyDescent="0.25">
      <c r="A409">
        <v>4307</v>
      </c>
      <c r="B409" t="s">
        <v>7399</v>
      </c>
      <c r="C409">
        <v>2013</v>
      </c>
      <c r="D409" s="27">
        <v>41454</v>
      </c>
      <c r="E409" s="27">
        <v>41454</v>
      </c>
      <c r="F409" t="s">
        <v>1290</v>
      </c>
      <c r="G409" t="s">
        <v>2420</v>
      </c>
      <c r="H409" t="s">
        <v>2421</v>
      </c>
      <c r="I409" t="s">
        <v>41</v>
      </c>
      <c r="J409" t="s">
        <v>27</v>
      </c>
      <c r="K409" t="s">
        <v>42</v>
      </c>
      <c r="L409" t="s">
        <v>43</v>
      </c>
      <c r="M409">
        <v>90032</v>
      </c>
      <c r="N409" t="s">
        <v>44</v>
      </c>
      <c r="O409" t="s">
        <v>1966</v>
      </c>
      <c r="P409" t="s">
        <v>46</v>
      </c>
      <c r="Q409" t="s">
        <v>75</v>
      </c>
      <c r="R409" t="s">
        <v>1967</v>
      </c>
      <c r="S409">
        <v>7.7520000000000007</v>
      </c>
      <c r="T409">
        <v>3</v>
      </c>
      <c r="U409">
        <v>0.2</v>
      </c>
      <c r="V409">
        <v>2.8100999999999998</v>
      </c>
    </row>
    <row r="410" spans="1:22" x14ac:dyDescent="0.25">
      <c r="A410">
        <v>4270</v>
      </c>
      <c r="B410" t="s">
        <v>7368</v>
      </c>
      <c r="C410">
        <v>2014</v>
      </c>
      <c r="D410" s="27">
        <v>41816</v>
      </c>
      <c r="E410" s="27">
        <v>41820</v>
      </c>
      <c r="F410" t="s">
        <v>23</v>
      </c>
      <c r="G410" t="s">
        <v>4893</v>
      </c>
      <c r="H410" t="s">
        <v>4894</v>
      </c>
      <c r="I410" t="s">
        <v>26</v>
      </c>
      <c r="J410" t="s">
        <v>27</v>
      </c>
      <c r="K410" t="s">
        <v>95</v>
      </c>
      <c r="L410" t="s">
        <v>96</v>
      </c>
      <c r="M410">
        <v>98115</v>
      </c>
      <c r="N410" t="s">
        <v>44</v>
      </c>
      <c r="O410" t="s">
        <v>2186</v>
      </c>
      <c r="P410" t="s">
        <v>32</v>
      </c>
      <c r="Q410" t="s">
        <v>56</v>
      </c>
      <c r="R410" t="s">
        <v>2187</v>
      </c>
      <c r="S410">
        <v>871.4</v>
      </c>
      <c r="T410">
        <v>4</v>
      </c>
      <c r="U410">
        <v>0</v>
      </c>
      <c r="V410">
        <v>148.13799999999992</v>
      </c>
    </row>
    <row r="411" spans="1:22" x14ac:dyDescent="0.25">
      <c r="A411">
        <v>4224</v>
      </c>
      <c r="B411" t="s">
        <v>7323</v>
      </c>
      <c r="C411">
        <v>2014</v>
      </c>
      <c r="D411" s="27">
        <v>41802</v>
      </c>
      <c r="E411" s="27">
        <v>41804</v>
      </c>
      <c r="F411" t="s">
        <v>23</v>
      </c>
      <c r="G411" t="s">
        <v>4047</v>
      </c>
      <c r="H411" t="s">
        <v>4048</v>
      </c>
      <c r="I411" t="s">
        <v>26</v>
      </c>
      <c r="J411" t="s">
        <v>27</v>
      </c>
      <c r="K411" t="s">
        <v>95</v>
      </c>
      <c r="L411" t="s">
        <v>96</v>
      </c>
      <c r="M411">
        <v>98103</v>
      </c>
      <c r="N411" t="s">
        <v>44</v>
      </c>
      <c r="O411" t="s">
        <v>2609</v>
      </c>
      <c r="P411" t="s">
        <v>32</v>
      </c>
      <c r="Q411" t="s">
        <v>33</v>
      </c>
      <c r="R411" t="s">
        <v>2610</v>
      </c>
      <c r="S411">
        <v>174.42000000000002</v>
      </c>
      <c r="T411">
        <v>3</v>
      </c>
      <c r="U411">
        <v>0</v>
      </c>
      <c r="V411">
        <v>41.860800000000005</v>
      </c>
    </row>
    <row r="412" spans="1:22" x14ac:dyDescent="0.25">
      <c r="A412">
        <v>4223</v>
      </c>
      <c r="B412" t="s">
        <v>7323</v>
      </c>
      <c r="C412">
        <v>2014</v>
      </c>
      <c r="D412" s="27">
        <v>41802</v>
      </c>
      <c r="E412" s="27">
        <v>41804</v>
      </c>
      <c r="F412" t="s">
        <v>23</v>
      </c>
      <c r="G412" t="s">
        <v>4047</v>
      </c>
      <c r="H412" t="s">
        <v>4048</v>
      </c>
      <c r="I412" t="s">
        <v>26</v>
      </c>
      <c r="J412" t="s">
        <v>27</v>
      </c>
      <c r="K412" t="s">
        <v>95</v>
      </c>
      <c r="L412" t="s">
        <v>96</v>
      </c>
      <c r="M412">
        <v>98103</v>
      </c>
      <c r="N412" t="s">
        <v>44</v>
      </c>
      <c r="O412" t="s">
        <v>960</v>
      </c>
      <c r="P412" t="s">
        <v>46</v>
      </c>
      <c r="Q412" t="s">
        <v>59</v>
      </c>
      <c r="R412" t="s">
        <v>961</v>
      </c>
      <c r="S412">
        <v>102.96</v>
      </c>
      <c r="T412">
        <v>2</v>
      </c>
      <c r="U412">
        <v>0</v>
      </c>
      <c r="V412">
        <v>1.0296000000000021</v>
      </c>
    </row>
    <row r="413" spans="1:22" x14ac:dyDescent="0.25">
      <c r="A413">
        <v>4222</v>
      </c>
      <c r="B413" t="s">
        <v>7323</v>
      </c>
      <c r="C413">
        <v>2014</v>
      </c>
      <c r="D413" s="27">
        <v>41802</v>
      </c>
      <c r="E413" s="27">
        <v>41804</v>
      </c>
      <c r="F413" t="s">
        <v>23</v>
      </c>
      <c r="G413" t="s">
        <v>4047</v>
      </c>
      <c r="H413" t="s">
        <v>4048</v>
      </c>
      <c r="I413" t="s">
        <v>26</v>
      </c>
      <c r="J413" t="s">
        <v>27</v>
      </c>
      <c r="K413" t="s">
        <v>95</v>
      </c>
      <c r="L413" t="s">
        <v>96</v>
      </c>
      <c r="M413">
        <v>98103</v>
      </c>
      <c r="N413" t="s">
        <v>44</v>
      </c>
      <c r="O413" t="s">
        <v>7324</v>
      </c>
      <c r="P413" t="s">
        <v>71</v>
      </c>
      <c r="Q413" t="s">
        <v>682</v>
      </c>
      <c r="R413" t="s">
        <v>7325</v>
      </c>
      <c r="S413">
        <v>385.80000000000007</v>
      </c>
      <c r="T413">
        <v>5</v>
      </c>
      <c r="U413">
        <v>0.2</v>
      </c>
      <c r="V413">
        <v>130.20749999999998</v>
      </c>
    </row>
    <row r="414" spans="1:22" x14ac:dyDescent="0.25">
      <c r="A414">
        <v>4221</v>
      </c>
      <c r="B414" t="s">
        <v>7323</v>
      </c>
      <c r="C414">
        <v>2014</v>
      </c>
      <c r="D414" s="27">
        <v>41802</v>
      </c>
      <c r="E414" s="27">
        <v>41804</v>
      </c>
      <c r="F414" t="s">
        <v>23</v>
      </c>
      <c r="G414" t="s">
        <v>4047</v>
      </c>
      <c r="H414" t="s">
        <v>4048</v>
      </c>
      <c r="I414" t="s">
        <v>26</v>
      </c>
      <c r="J414" t="s">
        <v>27</v>
      </c>
      <c r="K414" t="s">
        <v>95</v>
      </c>
      <c r="L414" t="s">
        <v>96</v>
      </c>
      <c r="M414">
        <v>98103</v>
      </c>
      <c r="N414" t="s">
        <v>44</v>
      </c>
      <c r="O414" t="s">
        <v>2867</v>
      </c>
      <c r="P414" t="s">
        <v>46</v>
      </c>
      <c r="Q414" t="s">
        <v>75</v>
      </c>
      <c r="R414" t="s">
        <v>2868</v>
      </c>
      <c r="S414">
        <v>18.288</v>
      </c>
      <c r="T414">
        <v>6</v>
      </c>
      <c r="U414">
        <v>0.2</v>
      </c>
      <c r="V414">
        <v>6.6293999999999995</v>
      </c>
    </row>
    <row r="415" spans="1:22" x14ac:dyDescent="0.25">
      <c r="A415">
        <v>4220</v>
      </c>
      <c r="B415" t="s">
        <v>7323</v>
      </c>
      <c r="C415">
        <v>2014</v>
      </c>
      <c r="D415" s="27">
        <v>41802</v>
      </c>
      <c r="E415" s="27">
        <v>41804</v>
      </c>
      <c r="F415" t="s">
        <v>23</v>
      </c>
      <c r="G415" t="s">
        <v>4047</v>
      </c>
      <c r="H415" t="s">
        <v>4048</v>
      </c>
      <c r="I415" t="s">
        <v>26</v>
      </c>
      <c r="J415" t="s">
        <v>27</v>
      </c>
      <c r="K415" t="s">
        <v>95</v>
      </c>
      <c r="L415" t="s">
        <v>96</v>
      </c>
      <c r="M415">
        <v>98103</v>
      </c>
      <c r="N415" t="s">
        <v>44</v>
      </c>
      <c r="O415" t="s">
        <v>1098</v>
      </c>
      <c r="P415" t="s">
        <v>46</v>
      </c>
      <c r="Q415" t="s">
        <v>90</v>
      </c>
      <c r="R415" t="s">
        <v>1099</v>
      </c>
      <c r="S415">
        <v>37.94</v>
      </c>
      <c r="T415">
        <v>2</v>
      </c>
      <c r="U415">
        <v>0</v>
      </c>
      <c r="V415">
        <v>18.211199999999998</v>
      </c>
    </row>
    <row r="416" spans="1:22" x14ac:dyDescent="0.25">
      <c r="A416">
        <v>4195</v>
      </c>
      <c r="B416" t="s">
        <v>7300</v>
      </c>
      <c r="C416">
        <v>2012</v>
      </c>
      <c r="D416" s="27">
        <v>41078</v>
      </c>
      <c r="E416" s="27">
        <v>41082</v>
      </c>
      <c r="F416" t="s">
        <v>50</v>
      </c>
      <c r="G416" t="s">
        <v>6472</v>
      </c>
      <c r="H416" t="s">
        <v>6473</v>
      </c>
      <c r="I416" t="s">
        <v>26</v>
      </c>
      <c r="J416" t="s">
        <v>27</v>
      </c>
      <c r="K416" t="s">
        <v>947</v>
      </c>
      <c r="L416" t="s">
        <v>43</v>
      </c>
      <c r="M416">
        <v>92105</v>
      </c>
      <c r="N416" t="s">
        <v>44</v>
      </c>
      <c r="O416" t="s">
        <v>4226</v>
      </c>
      <c r="P416" t="s">
        <v>46</v>
      </c>
      <c r="Q416" t="s">
        <v>68</v>
      </c>
      <c r="R416" t="s">
        <v>4227</v>
      </c>
      <c r="S416">
        <v>51.98</v>
      </c>
      <c r="T416">
        <v>2</v>
      </c>
      <c r="U416">
        <v>0</v>
      </c>
      <c r="V416">
        <v>15.074199999999998</v>
      </c>
    </row>
    <row r="417" spans="1:22" x14ac:dyDescent="0.25">
      <c r="A417">
        <v>4179</v>
      </c>
      <c r="B417" t="s">
        <v>7276</v>
      </c>
      <c r="C417">
        <v>2013</v>
      </c>
      <c r="D417" s="27">
        <v>41442</v>
      </c>
      <c r="E417" s="27">
        <v>41444</v>
      </c>
      <c r="F417" t="s">
        <v>23</v>
      </c>
      <c r="G417" t="s">
        <v>1870</v>
      </c>
      <c r="H417" t="s">
        <v>1871</v>
      </c>
      <c r="I417" t="s">
        <v>26</v>
      </c>
      <c r="J417" t="s">
        <v>27</v>
      </c>
      <c r="K417" t="s">
        <v>42</v>
      </c>
      <c r="L417" t="s">
        <v>43</v>
      </c>
      <c r="M417">
        <v>90045</v>
      </c>
      <c r="N417" t="s">
        <v>44</v>
      </c>
      <c r="O417" t="s">
        <v>5239</v>
      </c>
      <c r="P417" t="s">
        <v>46</v>
      </c>
      <c r="Q417" t="s">
        <v>90</v>
      </c>
      <c r="R417" t="s">
        <v>5240</v>
      </c>
      <c r="S417">
        <v>46.349999999999994</v>
      </c>
      <c r="T417">
        <v>5</v>
      </c>
      <c r="U417">
        <v>0</v>
      </c>
      <c r="V417">
        <v>21.784499999999998</v>
      </c>
    </row>
    <row r="418" spans="1:22" x14ac:dyDescent="0.25">
      <c r="A418">
        <v>417</v>
      </c>
      <c r="B418" t="s">
        <v>1452</v>
      </c>
      <c r="C418">
        <v>2014</v>
      </c>
      <c r="D418" s="27">
        <v>41815</v>
      </c>
      <c r="E418" s="27">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25">
      <c r="A419">
        <v>4142</v>
      </c>
      <c r="B419" t="s">
        <v>7245</v>
      </c>
      <c r="C419">
        <v>2013</v>
      </c>
      <c r="D419" s="27">
        <v>41439</v>
      </c>
      <c r="E419" s="27">
        <v>41443</v>
      </c>
      <c r="F419" t="s">
        <v>50</v>
      </c>
      <c r="G419" t="s">
        <v>1694</v>
      </c>
      <c r="H419" t="s">
        <v>1695</v>
      </c>
      <c r="I419" t="s">
        <v>26</v>
      </c>
      <c r="J419" t="s">
        <v>27</v>
      </c>
      <c r="K419" t="s">
        <v>7246</v>
      </c>
      <c r="L419" t="s">
        <v>4530</v>
      </c>
      <c r="M419">
        <v>67212</v>
      </c>
      <c r="N419" t="s">
        <v>105</v>
      </c>
      <c r="O419" t="s">
        <v>708</v>
      </c>
      <c r="P419" t="s">
        <v>46</v>
      </c>
      <c r="Q419" t="s">
        <v>47</v>
      </c>
      <c r="R419" t="s">
        <v>709</v>
      </c>
      <c r="S419">
        <v>18.899999999999999</v>
      </c>
      <c r="T419">
        <v>3</v>
      </c>
      <c r="U419">
        <v>0</v>
      </c>
      <c r="V419">
        <v>8.6939999999999991</v>
      </c>
    </row>
    <row r="420" spans="1:22" x14ac:dyDescent="0.25">
      <c r="A420">
        <v>4103</v>
      </c>
      <c r="B420" t="s">
        <v>7210</v>
      </c>
      <c r="C420">
        <v>2014</v>
      </c>
      <c r="D420" s="27">
        <v>41810</v>
      </c>
      <c r="E420" s="27">
        <v>41814</v>
      </c>
      <c r="F420" t="s">
        <v>50</v>
      </c>
      <c r="G420" t="s">
        <v>1974</v>
      </c>
      <c r="H420" t="s">
        <v>1975</v>
      </c>
      <c r="I420" t="s">
        <v>26</v>
      </c>
      <c r="J420" t="s">
        <v>27</v>
      </c>
      <c r="K420" t="s">
        <v>184</v>
      </c>
      <c r="L420" t="s">
        <v>104</v>
      </c>
      <c r="M420">
        <v>77095</v>
      </c>
      <c r="N420" t="s">
        <v>105</v>
      </c>
      <c r="O420" t="s">
        <v>5120</v>
      </c>
      <c r="P420" t="s">
        <v>46</v>
      </c>
      <c r="Q420" t="s">
        <v>90</v>
      </c>
      <c r="R420" t="s">
        <v>5121</v>
      </c>
      <c r="S420">
        <v>146.17600000000002</v>
      </c>
      <c r="T420">
        <v>8</v>
      </c>
      <c r="U420">
        <v>0.2</v>
      </c>
      <c r="V420">
        <v>47.50719999999999</v>
      </c>
    </row>
    <row r="421" spans="1:22" x14ac:dyDescent="0.25">
      <c r="A421">
        <v>4102</v>
      </c>
      <c r="B421" t="s">
        <v>7210</v>
      </c>
      <c r="C421">
        <v>2014</v>
      </c>
      <c r="D421" s="27">
        <v>41810</v>
      </c>
      <c r="E421" s="27">
        <v>41814</v>
      </c>
      <c r="F421" t="s">
        <v>50</v>
      </c>
      <c r="G421" t="s">
        <v>1974</v>
      </c>
      <c r="H421" t="s">
        <v>1975</v>
      </c>
      <c r="I421" t="s">
        <v>26</v>
      </c>
      <c r="J421" t="s">
        <v>27</v>
      </c>
      <c r="K421" t="s">
        <v>184</v>
      </c>
      <c r="L421" t="s">
        <v>104</v>
      </c>
      <c r="M421">
        <v>77095</v>
      </c>
      <c r="N421" t="s">
        <v>105</v>
      </c>
      <c r="O421" t="s">
        <v>4422</v>
      </c>
      <c r="P421" t="s">
        <v>46</v>
      </c>
      <c r="Q421" t="s">
        <v>78</v>
      </c>
      <c r="R421" t="s">
        <v>4423</v>
      </c>
      <c r="S421">
        <v>0.44399999999999995</v>
      </c>
      <c r="T421">
        <v>1</v>
      </c>
      <c r="U421">
        <v>0.8</v>
      </c>
      <c r="V421">
        <v>-1.1100000000000003</v>
      </c>
    </row>
    <row r="422" spans="1:22" x14ac:dyDescent="0.25">
      <c r="A422">
        <v>4101</v>
      </c>
      <c r="B422" t="s">
        <v>7210</v>
      </c>
      <c r="C422">
        <v>2014</v>
      </c>
      <c r="D422" s="27">
        <v>41810</v>
      </c>
      <c r="E422" s="27">
        <v>41814</v>
      </c>
      <c r="F422" t="s">
        <v>50</v>
      </c>
      <c r="G422" t="s">
        <v>1974</v>
      </c>
      <c r="H422" t="s">
        <v>1975</v>
      </c>
      <c r="I422" t="s">
        <v>26</v>
      </c>
      <c r="J422" t="s">
        <v>27</v>
      </c>
      <c r="K422" t="s">
        <v>184</v>
      </c>
      <c r="L422" t="s">
        <v>104</v>
      </c>
      <c r="M422">
        <v>77095</v>
      </c>
      <c r="N422" t="s">
        <v>105</v>
      </c>
      <c r="O422" t="s">
        <v>7211</v>
      </c>
      <c r="P422" t="s">
        <v>46</v>
      </c>
      <c r="Q422" t="s">
        <v>78</v>
      </c>
      <c r="R422" t="s">
        <v>7212</v>
      </c>
      <c r="S422">
        <v>2.2639999999999993</v>
      </c>
      <c r="T422">
        <v>1</v>
      </c>
      <c r="U422">
        <v>0.8</v>
      </c>
      <c r="V422">
        <v>-5.2072000000000012</v>
      </c>
    </row>
    <row r="423" spans="1:22" x14ac:dyDescent="0.25">
      <c r="A423">
        <v>422</v>
      </c>
      <c r="B423" t="s">
        <v>1472</v>
      </c>
      <c r="C423">
        <v>2011</v>
      </c>
      <c r="D423" s="27">
        <v>40716</v>
      </c>
      <c r="E423" s="27">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25">
      <c r="A424">
        <v>4084</v>
      </c>
      <c r="B424" t="s">
        <v>7198</v>
      </c>
      <c r="C424">
        <v>2014</v>
      </c>
      <c r="D424" s="27">
        <v>41815</v>
      </c>
      <c r="E424" s="27">
        <v>41821</v>
      </c>
      <c r="F424" t="s">
        <v>50</v>
      </c>
      <c r="G424" t="s">
        <v>5734</v>
      </c>
      <c r="H424" t="s">
        <v>5735</v>
      </c>
      <c r="I424" t="s">
        <v>41</v>
      </c>
      <c r="J424" t="s">
        <v>27</v>
      </c>
      <c r="K424" t="s">
        <v>357</v>
      </c>
      <c r="L424" t="s">
        <v>211</v>
      </c>
      <c r="M424">
        <v>62521</v>
      </c>
      <c r="N424" t="s">
        <v>105</v>
      </c>
      <c r="O424" t="s">
        <v>6097</v>
      </c>
      <c r="P424" t="s">
        <v>46</v>
      </c>
      <c r="Q424" t="s">
        <v>90</v>
      </c>
      <c r="R424" t="s">
        <v>6098</v>
      </c>
      <c r="S424">
        <v>10.272000000000002</v>
      </c>
      <c r="T424">
        <v>3</v>
      </c>
      <c r="U424">
        <v>0.2</v>
      </c>
      <c r="V424">
        <v>3.2099999999999982</v>
      </c>
    </row>
    <row r="425" spans="1:22" x14ac:dyDescent="0.25">
      <c r="A425">
        <v>4083</v>
      </c>
      <c r="B425" t="s">
        <v>7198</v>
      </c>
      <c r="C425">
        <v>2014</v>
      </c>
      <c r="D425" s="27">
        <v>41815</v>
      </c>
      <c r="E425" s="27">
        <v>41821</v>
      </c>
      <c r="F425" t="s">
        <v>50</v>
      </c>
      <c r="G425" t="s">
        <v>5734</v>
      </c>
      <c r="H425" t="s">
        <v>5735</v>
      </c>
      <c r="I425" t="s">
        <v>41</v>
      </c>
      <c r="J425" t="s">
        <v>27</v>
      </c>
      <c r="K425" t="s">
        <v>357</v>
      </c>
      <c r="L425" t="s">
        <v>211</v>
      </c>
      <c r="M425">
        <v>62521</v>
      </c>
      <c r="N425" t="s">
        <v>105</v>
      </c>
      <c r="O425" t="s">
        <v>2209</v>
      </c>
      <c r="P425" t="s">
        <v>46</v>
      </c>
      <c r="Q425" t="s">
        <v>75</v>
      </c>
      <c r="R425" t="s">
        <v>2210</v>
      </c>
      <c r="S425">
        <v>182.99399999999997</v>
      </c>
      <c r="T425">
        <v>3</v>
      </c>
      <c r="U425">
        <v>0.8</v>
      </c>
      <c r="V425">
        <v>-320.23950000000013</v>
      </c>
    </row>
    <row r="426" spans="1:22" x14ac:dyDescent="0.25">
      <c r="A426">
        <v>4065</v>
      </c>
      <c r="B426" t="s">
        <v>7184</v>
      </c>
      <c r="C426">
        <v>2011</v>
      </c>
      <c r="D426" s="27">
        <v>40717</v>
      </c>
      <c r="E426" s="27">
        <v>40720</v>
      </c>
      <c r="F426" t="s">
        <v>188</v>
      </c>
      <c r="G426" t="s">
        <v>5978</v>
      </c>
      <c r="H426" t="s">
        <v>5979</v>
      </c>
      <c r="I426" t="s">
        <v>26</v>
      </c>
      <c r="J426" t="s">
        <v>27</v>
      </c>
      <c r="K426" t="s">
        <v>87</v>
      </c>
      <c r="L426" t="s">
        <v>88</v>
      </c>
      <c r="M426">
        <v>28027</v>
      </c>
      <c r="N426" t="s">
        <v>30</v>
      </c>
      <c r="O426" t="s">
        <v>6813</v>
      </c>
      <c r="P426" t="s">
        <v>46</v>
      </c>
      <c r="Q426" t="s">
        <v>578</v>
      </c>
      <c r="R426" t="s">
        <v>6814</v>
      </c>
      <c r="S426">
        <v>3.1040000000000001</v>
      </c>
      <c r="T426">
        <v>1</v>
      </c>
      <c r="U426">
        <v>0.2</v>
      </c>
      <c r="V426">
        <v>0.34919999999999951</v>
      </c>
    </row>
    <row r="427" spans="1:22" x14ac:dyDescent="0.25">
      <c r="A427">
        <v>4064</v>
      </c>
      <c r="B427" t="s">
        <v>7184</v>
      </c>
      <c r="C427">
        <v>2011</v>
      </c>
      <c r="D427" s="27">
        <v>40717</v>
      </c>
      <c r="E427" s="27">
        <v>40720</v>
      </c>
      <c r="F427" t="s">
        <v>188</v>
      </c>
      <c r="G427" t="s">
        <v>5978</v>
      </c>
      <c r="H427" t="s">
        <v>5979</v>
      </c>
      <c r="I427" t="s">
        <v>26</v>
      </c>
      <c r="J427" t="s">
        <v>27</v>
      </c>
      <c r="K427" t="s">
        <v>87</v>
      </c>
      <c r="L427" t="s">
        <v>88</v>
      </c>
      <c r="M427">
        <v>28027</v>
      </c>
      <c r="N427" t="s">
        <v>30</v>
      </c>
      <c r="O427" t="s">
        <v>7185</v>
      </c>
      <c r="P427" t="s">
        <v>46</v>
      </c>
      <c r="Q427" t="s">
        <v>68</v>
      </c>
      <c r="R427" t="s">
        <v>4224</v>
      </c>
      <c r="S427">
        <v>20.015999999999998</v>
      </c>
      <c r="T427">
        <v>9</v>
      </c>
      <c r="U427">
        <v>0.2</v>
      </c>
      <c r="V427">
        <v>1.7514000000000003</v>
      </c>
    </row>
    <row r="428" spans="1:22" x14ac:dyDescent="0.25">
      <c r="A428">
        <v>4051</v>
      </c>
      <c r="B428" t="s">
        <v>7175</v>
      </c>
      <c r="C428">
        <v>2014</v>
      </c>
      <c r="D428" s="27">
        <v>41815</v>
      </c>
      <c r="E428" s="27">
        <v>41817</v>
      </c>
      <c r="F428" t="s">
        <v>23</v>
      </c>
      <c r="G428" t="s">
        <v>5921</v>
      </c>
      <c r="H428" t="s">
        <v>5922</v>
      </c>
      <c r="I428" t="s">
        <v>26</v>
      </c>
      <c r="J428" t="s">
        <v>27</v>
      </c>
      <c r="K428" t="s">
        <v>266</v>
      </c>
      <c r="L428" t="s">
        <v>267</v>
      </c>
      <c r="M428">
        <v>10011</v>
      </c>
      <c r="N428" t="s">
        <v>148</v>
      </c>
      <c r="O428" t="s">
        <v>1084</v>
      </c>
      <c r="P428" t="s">
        <v>32</v>
      </c>
      <c r="Q428" t="s">
        <v>36</v>
      </c>
      <c r="R428" t="s">
        <v>1085</v>
      </c>
      <c r="S428">
        <v>172.76400000000001</v>
      </c>
      <c r="T428">
        <v>2</v>
      </c>
      <c r="U428">
        <v>0.1</v>
      </c>
      <c r="V428">
        <v>32.633200000000016</v>
      </c>
    </row>
    <row r="429" spans="1:22" x14ac:dyDescent="0.25">
      <c r="A429">
        <v>4050</v>
      </c>
      <c r="B429" t="s">
        <v>7175</v>
      </c>
      <c r="C429">
        <v>2014</v>
      </c>
      <c r="D429" s="27">
        <v>41815</v>
      </c>
      <c r="E429" s="27">
        <v>41817</v>
      </c>
      <c r="F429" t="s">
        <v>23</v>
      </c>
      <c r="G429" t="s">
        <v>5921</v>
      </c>
      <c r="H429" t="s">
        <v>5922</v>
      </c>
      <c r="I429" t="s">
        <v>26</v>
      </c>
      <c r="J429" t="s">
        <v>27</v>
      </c>
      <c r="K429" t="s">
        <v>266</v>
      </c>
      <c r="L429" t="s">
        <v>267</v>
      </c>
      <c r="M429">
        <v>10011</v>
      </c>
      <c r="N429" t="s">
        <v>148</v>
      </c>
      <c r="O429" t="s">
        <v>2878</v>
      </c>
      <c r="P429" t="s">
        <v>32</v>
      </c>
      <c r="Q429" t="s">
        <v>65</v>
      </c>
      <c r="R429" t="s">
        <v>2879</v>
      </c>
      <c r="S429">
        <v>276.69</v>
      </c>
      <c r="T429">
        <v>3</v>
      </c>
      <c r="U429">
        <v>0</v>
      </c>
      <c r="V429">
        <v>49.804199999999994</v>
      </c>
    </row>
    <row r="430" spans="1:22" x14ac:dyDescent="0.25">
      <c r="A430">
        <v>4045</v>
      </c>
      <c r="B430" t="s">
        <v>7171</v>
      </c>
      <c r="C430">
        <v>2012</v>
      </c>
      <c r="D430" s="27">
        <v>41085</v>
      </c>
      <c r="E430" s="27">
        <v>41090</v>
      </c>
      <c r="F430" t="s">
        <v>50</v>
      </c>
      <c r="G430" t="s">
        <v>4536</v>
      </c>
      <c r="H430" t="s">
        <v>4537</v>
      </c>
      <c r="I430" t="s">
        <v>26</v>
      </c>
      <c r="J430" t="s">
        <v>27</v>
      </c>
      <c r="K430" t="s">
        <v>127</v>
      </c>
      <c r="L430" t="s">
        <v>43</v>
      </c>
      <c r="M430">
        <v>94110</v>
      </c>
      <c r="N430" t="s">
        <v>44</v>
      </c>
      <c r="O430" t="s">
        <v>1994</v>
      </c>
      <c r="P430" t="s">
        <v>32</v>
      </c>
      <c r="Q430" t="s">
        <v>65</v>
      </c>
      <c r="R430" t="s">
        <v>1995</v>
      </c>
      <c r="S430">
        <v>204.85</v>
      </c>
      <c r="T430">
        <v>5</v>
      </c>
      <c r="U430">
        <v>0</v>
      </c>
      <c r="V430">
        <v>57.358000000000011</v>
      </c>
    </row>
    <row r="431" spans="1:22" x14ac:dyDescent="0.25">
      <c r="A431">
        <v>4023</v>
      </c>
      <c r="B431" t="s">
        <v>7157</v>
      </c>
      <c r="C431">
        <v>2011</v>
      </c>
      <c r="D431" s="27">
        <v>40716</v>
      </c>
      <c r="E431" s="27">
        <v>40721</v>
      </c>
      <c r="F431" t="s">
        <v>50</v>
      </c>
      <c r="G431" t="s">
        <v>7158</v>
      </c>
      <c r="H431" t="s">
        <v>7159</v>
      </c>
      <c r="I431" t="s">
        <v>26</v>
      </c>
      <c r="J431" t="s">
        <v>27</v>
      </c>
      <c r="K431" t="s">
        <v>2252</v>
      </c>
      <c r="L431" t="s">
        <v>147</v>
      </c>
      <c r="M431">
        <v>19013</v>
      </c>
      <c r="N431" t="s">
        <v>148</v>
      </c>
      <c r="O431" t="s">
        <v>35</v>
      </c>
      <c r="P431" t="s">
        <v>32</v>
      </c>
      <c r="Q431" t="s">
        <v>36</v>
      </c>
      <c r="R431" t="s">
        <v>37</v>
      </c>
      <c r="S431">
        <v>853.92999999999984</v>
      </c>
      <c r="T431">
        <v>5</v>
      </c>
      <c r="U431">
        <v>0.3</v>
      </c>
      <c r="V431">
        <v>0</v>
      </c>
    </row>
    <row r="432" spans="1:22" x14ac:dyDescent="0.25">
      <c r="A432">
        <v>4022</v>
      </c>
      <c r="B432" t="s">
        <v>7157</v>
      </c>
      <c r="C432">
        <v>2011</v>
      </c>
      <c r="D432" s="27">
        <v>40716</v>
      </c>
      <c r="E432" s="27">
        <v>40721</v>
      </c>
      <c r="F432" t="s">
        <v>50</v>
      </c>
      <c r="G432" t="s">
        <v>7158</v>
      </c>
      <c r="H432" t="s">
        <v>7159</v>
      </c>
      <c r="I432" t="s">
        <v>26</v>
      </c>
      <c r="J432" t="s">
        <v>27</v>
      </c>
      <c r="K432" t="s">
        <v>2252</v>
      </c>
      <c r="L432" t="s">
        <v>147</v>
      </c>
      <c r="M432">
        <v>19013</v>
      </c>
      <c r="N432" t="s">
        <v>148</v>
      </c>
      <c r="O432" t="s">
        <v>212</v>
      </c>
      <c r="P432" t="s">
        <v>71</v>
      </c>
      <c r="Q432" t="s">
        <v>72</v>
      </c>
      <c r="R432" t="s">
        <v>213</v>
      </c>
      <c r="S432">
        <v>82.782000000000011</v>
      </c>
      <c r="T432">
        <v>3</v>
      </c>
      <c r="U432">
        <v>0.4</v>
      </c>
      <c r="V432">
        <v>-15.176700000000004</v>
      </c>
    </row>
    <row r="433" spans="1:22" x14ac:dyDescent="0.25">
      <c r="A433">
        <v>4021</v>
      </c>
      <c r="B433" t="s">
        <v>7157</v>
      </c>
      <c r="C433">
        <v>2011</v>
      </c>
      <c r="D433" s="27">
        <v>40716</v>
      </c>
      <c r="E433" s="27">
        <v>40721</v>
      </c>
      <c r="F433" t="s">
        <v>50</v>
      </c>
      <c r="G433" t="s">
        <v>7158</v>
      </c>
      <c r="H433" t="s">
        <v>7159</v>
      </c>
      <c r="I433" t="s">
        <v>26</v>
      </c>
      <c r="J433" t="s">
        <v>27</v>
      </c>
      <c r="K433" t="s">
        <v>2252</v>
      </c>
      <c r="L433" t="s">
        <v>147</v>
      </c>
      <c r="M433">
        <v>19013</v>
      </c>
      <c r="N433" t="s">
        <v>148</v>
      </c>
      <c r="O433" t="s">
        <v>716</v>
      </c>
      <c r="P433" t="s">
        <v>32</v>
      </c>
      <c r="Q433" t="s">
        <v>36</v>
      </c>
      <c r="R433" t="s">
        <v>717</v>
      </c>
      <c r="S433">
        <v>170.05799999999999</v>
      </c>
      <c r="T433">
        <v>3</v>
      </c>
      <c r="U433">
        <v>0.3</v>
      </c>
      <c r="V433">
        <v>-4.858799999999988</v>
      </c>
    </row>
    <row r="434" spans="1:22" x14ac:dyDescent="0.25">
      <c r="A434">
        <v>3970</v>
      </c>
      <c r="B434" t="s">
        <v>7102</v>
      </c>
      <c r="C434">
        <v>2012</v>
      </c>
      <c r="D434" s="27">
        <v>41061</v>
      </c>
      <c r="E434" s="27">
        <v>41065</v>
      </c>
      <c r="F434" t="s">
        <v>50</v>
      </c>
      <c r="G434" t="s">
        <v>6982</v>
      </c>
      <c r="H434" t="s">
        <v>6983</v>
      </c>
      <c r="I434" t="s">
        <v>41</v>
      </c>
      <c r="J434" t="s">
        <v>27</v>
      </c>
      <c r="K434" t="s">
        <v>678</v>
      </c>
      <c r="L434" t="s">
        <v>104</v>
      </c>
      <c r="M434">
        <v>78207</v>
      </c>
      <c r="N434" t="s">
        <v>105</v>
      </c>
      <c r="O434" t="s">
        <v>7103</v>
      </c>
      <c r="P434" t="s">
        <v>46</v>
      </c>
      <c r="Q434" t="s">
        <v>90</v>
      </c>
      <c r="R434" t="s">
        <v>7104</v>
      </c>
      <c r="S434">
        <v>42.24</v>
      </c>
      <c r="T434">
        <v>10</v>
      </c>
      <c r="U434">
        <v>0.2</v>
      </c>
      <c r="V434">
        <v>13.199999999999998</v>
      </c>
    </row>
    <row r="435" spans="1:22" x14ac:dyDescent="0.25">
      <c r="A435">
        <v>434</v>
      </c>
      <c r="B435" t="s">
        <v>1515</v>
      </c>
      <c r="C435">
        <v>2013</v>
      </c>
      <c r="D435" s="27">
        <v>41432</v>
      </c>
      <c r="E435" s="27">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25">
      <c r="A436">
        <v>3969</v>
      </c>
      <c r="B436" t="s">
        <v>7102</v>
      </c>
      <c r="C436">
        <v>2012</v>
      </c>
      <c r="D436" s="27">
        <v>41061</v>
      </c>
      <c r="E436" s="27">
        <v>41065</v>
      </c>
      <c r="F436" t="s">
        <v>50</v>
      </c>
      <c r="G436" t="s">
        <v>6982</v>
      </c>
      <c r="H436" t="s">
        <v>6983</v>
      </c>
      <c r="I436" t="s">
        <v>41</v>
      </c>
      <c r="J436" t="s">
        <v>27</v>
      </c>
      <c r="K436" t="s">
        <v>678</v>
      </c>
      <c r="L436" t="s">
        <v>104</v>
      </c>
      <c r="M436">
        <v>78207</v>
      </c>
      <c r="N436" t="s">
        <v>105</v>
      </c>
      <c r="O436" t="s">
        <v>748</v>
      </c>
      <c r="P436" t="s">
        <v>46</v>
      </c>
      <c r="Q436" t="s">
        <v>75</v>
      </c>
      <c r="R436" t="s">
        <v>749</v>
      </c>
      <c r="S436">
        <v>5.7279999999999989</v>
      </c>
      <c r="T436">
        <v>8</v>
      </c>
      <c r="U436">
        <v>0.8</v>
      </c>
      <c r="V436">
        <v>-9.1648000000000032</v>
      </c>
    </row>
    <row r="437" spans="1:22" x14ac:dyDescent="0.25">
      <c r="A437">
        <v>3957</v>
      </c>
      <c r="B437" t="s">
        <v>7090</v>
      </c>
      <c r="C437">
        <v>2013</v>
      </c>
      <c r="D437" s="27">
        <v>41452</v>
      </c>
      <c r="E437" s="27">
        <v>41459</v>
      </c>
      <c r="F437" t="s">
        <v>50</v>
      </c>
      <c r="G437" t="s">
        <v>364</v>
      </c>
      <c r="H437" t="s">
        <v>365</v>
      </c>
      <c r="I437" t="s">
        <v>26</v>
      </c>
      <c r="J437" t="s">
        <v>27</v>
      </c>
      <c r="K437" t="s">
        <v>127</v>
      </c>
      <c r="L437" t="s">
        <v>43</v>
      </c>
      <c r="M437">
        <v>94109</v>
      </c>
      <c r="N437" t="s">
        <v>44</v>
      </c>
      <c r="O437" t="s">
        <v>5061</v>
      </c>
      <c r="P437" t="s">
        <v>32</v>
      </c>
      <c r="Q437" t="s">
        <v>65</v>
      </c>
      <c r="R437" t="s">
        <v>5062</v>
      </c>
      <c r="S437">
        <v>22.14</v>
      </c>
      <c r="T437">
        <v>3</v>
      </c>
      <c r="U437">
        <v>0</v>
      </c>
      <c r="V437">
        <v>6.4205999999999976</v>
      </c>
    </row>
    <row r="438" spans="1:22" x14ac:dyDescent="0.25">
      <c r="A438">
        <v>437</v>
      </c>
      <c r="B438" t="s">
        <v>1526</v>
      </c>
      <c r="C438">
        <v>2013</v>
      </c>
      <c r="D438" s="27">
        <v>41438</v>
      </c>
      <c r="E438" s="27">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25">
      <c r="A439">
        <v>438</v>
      </c>
      <c r="B439" t="s">
        <v>1526</v>
      </c>
      <c r="C439">
        <v>2013</v>
      </c>
      <c r="D439" s="27">
        <v>41438</v>
      </c>
      <c r="E439" s="27">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25">
      <c r="A440">
        <v>3944</v>
      </c>
      <c r="B440" t="s">
        <v>7078</v>
      </c>
      <c r="C440">
        <v>2013</v>
      </c>
      <c r="D440" s="27">
        <v>41449</v>
      </c>
      <c r="E440" s="27">
        <v>41456</v>
      </c>
      <c r="F440" t="s">
        <v>50</v>
      </c>
      <c r="G440" t="s">
        <v>7079</v>
      </c>
      <c r="H440" t="s">
        <v>7080</v>
      </c>
      <c r="I440" t="s">
        <v>26</v>
      </c>
      <c r="J440" t="s">
        <v>27</v>
      </c>
      <c r="K440" t="s">
        <v>3452</v>
      </c>
      <c r="L440" t="s">
        <v>267</v>
      </c>
      <c r="M440">
        <v>14215</v>
      </c>
      <c r="N440" t="s">
        <v>148</v>
      </c>
      <c r="O440" t="s">
        <v>5894</v>
      </c>
      <c r="P440" t="s">
        <v>46</v>
      </c>
      <c r="Q440" t="s">
        <v>578</v>
      </c>
      <c r="R440" t="s">
        <v>5895</v>
      </c>
      <c r="S440">
        <v>835.17000000000007</v>
      </c>
      <c r="T440">
        <v>7</v>
      </c>
      <c r="U440">
        <v>0</v>
      </c>
      <c r="V440">
        <v>16.703400000000016</v>
      </c>
    </row>
    <row r="441" spans="1:22" x14ac:dyDescent="0.25">
      <c r="A441">
        <v>3939</v>
      </c>
      <c r="B441" t="s">
        <v>7072</v>
      </c>
      <c r="C441">
        <v>2012</v>
      </c>
      <c r="D441" s="27">
        <v>41076</v>
      </c>
      <c r="E441" s="27">
        <v>41080</v>
      </c>
      <c r="F441" t="s">
        <v>50</v>
      </c>
      <c r="G441" t="s">
        <v>6971</v>
      </c>
      <c r="H441" t="s">
        <v>6972</v>
      </c>
      <c r="I441" t="s">
        <v>26</v>
      </c>
      <c r="J441" t="s">
        <v>27</v>
      </c>
      <c r="K441" t="s">
        <v>758</v>
      </c>
      <c r="L441" t="s">
        <v>104</v>
      </c>
      <c r="M441">
        <v>75051</v>
      </c>
      <c r="N441" t="s">
        <v>105</v>
      </c>
      <c r="O441" t="s">
        <v>3495</v>
      </c>
      <c r="P441" t="s">
        <v>32</v>
      </c>
      <c r="Q441" t="s">
        <v>36</v>
      </c>
      <c r="R441" t="s">
        <v>3496</v>
      </c>
      <c r="S441">
        <v>197.37199999999999</v>
      </c>
      <c r="T441">
        <v>2</v>
      </c>
      <c r="U441">
        <v>0.3</v>
      </c>
      <c r="V441">
        <v>-25.376400000000018</v>
      </c>
    </row>
    <row r="442" spans="1:22" x14ac:dyDescent="0.25">
      <c r="A442">
        <v>3938</v>
      </c>
      <c r="B442" t="s">
        <v>7072</v>
      </c>
      <c r="C442">
        <v>2012</v>
      </c>
      <c r="D442" s="27">
        <v>41076</v>
      </c>
      <c r="E442" s="27">
        <v>41080</v>
      </c>
      <c r="F442" t="s">
        <v>50</v>
      </c>
      <c r="G442" t="s">
        <v>6971</v>
      </c>
      <c r="H442" t="s">
        <v>6972</v>
      </c>
      <c r="I442" t="s">
        <v>26</v>
      </c>
      <c r="J442" t="s">
        <v>27</v>
      </c>
      <c r="K442" t="s">
        <v>758</v>
      </c>
      <c r="L442" t="s">
        <v>104</v>
      </c>
      <c r="M442">
        <v>75051</v>
      </c>
      <c r="N442" t="s">
        <v>105</v>
      </c>
      <c r="O442" t="s">
        <v>2943</v>
      </c>
      <c r="P442" t="s">
        <v>46</v>
      </c>
      <c r="Q442" t="s">
        <v>90</v>
      </c>
      <c r="R442" t="s">
        <v>2944</v>
      </c>
      <c r="S442">
        <v>27.216000000000001</v>
      </c>
      <c r="T442">
        <v>3</v>
      </c>
      <c r="U442">
        <v>0.2</v>
      </c>
      <c r="V442">
        <v>9.8657999999999983</v>
      </c>
    </row>
    <row r="443" spans="1:22" x14ac:dyDescent="0.25">
      <c r="A443">
        <v>3937</v>
      </c>
      <c r="B443" t="s">
        <v>7072</v>
      </c>
      <c r="C443">
        <v>2012</v>
      </c>
      <c r="D443" s="27">
        <v>41076</v>
      </c>
      <c r="E443" s="27">
        <v>41080</v>
      </c>
      <c r="F443" t="s">
        <v>50</v>
      </c>
      <c r="G443" t="s">
        <v>6971</v>
      </c>
      <c r="H443" t="s">
        <v>6972</v>
      </c>
      <c r="I443" t="s">
        <v>26</v>
      </c>
      <c r="J443" t="s">
        <v>27</v>
      </c>
      <c r="K443" t="s">
        <v>758</v>
      </c>
      <c r="L443" t="s">
        <v>104</v>
      </c>
      <c r="M443">
        <v>75051</v>
      </c>
      <c r="N443" t="s">
        <v>105</v>
      </c>
      <c r="O443" t="s">
        <v>7073</v>
      </c>
      <c r="P443" t="s">
        <v>46</v>
      </c>
      <c r="Q443" t="s">
        <v>173</v>
      </c>
      <c r="R443" t="s">
        <v>186</v>
      </c>
      <c r="S443">
        <v>28.752000000000002</v>
      </c>
      <c r="T443">
        <v>3</v>
      </c>
      <c r="U443">
        <v>0.2</v>
      </c>
      <c r="V443">
        <v>9.3443999999999985</v>
      </c>
    </row>
    <row r="444" spans="1:22" x14ac:dyDescent="0.25">
      <c r="A444">
        <v>3922</v>
      </c>
      <c r="B444" t="s">
        <v>7062</v>
      </c>
      <c r="C444">
        <v>2013</v>
      </c>
      <c r="D444" s="27">
        <v>41454</v>
      </c>
      <c r="E444" s="27">
        <v>41458</v>
      </c>
      <c r="F444" t="s">
        <v>23</v>
      </c>
      <c r="G444" t="s">
        <v>2384</v>
      </c>
      <c r="H444" t="s">
        <v>2385</v>
      </c>
      <c r="I444" t="s">
        <v>26</v>
      </c>
      <c r="J444" t="s">
        <v>27</v>
      </c>
      <c r="K444" t="s">
        <v>303</v>
      </c>
      <c r="L444" t="s">
        <v>211</v>
      </c>
      <c r="M444">
        <v>60610</v>
      </c>
      <c r="N444" t="s">
        <v>105</v>
      </c>
      <c r="O444" t="s">
        <v>6382</v>
      </c>
      <c r="P444" t="s">
        <v>71</v>
      </c>
      <c r="Q444" t="s">
        <v>72</v>
      </c>
      <c r="R444" t="s">
        <v>6383</v>
      </c>
      <c r="S444">
        <v>359.97600000000006</v>
      </c>
      <c r="T444">
        <v>3</v>
      </c>
      <c r="U444">
        <v>0.2</v>
      </c>
      <c r="V444">
        <v>35.997600000000006</v>
      </c>
    </row>
    <row r="445" spans="1:22" x14ac:dyDescent="0.25">
      <c r="A445">
        <v>3912</v>
      </c>
      <c r="B445" t="s">
        <v>7054</v>
      </c>
      <c r="C445">
        <v>2014</v>
      </c>
      <c r="D445" s="27">
        <v>41796</v>
      </c>
      <c r="E445" s="27">
        <v>41797</v>
      </c>
      <c r="F445" t="s">
        <v>188</v>
      </c>
      <c r="G445" t="s">
        <v>3827</v>
      </c>
      <c r="H445" t="s">
        <v>3828</v>
      </c>
      <c r="I445" t="s">
        <v>26</v>
      </c>
      <c r="J445" t="s">
        <v>27</v>
      </c>
      <c r="K445" t="s">
        <v>6430</v>
      </c>
      <c r="L445" t="s">
        <v>104</v>
      </c>
      <c r="M445">
        <v>77581</v>
      </c>
      <c r="N445" t="s">
        <v>105</v>
      </c>
      <c r="O445" t="s">
        <v>7055</v>
      </c>
      <c r="P445" t="s">
        <v>71</v>
      </c>
      <c r="Q445" t="s">
        <v>72</v>
      </c>
      <c r="R445" t="s">
        <v>7056</v>
      </c>
      <c r="S445">
        <v>470.37600000000009</v>
      </c>
      <c r="T445">
        <v>3</v>
      </c>
      <c r="U445">
        <v>0.2</v>
      </c>
      <c r="V445">
        <v>52.917299999999955</v>
      </c>
    </row>
    <row r="446" spans="1:22" x14ac:dyDescent="0.25">
      <c r="A446">
        <v>3890</v>
      </c>
      <c r="B446" t="s">
        <v>7031</v>
      </c>
      <c r="C446">
        <v>2011</v>
      </c>
      <c r="D446" s="27">
        <v>40696</v>
      </c>
      <c r="E446" s="27">
        <v>40700</v>
      </c>
      <c r="F446" t="s">
        <v>50</v>
      </c>
      <c r="G446" t="s">
        <v>5810</v>
      </c>
      <c r="H446" t="s">
        <v>5811</v>
      </c>
      <c r="I446" t="s">
        <v>26</v>
      </c>
      <c r="J446" t="s">
        <v>27</v>
      </c>
      <c r="K446" t="s">
        <v>3261</v>
      </c>
      <c r="L446" t="s">
        <v>1272</v>
      </c>
      <c r="M446">
        <v>30076</v>
      </c>
      <c r="N446" t="s">
        <v>30</v>
      </c>
      <c r="O446" t="s">
        <v>2011</v>
      </c>
      <c r="P446" t="s">
        <v>46</v>
      </c>
      <c r="Q446" t="s">
        <v>59</v>
      </c>
      <c r="R446" t="s">
        <v>2012</v>
      </c>
      <c r="S446">
        <v>356.94</v>
      </c>
      <c r="T446">
        <v>2</v>
      </c>
      <c r="U446">
        <v>0</v>
      </c>
      <c r="V446">
        <v>107.08199999999997</v>
      </c>
    </row>
    <row r="447" spans="1:22" x14ac:dyDescent="0.25">
      <c r="A447">
        <v>3889</v>
      </c>
      <c r="B447" t="s">
        <v>7031</v>
      </c>
      <c r="C447">
        <v>2011</v>
      </c>
      <c r="D447" s="27">
        <v>40696</v>
      </c>
      <c r="E447" s="27">
        <v>40700</v>
      </c>
      <c r="F447" t="s">
        <v>50</v>
      </c>
      <c r="G447" t="s">
        <v>5810</v>
      </c>
      <c r="H447" t="s">
        <v>5811</v>
      </c>
      <c r="I447" t="s">
        <v>26</v>
      </c>
      <c r="J447" t="s">
        <v>27</v>
      </c>
      <c r="K447" t="s">
        <v>3261</v>
      </c>
      <c r="L447" t="s">
        <v>1272</v>
      </c>
      <c r="M447">
        <v>30076</v>
      </c>
      <c r="N447" t="s">
        <v>30</v>
      </c>
      <c r="O447" t="s">
        <v>2004</v>
      </c>
      <c r="P447" t="s">
        <v>71</v>
      </c>
      <c r="Q447" t="s">
        <v>72</v>
      </c>
      <c r="R447" t="s">
        <v>2005</v>
      </c>
      <c r="S447">
        <v>239.96999999999997</v>
      </c>
      <c r="T447">
        <v>3</v>
      </c>
      <c r="U447">
        <v>0</v>
      </c>
      <c r="V447">
        <v>67.191599999999994</v>
      </c>
    </row>
    <row r="448" spans="1:22" x14ac:dyDescent="0.25">
      <c r="A448">
        <v>3888</v>
      </c>
      <c r="B448" t="s">
        <v>7031</v>
      </c>
      <c r="C448">
        <v>2011</v>
      </c>
      <c r="D448" s="27">
        <v>40696</v>
      </c>
      <c r="E448" s="27">
        <v>40700</v>
      </c>
      <c r="F448" t="s">
        <v>50</v>
      </c>
      <c r="G448" t="s">
        <v>5810</v>
      </c>
      <c r="H448" t="s">
        <v>5811</v>
      </c>
      <c r="I448" t="s">
        <v>26</v>
      </c>
      <c r="J448" t="s">
        <v>27</v>
      </c>
      <c r="K448" t="s">
        <v>3261</v>
      </c>
      <c r="L448" t="s">
        <v>1272</v>
      </c>
      <c r="M448">
        <v>30076</v>
      </c>
      <c r="N448" t="s">
        <v>30</v>
      </c>
      <c r="O448" t="s">
        <v>5048</v>
      </c>
      <c r="P448" t="s">
        <v>46</v>
      </c>
      <c r="Q448" t="s">
        <v>68</v>
      </c>
      <c r="R448" t="s">
        <v>5049</v>
      </c>
      <c r="S448">
        <v>8.56</v>
      </c>
      <c r="T448">
        <v>2</v>
      </c>
      <c r="U448">
        <v>0</v>
      </c>
      <c r="V448">
        <v>2.6536</v>
      </c>
    </row>
    <row r="449" spans="1:22" x14ac:dyDescent="0.25">
      <c r="A449">
        <v>3884</v>
      </c>
      <c r="B449" t="s">
        <v>7023</v>
      </c>
      <c r="C449">
        <v>2012</v>
      </c>
      <c r="D449" s="27">
        <v>41075</v>
      </c>
      <c r="E449" s="27">
        <v>41080</v>
      </c>
      <c r="F449" t="s">
        <v>50</v>
      </c>
      <c r="G449" t="s">
        <v>7024</v>
      </c>
      <c r="H449" t="s">
        <v>7025</v>
      </c>
      <c r="I449" t="s">
        <v>26</v>
      </c>
      <c r="J449" t="s">
        <v>27</v>
      </c>
      <c r="K449" t="s">
        <v>309</v>
      </c>
      <c r="L449" t="s">
        <v>310</v>
      </c>
      <c r="M449">
        <v>85234</v>
      </c>
      <c r="N449" t="s">
        <v>44</v>
      </c>
      <c r="O449" t="s">
        <v>7026</v>
      </c>
      <c r="P449" t="s">
        <v>32</v>
      </c>
      <c r="Q449" t="s">
        <v>65</v>
      </c>
      <c r="R449" t="s">
        <v>7027</v>
      </c>
      <c r="S449">
        <v>40.256</v>
      </c>
      <c r="T449">
        <v>4</v>
      </c>
      <c r="U449">
        <v>0.2</v>
      </c>
      <c r="V449">
        <v>11.070400000000003</v>
      </c>
    </row>
    <row r="450" spans="1:22" x14ac:dyDescent="0.25">
      <c r="A450">
        <v>3883</v>
      </c>
      <c r="B450" t="s">
        <v>7023</v>
      </c>
      <c r="C450">
        <v>2012</v>
      </c>
      <c r="D450" s="27">
        <v>41075</v>
      </c>
      <c r="E450" s="27">
        <v>41080</v>
      </c>
      <c r="F450" t="s">
        <v>50</v>
      </c>
      <c r="G450" t="s">
        <v>7024</v>
      </c>
      <c r="H450" t="s">
        <v>7025</v>
      </c>
      <c r="I450" t="s">
        <v>26</v>
      </c>
      <c r="J450" t="s">
        <v>27</v>
      </c>
      <c r="K450" t="s">
        <v>309</v>
      </c>
      <c r="L450" t="s">
        <v>310</v>
      </c>
      <c r="M450">
        <v>85234</v>
      </c>
      <c r="N450" t="s">
        <v>44</v>
      </c>
      <c r="O450" t="s">
        <v>7015</v>
      </c>
      <c r="P450" t="s">
        <v>32</v>
      </c>
      <c r="Q450" t="s">
        <v>65</v>
      </c>
      <c r="R450" t="s">
        <v>7016</v>
      </c>
      <c r="S450">
        <v>364.70400000000006</v>
      </c>
      <c r="T450">
        <v>6</v>
      </c>
      <c r="U450">
        <v>0.2</v>
      </c>
      <c r="V450">
        <v>-36.470400000000041</v>
      </c>
    </row>
    <row r="451" spans="1:22" x14ac:dyDescent="0.25">
      <c r="A451">
        <v>3882</v>
      </c>
      <c r="B451" t="s">
        <v>7023</v>
      </c>
      <c r="C451">
        <v>2012</v>
      </c>
      <c r="D451" s="27">
        <v>41075</v>
      </c>
      <c r="E451" s="27">
        <v>41080</v>
      </c>
      <c r="F451" t="s">
        <v>50</v>
      </c>
      <c r="G451" t="s">
        <v>7024</v>
      </c>
      <c r="H451" t="s">
        <v>7025</v>
      </c>
      <c r="I451" t="s">
        <v>26</v>
      </c>
      <c r="J451" t="s">
        <v>27</v>
      </c>
      <c r="K451" t="s">
        <v>309</v>
      </c>
      <c r="L451" t="s">
        <v>310</v>
      </c>
      <c r="M451">
        <v>85234</v>
      </c>
      <c r="N451" t="s">
        <v>44</v>
      </c>
      <c r="O451" t="s">
        <v>960</v>
      </c>
      <c r="P451" t="s">
        <v>46</v>
      </c>
      <c r="Q451" t="s">
        <v>59</v>
      </c>
      <c r="R451" t="s">
        <v>961</v>
      </c>
      <c r="S451">
        <v>82.367999999999995</v>
      </c>
      <c r="T451">
        <v>2</v>
      </c>
      <c r="U451">
        <v>0.2</v>
      </c>
      <c r="V451">
        <v>-19.562399999999997</v>
      </c>
    </row>
    <row r="452" spans="1:22" x14ac:dyDescent="0.25">
      <c r="A452">
        <v>3881</v>
      </c>
      <c r="B452" t="s">
        <v>7023</v>
      </c>
      <c r="C452">
        <v>2012</v>
      </c>
      <c r="D452" s="27">
        <v>41075</v>
      </c>
      <c r="E452" s="27">
        <v>41080</v>
      </c>
      <c r="F452" t="s">
        <v>50</v>
      </c>
      <c r="G452" t="s">
        <v>7024</v>
      </c>
      <c r="H452" t="s">
        <v>7025</v>
      </c>
      <c r="I452" t="s">
        <v>26</v>
      </c>
      <c r="J452" t="s">
        <v>27</v>
      </c>
      <c r="K452" t="s">
        <v>309</v>
      </c>
      <c r="L452" t="s">
        <v>310</v>
      </c>
      <c r="M452">
        <v>85234</v>
      </c>
      <c r="N452" t="s">
        <v>44</v>
      </c>
      <c r="O452" t="s">
        <v>5566</v>
      </c>
      <c r="P452" t="s">
        <v>46</v>
      </c>
      <c r="Q452" t="s">
        <v>90</v>
      </c>
      <c r="R452" t="s">
        <v>5567</v>
      </c>
      <c r="S452">
        <v>9.5680000000000014</v>
      </c>
      <c r="T452">
        <v>2</v>
      </c>
      <c r="U452">
        <v>0.2</v>
      </c>
      <c r="V452">
        <v>2.9899999999999993</v>
      </c>
    </row>
    <row r="453" spans="1:22" x14ac:dyDescent="0.25">
      <c r="A453">
        <v>3855</v>
      </c>
      <c r="B453" t="s">
        <v>6996</v>
      </c>
      <c r="C453">
        <v>2014</v>
      </c>
      <c r="D453" s="27">
        <v>41797</v>
      </c>
      <c r="E453" s="27">
        <v>41801</v>
      </c>
      <c r="F453" t="s">
        <v>50</v>
      </c>
      <c r="G453" t="s">
        <v>6370</v>
      </c>
      <c r="H453" t="s">
        <v>6371</v>
      </c>
      <c r="I453" t="s">
        <v>102</v>
      </c>
      <c r="J453" t="s">
        <v>27</v>
      </c>
      <c r="K453" t="s">
        <v>127</v>
      </c>
      <c r="L453" t="s">
        <v>43</v>
      </c>
      <c r="M453">
        <v>94122</v>
      </c>
      <c r="N453" t="s">
        <v>44</v>
      </c>
      <c r="O453" t="s">
        <v>6403</v>
      </c>
      <c r="P453" t="s">
        <v>46</v>
      </c>
      <c r="Q453" t="s">
        <v>59</v>
      </c>
      <c r="R453" t="s">
        <v>6404</v>
      </c>
      <c r="S453">
        <v>26.400000000000002</v>
      </c>
      <c r="T453">
        <v>5</v>
      </c>
      <c r="U453">
        <v>0</v>
      </c>
      <c r="V453">
        <v>0</v>
      </c>
    </row>
    <row r="454" spans="1:22" x14ac:dyDescent="0.25">
      <c r="A454">
        <v>3854</v>
      </c>
      <c r="B454" t="s">
        <v>6996</v>
      </c>
      <c r="C454">
        <v>2014</v>
      </c>
      <c r="D454" s="27">
        <v>41797</v>
      </c>
      <c r="E454" s="27">
        <v>41801</v>
      </c>
      <c r="F454" t="s">
        <v>50</v>
      </c>
      <c r="G454" t="s">
        <v>6370</v>
      </c>
      <c r="H454" t="s">
        <v>6371</v>
      </c>
      <c r="I454" t="s">
        <v>102</v>
      </c>
      <c r="J454" t="s">
        <v>27</v>
      </c>
      <c r="K454" t="s">
        <v>127</v>
      </c>
      <c r="L454" t="s">
        <v>43</v>
      </c>
      <c r="M454">
        <v>94122</v>
      </c>
      <c r="N454" t="s">
        <v>44</v>
      </c>
      <c r="O454" t="s">
        <v>6997</v>
      </c>
      <c r="P454" t="s">
        <v>32</v>
      </c>
      <c r="Q454" t="s">
        <v>65</v>
      </c>
      <c r="R454" t="s">
        <v>6998</v>
      </c>
      <c r="S454">
        <v>4.95</v>
      </c>
      <c r="T454">
        <v>1</v>
      </c>
      <c r="U454">
        <v>0</v>
      </c>
      <c r="V454">
        <v>2.1780000000000004</v>
      </c>
    </row>
    <row r="455" spans="1:22" x14ac:dyDescent="0.25">
      <c r="A455">
        <v>3842</v>
      </c>
      <c r="B455" t="s">
        <v>6981</v>
      </c>
      <c r="C455">
        <v>2011</v>
      </c>
      <c r="D455" s="27">
        <v>40702</v>
      </c>
      <c r="E455" s="27">
        <v>40706</v>
      </c>
      <c r="F455" t="s">
        <v>50</v>
      </c>
      <c r="G455" t="s">
        <v>6982</v>
      </c>
      <c r="H455" t="s">
        <v>6983</v>
      </c>
      <c r="I455" t="s">
        <v>41</v>
      </c>
      <c r="J455" t="s">
        <v>27</v>
      </c>
      <c r="K455" t="s">
        <v>515</v>
      </c>
      <c r="L455" t="s">
        <v>335</v>
      </c>
      <c r="M455">
        <v>37620</v>
      </c>
      <c r="N455" t="s">
        <v>30</v>
      </c>
      <c r="O455" t="s">
        <v>1839</v>
      </c>
      <c r="P455" t="s">
        <v>32</v>
      </c>
      <c r="Q455" t="s">
        <v>36</v>
      </c>
      <c r="R455" t="s">
        <v>1840</v>
      </c>
      <c r="S455">
        <v>170.35200000000003</v>
      </c>
      <c r="T455">
        <v>3</v>
      </c>
      <c r="U455">
        <v>0.2</v>
      </c>
      <c r="V455">
        <v>10.647000000000006</v>
      </c>
    </row>
    <row r="456" spans="1:22" x14ac:dyDescent="0.25">
      <c r="A456">
        <v>3729</v>
      </c>
      <c r="B456" t="s">
        <v>6885</v>
      </c>
      <c r="C456">
        <v>2013</v>
      </c>
      <c r="D456" s="27">
        <v>41431</v>
      </c>
      <c r="E456" s="27">
        <v>41437</v>
      </c>
      <c r="F456" t="s">
        <v>50</v>
      </c>
      <c r="G456" t="s">
        <v>4568</v>
      </c>
      <c r="H456" t="s">
        <v>4569</v>
      </c>
      <c r="I456" t="s">
        <v>26</v>
      </c>
      <c r="J456" t="s">
        <v>27</v>
      </c>
      <c r="K456" t="s">
        <v>606</v>
      </c>
      <c r="L456" t="s">
        <v>245</v>
      </c>
      <c r="M456">
        <v>19711</v>
      </c>
      <c r="N456" t="s">
        <v>148</v>
      </c>
      <c r="O456" t="s">
        <v>6424</v>
      </c>
      <c r="P456" t="s">
        <v>46</v>
      </c>
      <c r="Q456" t="s">
        <v>47</v>
      </c>
      <c r="R456" t="s">
        <v>6425</v>
      </c>
      <c r="S456">
        <v>14.940000000000001</v>
      </c>
      <c r="T456">
        <v>3</v>
      </c>
      <c r="U456">
        <v>0</v>
      </c>
      <c r="V456">
        <v>6.8723999999999998</v>
      </c>
    </row>
    <row r="457" spans="1:22" x14ac:dyDescent="0.25">
      <c r="A457">
        <v>3728</v>
      </c>
      <c r="B457" t="s">
        <v>6885</v>
      </c>
      <c r="C457">
        <v>2013</v>
      </c>
      <c r="D457" s="27">
        <v>41431</v>
      </c>
      <c r="E457" s="27">
        <v>41437</v>
      </c>
      <c r="F457" t="s">
        <v>50</v>
      </c>
      <c r="G457" t="s">
        <v>4568</v>
      </c>
      <c r="H457" t="s">
        <v>4569</v>
      </c>
      <c r="I457" t="s">
        <v>26</v>
      </c>
      <c r="J457" t="s">
        <v>27</v>
      </c>
      <c r="K457" t="s">
        <v>606</v>
      </c>
      <c r="L457" t="s">
        <v>245</v>
      </c>
      <c r="M457">
        <v>19711</v>
      </c>
      <c r="N457" t="s">
        <v>148</v>
      </c>
      <c r="O457" t="s">
        <v>1232</v>
      </c>
      <c r="P457" t="s">
        <v>46</v>
      </c>
      <c r="Q457" t="s">
        <v>68</v>
      </c>
      <c r="R457" t="s">
        <v>1233</v>
      </c>
      <c r="S457">
        <v>11.16</v>
      </c>
      <c r="T457">
        <v>2</v>
      </c>
      <c r="U457">
        <v>0</v>
      </c>
      <c r="V457">
        <v>2.7899999999999991</v>
      </c>
    </row>
    <row r="458" spans="1:22" x14ac:dyDescent="0.25">
      <c r="A458">
        <v>3727</v>
      </c>
      <c r="B458" t="s">
        <v>6885</v>
      </c>
      <c r="C458">
        <v>2013</v>
      </c>
      <c r="D458" s="27">
        <v>41431</v>
      </c>
      <c r="E458" s="27">
        <v>41437</v>
      </c>
      <c r="F458" t="s">
        <v>50</v>
      </c>
      <c r="G458" t="s">
        <v>4568</v>
      </c>
      <c r="H458" t="s">
        <v>4569</v>
      </c>
      <c r="I458" t="s">
        <v>26</v>
      </c>
      <c r="J458" t="s">
        <v>27</v>
      </c>
      <c r="K458" t="s">
        <v>606</v>
      </c>
      <c r="L458" t="s">
        <v>245</v>
      </c>
      <c r="M458">
        <v>19711</v>
      </c>
      <c r="N458" t="s">
        <v>148</v>
      </c>
      <c r="O458" t="s">
        <v>2870</v>
      </c>
      <c r="P458" t="s">
        <v>46</v>
      </c>
      <c r="Q458" t="s">
        <v>59</v>
      </c>
      <c r="R458" t="s">
        <v>2871</v>
      </c>
      <c r="S458">
        <v>360.38</v>
      </c>
      <c r="T458">
        <v>2</v>
      </c>
      <c r="U458">
        <v>0</v>
      </c>
      <c r="V458">
        <v>93.698800000000006</v>
      </c>
    </row>
    <row r="459" spans="1:22" x14ac:dyDescent="0.25">
      <c r="A459">
        <v>3706</v>
      </c>
      <c r="B459" t="s">
        <v>6867</v>
      </c>
      <c r="C459">
        <v>2012</v>
      </c>
      <c r="D459" s="27">
        <v>41073</v>
      </c>
      <c r="E459" s="27">
        <v>41079</v>
      </c>
      <c r="F459" t="s">
        <v>50</v>
      </c>
      <c r="G459" t="s">
        <v>6604</v>
      </c>
      <c r="H459" t="s">
        <v>6605</v>
      </c>
      <c r="I459" t="s">
        <v>41</v>
      </c>
      <c r="J459" t="s">
        <v>27</v>
      </c>
      <c r="K459" t="s">
        <v>357</v>
      </c>
      <c r="L459" t="s">
        <v>358</v>
      </c>
      <c r="M459">
        <v>35601</v>
      </c>
      <c r="N459" t="s">
        <v>30</v>
      </c>
      <c r="O459" t="s">
        <v>6673</v>
      </c>
      <c r="P459" t="s">
        <v>46</v>
      </c>
      <c r="Q459" t="s">
        <v>90</v>
      </c>
      <c r="R459" t="s">
        <v>6674</v>
      </c>
      <c r="S459">
        <v>32.400000000000006</v>
      </c>
      <c r="T459">
        <v>5</v>
      </c>
      <c r="U459">
        <v>0</v>
      </c>
      <c r="V459">
        <v>15.552000000000001</v>
      </c>
    </row>
    <row r="460" spans="1:22" x14ac:dyDescent="0.25">
      <c r="A460">
        <v>3705</v>
      </c>
      <c r="B460" t="s">
        <v>6867</v>
      </c>
      <c r="C460">
        <v>2012</v>
      </c>
      <c r="D460" s="27">
        <v>41073</v>
      </c>
      <c r="E460" s="27">
        <v>41079</v>
      </c>
      <c r="F460" t="s">
        <v>50</v>
      </c>
      <c r="G460" t="s">
        <v>6604</v>
      </c>
      <c r="H460" t="s">
        <v>6605</v>
      </c>
      <c r="I460" t="s">
        <v>41</v>
      </c>
      <c r="J460" t="s">
        <v>27</v>
      </c>
      <c r="K460" t="s">
        <v>357</v>
      </c>
      <c r="L460" t="s">
        <v>358</v>
      </c>
      <c r="M460">
        <v>35601</v>
      </c>
      <c r="N460" t="s">
        <v>30</v>
      </c>
      <c r="O460" t="s">
        <v>3312</v>
      </c>
      <c r="P460" t="s">
        <v>71</v>
      </c>
      <c r="Q460" t="s">
        <v>1216</v>
      </c>
      <c r="R460" t="s">
        <v>3313</v>
      </c>
      <c r="S460">
        <v>899.97</v>
      </c>
      <c r="T460">
        <v>3</v>
      </c>
      <c r="U460">
        <v>0</v>
      </c>
      <c r="V460">
        <v>314.98950000000002</v>
      </c>
    </row>
    <row r="461" spans="1:22" x14ac:dyDescent="0.25">
      <c r="A461">
        <v>3704</v>
      </c>
      <c r="B461" t="s">
        <v>6867</v>
      </c>
      <c r="C461">
        <v>2012</v>
      </c>
      <c r="D461" s="27">
        <v>41073</v>
      </c>
      <c r="E461" s="27">
        <v>41079</v>
      </c>
      <c r="F461" t="s">
        <v>50</v>
      </c>
      <c r="G461" t="s">
        <v>6604</v>
      </c>
      <c r="H461" t="s">
        <v>6605</v>
      </c>
      <c r="I461" t="s">
        <v>41</v>
      </c>
      <c r="J461" t="s">
        <v>27</v>
      </c>
      <c r="K461" t="s">
        <v>357</v>
      </c>
      <c r="L461" t="s">
        <v>358</v>
      </c>
      <c r="M461">
        <v>35601</v>
      </c>
      <c r="N461" t="s">
        <v>30</v>
      </c>
      <c r="O461" t="s">
        <v>4832</v>
      </c>
      <c r="P461" t="s">
        <v>46</v>
      </c>
      <c r="Q461" t="s">
        <v>75</v>
      </c>
      <c r="R461" t="s">
        <v>4833</v>
      </c>
      <c r="S461">
        <v>19.14</v>
      </c>
      <c r="T461">
        <v>3</v>
      </c>
      <c r="U461">
        <v>0</v>
      </c>
      <c r="V461">
        <v>8.8043999999999993</v>
      </c>
    </row>
    <row r="462" spans="1:22" x14ac:dyDescent="0.25">
      <c r="A462">
        <v>3703</v>
      </c>
      <c r="B462" t="s">
        <v>6867</v>
      </c>
      <c r="C462">
        <v>2012</v>
      </c>
      <c r="D462" s="27">
        <v>41073</v>
      </c>
      <c r="E462" s="27">
        <v>41079</v>
      </c>
      <c r="F462" t="s">
        <v>50</v>
      </c>
      <c r="G462" t="s">
        <v>6604</v>
      </c>
      <c r="H462" t="s">
        <v>6605</v>
      </c>
      <c r="I462" t="s">
        <v>41</v>
      </c>
      <c r="J462" t="s">
        <v>27</v>
      </c>
      <c r="K462" t="s">
        <v>357</v>
      </c>
      <c r="L462" t="s">
        <v>358</v>
      </c>
      <c r="M462">
        <v>35601</v>
      </c>
      <c r="N462" t="s">
        <v>30</v>
      </c>
      <c r="O462" t="s">
        <v>6807</v>
      </c>
      <c r="P462" t="s">
        <v>46</v>
      </c>
      <c r="Q462" t="s">
        <v>68</v>
      </c>
      <c r="R462" t="s">
        <v>6808</v>
      </c>
      <c r="S462">
        <v>24.78</v>
      </c>
      <c r="T462">
        <v>6</v>
      </c>
      <c r="U462">
        <v>0</v>
      </c>
      <c r="V462">
        <v>6.9384000000000006</v>
      </c>
    </row>
    <row r="463" spans="1:22" x14ac:dyDescent="0.25">
      <c r="A463">
        <v>3690</v>
      </c>
      <c r="B463" t="s">
        <v>6851</v>
      </c>
      <c r="C463">
        <v>2014</v>
      </c>
      <c r="D463" s="27">
        <v>41793</v>
      </c>
      <c r="E463" s="27">
        <v>41796</v>
      </c>
      <c r="F463" t="s">
        <v>23</v>
      </c>
      <c r="G463" t="s">
        <v>1350</v>
      </c>
      <c r="H463" t="s">
        <v>1351</v>
      </c>
      <c r="I463" t="s">
        <v>26</v>
      </c>
      <c r="J463" t="s">
        <v>27</v>
      </c>
      <c r="K463" t="s">
        <v>1823</v>
      </c>
      <c r="L463" t="s">
        <v>310</v>
      </c>
      <c r="M463">
        <v>85204</v>
      </c>
      <c r="N463" t="s">
        <v>44</v>
      </c>
      <c r="O463" t="s">
        <v>2336</v>
      </c>
      <c r="P463" t="s">
        <v>46</v>
      </c>
      <c r="Q463" t="s">
        <v>173</v>
      </c>
      <c r="R463" t="s">
        <v>2337</v>
      </c>
      <c r="S463">
        <v>43.92</v>
      </c>
      <c r="T463">
        <v>5</v>
      </c>
      <c r="U463">
        <v>0.2</v>
      </c>
      <c r="V463">
        <v>15.921000000000003</v>
      </c>
    </row>
    <row r="464" spans="1:22" x14ac:dyDescent="0.25">
      <c r="A464">
        <v>3689</v>
      </c>
      <c r="B464" t="s">
        <v>6851</v>
      </c>
      <c r="C464">
        <v>2014</v>
      </c>
      <c r="D464" s="27">
        <v>41793</v>
      </c>
      <c r="E464" s="27">
        <v>41796</v>
      </c>
      <c r="F464" t="s">
        <v>23</v>
      </c>
      <c r="G464" t="s">
        <v>1350</v>
      </c>
      <c r="H464" t="s">
        <v>1351</v>
      </c>
      <c r="I464" t="s">
        <v>26</v>
      </c>
      <c r="J464" t="s">
        <v>27</v>
      </c>
      <c r="K464" t="s">
        <v>1823</v>
      </c>
      <c r="L464" t="s">
        <v>310</v>
      </c>
      <c r="M464">
        <v>85204</v>
      </c>
      <c r="N464" t="s">
        <v>44</v>
      </c>
      <c r="O464" t="s">
        <v>913</v>
      </c>
      <c r="P464" t="s">
        <v>46</v>
      </c>
      <c r="Q464" t="s">
        <v>90</v>
      </c>
      <c r="R464" t="s">
        <v>914</v>
      </c>
      <c r="S464">
        <v>25.344000000000001</v>
      </c>
      <c r="T464">
        <v>6</v>
      </c>
      <c r="U464">
        <v>0.2</v>
      </c>
      <c r="V464">
        <v>7.92</v>
      </c>
    </row>
    <row r="465" spans="1:22" x14ac:dyDescent="0.25">
      <c r="A465">
        <v>3662</v>
      </c>
      <c r="B465" t="s">
        <v>6831</v>
      </c>
      <c r="C465">
        <v>2013</v>
      </c>
      <c r="D465" s="27">
        <v>41439</v>
      </c>
      <c r="E465" s="27">
        <v>41441</v>
      </c>
      <c r="F465" t="s">
        <v>23</v>
      </c>
      <c r="G465" t="s">
        <v>2798</v>
      </c>
      <c r="H465" t="s">
        <v>2799</v>
      </c>
      <c r="I465" t="s">
        <v>102</v>
      </c>
      <c r="J465" t="s">
        <v>27</v>
      </c>
      <c r="K465" t="s">
        <v>328</v>
      </c>
      <c r="L465" t="s">
        <v>238</v>
      </c>
      <c r="M465">
        <v>49201</v>
      </c>
      <c r="N465" t="s">
        <v>105</v>
      </c>
      <c r="O465" t="s">
        <v>6736</v>
      </c>
      <c r="P465" t="s">
        <v>71</v>
      </c>
      <c r="Q465" t="s">
        <v>72</v>
      </c>
      <c r="R465" t="s">
        <v>6737</v>
      </c>
      <c r="S465">
        <v>377.96999999999997</v>
      </c>
      <c r="T465">
        <v>3</v>
      </c>
      <c r="U465">
        <v>0</v>
      </c>
      <c r="V465">
        <v>94.492500000000007</v>
      </c>
    </row>
    <row r="466" spans="1:22" x14ac:dyDescent="0.25">
      <c r="A466">
        <v>3601</v>
      </c>
      <c r="B466" t="s">
        <v>6775</v>
      </c>
      <c r="C466">
        <v>2014</v>
      </c>
      <c r="D466" s="27">
        <v>41817</v>
      </c>
      <c r="E466" s="27">
        <v>41821</v>
      </c>
      <c r="F466" t="s">
        <v>50</v>
      </c>
      <c r="G466" t="s">
        <v>3486</v>
      </c>
      <c r="H466" t="s">
        <v>3487</v>
      </c>
      <c r="I466" t="s">
        <v>26</v>
      </c>
      <c r="J466" t="s">
        <v>27</v>
      </c>
      <c r="K466" t="s">
        <v>807</v>
      </c>
      <c r="L466" t="s">
        <v>457</v>
      </c>
      <c r="M466">
        <v>80219</v>
      </c>
      <c r="N466" t="s">
        <v>44</v>
      </c>
      <c r="O466" t="s">
        <v>3409</v>
      </c>
      <c r="P466" t="s">
        <v>71</v>
      </c>
      <c r="Q466" t="s">
        <v>161</v>
      </c>
      <c r="R466" t="s">
        <v>3410</v>
      </c>
      <c r="S466">
        <v>431.92800000000005</v>
      </c>
      <c r="T466">
        <v>9</v>
      </c>
      <c r="U466">
        <v>0.2</v>
      </c>
      <c r="V466">
        <v>64.789199999999951</v>
      </c>
    </row>
    <row r="467" spans="1:22" x14ac:dyDescent="0.25">
      <c r="A467">
        <v>3578</v>
      </c>
      <c r="B467" t="s">
        <v>6757</v>
      </c>
      <c r="C467">
        <v>2013</v>
      </c>
      <c r="D467" s="27">
        <v>41433</v>
      </c>
      <c r="E467" s="27">
        <v>41437</v>
      </c>
      <c r="F467" t="s">
        <v>50</v>
      </c>
      <c r="G467" t="s">
        <v>751</v>
      </c>
      <c r="H467" t="s">
        <v>752</v>
      </c>
      <c r="I467" t="s">
        <v>102</v>
      </c>
      <c r="J467" t="s">
        <v>27</v>
      </c>
      <c r="K467" t="s">
        <v>5954</v>
      </c>
      <c r="L467" t="s">
        <v>43</v>
      </c>
      <c r="M467">
        <v>93309</v>
      </c>
      <c r="N467" t="s">
        <v>44</v>
      </c>
      <c r="O467" t="s">
        <v>869</v>
      </c>
      <c r="P467" t="s">
        <v>46</v>
      </c>
      <c r="Q467" t="s">
        <v>90</v>
      </c>
      <c r="R467" t="s">
        <v>870</v>
      </c>
      <c r="S467">
        <v>4.7300000000000004</v>
      </c>
      <c r="T467">
        <v>1</v>
      </c>
      <c r="U467">
        <v>0</v>
      </c>
      <c r="V467">
        <v>2.3177000000000003</v>
      </c>
    </row>
    <row r="468" spans="1:22" x14ac:dyDescent="0.25">
      <c r="A468">
        <v>3577</v>
      </c>
      <c r="B468" t="s">
        <v>6757</v>
      </c>
      <c r="C468">
        <v>2013</v>
      </c>
      <c r="D468" s="27">
        <v>41433</v>
      </c>
      <c r="E468" s="27">
        <v>41437</v>
      </c>
      <c r="F468" t="s">
        <v>50</v>
      </c>
      <c r="G468" t="s">
        <v>751</v>
      </c>
      <c r="H468" t="s">
        <v>752</v>
      </c>
      <c r="I468" t="s">
        <v>102</v>
      </c>
      <c r="J468" t="s">
        <v>27</v>
      </c>
      <c r="K468" t="s">
        <v>5954</v>
      </c>
      <c r="L468" t="s">
        <v>43</v>
      </c>
      <c r="M468">
        <v>93309</v>
      </c>
      <c r="N468" t="s">
        <v>44</v>
      </c>
      <c r="O468" t="s">
        <v>2214</v>
      </c>
      <c r="P468" t="s">
        <v>46</v>
      </c>
      <c r="Q468" t="s">
        <v>75</v>
      </c>
      <c r="R468" t="s">
        <v>2215</v>
      </c>
      <c r="S468">
        <v>4.7840000000000007</v>
      </c>
      <c r="T468">
        <v>1</v>
      </c>
      <c r="U468">
        <v>0.2</v>
      </c>
      <c r="V468">
        <v>1.5547999999999997</v>
      </c>
    </row>
    <row r="469" spans="1:22" x14ac:dyDescent="0.25">
      <c r="A469">
        <v>3573</v>
      </c>
      <c r="B469" t="s">
        <v>6750</v>
      </c>
      <c r="C469">
        <v>2014</v>
      </c>
      <c r="D469" s="27">
        <v>41820</v>
      </c>
      <c r="E469" s="27">
        <v>41825</v>
      </c>
      <c r="F469" t="s">
        <v>50</v>
      </c>
      <c r="G469" t="s">
        <v>6751</v>
      </c>
      <c r="H469" t="s">
        <v>6752</v>
      </c>
      <c r="I469" t="s">
        <v>41</v>
      </c>
      <c r="J469" t="s">
        <v>27</v>
      </c>
      <c r="K469" t="s">
        <v>5011</v>
      </c>
      <c r="L469" t="s">
        <v>104</v>
      </c>
      <c r="M469">
        <v>75150</v>
      </c>
      <c r="N469" t="s">
        <v>105</v>
      </c>
      <c r="O469" t="s">
        <v>2517</v>
      </c>
      <c r="P469" t="s">
        <v>46</v>
      </c>
      <c r="Q469" t="s">
        <v>90</v>
      </c>
      <c r="R469" t="s">
        <v>2518</v>
      </c>
      <c r="S469">
        <v>5.1840000000000011</v>
      </c>
      <c r="T469">
        <v>1</v>
      </c>
      <c r="U469">
        <v>0.2</v>
      </c>
      <c r="V469">
        <v>1.8144</v>
      </c>
    </row>
    <row r="470" spans="1:22" x14ac:dyDescent="0.25">
      <c r="A470">
        <v>3537</v>
      </c>
      <c r="B470" t="s">
        <v>6724</v>
      </c>
      <c r="C470">
        <v>2013</v>
      </c>
      <c r="D470" s="27">
        <v>41443</v>
      </c>
      <c r="E470" s="27">
        <v>41446</v>
      </c>
      <c r="F470" t="s">
        <v>23</v>
      </c>
      <c r="G470" t="s">
        <v>2080</v>
      </c>
      <c r="H470" t="s">
        <v>2081</v>
      </c>
      <c r="I470" t="s">
        <v>26</v>
      </c>
      <c r="J470" t="s">
        <v>27</v>
      </c>
      <c r="K470" t="s">
        <v>266</v>
      </c>
      <c r="L470" t="s">
        <v>267</v>
      </c>
      <c r="M470">
        <v>10024</v>
      </c>
      <c r="N470" t="s">
        <v>148</v>
      </c>
      <c r="O470" t="s">
        <v>4089</v>
      </c>
      <c r="P470" t="s">
        <v>46</v>
      </c>
      <c r="Q470" t="s">
        <v>59</v>
      </c>
      <c r="R470" t="s">
        <v>4090</v>
      </c>
      <c r="S470">
        <v>40.74</v>
      </c>
      <c r="T470">
        <v>3</v>
      </c>
      <c r="U470">
        <v>0</v>
      </c>
      <c r="V470">
        <v>0.4073999999999991</v>
      </c>
    </row>
    <row r="471" spans="1:22" x14ac:dyDescent="0.25">
      <c r="A471">
        <v>3529</v>
      </c>
      <c r="B471" t="s">
        <v>6717</v>
      </c>
      <c r="C471">
        <v>2013</v>
      </c>
      <c r="D471" s="27">
        <v>41450</v>
      </c>
      <c r="E471" s="27">
        <v>41455</v>
      </c>
      <c r="F471" t="s">
        <v>50</v>
      </c>
      <c r="G471" t="s">
        <v>1870</v>
      </c>
      <c r="H471" t="s">
        <v>1871</v>
      </c>
      <c r="I471" t="s">
        <v>26</v>
      </c>
      <c r="J471" t="s">
        <v>27</v>
      </c>
      <c r="K471" t="s">
        <v>947</v>
      </c>
      <c r="L471" t="s">
        <v>43</v>
      </c>
      <c r="M471">
        <v>92024</v>
      </c>
      <c r="N471" t="s">
        <v>44</v>
      </c>
      <c r="O471" t="s">
        <v>5686</v>
      </c>
      <c r="P471" t="s">
        <v>71</v>
      </c>
      <c r="Q471" t="s">
        <v>72</v>
      </c>
      <c r="R471" t="s">
        <v>5687</v>
      </c>
      <c r="S471">
        <v>38.24</v>
      </c>
      <c r="T471">
        <v>4</v>
      </c>
      <c r="U471">
        <v>0.2</v>
      </c>
      <c r="V471">
        <v>-9.56</v>
      </c>
    </row>
    <row r="472" spans="1:22" x14ac:dyDescent="0.25">
      <c r="A472">
        <v>3520</v>
      </c>
      <c r="B472" t="s">
        <v>6705</v>
      </c>
      <c r="C472">
        <v>2012</v>
      </c>
      <c r="D472" s="27">
        <v>41082</v>
      </c>
      <c r="E472" s="27">
        <v>41085</v>
      </c>
      <c r="F472" t="s">
        <v>188</v>
      </c>
      <c r="G472" t="s">
        <v>6201</v>
      </c>
      <c r="H472" t="s">
        <v>6202</v>
      </c>
      <c r="I472" t="s">
        <v>102</v>
      </c>
      <c r="J472" t="s">
        <v>27</v>
      </c>
      <c r="K472" t="s">
        <v>456</v>
      </c>
      <c r="L472" t="s">
        <v>211</v>
      </c>
      <c r="M472">
        <v>60505</v>
      </c>
      <c r="N472" t="s">
        <v>105</v>
      </c>
      <c r="O472" t="s">
        <v>5482</v>
      </c>
      <c r="P472" t="s">
        <v>32</v>
      </c>
      <c r="Q472" t="s">
        <v>56</v>
      </c>
      <c r="R472" t="s">
        <v>5483</v>
      </c>
      <c r="S472">
        <v>796.42500000000007</v>
      </c>
      <c r="T472">
        <v>7</v>
      </c>
      <c r="U472">
        <v>0.5</v>
      </c>
      <c r="V472">
        <v>-525.6405000000002</v>
      </c>
    </row>
    <row r="473" spans="1:22" x14ac:dyDescent="0.25">
      <c r="A473">
        <v>3512</v>
      </c>
      <c r="B473" t="s">
        <v>6695</v>
      </c>
      <c r="C473">
        <v>2011</v>
      </c>
      <c r="D473" s="27">
        <v>40714</v>
      </c>
      <c r="E473" s="27">
        <v>40718</v>
      </c>
      <c r="F473" t="s">
        <v>50</v>
      </c>
      <c r="G473" t="s">
        <v>6696</v>
      </c>
      <c r="H473" t="s">
        <v>6697</v>
      </c>
      <c r="I473" t="s">
        <v>26</v>
      </c>
      <c r="J473" t="s">
        <v>27</v>
      </c>
      <c r="K473" t="s">
        <v>4346</v>
      </c>
      <c r="L473" t="s">
        <v>104</v>
      </c>
      <c r="M473">
        <v>75023</v>
      </c>
      <c r="N473" t="s">
        <v>105</v>
      </c>
      <c r="O473" t="s">
        <v>340</v>
      </c>
      <c r="P473" t="s">
        <v>46</v>
      </c>
      <c r="Q473" t="s">
        <v>59</v>
      </c>
      <c r="R473" t="s">
        <v>341</v>
      </c>
      <c r="S473">
        <v>509.48800000000006</v>
      </c>
      <c r="T473">
        <v>7</v>
      </c>
      <c r="U473">
        <v>0.2</v>
      </c>
      <c r="V473">
        <v>-127.37200000000001</v>
      </c>
    </row>
    <row r="474" spans="1:22" x14ac:dyDescent="0.25">
      <c r="A474">
        <v>3511</v>
      </c>
      <c r="B474" t="s">
        <v>6695</v>
      </c>
      <c r="C474">
        <v>2011</v>
      </c>
      <c r="D474" s="27">
        <v>40714</v>
      </c>
      <c r="E474" s="27">
        <v>40718</v>
      </c>
      <c r="F474" t="s">
        <v>50</v>
      </c>
      <c r="G474" t="s">
        <v>6696</v>
      </c>
      <c r="H474" t="s">
        <v>6697</v>
      </c>
      <c r="I474" t="s">
        <v>26</v>
      </c>
      <c r="J474" t="s">
        <v>27</v>
      </c>
      <c r="K474" t="s">
        <v>4346</v>
      </c>
      <c r="L474" t="s">
        <v>104</v>
      </c>
      <c r="M474">
        <v>75023</v>
      </c>
      <c r="N474" t="s">
        <v>105</v>
      </c>
      <c r="O474" t="s">
        <v>6329</v>
      </c>
      <c r="P474" t="s">
        <v>71</v>
      </c>
      <c r="Q474" t="s">
        <v>682</v>
      </c>
      <c r="R474" t="s">
        <v>6330</v>
      </c>
      <c r="S474">
        <v>418.8</v>
      </c>
      <c r="T474">
        <v>2</v>
      </c>
      <c r="U474">
        <v>0.4</v>
      </c>
      <c r="V474">
        <v>-97.71999999999997</v>
      </c>
    </row>
    <row r="475" spans="1:22" x14ac:dyDescent="0.25">
      <c r="A475">
        <v>3510</v>
      </c>
      <c r="B475" t="s">
        <v>6695</v>
      </c>
      <c r="C475">
        <v>2011</v>
      </c>
      <c r="D475" s="27">
        <v>40714</v>
      </c>
      <c r="E475" s="27">
        <v>40718</v>
      </c>
      <c r="F475" t="s">
        <v>50</v>
      </c>
      <c r="G475" t="s">
        <v>6696</v>
      </c>
      <c r="H475" t="s">
        <v>6697</v>
      </c>
      <c r="I475" t="s">
        <v>26</v>
      </c>
      <c r="J475" t="s">
        <v>27</v>
      </c>
      <c r="K475" t="s">
        <v>4346</v>
      </c>
      <c r="L475" t="s">
        <v>104</v>
      </c>
      <c r="M475">
        <v>75023</v>
      </c>
      <c r="N475" t="s">
        <v>105</v>
      </c>
      <c r="O475" t="s">
        <v>283</v>
      </c>
      <c r="P475" t="s">
        <v>46</v>
      </c>
      <c r="Q475" t="s">
        <v>90</v>
      </c>
      <c r="R475" t="s">
        <v>284</v>
      </c>
      <c r="S475">
        <v>11.648000000000001</v>
      </c>
      <c r="T475">
        <v>2</v>
      </c>
      <c r="U475">
        <v>0.2</v>
      </c>
      <c r="V475">
        <v>4.0768000000000004</v>
      </c>
    </row>
    <row r="476" spans="1:22" x14ac:dyDescent="0.25">
      <c r="A476">
        <v>3509</v>
      </c>
      <c r="B476" t="s">
        <v>6695</v>
      </c>
      <c r="C476">
        <v>2011</v>
      </c>
      <c r="D476" s="27">
        <v>40714</v>
      </c>
      <c r="E476" s="27">
        <v>40718</v>
      </c>
      <c r="F476" t="s">
        <v>50</v>
      </c>
      <c r="G476" t="s">
        <v>6696</v>
      </c>
      <c r="H476" t="s">
        <v>6697</v>
      </c>
      <c r="I476" t="s">
        <v>26</v>
      </c>
      <c r="J476" t="s">
        <v>27</v>
      </c>
      <c r="K476" t="s">
        <v>4346</v>
      </c>
      <c r="L476" t="s">
        <v>104</v>
      </c>
      <c r="M476">
        <v>75023</v>
      </c>
      <c r="N476" t="s">
        <v>105</v>
      </c>
      <c r="O476" t="s">
        <v>3051</v>
      </c>
      <c r="P476" t="s">
        <v>46</v>
      </c>
      <c r="Q476" t="s">
        <v>90</v>
      </c>
      <c r="R476" t="s">
        <v>3052</v>
      </c>
      <c r="S476">
        <v>15.552000000000003</v>
      </c>
      <c r="T476">
        <v>3</v>
      </c>
      <c r="U476">
        <v>0.2</v>
      </c>
      <c r="V476">
        <v>5.4432</v>
      </c>
    </row>
    <row r="477" spans="1:22" x14ac:dyDescent="0.25">
      <c r="A477">
        <v>3508</v>
      </c>
      <c r="B477" t="s">
        <v>6695</v>
      </c>
      <c r="C477">
        <v>2011</v>
      </c>
      <c r="D477" s="27">
        <v>40714</v>
      </c>
      <c r="E477" s="27">
        <v>40718</v>
      </c>
      <c r="F477" t="s">
        <v>50</v>
      </c>
      <c r="G477" t="s">
        <v>6696</v>
      </c>
      <c r="H477" t="s">
        <v>6697</v>
      </c>
      <c r="I477" t="s">
        <v>26</v>
      </c>
      <c r="J477" t="s">
        <v>27</v>
      </c>
      <c r="K477" t="s">
        <v>4346</v>
      </c>
      <c r="L477" t="s">
        <v>104</v>
      </c>
      <c r="M477">
        <v>75023</v>
      </c>
      <c r="N477" t="s">
        <v>105</v>
      </c>
      <c r="O477" t="s">
        <v>6698</v>
      </c>
      <c r="P477" t="s">
        <v>32</v>
      </c>
      <c r="Q477" t="s">
        <v>33</v>
      </c>
      <c r="R477" t="s">
        <v>6699</v>
      </c>
      <c r="S477">
        <v>193.06559999999999</v>
      </c>
      <c r="T477">
        <v>4</v>
      </c>
      <c r="U477">
        <v>0.32</v>
      </c>
      <c r="V477">
        <v>-19.874399999999994</v>
      </c>
    </row>
    <row r="478" spans="1:22" x14ac:dyDescent="0.25">
      <c r="A478">
        <v>3507</v>
      </c>
      <c r="B478" t="s">
        <v>6695</v>
      </c>
      <c r="C478">
        <v>2011</v>
      </c>
      <c r="D478" s="27">
        <v>40714</v>
      </c>
      <c r="E478" s="27">
        <v>40718</v>
      </c>
      <c r="F478" t="s">
        <v>50</v>
      </c>
      <c r="G478" t="s">
        <v>6696</v>
      </c>
      <c r="H478" t="s">
        <v>6697</v>
      </c>
      <c r="I478" t="s">
        <v>26</v>
      </c>
      <c r="J478" t="s">
        <v>27</v>
      </c>
      <c r="K478" t="s">
        <v>4346</v>
      </c>
      <c r="L478" t="s">
        <v>104</v>
      </c>
      <c r="M478">
        <v>75023</v>
      </c>
      <c r="N478" t="s">
        <v>105</v>
      </c>
      <c r="O478" t="s">
        <v>108</v>
      </c>
      <c r="P478" t="s">
        <v>46</v>
      </c>
      <c r="Q478" t="s">
        <v>75</v>
      </c>
      <c r="R478" t="s">
        <v>109</v>
      </c>
      <c r="S478">
        <v>3.3919999999999995</v>
      </c>
      <c r="T478">
        <v>4</v>
      </c>
      <c r="U478">
        <v>0.8</v>
      </c>
      <c r="V478">
        <v>-5.088000000000001</v>
      </c>
    </row>
    <row r="479" spans="1:22" x14ac:dyDescent="0.25">
      <c r="A479">
        <v>3506</v>
      </c>
      <c r="B479" t="s">
        <v>6695</v>
      </c>
      <c r="C479">
        <v>2011</v>
      </c>
      <c r="D479" s="27">
        <v>40714</v>
      </c>
      <c r="E479" s="27">
        <v>40718</v>
      </c>
      <c r="F479" t="s">
        <v>50</v>
      </c>
      <c r="G479" t="s">
        <v>6696</v>
      </c>
      <c r="H479" t="s">
        <v>6697</v>
      </c>
      <c r="I479" t="s">
        <v>26</v>
      </c>
      <c r="J479" t="s">
        <v>27</v>
      </c>
      <c r="K479" t="s">
        <v>4346</v>
      </c>
      <c r="L479" t="s">
        <v>104</v>
      </c>
      <c r="M479">
        <v>75023</v>
      </c>
      <c r="N479" t="s">
        <v>105</v>
      </c>
      <c r="O479" t="s">
        <v>5648</v>
      </c>
      <c r="P479" t="s">
        <v>71</v>
      </c>
      <c r="Q479" t="s">
        <v>72</v>
      </c>
      <c r="R479" t="s">
        <v>5649</v>
      </c>
      <c r="S479">
        <v>201.584</v>
      </c>
      <c r="T479">
        <v>2</v>
      </c>
      <c r="U479">
        <v>0.2</v>
      </c>
      <c r="V479">
        <v>20.158400000000015</v>
      </c>
    </row>
    <row r="480" spans="1:22" x14ac:dyDescent="0.25">
      <c r="A480">
        <v>3448</v>
      </c>
      <c r="B480" t="s">
        <v>6640</v>
      </c>
      <c r="C480">
        <v>2014</v>
      </c>
      <c r="D480" s="27">
        <v>41802</v>
      </c>
      <c r="E480" s="27">
        <v>41806</v>
      </c>
      <c r="F480" t="s">
        <v>50</v>
      </c>
      <c r="G480" t="s">
        <v>5338</v>
      </c>
      <c r="H480" t="s">
        <v>5339</v>
      </c>
      <c r="I480" t="s">
        <v>102</v>
      </c>
      <c r="J480" t="s">
        <v>27</v>
      </c>
      <c r="K480" t="s">
        <v>1560</v>
      </c>
      <c r="L480" t="s">
        <v>358</v>
      </c>
      <c r="M480">
        <v>36830</v>
      </c>
      <c r="N480" t="s">
        <v>30</v>
      </c>
      <c r="O480" t="s">
        <v>3383</v>
      </c>
      <c r="P480" t="s">
        <v>46</v>
      </c>
      <c r="Q480" t="s">
        <v>68</v>
      </c>
      <c r="R480" t="s">
        <v>3384</v>
      </c>
      <c r="S480">
        <v>3.76</v>
      </c>
      <c r="T480">
        <v>2</v>
      </c>
      <c r="U480">
        <v>0</v>
      </c>
      <c r="V480">
        <v>1.0903999999999998</v>
      </c>
    </row>
    <row r="481" spans="1:22" x14ac:dyDescent="0.25">
      <c r="A481">
        <v>480</v>
      </c>
      <c r="B481" t="s">
        <v>1647</v>
      </c>
      <c r="C481">
        <v>2013</v>
      </c>
      <c r="D481" s="27">
        <v>41452</v>
      </c>
      <c r="E481" s="27">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25">
      <c r="A482">
        <v>481</v>
      </c>
      <c r="B482" t="s">
        <v>1647</v>
      </c>
      <c r="C482">
        <v>2013</v>
      </c>
      <c r="D482" s="27">
        <v>41452</v>
      </c>
      <c r="E482" s="27">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25">
      <c r="A483">
        <v>3446</v>
      </c>
      <c r="B483" t="s">
        <v>6636</v>
      </c>
      <c r="C483">
        <v>2012</v>
      </c>
      <c r="D483" s="27">
        <v>41072</v>
      </c>
      <c r="E483" s="27">
        <v>41077</v>
      </c>
      <c r="F483" t="s">
        <v>50</v>
      </c>
      <c r="G483" t="s">
        <v>824</v>
      </c>
      <c r="H483" t="s">
        <v>825</v>
      </c>
      <c r="I483" t="s">
        <v>26</v>
      </c>
      <c r="J483" t="s">
        <v>27</v>
      </c>
      <c r="K483" t="s">
        <v>606</v>
      </c>
      <c r="L483" t="s">
        <v>245</v>
      </c>
      <c r="M483">
        <v>19711</v>
      </c>
      <c r="N483" t="s">
        <v>148</v>
      </c>
      <c r="O483" t="s">
        <v>4803</v>
      </c>
      <c r="P483" t="s">
        <v>46</v>
      </c>
      <c r="Q483" t="s">
        <v>59</v>
      </c>
      <c r="R483" t="s">
        <v>4804</v>
      </c>
      <c r="S483">
        <v>29.900000000000002</v>
      </c>
      <c r="T483">
        <v>5</v>
      </c>
      <c r="U483">
        <v>0</v>
      </c>
      <c r="V483">
        <v>5.0829999999999975</v>
      </c>
    </row>
    <row r="484" spans="1:22" x14ac:dyDescent="0.25">
      <c r="A484">
        <v>3395</v>
      </c>
      <c r="B484" t="s">
        <v>6601</v>
      </c>
      <c r="C484">
        <v>2014</v>
      </c>
      <c r="D484" s="27">
        <v>41801</v>
      </c>
      <c r="E484" s="27">
        <v>41801</v>
      </c>
      <c r="F484" t="s">
        <v>1290</v>
      </c>
      <c r="G484" t="s">
        <v>4094</v>
      </c>
      <c r="H484" t="s">
        <v>4095</v>
      </c>
      <c r="I484" t="s">
        <v>26</v>
      </c>
      <c r="J484" t="s">
        <v>27</v>
      </c>
      <c r="K484" t="s">
        <v>146</v>
      </c>
      <c r="L484" t="s">
        <v>147</v>
      </c>
      <c r="M484">
        <v>19143</v>
      </c>
      <c r="N484" t="s">
        <v>148</v>
      </c>
      <c r="O484" t="s">
        <v>5347</v>
      </c>
      <c r="P484" t="s">
        <v>46</v>
      </c>
      <c r="Q484" t="s">
        <v>90</v>
      </c>
      <c r="R484" t="s">
        <v>5348</v>
      </c>
      <c r="S484">
        <v>40.032000000000004</v>
      </c>
      <c r="T484">
        <v>6</v>
      </c>
      <c r="U484">
        <v>0.2</v>
      </c>
      <c r="V484">
        <v>15.011999999999999</v>
      </c>
    </row>
    <row r="485" spans="1:22" x14ac:dyDescent="0.25">
      <c r="A485">
        <v>3362</v>
      </c>
      <c r="B485" t="s">
        <v>6566</v>
      </c>
      <c r="C485">
        <v>2012</v>
      </c>
      <c r="D485" s="27">
        <v>41064</v>
      </c>
      <c r="E485" s="27">
        <v>41068</v>
      </c>
      <c r="F485" t="s">
        <v>23</v>
      </c>
      <c r="G485" t="s">
        <v>3606</v>
      </c>
      <c r="H485" t="s">
        <v>3607</v>
      </c>
      <c r="I485" t="s">
        <v>102</v>
      </c>
      <c r="J485" t="s">
        <v>27</v>
      </c>
      <c r="K485" t="s">
        <v>266</v>
      </c>
      <c r="L485" t="s">
        <v>267</v>
      </c>
      <c r="M485">
        <v>10024</v>
      </c>
      <c r="N485" t="s">
        <v>148</v>
      </c>
      <c r="O485" t="s">
        <v>6567</v>
      </c>
      <c r="P485" t="s">
        <v>32</v>
      </c>
      <c r="Q485" t="s">
        <v>65</v>
      </c>
      <c r="R485" t="s">
        <v>6568</v>
      </c>
      <c r="S485">
        <v>35.28</v>
      </c>
      <c r="T485">
        <v>3</v>
      </c>
      <c r="U485">
        <v>0</v>
      </c>
      <c r="V485">
        <v>11.995199999999997</v>
      </c>
    </row>
    <row r="486" spans="1:22" x14ac:dyDescent="0.25">
      <c r="A486">
        <v>485</v>
      </c>
      <c r="B486" t="s">
        <v>1664</v>
      </c>
      <c r="C486">
        <v>2014</v>
      </c>
      <c r="D486" s="27">
        <v>41801</v>
      </c>
      <c r="E486" s="27">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25">
      <c r="A487">
        <v>486</v>
      </c>
      <c r="B487" t="s">
        <v>1664</v>
      </c>
      <c r="C487">
        <v>2014</v>
      </c>
      <c r="D487" s="27">
        <v>41801</v>
      </c>
      <c r="E487" s="27">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25">
      <c r="A488">
        <v>487</v>
      </c>
      <c r="B488" t="s">
        <v>1664</v>
      </c>
      <c r="C488">
        <v>2014</v>
      </c>
      <c r="D488" s="27">
        <v>41801</v>
      </c>
      <c r="E488" s="27">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25">
      <c r="A489">
        <v>3361</v>
      </c>
      <c r="B489" t="s">
        <v>6566</v>
      </c>
      <c r="C489">
        <v>2012</v>
      </c>
      <c r="D489" s="27">
        <v>41064</v>
      </c>
      <c r="E489" s="27">
        <v>41068</v>
      </c>
      <c r="F489" t="s">
        <v>23</v>
      </c>
      <c r="G489" t="s">
        <v>3606</v>
      </c>
      <c r="H489" t="s">
        <v>3607</v>
      </c>
      <c r="I489" t="s">
        <v>102</v>
      </c>
      <c r="J489" t="s">
        <v>27</v>
      </c>
      <c r="K489" t="s">
        <v>266</v>
      </c>
      <c r="L489" t="s">
        <v>267</v>
      </c>
      <c r="M489">
        <v>10024</v>
      </c>
      <c r="N489" t="s">
        <v>148</v>
      </c>
      <c r="O489" t="s">
        <v>948</v>
      </c>
      <c r="P489" t="s">
        <v>46</v>
      </c>
      <c r="Q489" t="s">
        <v>90</v>
      </c>
      <c r="R489" t="s">
        <v>949</v>
      </c>
      <c r="S489">
        <v>30.44</v>
      </c>
      <c r="T489">
        <v>4</v>
      </c>
      <c r="U489">
        <v>0</v>
      </c>
      <c r="V489">
        <v>14.306799999999999</v>
      </c>
    </row>
    <row r="490" spans="1:22" x14ac:dyDescent="0.25">
      <c r="A490">
        <v>489</v>
      </c>
      <c r="B490" t="s">
        <v>1678</v>
      </c>
      <c r="C490">
        <v>2011</v>
      </c>
      <c r="D490" s="27">
        <v>40703</v>
      </c>
      <c r="E490" s="27">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25">
      <c r="A491">
        <v>490</v>
      </c>
      <c r="B491" t="s">
        <v>1678</v>
      </c>
      <c r="C491">
        <v>2011</v>
      </c>
      <c r="D491" s="27">
        <v>40703</v>
      </c>
      <c r="E491" s="27">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25">
      <c r="A492">
        <v>491</v>
      </c>
      <c r="B492" t="s">
        <v>1678</v>
      </c>
      <c r="C492">
        <v>2011</v>
      </c>
      <c r="D492" s="27">
        <v>40703</v>
      </c>
      <c r="E492" s="27">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25">
      <c r="A493">
        <v>3193</v>
      </c>
      <c r="B493" t="s">
        <v>6406</v>
      </c>
      <c r="C493">
        <v>2014</v>
      </c>
      <c r="D493" s="27">
        <v>41795</v>
      </c>
      <c r="E493" s="27">
        <v>41799</v>
      </c>
      <c r="F493" t="s">
        <v>50</v>
      </c>
      <c r="G493" t="s">
        <v>5466</v>
      </c>
      <c r="H493" t="s">
        <v>5467</v>
      </c>
      <c r="I493" t="s">
        <v>41</v>
      </c>
      <c r="J493" t="s">
        <v>27</v>
      </c>
      <c r="K493" t="s">
        <v>6407</v>
      </c>
      <c r="L493" t="s">
        <v>104</v>
      </c>
      <c r="M493">
        <v>77489</v>
      </c>
      <c r="N493" t="s">
        <v>105</v>
      </c>
      <c r="O493" t="s">
        <v>1022</v>
      </c>
      <c r="P493" t="s">
        <v>46</v>
      </c>
      <c r="Q493" t="s">
        <v>75</v>
      </c>
      <c r="R493" t="s">
        <v>1023</v>
      </c>
      <c r="S493">
        <v>6.3699999999999983</v>
      </c>
      <c r="T493">
        <v>7</v>
      </c>
      <c r="U493">
        <v>0.8</v>
      </c>
      <c r="V493">
        <v>-9.5550000000000015</v>
      </c>
    </row>
    <row r="494" spans="1:22" x14ac:dyDescent="0.25">
      <c r="A494">
        <v>3149</v>
      </c>
      <c r="B494" t="s">
        <v>6360</v>
      </c>
      <c r="C494">
        <v>2013</v>
      </c>
      <c r="D494" s="27">
        <v>41433</v>
      </c>
      <c r="E494" s="27">
        <v>41436</v>
      </c>
      <c r="F494" t="s">
        <v>188</v>
      </c>
      <c r="G494" t="s">
        <v>2313</v>
      </c>
      <c r="H494" t="s">
        <v>2314</v>
      </c>
      <c r="I494" t="s">
        <v>102</v>
      </c>
      <c r="J494" t="s">
        <v>27</v>
      </c>
      <c r="K494" t="s">
        <v>266</v>
      </c>
      <c r="L494" t="s">
        <v>267</v>
      </c>
      <c r="M494">
        <v>10035</v>
      </c>
      <c r="N494" t="s">
        <v>148</v>
      </c>
      <c r="O494" t="s">
        <v>1898</v>
      </c>
      <c r="P494" t="s">
        <v>46</v>
      </c>
      <c r="Q494" t="s">
        <v>90</v>
      </c>
      <c r="R494" t="s">
        <v>1899</v>
      </c>
      <c r="S494">
        <v>32.400000000000006</v>
      </c>
      <c r="T494">
        <v>5</v>
      </c>
      <c r="U494">
        <v>0</v>
      </c>
      <c r="V494">
        <v>15.552000000000001</v>
      </c>
    </row>
    <row r="495" spans="1:22" x14ac:dyDescent="0.25">
      <c r="A495">
        <v>3148</v>
      </c>
      <c r="B495" t="s">
        <v>6359</v>
      </c>
      <c r="C495">
        <v>2011</v>
      </c>
      <c r="D495" s="27">
        <v>40724</v>
      </c>
      <c r="E495" s="27">
        <v>40727</v>
      </c>
      <c r="F495" t="s">
        <v>23</v>
      </c>
      <c r="G495" t="s">
        <v>2140</v>
      </c>
      <c r="H495" t="s">
        <v>2141</v>
      </c>
      <c r="I495" t="s">
        <v>41</v>
      </c>
      <c r="J495" t="s">
        <v>27</v>
      </c>
      <c r="K495" t="s">
        <v>42</v>
      </c>
      <c r="L495" t="s">
        <v>43</v>
      </c>
      <c r="M495">
        <v>90004</v>
      </c>
      <c r="N495" t="s">
        <v>44</v>
      </c>
      <c r="O495" t="s">
        <v>1246</v>
      </c>
      <c r="P495" t="s">
        <v>46</v>
      </c>
      <c r="Q495" t="s">
        <v>68</v>
      </c>
      <c r="R495" t="s">
        <v>1247</v>
      </c>
      <c r="S495">
        <v>32.400000000000006</v>
      </c>
      <c r="T495">
        <v>5</v>
      </c>
      <c r="U495">
        <v>0</v>
      </c>
      <c r="V495">
        <v>10.367999999999999</v>
      </c>
    </row>
    <row r="496" spans="1:22" x14ac:dyDescent="0.25">
      <c r="A496">
        <v>3126</v>
      </c>
      <c r="B496" t="s">
        <v>6331</v>
      </c>
      <c r="C496">
        <v>2012</v>
      </c>
      <c r="D496" s="27">
        <v>41071</v>
      </c>
      <c r="E496" s="27">
        <v>41072</v>
      </c>
      <c r="F496" t="s">
        <v>188</v>
      </c>
      <c r="G496" t="s">
        <v>4507</v>
      </c>
      <c r="H496" t="s">
        <v>4508</v>
      </c>
      <c r="I496" t="s">
        <v>41</v>
      </c>
      <c r="J496" t="s">
        <v>27</v>
      </c>
      <c r="K496" t="s">
        <v>1792</v>
      </c>
      <c r="L496" t="s">
        <v>54</v>
      </c>
      <c r="M496">
        <v>33801</v>
      </c>
      <c r="N496" t="s">
        <v>30</v>
      </c>
      <c r="O496" t="s">
        <v>2795</v>
      </c>
      <c r="P496" t="s">
        <v>46</v>
      </c>
      <c r="Q496" t="s">
        <v>59</v>
      </c>
      <c r="R496" t="s">
        <v>2796</v>
      </c>
      <c r="S496">
        <v>563.80799999999999</v>
      </c>
      <c r="T496">
        <v>4</v>
      </c>
      <c r="U496">
        <v>0.2</v>
      </c>
      <c r="V496">
        <v>21.142799999999966</v>
      </c>
    </row>
    <row r="497" spans="1:22" x14ac:dyDescent="0.25">
      <c r="A497">
        <v>3125</v>
      </c>
      <c r="B497" t="s">
        <v>6331</v>
      </c>
      <c r="C497">
        <v>2012</v>
      </c>
      <c r="D497" s="27">
        <v>41071</v>
      </c>
      <c r="E497" s="27">
        <v>41072</v>
      </c>
      <c r="F497" t="s">
        <v>188</v>
      </c>
      <c r="G497" t="s">
        <v>4507</v>
      </c>
      <c r="H497" t="s">
        <v>4508</v>
      </c>
      <c r="I497" t="s">
        <v>41</v>
      </c>
      <c r="J497" t="s">
        <v>27</v>
      </c>
      <c r="K497" t="s">
        <v>1792</v>
      </c>
      <c r="L497" t="s">
        <v>54</v>
      </c>
      <c r="M497">
        <v>33801</v>
      </c>
      <c r="N497" t="s">
        <v>30</v>
      </c>
      <c r="O497" t="s">
        <v>1884</v>
      </c>
      <c r="P497" t="s">
        <v>46</v>
      </c>
      <c r="Q497" t="s">
        <v>59</v>
      </c>
      <c r="R497" t="s">
        <v>1885</v>
      </c>
      <c r="S497">
        <v>1036.624</v>
      </c>
      <c r="T497">
        <v>2</v>
      </c>
      <c r="U497">
        <v>0.2</v>
      </c>
      <c r="V497">
        <v>51.831200000000024</v>
      </c>
    </row>
    <row r="498" spans="1:22" x14ac:dyDescent="0.25">
      <c r="A498">
        <v>3124</v>
      </c>
      <c r="B498" t="s">
        <v>6331</v>
      </c>
      <c r="C498">
        <v>2012</v>
      </c>
      <c r="D498" s="27">
        <v>41071</v>
      </c>
      <c r="E498" s="27">
        <v>41072</v>
      </c>
      <c r="F498" t="s">
        <v>188</v>
      </c>
      <c r="G498" t="s">
        <v>4507</v>
      </c>
      <c r="H498" t="s">
        <v>4508</v>
      </c>
      <c r="I498" t="s">
        <v>41</v>
      </c>
      <c r="J498" t="s">
        <v>27</v>
      </c>
      <c r="K498" t="s">
        <v>1792</v>
      </c>
      <c r="L498" t="s">
        <v>54</v>
      </c>
      <c r="M498">
        <v>33801</v>
      </c>
      <c r="N498" t="s">
        <v>30</v>
      </c>
      <c r="O498" t="s">
        <v>5670</v>
      </c>
      <c r="P498" t="s">
        <v>46</v>
      </c>
      <c r="Q498" t="s">
        <v>75</v>
      </c>
      <c r="R498" t="s">
        <v>5671</v>
      </c>
      <c r="S498">
        <v>3.7680000000000007</v>
      </c>
      <c r="T498">
        <v>2</v>
      </c>
      <c r="U498">
        <v>0.7</v>
      </c>
      <c r="V498">
        <v>-3.1400000000000006</v>
      </c>
    </row>
    <row r="499" spans="1:22" x14ac:dyDescent="0.25">
      <c r="A499">
        <v>3123</v>
      </c>
      <c r="B499" t="s">
        <v>6331</v>
      </c>
      <c r="C499">
        <v>2012</v>
      </c>
      <c r="D499" s="27">
        <v>41071</v>
      </c>
      <c r="E499" s="27">
        <v>41072</v>
      </c>
      <c r="F499" t="s">
        <v>188</v>
      </c>
      <c r="G499" t="s">
        <v>4507</v>
      </c>
      <c r="H499" t="s">
        <v>4508</v>
      </c>
      <c r="I499" t="s">
        <v>41</v>
      </c>
      <c r="J499" t="s">
        <v>27</v>
      </c>
      <c r="K499" t="s">
        <v>1792</v>
      </c>
      <c r="L499" t="s">
        <v>54</v>
      </c>
      <c r="M499">
        <v>33801</v>
      </c>
      <c r="N499" t="s">
        <v>30</v>
      </c>
      <c r="O499" t="s">
        <v>1088</v>
      </c>
      <c r="P499" t="s">
        <v>46</v>
      </c>
      <c r="Q499" t="s">
        <v>75</v>
      </c>
      <c r="R499" t="s">
        <v>1089</v>
      </c>
      <c r="S499">
        <v>78.600000000000009</v>
      </c>
      <c r="T499">
        <v>5</v>
      </c>
      <c r="U499">
        <v>0.7</v>
      </c>
      <c r="V499">
        <v>-62.88000000000001</v>
      </c>
    </row>
    <row r="500" spans="1:22" x14ac:dyDescent="0.25">
      <c r="A500">
        <v>3122</v>
      </c>
      <c r="B500" t="s">
        <v>6331</v>
      </c>
      <c r="C500">
        <v>2012</v>
      </c>
      <c r="D500" s="27">
        <v>41071</v>
      </c>
      <c r="E500" s="27">
        <v>41072</v>
      </c>
      <c r="F500" t="s">
        <v>188</v>
      </c>
      <c r="G500" t="s">
        <v>4507</v>
      </c>
      <c r="H500" t="s">
        <v>4508</v>
      </c>
      <c r="I500" t="s">
        <v>41</v>
      </c>
      <c r="J500" t="s">
        <v>27</v>
      </c>
      <c r="K500" t="s">
        <v>1792</v>
      </c>
      <c r="L500" t="s">
        <v>54</v>
      </c>
      <c r="M500">
        <v>33801</v>
      </c>
      <c r="N500" t="s">
        <v>30</v>
      </c>
      <c r="O500" t="s">
        <v>490</v>
      </c>
      <c r="P500" t="s">
        <v>46</v>
      </c>
      <c r="Q500" t="s">
        <v>68</v>
      </c>
      <c r="R500" t="s">
        <v>491</v>
      </c>
      <c r="S500">
        <v>60.768000000000001</v>
      </c>
      <c r="T500">
        <v>2</v>
      </c>
      <c r="U500">
        <v>0.2</v>
      </c>
      <c r="V500">
        <v>7.5959999999999894</v>
      </c>
    </row>
    <row r="501" spans="1:22" x14ac:dyDescent="0.25">
      <c r="A501">
        <v>3121</v>
      </c>
      <c r="B501" t="s">
        <v>6331</v>
      </c>
      <c r="C501">
        <v>2012</v>
      </c>
      <c r="D501" s="27">
        <v>41071</v>
      </c>
      <c r="E501" s="27">
        <v>41072</v>
      </c>
      <c r="F501" t="s">
        <v>188</v>
      </c>
      <c r="G501" t="s">
        <v>4507</v>
      </c>
      <c r="H501" t="s">
        <v>4508</v>
      </c>
      <c r="I501" t="s">
        <v>41</v>
      </c>
      <c r="J501" t="s">
        <v>27</v>
      </c>
      <c r="K501" t="s">
        <v>1792</v>
      </c>
      <c r="L501" t="s">
        <v>54</v>
      </c>
      <c r="M501">
        <v>33801</v>
      </c>
      <c r="N501" t="s">
        <v>30</v>
      </c>
      <c r="O501" t="s">
        <v>6332</v>
      </c>
      <c r="P501" t="s">
        <v>32</v>
      </c>
      <c r="Q501" t="s">
        <v>65</v>
      </c>
      <c r="R501" t="s">
        <v>6333</v>
      </c>
      <c r="S501">
        <v>48.671999999999997</v>
      </c>
      <c r="T501">
        <v>3</v>
      </c>
      <c r="U501">
        <v>0.2</v>
      </c>
      <c r="V501">
        <v>7.3007999999999988</v>
      </c>
    </row>
    <row r="502" spans="1:22" x14ac:dyDescent="0.25">
      <c r="A502">
        <v>3120</v>
      </c>
      <c r="B502" t="s">
        <v>6331</v>
      </c>
      <c r="C502">
        <v>2012</v>
      </c>
      <c r="D502" s="27">
        <v>41071</v>
      </c>
      <c r="E502" s="27">
        <v>41072</v>
      </c>
      <c r="F502" t="s">
        <v>188</v>
      </c>
      <c r="G502" t="s">
        <v>4507</v>
      </c>
      <c r="H502" t="s">
        <v>4508</v>
      </c>
      <c r="I502" t="s">
        <v>41</v>
      </c>
      <c r="J502" t="s">
        <v>27</v>
      </c>
      <c r="K502" t="s">
        <v>1792</v>
      </c>
      <c r="L502" t="s">
        <v>54</v>
      </c>
      <c r="M502">
        <v>33801</v>
      </c>
      <c r="N502" t="s">
        <v>30</v>
      </c>
      <c r="O502" t="s">
        <v>1920</v>
      </c>
      <c r="P502" t="s">
        <v>71</v>
      </c>
      <c r="Q502" t="s">
        <v>72</v>
      </c>
      <c r="R502" t="s">
        <v>1921</v>
      </c>
      <c r="S502">
        <v>249.58400000000003</v>
      </c>
      <c r="T502">
        <v>2</v>
      </c>
      <c r="U502">
        <v>0.2</v>
      </c>
      <c r="V502">
        <v>31.197999999999986</v>
      </c>
    </row>
    <row r="503" spans="1:22" x14ac:dyDescent="0.25">
      <c r="A503">
        <v>3119</v>
      </c>
      <c r="B503" t="s">
        <v>6331</v>
      </c>
      <c r="C503">
        <v>2012</v>
      </c>
      <c r="D503" s="27">
        <v>41071</v>
      </c>
      <c r="E503" s="27">
        <v>41072</v>
      </c>
      <c r="F503" t="s">
        <v>188</v>
      </c>
      <c r="G503" t="s">
        <v>4507</v>
      </c>
      <c r="H503" t="s">
        <v>4508</v>
      </c>
      <c r="I503" t="s">
        <v>41</v>
      </c>
      <c r="J503" t="s">
        <v>27</v>
      </c>
      <c r="K503" t="s">
        <v>1792</v>
      </c>
      <c r="L503" t="s">
        <v>54</v>
      </c>
      <c r="M503">
        <v>33801</v>
      </c>
      <c r="N503" t="s">
        <v>30</v>
      </c>
      <c r="O503" t="s">
        <v>1195</v>
      </c>
      <c r="P503" t="s">
        <v>32</v>
      </c>
      <c r="Q503" t="s">
        <v>36</v>
      </c>
      <c r="R503" t="s">
        <v>1196</v>
      </c>
      <c r="S503">
        <v>1123.92</v>
      </c>
      <c r="T503">
        <v>5</v>
      </c>
      <c r="U503">
        <v>0.2</v>
      </c>
      <c r="V503">
        <v>-182.63700000000017</v>
      </c>
    </row>
    <row r="504" spans="1:22" x14ac:dyDescent="0.25">
      <c r="A504">
        <v>3039</v>
      </c>
      <c r="B504" t="s">
        <v>6237</v>
      </c>
      <c r="C504">
        <v>2012</v>
      </c>
      <c r="D504" s="27">
        <v>41071</v>
      </c>
      <c r="E504" s="27">
        <v>41076</v>
      </c>
      <c r="F504" t="s">
        <v>50</v>
      </c>
      <c r="G504" t="s">
        <v>1786</v>
      </c>
      <c r="H504" t="s">
        <v>1787</v>
      </c>
      <c r="I504" t="s">
        <v>26</v>
      </c>
      <c r="J504" t="s">
        <v>27</v>
      </c>
      <c r="K504" t="s">
        <v>735</v>
      </c>
      <c r="L504" t="s">
        <v>736</v>
      </c>
      <c r="M504">
        <v>71203</v>
      </c>
      <c r="N504" t="s">
        <v>30</v>
      </c>
      <c r="O504" t="s">
        <v>6240</v>
      </c>
      <c r="P504" t="s">
        <v>32</v>
      </c>
      <c r="Q504" t="s">
        <v>65</v>
      </c>
      <c r="R504" t="s">
        <v>6241</v>
      </c>
      <c r="S504">
        <v>29.16</v>
      </c>
      <c r="T504">
        <v>2</v>
      </c>
      <c r="U504">
        <v>0</v>
      </c>
      <c r="V504">
        <v>10.789200000000001</v>
      </c>
    </row>
    <row r="505" spans="1:22" x14ac:dyDescent="0.25">
      <c r="A505">
        <v>3038</v>
      </c>
      <c r="B505" t="s">
        <v>6237</v>
      </c>
      <c r="C505">
        <v>2012</v>
      </c>
      <c r="D505" s="27">
        <v>41071</v>
      </c>
      <c r="E505" s="27">
        <v>41076</v>
      </c>
      <c r="F505" t="s">
        <v>50</v>
      </c>
      <c r="G505" t="s">
        <v>1786</v>
      </c>
      <c r="H505" t="s">
        <v>1787</v>
      </c>
      <c r="I505" t="s">
        <v>26</v>
      </c>
      <c r="J505" t="s">
        <v>27</v>
      </c>
      <c r="K505" t="s">
        <v>735</v>
      </c>
      <c r="L505" t="s">
        <v>736</v>
      </c>
      <c r="M505">
        <v>71203</v>
      </c>
      <c r="N505" t="s">
        <v>30</v>
      </c>
      <c r="O505" t="s">
        <v>1929</v>
      </c>
      <c r="P505" t="s">
        <v>46</v>
      </c>
      <c r="Q505" t="s">
        <v>90</v>
      </c>
      <c r="R505" t="s">
        <v>1930</v>
      </c>
      <c r="S505">
        <v>32.400000000000006</v>
      </c>
      <c r="T505">
        <v>5</v>
      </c>
      <c r="U505">
        <v>0</v>
      </c>
      <c r="V505">
        <v>15.552000000000001</v>
      </c>
    </row>
    <row r="506" spans="1:22" x14ac:dyDescent="0.25">
      <c r="A506">
        <v>3037</v>
      </c>
      <c r="B506" t="s">
        <v>6237</v>
      </c>
      <c r="C506">
        <v>2012</v>
      </c>
      <c r="D506" s="27">
        <v>41071</v>
      </c>
      <c r="E506" s="27">
        <v>41076</v>
      </c>
      <c r="F506" t="s">
        <v>50</v>
      </c>
      <c r="G506" t="s">
        <v>1786</v>
      </c>
      <c r="H506" t="s">
        <v>1787</v>
      </c>
      <c r="I506" t="s">
        <v>26</v>
      </c>
      <c r="J506" t="s">
        <v>27</v>
      </c>
      <c r="K506" t="s">
        <v>735</v>
      </c>
      <c r="L506" t="s">
        <v>736</v>
      </c>
      <c r="M506">
        <v>71203</v>
      </c>
      <c r="N506" t="s">
        <v>30</v>
      </c>
      <c r="O506" t="s">
        <v>6238</v>
      </c>
      <c r="P506" t="s">
        <v>46</v>
      </c>
      <c r="Q506" t="s">
        <v>68</v>
      </c>
      <c r="R506" t="s">
        <v>6239</v>
      </c>
      <c r="S506">
        <v>56.3</v>
      </c>
      <c r="T506">
        <v>2</v>
      </c>
      <c r="U506">
        <v>0</v>
      </c>
      <c r="V506">
        <v>15.764000000000003</v>
      </c>
    </row>
    <row r="507" spans="1:22" x14ac:dyDescent="0.25">
      <c r="A507">
        <v>3036</v>
      </c>
      <c r="B507" t="s">
        <v>6237</v>
      </c>
      <c r="C507">
        <v>2012</v>
      </c>
      <c r="D507" s="27">
        <v>41071</v>
      </c>
      <c r="E507" s="27">
        <v>41076</v>
      </c>
      <c r="F507" t="s">
        <v>50</v>
      </c>
      <c r="G507" t="s">
        <v>1786</v>
      </c>
      <c r="H507" t="s">
        <v>1787</v>
      </c>
      <c r="I507" t="s">
        <v>26</v>
      </c>
      <c r="J507" t="s">
        <v>27</v>
      </c>
      <c r="K507" t="s">
        <v>735</v>
      </c>
      <c r="L507" t="s">
        <v>736</v>
      </c>
      <c r="M507">
        <v>71203</v>
      </c>
      <c r="N507" t="s">
        <v>30</v>
      </c>
      <c r="O507" t="s">
        <v>6227</v>
      </c>
      <c r="P507" t="s">
        <v>46</v>
      </c>
      <c r="Q507" t="s">
        <v>75</v>
      </c>
      <c r="R507" t="s">
        <v>6228</v>
      </c>
      <c r="S507">
        <v>36.26</v>
      </c>
      <c r="T507">
        <v>7</v>
      </c>
      <c r="U507">
        <v>0</v>
      </c>
      <c r="V507">
        <v>16.679599999999997</v>
      </c>
    </row>
    <row r="508" spans="1:22" x14ac:dyDescent="0.25">
      <c r="A508">
        <v>3035</v>
      </c>
      <c r="B508" t="s">
        <v>6237</v>
      </c>
      <c r="C508">
        <v>2012</v>
      </c>
      <c r="D508" s="27">
        <v>41071</v>
      </c>
      <c r="E508" s="27">
        <v>41076</v>
      </c>
      <c r="F508" t="s">
        <v>50</v>
      </c>
      <c r="G508" t="s">
        <v>1786</v>
      </c>
      <c r="H508" t="s">
        <v>1787</v>
      </c>
      <c r="I508" t="s">
        <v>26</v>
      </c>
      <c r="J508" t="s">
        <v>27</v>
      </c>
      <c r="K508" t="s">
        <v>735</v>
      </c>
      <c r="L508" t="s">
        <v>736</v>
      </c>
      <c r="M508">
        <v>71203</v>
      </c>
      <c r="N508" t="s">
        <v>30</v>
      </c>
      <c r="O508" t="s">
        <v>4156</v>
      </c>
      <c r="P508" t="s">
        <v>71</v>
      </c>
      <c r="Q508" t="s">
        <v>161</v>
      </c>
      <c r="R508" t="s">
        <v>4157</v>
      </c>
      <c r="S508">
        <v>53.699999999999996</v>
      </c>
      <c r="T508">
        <v>6</v>
      </c>
      <c r="U508">
        <v>0</v>
      </c>
      <c r="V508">
        <v>10.202999999999994</v>
      </c>
    </row>
    <row r="509" spans="1:22" x14ac:dyDescent="0.25">
      <c r="A509">
        <v>3002</v>
      </c>
      <c r="B509" t="s">
        <v>6190</v>
      </c>
      <c r="C509">
        <v>2011</v>
      </c>
      <c r="D509" s="27">
        <v>40715</v>
      </c>
      <c r="E509" s="27">
        <v>40719</v>
      </c>
      <c r="F509" t="s">
        <v>50</v>
      </c>
      <c r="G509" t="s">
        <v>4276</v>
      </c>
      <c r="H509" t="s">
        <v>4277</v>
      </c>
      <c r="I509" t="s">
        <v>26</v>
      </c>
      <c r="J509" t="s">
        <v>27</v>
      </c>
      <c r="K509" t="s">
        <v>146</v>
      </c>
      <c r="L509" t="s">
        <v>147</v>
      </c>
      <c r="M509">
        <v>19120</v>
      </c>
      <c r="N509" t="s">
        <v>148</v>
      </c>
      <c r="O509" t="s">
        <v>1903</v>
      </c>
      <c r="P509" t="s">
        <v>46</v>
      </c>
      <c r="Q509" t="s">
        <v>75</v>
      </c>
      <c r="R509" t="s">
        <v>1904</v>
      </c>
      <c r="S509">
        <v>9.006000000000002</v>
      </c>
      <c r="T509">
        <v>2</v>
      </c>
      <c r="U509">
        <v>0.7</v>
      </c>
      <c r="V509">
        <v>-7.2048000000000023</v>
      </c>
    </row>
    <row r="510" spans="1:22" x14ac:dyDescent="0.25">
      <c r="A510">
        <v>3001</v>
      </c>
      <c r="B510" t="s">
        <v>6190</v>
      </c>
      <c r="C510">
        <v>2011</v>
      </c>
      <c r="D510" s="27">
        <v>40715</v>
      </c>
      <c r="E510" s="27">
        <v>40719</v>
      </c>
      <c r="F510" t="s">
        <v>50</v>
      </c>
      <c r="G510" t="s">
        <v>4276</v>
      </c>
      <c r="H510" t="s">
        <v>4277</v>
      </c>
      <c r="I510" t="s">
        <v>26</v>
      </c>
      <c r="J510" t="s">
        <v>27</v>
      </c>
      <c r="K510" t="s">
        <v>146</v>
      </c>
      <c r="L510" t="s">
        <v>147</v>
      </c>
      <c r="M510">
        <v>19120</v>
      </c>
      <c r="N510" t="s">
        <v>148</v>
      </c>
      <c r="O510" t="s">
        <v>4424</v>
      </c>
      <c r="P510" t="s">
        <v>46</v>
      </c>
      <c r="Q510" t="s">
        <v>78</v>
      </c>
      <c r="R510" t="s">
        <v>4425</v>
      </c>
      <c r="S510">
        <v>44.416000000000004</v>
      </c>
      <c r="T510">
        <v>2</v>
      </c>
      <c r="U510">
        <v>0.2</v>
      </c>
      <c r="V510">
        <v>3.8864000000000001</v>
      </c>
    </row>
    <row r="511" spans="1:22" x14ac:dyDescent="0.25">
      <c r="A511">
        <v>3000</v>
      </c>
      <c r="B511" t="s">
        <v>6190</v>
      </c>
      <c r="C511">
        <v>2011</v>
      </c>
      <c r="D511" s="27">
        <v>40715</v>
      </c>
      <c r="E511" s="27">
        <v>40719</v>
      </c>
      <c r="F511" t="s">
        <v>50</v>
      </c>
      <c r="G511" t="s">
        <v>4276</v>
      </c>
      <c r="H511" t="s">
        <v>4277</v>
      </c>
      <c r="I511" t="s">
        <v>26</v>
      </c>
      <c r="J511" t="s">
        <v>27</v>
      </c>
      <c r="K511" t="s">
        <v>146</v>
      </c>
      <c r="L511" t="s">
        <v>147</v>
      </c>
      <c r="M511">
        <v>19120</v>
      </c>
      <c r="N511" t="s">
        <v>148</v>
      </c>
      <c r="O511" t="s">
        <v>6193</v>
      </c>
      <c r="P511" t="s">
        <v>71</v>
      </c>
      <c r="Q511" t="s">
        <v>682</v>
      </c>
      <c r="R511" t="s">
        <v>6194</v>
      </c>
      <c r="S511">
        <v>206.99100000000004</v>
      </c>
      <c r="T511">
        <v>3</v>
      </c>
      <c r="U511">
        <v>0.7</v>
      </c>
      <c r="V511">
        <v>-172.49250000000001</v>
      </c>
    </row>
    <row r="512" spans="1:22" x14ac:dyDescent="0.25">
      <c r="A512">
        <v>2999</v>
      </c>
      <c r="B512" t="s">
        <v>6190</v>
      </c>
      <c r="C512">
        <v>2011</v>
      </c>
      <c r="D512" s="27">
        <v>40715</v>
      </c>
      <c r="E512" s="27">
        <v>40719</v>
      </c>
      <c r="F512" t="s">
        <v>50</v>
      </c>
      <c r="G512" t="s">
        <v>4276</v>
      </c>
      <c r="H512" t="s">
        <v>4277</v>
      </c>
      <c r="I512" t="s">
        <v>26</v>
      </c>
      <c r="J512" t="s">
        <v>27</v>
      </c>
      <c r="K512" t="s">
        <v>146</v>
      </c>
      <c r="L512" t="s">
        <v>147</v>
      </c>
      <c r="M512">
        <v>19120</v>
      </c>
      <c r="N512" t="s">
        <v>148</v>
      </c>
      <c r="O512" t="s">
        <v>1018</v>
      </c>
      <c r="P512" t="s">
        <v>71</v>
      </c>
      <c r="Q512" t="s">
        <v>161</v>
      </c>
      <c r="R512" t="s">
        <v>1019</v>
      </c>
      <c r="S512">
        <v>95.968000000000004</v>
      </c>
      <c r="T512">
        <v>4</v>
      </c>
      <c r="U512">
        <v>0.2</v>
      </c>
      <c r="V512">
        <v>28.790400000000009</v>
      </c>
    </row>
    <row r="513" spans="1:22" x14ac:dyDescent="0.25">
      <c r="A513">
        <v>2998</v>
      </c>
      <c r="B513" t="s">
        <v>6190</v>
      </c>
      <c r="C513">
        <v>2011</v>
      </c>
      <c r="D513" s="27">
        <v>40715</v>
      </c>
      <c r="E513" s="27">
        <v>40719</v>
      </c>
      <c r="F513" t="s">
        <v>50</v>
      </c>
      <c r="G513" t="s">
        <v>4276</v>
      </c>
      <c r="H513" t="s">
        <v>4277</v>
      </c>
      <c r="I513" t="s">
        <v>26</v>
      </c>
      <c r="J513" t="s">
        <v>27</v>
      </c>
      <c r="K513" t="s">
        <v>146</v>
      </c>
      <c r="L513" t="s">
        <v>147</v>
      </c>
      <c r="M513">
        <v>19120</v>
      </c>
      <c r="N513" t="s">
        <v>148</v>
      </c>
      <c r="O513" t="s">
        <v>6191</v>
      </c>
      <c r="P513" t="s">
        <v>32</v>
      </c>
      <c r="Q513" t="s">
        <v>65</v>
      </c>
      <c r="R513" t="s">
        <v>6192</v>
      </c>
      <c r="S513">
        <v>3.9840000000000004</v>
      </c>
      <c r="T513">
        <v>1</v>
      </c>
      <c r="U513">
        <v>0.2</v>
      </c>
      <c r="V513">
        <v>0.64739999999999964</v>
      </c>
    </row>
    <row r="514" spans="1:22" x14ac:dyDescent="0.25">
      <c r="A514">
        <v>2997</v>
      </c>
      <c r="B514" t="s">
        <v>6190</v>
      </c>
      <c r="C514">
        <v>2011</v>
      </c>
      <c r="D514" s="27">
        <v>40715</v>
      </c>
      <c r="E514" s="27">
        <v>40719</v>
      </c>
      <c r="F514" t="s">
        <v>50</v>
      </c>
      <c r="G514" t="s">
        <v>4276</v>
      </c>
      <c r="H514" t="s">
        <v>4277</v>
      </c>
      <c r="I514" t="s">
        <v>26</v>
      </c>
      <c r="J514" t="s">
        <v>27</v>
      </c>
      <c r="K514" t="s">
        <v>146</v>
      </c>
      <c r="L514" t="s">
        <v>147</v>
      </c>
      <c r="M514">
        <v>19120</v>
      </c>
      <c r="N514" t="s">
        <v>148</v>
      </c>
      <c r="O514" t="s">
        <v>3270</v>
      </c>
      <c r="P514" t="s">
        <v>46</v>
      </c>
      <c r="Q514" t="s">
        <v>173</v>
      </c>
      <c r="R514" t="s">
        <v>186</v>
      </c>
      <c r="S514">
        <v>24.896000000000001</v>
      </c>
      <c r="T514">
        <v>4</v>
      </c>
      <c r="U514">
        <v>0.2</v>
      </c>
      <c r="V514">
        <v>8.4024000000000001</v>
      </c>
    </row>
    <row r="515" spans="1:22" x14ac:dyDescent="0.25">
      <c r="A515">
        <v>2981</v>
      </c>
      <c r="B515" t="s">
        <v>6172</v>
      </c>
      <c r="C515">
        <v>2012</v>
      </c>
      <c r="D515" s="27">
        <v>41072</v>
      </c>
      <c r="E515" s="27">
        <v>41077</v>
      </c>
      <c r="F515" t="s">
        <v>50</v>
      </c>
      <c r="G515" t="s">
        <v>6173</v>
      </c>
      <c r="H515" t="s">
        <v>6174</v>
      </c>
      <c r="I515" t="s">
        <v>26</v>
      </c>
      <c r="J515" t="s">
        <v>27</v>
      </c>
      <c r="K515" t="s">
        <v>146</v>
      </c>
      <c r="L515" t="s">
        <v>147</v>
      </c>
      <c r="M515">
        <v>19134</v>
      </c>
      <c r="N515" t="s">
        <v>148</v>
      </c>
      <c r="O515" t="s">
        <v>5041</v>
      </c>
      <c r="P515" t="s">
        <v>32</v>
      </c>
      <c r="Q515" t="s">
        <v>65</v>
      </c>
      <c r="R515" t="s">
        <v>5042</v>
      </c>
      <c r="S515">
        <v>43.295999999999999</v>
      </c>
      <c r="T515">
        <v>2</v>
      </c>
      <c r="U515">
        <v>0.2</v>
      </c>
      <c r="V515">
        <v>4.3295999999999975</v>
      </c>
    </row>
    <row r="516" spans="1:22" x14ac:dyDescent="0.25">
      <c r="A516">
        <v>2980</v>
      </c>
      <c r="B516" t="s">
        <v>6172</v>
      </c>
      <c r="C516">
        <v>2012</v>
      </c>
      <c r="D516" s="27">
        <v>41072</v>
      </c>
      <c r="E516" s="27">
        <v>41077</v>
      </c>
      <c r="F516" t="s">
        <v>50</v>
      </c>
      <c r="G516" t="s">
        <v>6173</v>
      </c>
      <c r="H516" t="s">
        <v>6174</v>
      </c>
      <c r="I516" t="s">
        <v>26</v>
      </c>
      <c r="J516" t="s">
        <v>27</v>
      </c>
      <c r="K516" t="s">
        <v>146</v>
      </c>
      <c r="L516" t="s">
        <v>147</v>
      </c>
      <c r="M516">
        <v>19134</v>
      </c>
      <c r="N516" t="s">
        <v>148</v>
      </c>
      <c r="O516" t="s">
        <v>6175</v>
      </c>
      <c r="P516" t="s">
        <v>46</v>
      </c>
      <c r="Q516" t="s">
        <v>90</v>
      </c>
      <c r="R516" t="s">
        <v>6176</v>
      </c>
      <c r="S516">
        <v>20.736000000000004</v>
      </c>
      <c r="T516">
        <v>4</v>
      </c>
      <c r="U516">
        <v>0.2</v>
      </c>
      <c r="V516">
        <v>7.2576000000000001</v>
      </c>
    </row>
    <row r="517" spans="1:22" x14ac:dyDescent="0.25">
      <c r="A517">
        <v>2957</v>
      </c>
      <c r="B517" t="s">
        <v>6149</v>
      </c>
      <c r="C517">
        <v>2014</v>
      </c>
      <c r="D517" s="27">
        <v>41818</v>
      </c>
      <c r="E517" s="27">
        <v>41825</v>
      </c>
      <c r="F517" t="s">
        <v>50</v>
      </c>
      <c r="G517" t="s">
        <v>6150</v>
      </c>
      <c r="H517" t="s">
        <v>6151</v>
      </c>
      <c r="I517" t="s">
        <v>102</v>
      </c>
      <c r="J517" t="s">
        <v>27</v>
      </c>
      <c r="K517" t="s">
        <v>4103</v>
      </c>
      <c r="L517" t="s">
        <v>267</v>
      </c>
      <c r="M517">
        <v>13601</v>
      </c>
      <c r="N517" t="s">
        <v>148</v>
      </c>
      <c r="O517" t="s">
        <v>1839</v>
      </c>
      <c r="P517" t="s">
        <v>32</v>
      </c>
      <c r="Q517" t="s">
        <v>36</v>
      </c>
      <c r="R517" t="s">
        <v>1840</v>
      </c>
      <c r="S517">
        <v>191.64600000000002</v>
      </c>
      <c r="T517">
        <v>3</v>
      </c>
      <c r="U517">
        <v>0.1</v>
      </c>
      <c r="V517">
        <v>31.94100000000001</v>
      </c>
    </row>
    <row r="518" spans="1:22" x14ac:dyDescent="0.25">
      <c r="A518">
        <v>2928</v>
      </c>
      <c r="B518" t="s">
        <v>6121</v>
      </c>
      <c r="C518">
        <v>2014</v>
      </c>
      <c r="D518" s="27">
        <v>41795</v>
      </c>
      <c r="E518" s="27">
        <v>41801</v>
      </c>
      <c r="F518" t="s">
        <v>50</v>
      </c>
      <c r="G518" t="s">
        <v>4911</v>
      </c>
      <c r="H518" t="s">
        <v>4912</v>
      </c>
      <c r="I518" t="s">
        <v>26</v>
      </c>
      <c r="J518" t="s">
        <v>27</v>
      </c>
      <c r="K518" t="s">
        <v>6122</v>
      </c>
      <c r="L518" t="s">
        <v>229</v>
      </c>
      <c r="M518">
        <v>55124</v>
      </c>
      <c r="N518" t="s">
        <v>105</v>
      </c>
      <c r="O518" t="s">
        <v>3233</v>
      </c>
      <c r="P518" t="s">
        <v>46</v>
      </c>
      <c r="Q518" t="s">
        <v>68</v>
      </c>
      <c r="R518" t="s">
        <v>3234</v>
      </c>
      <c r="S518">
        <v>8.64</v>
      </c>
      <c r="T518">
        <v>3</v>
      </c>
      <c r="U518">
        <v>0</v>
      </c>
      <c r="V518">
        <v>2.5055999999999998</v>
      </c>
    </row>
    <row r="519" spans="1:22" x14ac:dyDescent="0.25">
      <c r="A519">
        <v>2924</v>
      </c>
      <c r="B519" t="s">
        <v>6114</v>
      </c>
      <c r="C519">
        <v>2011</v>
      </c>
      <c r="D519" s="27">
        <v>40722</v>
      </c>
      <c r="E519" s="27">
        <v>40728</v>
      </c>
      <c r="F519" t="s">
        <v>50</v>
      </c>
      <c r="G519" t="s">
        <v>2806</v>
      </c>
      <c r="H519" t="s">
        <v>2807</v>
      </c>
      <c r="I519" t="s">
        <v>41</v>
      </c>
      <c r="J519" t="s">
        <v>27</v>
      </c>
      <c r="K519" t="s">
        <v>880</v>
      </c>
      <c r="L519" t="s">
        <v>238</v>
      </c>
      <c r="M519">
        <v>48234</v>
      </c>
      <c r="N519" t="s">
        <v>105</v>
      </c>
      <c r="O519" t="s">
        <v>3244</v>
      </c>
      <c r="P519" t="s">
        <v>46</v>
      </c>
      <c r="Q519" t="s">
        <v>269</v>
      </c>
      <c r="R519" t="s">
        <v>186</v>
      </c>
      <c r="S519">
        <v>6.08</v>
      </c>
      <c r="T519">
        <v>1</v>
      </c>
      <c r="U519">
        <v>0</v>
      </c>
      <c r="V519">
        <v>3.04</v>
      </c>
    </row>
    <row r="520" spans="1:22" x14ac:dyDescent="0.25">
      <c r="A520">
        <v>2914</v>
      </c>
      <c r="B520" t="s">
        <v>6101</v>
      </c>
      <c r="C520">
        <v>2011</v>
      </c>
      <c r="D520" s="27">
        <v>40710</v>
      </c>
      <c r="E520" s="27">
        <v>40715</v>
      </c>
      <c r="F520" t="s">
        <v>50</v>
      </c>
      <c r="G520" t="s">
        <v>2002</v>
      </c>
      <c r="H520" t="s">
        <v>2003</v>
      </c>
      <c r="I520" t="s">
        <v>26</v>
      </c>
      <c r="J520" t="s">
        <v>27</v>
      </c>
      <c r="K520" t="s">
        <v>6102</v>
      </c>
      <c r="L520" t="s">
        <v>267</v>
      </c>
      <c r="M520">
        <v>11550</v>
      </c>
      <c r="N520" t="s">
        <v>148</v>
      </c>
      <c r="O520" t="s">
        <v>414</v>
      </c>
      <c r="P520" t="s">
        <v>46</v>
      </c>
      <c r="Q520" t="s">
        <v>75</v>
      </c>
      <c r="R520" t="s">
        <v>415</v>
      </c>
      <c r="S520">
        <v>39.552000000000007</v>
      </c>
      <c r="T520">
        <v>3</v>
      </c>
      <c r="U520">
        <v>0.2</v>
      </c>
      <c r="V520">
        <v>14.337599999999998</v>
      </c>
    </row>
    <row r="521" spans="1:22" x14ac:dyDescent="0.25">
      <c r="A521">
        <v>2913</v>
      </c>
      <c r="B521" t="s">
        <v>6101</v>
      </c>
      <c r="C521">
        <v>2011</v>
      </c>
      <c r="D521" s="27">
        <v>40710</v>
      </c>
      <c r="E521" s="27">
        <v>40715</v>
      </c>
      <c r="F521" t="s">
        <v>50</v>
      </c>
      <c r="G521" t="s">
        <v>2002</v>
      </c>
      <c r="H521" t="s">
        <v>2003</v>
      </c>
      <c r="I521" t="s">
        <v>26</v>
      </c>
      <c r="J521" t="s">
        <v>27</v>
      </c>
      <c r="K521" t="s">
        <v>6102</v>
      </c>
      <c r="L521" t="s">
        <v>267</v>
      </c>
      <c r="M521">
        <v>11550</v>
      </c>
      <c r="N521" t="s">
        <v>148</v>
      </c>
      <c r="O521" t="s">
        <v>6104</v>
      </c>
      <c r="P521" t="s">
        <v>46</v>
      </c>
      <c r="Q521" t="s">
        <v>68</v>
      </c>
      <c r="R521" t="s">
        <v>6105</v>
      </c>
      <c r="S521">
        <v>35</v>
      </c>
      <c r="T521">
        <v>4</v>
      </c>
      <c r="U521">
        <v>0</v>
      </c>
      <c r="V521">
        <v>10.499999999999996</v>
      </c>
    </row>
    <row r="522" spans="1:22" x14ac:dyDescent="0.25">
      <c r="A522">
        <v>2912</v>
      </c>
      <c r="B522" t="s">
        <v>6101</v>
      </c>
      <c r="C522">
        <v>2011</v>
      </c>
      <c r="D522" s="27">
        <v>40710</v>
      </c>
      <c r="E522" s="27">
        <v>40715</v>
      </c>
      <c r="F522" t="s">
        <v>50</v>
      </c>
      <c r="G522" t="s">
        <v>2002</v>
      </c>
      <c r="H522" t="s">
        <v>2003</v>
      </c>
      <c r="I522" t="s">
        <v>26</v>
      </c>
      <c r="J522" t="s">
        <v>27</v>
      </c>
      <c r="K522" t="s">
        <v>6102</v>
      </c>
      <c r="L522" t="s">
        <v>267</v>
      </c>
      <c r="M522">
        <v>11550</v>
      </c>
      <c r="N522" t="s">
        <v>148</v>
      </c>
      <c r="O522" t="s">
        <v>6103</v>
      </c>
      <c r="P522" t="s">
        <v>46</v>
      </c>
      <c r="Q522" t="s">
        <v>173</v>
      </c>
      <c r="R522" t="s">
        <v>186</v>
      </c>
      <c r="S522">
        <v>41.4</v>
      </c>
      <c r="T522">
        <v>5</v>
      </c>
      <c r="U522">
        <v>0</v>
      </c>
      <c r="V522">
        <v>19.457999999999998</v>
      </c>
    </row>
    <row r="523" spans="1:22" x14ac:dyDescent="0.25">
      <c r="A523">
        <v>2905</v>
      </c>
      <c r="B523" t="s">
        <v>6091</v>
      </c>
      <c r="C523">
        <v>2013</v>
      </c>
      <c r="D523" s="27">
        <v>41453</v>
      </c>
      <c r="E523" s="27">
        <v>41457</v>
      </c>
      <c r="F523" t="s">
        <v>50</v>
      </c>
      <c r="G523" t="s">
        <v>4616</v>
      </c>
      <c r="H523" t="s">
        <v>4617</v>
      </c>
      <c r="I523" t="s">
        <v>41</v>
      </c>
      <c r="J523" t="s">
        <v>27</v>
      </c>
      <c r="K523" t="s">
        <v>6092</v>
      </c>
      <c r="L523" t="s">
        <v>211</v>
      </c>
      <c r="M523">
        <v>60035</v>
      </c>
      <c r="N523" t="s">
        <v>105</v>
      </c>
      <c r="O523" t="s">
        <v>4768</v>
      </c>
      <c r="P523" t="s">
        <v>32</v>
      </c>
      <c r="Q523" t="s">
        <v>36</v>
      </c>
      <c r="R523" t="s">
        <v>4769</v>
      </c>
      <c r="S523">
        <v>539.65800000000002</v>
      </c>
      <c r="T523">
        <v>3</v>
      </c>
      <c r="U523">
        <v>0.3</v>
      </c>
      <c r="V523">
        <v>-7.7094000000001017</v>
      </c>
    </row>
    <row r="524" spans="1:22" x14ac:dyDescent="0.25">
      <c r="A524">
        <v>2904</v>
      </c>
      <c r="B524" t="s">
        <v>6091</v>
      </c>
      <c r="C524">
        <v>2013</v>
      </c>
      <c r="D524" s="27">
        <v>41453</v>
      </c>
      <c r="E524" s="27">
        <v>41457</v>
      </c>
      <c r="F524" t="s">
        <v>50</v>
      </c>
      <c r="G524" t="s">
        <v>4616</v>
      </c>
      <c r="H524" t="s">
        <v>4617</v>
      </c>
      <c r="I524" t="s">
        <v>41</v>
      </c>
      <c r="J524" t="s">
        <v>27</v>
      </c>
      <c r="K524" t="s">
        <v>6092</v>
      </c>
      <c r="L524" t="s">
        <v>211</v>
      </c>
      <c r="M524">
        <v>60035</v>
      </c>
      <c r="N524" t="s">
        <v>105</v>
      </c>
      <c r="O524" t="s">
        <v>4250</v>
      </c>
      <c r="P524" t="s">
        <v>46</v>
      </c>
      <c r="Q524" t="s">
        <v>90</v>
      </c>
      <c r="R524" t="s">
        <v>4251</v>
      </c>
      <c r="S524">
        <v>37.463999999999999</v>
      </c>
      <c r="T524">
        <v>7</v>
      </c>
      <c r="U524">
        <v>0.2</v>
      </c>
      <c r="V524">
        <v>12.175799999999999</v>
      </c>
    </row>
    <row r="525" spans="1:22" x14ac:dyDescent="0.25">
      <c r="A525">
        <v>2903</v>
      </c>
      <c r="B525" t="s">
        <v>6090</v>
      </c>
      <c r="C525">
        <v>2013</v>
      </c>
      <c r="D525" s="27">
        <v>41438</v>
      </c>
      <c r="E525" s="27">
        <v>41443</v>
      </c>
      <c r="F525" t="s">
        <v>50</v>
      </c>
      <c r="G525" t="s">
        <v>2152</v>
      </c>
      <c r="H525" t="s">
        <v>2153</v>
      </c>
      <c r="I525" t="s">
        <v>26</v>
      </c>
      <c r="J525" t="s">
        <v>27</v>
      </c>
      <c r="K525" t="s">
        <v>303</v>
      </c>
      <c r="L525" t="s">
        <v>211</v>
      </c>
      <c r="M525">
        <v>60610</v>
      </c>
      <c r="N525" t="s">
        <v>105</v>
      </c>
      <c r="O525" t="s">
        <v>4860</v>
      </c>
      <c r="P525" t="s">
        <v>46</v>
      </c>
      <c r="Q525" t="s">
        <v>90</v>
      </c>
      <c r="R525" t="s">
        <v>4861</v>
      </c>
      <c r="S525">
        <v>23.120000000000005</v>
      </c>
      <c r="T525">
        <v>5</v>
      </c>
      <c r="U525">
        <v>0.2</v>
      </c>
      <c r="V525">
        <v>8.3810000000000002</v>
      </c>
    </row>
    <row r="526" spans="1:22" x14ac:dyDescent="0.25">
      <c r="A526">
        <v>2873</v>
      </c>
      <c r="B526" t="s">
        <v>6061</v>
      </c>
      <c r="C526">
        <v>2014</v>
      </c>
      <c r="D526" s="27">
        <v>41806</v>
      </c>
      <c r="E526" s="27">
        <v>41811</v>
      </c>
      <c r="F526" t="s">
        <v>50</v>
      </c>
      <c r="G526" t="s">
        <v>4888</v>
      </c>
      <c r="H526" t="s">
        <v>4889</v>
      </c>
      <c r="I526" t="s">
        <v>26</v>
      </c>
      <c r="J526" t="s">
        <v>27</v>
      </c>
      <c r="K526" t="s">
        <v>42</v>
      </c>
      <c r="L526" t="s">
        <v>43</v>
      </c>
      <c r="M526">
        <v>90036</v>
      </c>
      <c r="N526" t="s">
        <v>44</v>
      </c>
      <c r="O526" t="s">
        <v>1264</v>
      </c>
      <c r="P526" t="s">
        <v>46</v>
      </c>
      <c r="Q526" t="s">
        <v>68</v>
      </c>
      <c r="R526" t="s">
        <v>1265</v>
      </c>
      <c r="S526">
        <v>4.26</v>
      </c>
      <c r="T526">
        <v>1</v>
      </c>
      <c r="U526">
        <v>0</v>
      </c>
      <c r="V526">
        <v>1.7465999999999999</v>
      </c>
    </row>
    <row r="527" spans="1:22" x14ac:dyDescent="0.25">
      <c r="A527">
        <v>2870</v>
      </c>
      <c r="B527" t="s">
        <v>6055</v>
      </c>
      <c r="C527">
        <v>2014</v>
      </c>
      <c r="D527" s="27">
        <v>41803</v>
      </c>
      <c r="E527" s="27">
        <v>41810</v>
      </c>
      <c r="F527" t="s">
        <v>50</v>
      </c>
      <c r="G527" t="s">
        <v>564</v>
      </c>
      <c r="H527" t="s">
        <v>565</v>
      </c>
      <c r="I527" t="s">
        <v>26</v>
      </c>
      <c r="J527" t="s">
        <v>27</v>
      </c>
      <c r="K527" t="s">
        <v>1151</v>
      </c>
      <c r="L527" t="s">
        <v>54</v>
      </c>
      <c r="M527">
        <v>33710</v>
      </c>
      <c r="N527" t="s">
        <v>30</v>
      </c>
      <c r="O527" t="s">
        <v>6056</v>
      </c>
      <c r="P527" t="s">
        <v>32</v>
      </c>
      <c r="Q527" t="s">
        <v>65</v>
      </c>
      <c r="R527" t="s">
        <v>6057</v>
      </c>
      <c r="S527">
        <v>17.088000000000001</v>
      </c>
      <c r="T527">
        <v>2</v>
      </c>
      <c r="U527">
        <v>0.2</v>
      </c>
      <c r="V527">
        <v>1.0679999999999996</v>
      </c>
    </row>
    <row r="528" spans="1:22" x14ac:dyDescent="0.25">
      <c r="A528">
        <v>2851</v>
      </c>
      <c r="B528" t="s">
        <v>6034</v>
      </c>
      <c r="C528">
        <v>2013</v>
      </c>
      <c r="D528" s="27">
        <v>41428</v>
      </c>
      <c r="E528" s="27">
        <v>41431</v>
      </c>
      <c r="F528" t="s">
        <v>188</v>
      </c>
      <c r="G528" t="s">
        <v>2861</v>
      </c>
      <c r="H528" t="s">
        <v>2862</v>
      </c>
      <c r="I528" t="s">
        <v>41</v>
      </c>
      <c r="J528" t="s">
        <v>27</v>
      </c>
      <c r="K528" t="s">
        <v>146</v>
      </c>
      <c r="L528" t="s">
        <v>147</v>
      </c>
      <c r="M528">
        <v>19120</v>
      </c>
      <c r="N528" t="s">
        <v>148</v>
      </c>
      <c r="O528" t="s">
        <v>1774</v>
      </c>
      <c r="P528" t="s">
        <v>46</v>
      </c>
      <c r="Q528" t="s">
        <v>59</v>
      </c>
      <c r="R528" t="s">
        <v>1775</v>
      </c>
      <c r="S528">
        <v>64.784000000000006</v>
      </c>
      <c r="T528">
        <v>1</v>
      </c>
      <c r="U528">
        <v>0.2</v>
      </c>
      <c r="V528">
        <v>-12.956800000000005</v>
      </c>
    </row>
    <row r="529" spans="1:22" x14ac:dyDescent="0.25">
      <c r="A529">
        <v>2839</v>
      </c>
      <c r="B529" t="s">
        <v>6017</v>
      </c>
      <c r="C529">
        <v>2013</v>
      </c>
      <c r="D529" s="27">
        <v>41435</v>
      </c>
      <c r="E529" s="27">
        <v>41438</v>
      </c>
      <c r="F529" t="s">
        <v>188</v>
      </c>
      <c r="G529" t="s">
        <v>5806</v>
      </c>
      <c r="H529" t="s">
        <v>5807</v>
      </c>
      <c r="I529" t="s">
        <v>26</v>
      </c>
      <c r="J529" t="s">
        <v>27</v>
      </c>
      <c r="K529" t="s">
        <v>5647</v>
      </c>
      <c r="L529" t="s">
        <v>54</v>
      </c>
      <c r="M529">
        <v>32303</v>
      </c>
      <c r="N529" t="s">
        <v>30</v>
      </c>
      <c r="O529" t="s">
        <v>3705</v>
      </c>
      <c r="P529" t="s">
        <v>71</v>
      </c>
      <c r="Q529" t="s">
        <v>682</v>
      </c>
      <c r="R529" t="s">
        <v>3706</v>
      </c>
      <c r="S529">
        <v>695.7</v>
      </c>
      <c r="T529">
        <v>2</v>
      </c>
      <c r="U529">
        <v>0.5</v>
      </c>
      <c r="V529">
        <v>-27.827999999999975</v>
      </c>
    </row>
    <row r="530" spans="1:22" x14ac:dyDescent="0.25">
      <c r="A530">
        <v>2766</v>
      </c>
      <c r="B530" t="s">
        <v>5933</v>
      </c>
      <c r="C530">
        <v>2014</v>
      </c>
      <c r="D530" s="27">
        <v>41813</v>
      </c>
      <c r="E530" s="27">
        <v>41819</v>
      </c>
      <c r="F530" t="s">
        <v>50</v>
      </c>
      <c r="G530" t="s">
        <v>4051</v>
      </c>
      <c r="H530" t="s">
        <v>4052</v>
      </c>
      <c r="I530" t="s">
        <v>102</v>
      </c>
      <c r="J530" t="s">
        <v>27</v>
      </c>
      <c r="K530" t="s">
        <v>146</v>
      </c>
      <c r="L530" t="s">
        <v>147</v>
      </c>
      <c r="M530">
        <v>19140</v>
      </c>
      <c r="N530" t="s">
        <v>148</v>
      </c>
      <c r="O530" t="s">
        <v>5936</v>
      </c>
      <c r="P530" t="s">
        <v>46</v>
      </c>
      <c r="Q530" t="s">
        <v>59</v>
      </c>
      <c r="R530" t="s">
        <v>5937</v>
      </c>
      <c r="S530">
        <v>8.9280000000000008</v>
      </c>
      <c r="T530">
        <v>2</v>
      </c>
      <c r="U530">
        <v>0.2</v>
      </c>
      <c r="V530">
        <v>0.66959999999999997</v>
      </c>
    </row>
    <row r="531" spans="1:22" x14ac:dyDescent="0.25">
      <c r="A531">
        <v>2765</v>
      </c>
      <c r="B531" t="s">
        <v>5933</v>
      </c>
      <c r="C531">
        <v>2014</v>
      </c>
      <c r="D531" s="27">
        <v>41813</v>
      </c>
      <c r="E531" s="27">
        <v>41819</v>
      </c>
      <c r="F531" t="s">
        <v>50</v>
      </c>
      <c r="G531" t="s">
        <v>4051</v>
      </c>
      <c r="H531" t="s">
        <v>4052</v>
      </c>
      <c r="I531" t="s">
        <v>102</v>
      </c>
      <c r="J531" t="s">
        <v>27</v>
      </c>
      <c r="K531" t="s">
        <v>146</v>
      </c>
      <c r="L531" t="s">
        <v>147</v>
      </c>
      <c r="M531">
        <v>19140</v>
      </c>
      <c r="N531" t="s">
        <v>148</v>
      </c>
      <c r="O531" t="s">
        <v>1386</v>
      </c>
      <c r="P531" t="s">
        <v>46</v>
      </c>
      <c r="Q531" t="s">
        <v>75</v>
      </c>
      <c r="R531" t="s">
        <v>1387</v>
      </c>
      <c r="S531">
        <v>31.155000000000005</v>
      </c>
      <c r="T531">
        <v>5</v>
      </c>
      <c r="U531">
        <v>0.7</v>
      </c>
      <c r="V531">
        <v>-23.8855</v>
      </c>
    </row>
    <row r="532" spans="1:22" x14ac:dyDescent="0.25">
      <c r="A532">
        <v>2764</v>
      </c>
      <c r="B532" t="s">
        <v>5933</v>
      </c>
      <c r="C532">
        <v>2014</v>
      </c>
      <c r="D532" s="27">
        <v>41813</v>
      </c>
      <c r="E532" s="27">
        <v>41819</v>
      </c>
      <c r="F532" t="s">
        <v>50</v>
      </c>
      <c r="G532" t="s">
        <v>4051</v>
      </c>
      <c r="H532" t="s">
        <v>4052</v>
      </c>
      <c r="I532" t="s">
        <v>102</v>
      </c>
      <c r="J532" t="s">
        <v>27</v>
      </c>
      <c r="K532" t="s">
        <v>146</v>
      </c>
      <c r="L532" t="s">
        <v>147</v>
      </c>
      <c r="M532">
        <v>19140</v>
      </c>
      <c r="N532" t="s">
        <v>148</v>
      </c>
      <c r="O532" t="s">
        <v>5934</v>
      </c>
      <c r="P532" t="s">
        <v>46</v>
      </c>
      <c r="Q532" t="s">
        <v>75</v>
      </c>
      <c r="R532" t="s">
        <v>5935</v>
      </c>
      <c r="S532">
        <v>10.332000000000003</v>
      </c>
      <c r="T532">
        <v>3</v>
      </c>
      <c r="U532">
        <v>0.7</v>
      </c>
      <c r="V532">
        <v>-7.5767999999999986</v>
      </c>
    </row>
    <row r="533" spans="1:22" x14ac:dyDescent="0.25">
      <c r="A533">
        <v>2758</v>
      </c>
      <c r="B533" t="s">
        <v>5923</v>
      </c>
      <c r="C533">
        <v>2013</v>
      </c>
      <c r="D533" s="27">
        <v>41437</v>
      </c>
      <c r="E533" s="27">
        <v>41439</v>
      </c>
      <c r="F533" t="s">
        <v>23</v>
      </c>
      <c r="G533" t="s">
        <v>2490</v>
      </c>
      <c r="H533" t="s">
        <v>2491</v>
      </c>
      <c r="I533" t="s">
        <v>26</v>
      </c>
      <c r="J533" t="s">
        <v>27</v>
      </c>
      <c r="K533" t="s">
        <v>266</v>
      </c>
      <c r="L533" t="s">
        <v>267</v>
      </c>
      <c r="M533">
        <v>10035</v>
      </c>
      <c r="N533" t="s">
        <v>148</v>
      </c>
      <c r="O533" t="s">
        <v>2564</v>
      </c>
      <c r="P533" t="s">
        <v>71</v>
      </c>
      <c r="Q533" t="s">
        <v>161</v>
      </c>
      <c r="R533" t="s">
        <v>2565</v>
      </c>
      <c r="S533">
        <v>239.96999999999997</v>
      </c>
      <c r="T533">
        <v>3</v>
      </c>
      <c r="U533">
        <v>0</v>
      </c>
      <c r="V533">
        <v>71.990999999999985</v>
      </c>
    </row>
    <row r="534" spans="1:22" x14ac:dyDescent="0.25">
      <c r="A534">
        <v>2750</v>
      </c>
      <c r="B534" t="s">
        <v>5912</v>
      </c>
      <c r="C534">
        <v>2011</v>
      </c>
      <c r="D534" s="27">
        <v>40702</v>
      </c>
      <c r="E534" s="27">
        <v>40708</v>
      </c>
      <c r="F534" t="s">
        <v>50</v>
      </c>
      <c r="G534" t="s">
        <v>1952</v>
      </c>
      <c r="H534" t="s">
        <v>1953</v>
      </c>
      <c r="I534" t="s">
        <v>26</v>
      </c>
      <c r="J534" t="s">
        <v>27</v>
      </c>
      <c r="K534" t="s">
        <v>95</v>
      </c>
      <c r="L534" t="s">
        <v>96</v>
      </c>
      <c r="M534">
        <v>98115</v>
      </c>
      <c r="N534" t="s">
        <v>44</v>
      </c>
      <c r="O534" t="s">
        <v>5913</v>
      </c>
      <c r="P534" t="s">
        <v>32</v>
      </c>
      <c r="Q534" t="s">
        <v>36</v>
      </c>
      <c r="R534" t="s">
        <v>5914</v>
      </c>
      <c r="S534">
        <v>585.55200000000002</v>
      </c>
      <c r="T534">
        <v>3</v>
      </c>
      <c r="U534">
        <v>0.2</v>
      </c>
      <c r="V534">
        <v>73.19399999999996</v>
      </c>
    </row>
    <row r="535" spans="1:22" x14ac:dyDescent="0.25">
      <c r="A535">
        <v>2745</v>
      </c>
      <c r="B535" t="s">
        <v>5902</v>
      </c>
      <c r="C535">
        <v>2012</v>
      </c>
      <c r="D535" s="27">
        <v>41080</v>
      </c>
      <c r="E535" s="27">
        <v>41085</v>
      </c>
      <c r="F535" t="s">
        <v>23</v>
      </c>
      <c r="G535" t="s">
        <v>355</v>
      </c>
      <c r="H535" t="s">
        <v>356</v>
      </c>
      <c r="I535" t="s">
        <v>41</v>
      </c>
      <c r="J535" t="s">
        <v>27</v>
      </c>
      <c r="K535" t="s">
        <v>127</v>
      </c>
      <c r="L535" t="s">
        <v>43</v>
      </c>
      <c r="M535">
        <v>94122</v>
      </c>
      <c r="N535" t="s">
        <v>44</v>
      </c>
      <c r="O535" t="s">
        <v>313</v>
      </c>
      <c r="P535" t="s">
        <v>71</v>
      </c>
      <c r="Q535" t="s">
        <v>72</v>
      </c>
      <c r="R535" t="s">
        <v>314</v>
      </c>
      <c r="S535">
        <v>125.97600000000001</v>
      </c>
      <c r="T535">
        <v>3</v>
      </c>
      <c r="U535">
        <v>0.2</v>
      </c>
      <c r="V535">
        <v>47.241</v>
      </c>
    </row>
    <row r="536" spans="1:22" x14ac:dyDescent="0.25">
      <c r="A536">
        <v>2744</v>
      </c>
      <c r="B536" t="s">
        <v>5902</v>
      </c>
      <c r="C536">
        <v>2012</v>
      </c>
      <c r="D536" s="27">
        <v>41080</v>
      </c>
      <c r="E536" s="27">
        <v>41085</v>
      </c>
      <c r="F536" t="s">
        <v>23</v>
      </c>
      <c r="G536" t="s">
        <v>355</v>
      </c>
      <c r="H536" t="s">
        <v>356</v>
      </c>
      <c r="I536" t="s">
        <v>41</v>
      </c>
      <c r="J536" t="s">
        <v>27</v>
      </c>
      <c r="K536" t="s">
        <v>127</v>
      </c>
      <c r="L536" t="s">
        <v>43</v>
      </c>
      <c r="M536">
        <v>94122</v>
      </c>
      <c r="N536" t="s">
        <v>44</v>
      </c>
      <c r="O536" t="s">
        <v>2307</v>
      </c>
      <c r="P536" t="s">
        <v>32</v>
      </c>
      <c r="Q536" t="s">
        <v>65</v>
      </c>
      <c r="R536" t="s">
        <v>2308</v>
      </c>
      <c r="S536">
        <v>257.64</v>
      </c>
      <c r="T536">
        <v>6</v>
      </c>
      <c r="U536">
        <v>0</v>
      </c>
      <c r="V536">
        <v>100.4796</v>
      </c>
    </row>
    <row r="537" spans="1:22" x14ac:dyDescent="0.25">
      <c r="A537">
        <v>2708</v>
      </c>
      <c r="B537" t="s">
        <v>5851</v>
      </c>
      <c r="C537">
        <v>2014</v>
      </c>
      <c r="D537" s="27">
        <v>41807</v>
      </c>
      <c r="E537" s="27">
        <v>41812</v>
      </c>
      <c r="F537" t="s">
        <v>50</v>
      </c>
      <c r="G537" t="s">
        <v>3676</v>
      </c>
      <c r="H537" t="s">
        <v>3677</v>
      </c>
      <c r="I537" t="s">
        <v>102</v>
      </c>
      <c r="J537" t="s">
        <v>27</v>
      </c>
      <c r="K537" t="s">
        <v>667</v>
      </c>
      <c r="L537" t="s">
        <v>668</v>
      </c>
      <c r="M537">
        <v>88220</v>
      </c>
      <c r="N537" t="s">
        <v>44</v>
      </c>
      <c r="O537" t="s">
        <v>5854</v>
      </c>
      <c r="P537" t="s">
        <v>46</v>
      </c>
      <c r="Q537" t="s">
        <v>90</v>
      </c>
      <c r="R537" t="s">
        <v>5855</v>
      </c>
      <c r="S537">
        <v>192.16</v>
      </c>
      <c r="T537">
        <v>4</v>
      </c>
      <c r="U537">
        <v>0</v>
      </c>
      <c r="V537">
        <v>92.236799999999988</v>
      </c>
    </row>
    <row r="538" spans="1:22" x14ac:dyDescent="0.25">
      <c r="A538">
        <v>2707</v>
      </c>
      <c r="B538" t="s">
        <v>5851</v>
      </c>
      <c r="C538">
        <v>2014</v>
      </c>
      <c r="D538" s="27">
        <v>41807</v>
      </c>
      <c r="E538" s="27">
        <v>41812</v>
      </c>
      <c r="F538" t="s">
        <v>50</v>
      </c>
      <c r="G538" t="s">
        <v>3676</v>
      </c>
      <c r="H538" t="s">
        <v>3677</v>
      </c>
      <c r="I538" t="s">
        <v>102</v>
      </c>
      <c r="J538" t="s">
        <v>27</v>
      </c>
      <c r="K538" t="s">
        <v>667</v>
      </c>
      <c r="L538" t="s">
        <v>668</v>
      </c>
      <c r="M538">
        <v>88220</v>
      </c>
      <c r="N538" t="s">
        <v>44</v>
      </c>
      <c r="O538" t="s">
        <v>5852</v>
      </c>
      <c r="P538" t="s">
        <v>46</v>
      </c>
      <c r="Q538" t="s">
        <v>90</v>
      </c>
      <c r="R538" t="s">
        <v>5853</v>
      </c>
      <c r="S538">
        <v>19.440000000000001</v>
      </c>
      <c r="T538">
        <v>3</v>
      </c>
      <c r="U538">
        <v>0</v>
      </c>
      <c r="V538">
        <v>9.3312000000000008</v>
      </c>
    </row>
    <row r="539" spans="1:22" x14ac:dyDescent="0.25">
      <c r="A539">
        <v>2706</v>
      </c>
      <c r="B539" t="s">
        <v>5851</v>
      </c>
      <c r="C539">
        <v>2014</v>
      </c>
      <c r="D539" s="27">
        <v>41807</v>
      </c>
      <c r="E539" s="27">
        <v>41812</v>
      </c>
      <c r="F539" t="s">
        <v>50</v>
      </c>
      <c r="G539" t="s">
        <v>3676</v>
      </c>
      <c r="H539" t="s">
        <v>3677</v>
      </c>
      <c r="I539" t="s">
        <v>102</v>
      </c>
      <c r="J539" t="s">
        <v>27</v>
      </c>
      <c r="K539" t="s">
        <v>667</v>
      </c>
      <c r="L539" t="s">
        <v>668</v>
      </c>
      <c r="M539">
        <v>88220</v>
      </c>
      <c r="N539" t="s">
        <v>44</v>
      </c>
      <c r="O539" t="s">
        <v>4217</v>
      </c>
      <c r="P539" t="s">
        <v>46</v>
      </c>
      <c r="Q539" t="s">
        <v>578</v>
      </c>
      <c r="R539" t="s">
        <v>4218</v>
      </c>
      <c r="S539">
        <v>16.68</v>
      </c>
      <c r="T539">
        <v>2</v>
      </c>
      <c r="U539">
        <v>0</v>
      </c>
      <c r="V539">
        <v>4.3368000000000002</v>
      </c>
    </row>
    <row r="540" spans="1:22" x14ac:dyDescent="0.25">
      <c r="A540">
        <v>2690</v>
      </c>
      <c r="B540" t="s">
        <v>5827</v>
      </c>
      <c r="C540">
        <v>2011</v>
      </c>
      <c r="D540" s="27">
        <v>40724</v>
      </c>
      <c r="E540" s="27">
        <v>40726</v>
      </c>
      <c r="F540" t="s">
        <v>188</v>
      </c>
      <c r="G540" t="s">
        <v>1329</v>
      </c>
      <c r="H540" t="s">
        <v>1330</v>
      </c>
      <c r="I540" t="s">
        <v>26</v>
      </c>
      <c r="J540" t="s">
        <v>27</v>
      </c>
      <c r="K540" t="s">
        <v>303</v>
      </c>
      <c r="L540" t="s">
        <v>211</v>
      </c>
      <c r="M540">
        <v>60653</v>
      </c>
      <c r="N540" t="s">
        <v>105</v>
      </c>
      <c r="O540" t="s">
        <v>4810</v>
      </c>
      <c r="P540" t="s">
        <v>46</v>
      </c>
      <c r="Q540" t="s">
        <v>68</v>
      </c>
      <c r="R540" t="s">
        <v>4811</v>
      </c>
      <c r="S540">
        <v>5.2480000000000002</v>
      </c>
      <c r="T540">
        <v>4</v>
      </c>
      <c r="U540">
        <v>0.2</v>
      </c>
      <c r="V540">
        <v>1.6399999999999995</v>
      </c>
    </row>
    <row r="541" spans="1:22" x14ac:dyDescent="0.25">
      <c r="A541">
        <v>2685</v>
      </c>
      <c r="B541" t="s">
        <v>5819</v>
      </c>
      <c r="C541">
        <v>2014</v>
      </c>
      <c r="D541" s="27">
        <v>41820</v>
      </c>
      <c r="E541" s="27">
        <v>41827</v>
      </c>
      <c r="F541" t="s">
        <v>50</v>
      </c>
      <c r="G541" t="s">
        <v>4911</v>
      </c>
      <c r="H541" t="s">
        <v>4912</v>
      </c>
      <c r="I541" t="s">
        <v>26</v>
      </c>
      <c r="J541" t="s">
        <v>27</v>
      </c>
      <c r="K541" t="s">
        <v>42</v>
      </c>
      <c r="L541" t="s">
        <v>43</v>
      </c>
      <c r="M541">
        <v>90004</v>
      </c>
      <c r="N541" t="s">
        <v>44</v>
      </c>
      <c r="O541" t="s">
        <v>5374</v>
      </c>
      <c r="P541" t="s">
        <v>46</v>
      </c>
      <c r="Q541" t="s">
        <v>75</v>
      </c>
      <c r="R541" t="s">
        <v>5375</v>
      </c>
      <c r="S541">
        <v>312.55200000000002</v>
      </c>
      <c r="T541">
        <v>9</v>
      </c>
      <c r="U541">
        <v>0.2</v>
      </c>
      <c r="V541">
        <v>101.57939999999999</v>
      </c>
    </row>
    <row r="542" spans="1:22" x14ac:dyDescent="0.25">
      <c r="A542">
        <v>2679</v>
      </c>
      <c r="B542" t="s">
        <v>5809</v>
      </c>
      <c r="C542">
        <v>2011</v>
      </c>
      <c r="D542" s="27">
        <v>40715</v>
      </c>
      <c r="E542" s="27">
        <v>40715</v>
      </c>
      <c r="F542" t="s">
        <v>1290</v>
      </c>
      <c r="G542" t="s">
        <v>5810</v>
      </c>
      <c r="H542" t="s">
        <v>5811</v>
      </c>
      <c r="I542" t="s">
        <v>26</v>
      </c>
      <c r="J542" t="s">
        <v>27</v>
      </c>
      <c r="K542" t="s">
        <v>3595</v>
      </c>
      <c r="L542" t="s">
        <v>457</v>
      </c>
      <c r="M542">
        <v>81001</v>
      </c>
      <c r="N542" t="s">
        <v>44</v>
      </c>
      <c r="O542" t="s">
        <v>2872</v>
      </c>
      <c r="P542" t="s">
        <v>46</v>
      </c>
      <c r="Q542" t="s">
        <v>75</v>
      </c>
      <c r="R542" t="s">
        <v>2873</v>
      </c>
      <c r="S542">
        <v>25.164000000000001</v>
      </c>
      <c r="T542">
        <v>2</v>
      </c>
      <c r="U542">
        <v>0.7</v>
      </c>
      <c r="V542">
        <v>-16.775999999999996</v>
      </c>
    </row>
    <row r="543" spans="1:22" x14ac:dyDescent="0.25">
      <c r="A543">
        <v>2678</v>
      </c>
      <c r="B543" t="s">
        <v>5809</v>
      </c>
      <c r="C543">
        <v>2011</v>
      </c>
      <c r="D543" s="27">
        <v>40715</v>
      </c>
      <c r="E543" s="27">
        <v>40715</v>
      </c>
      <c r="F543" t="s">
        <v>1290</v>
      </c>
      <c r="G543" t="s">
        <v>5810</v>
      </c>
      <c r="H543" t="s">
        <v>5811</v>
      </c>
      <c r="I543" t="s">
        <v>26</v>
      </c>
      <c r="J543" t="s">
        <v>27</v>
      </c>
      <c r="K543" t="s">
        <v>3595</v>
      </c>
      <c r="L543" t="s">
        <v>457</v>
      </c>
      <c r="M543">
        <v>81001</v>
      </c>
      <c r="N543" t="s">
        <v>44</v>
      </c>
      <c r="O543" t="s">
        <v>4315</v>
      </c>
      <c r="P543" t="s">
        <v>46</v>
      </c>
      <c r="Q543" t="s">
        <v>75</v>
      </c>
      <c r="R543" t="s">
        <v>4316</v>
      </c>
      <c r="S543">
        <v>11.088000000000003</v>
      </c>
      <c r="T543">
        <v>7</v>
      </c>
      <c r="U543">
        <v>0.7</v>
      </c>
      <c r="V543">
        <v>-8.1311999999999998</v>
      </c>
    </row>
    <row r="544" spans="1:22" x14ac:dyDescent="0.25">
      <c r="A544">
        <v>2641</v>
      </c>
      <c r="B544" t="s">
        <v>5758</v>
      </c>
      <c r="C544">
        <v>2014</v>
      </c>
      <c r="D544" s="27">
        <v>41803</v>
      </c>
      <c r="E544" s="27">
        <v>41809</v>
      </c>
      <c r="F544" t="s">
        <v>50</v>
      </c>
      <c r="G544" t="s">
        <v>5759</v>
      </c>
      <c r="H544" t="s">
        <v>5760</v>
      </c>
      <c r="I544" t="s">
        <v>26</v>
      </c>
      <c r="J544" t="s">
        <v>27</v>
      </c>
      <c r="K544" t="s">
        <v>266</v>
      </c>
      <c r="L544" t="s">
        <v>267</v>
      </c>
      <c r="M544">
        <v>10035</v>
      </c>
      <c r="N544" t="s">
        <v>148</v>
      </c>
      <c r="O544" t="s">
        <v>1807</v>
      </c>
      <c r="P544" t="s">
        <v>32</v>
      </c>
      <c r="Q544" t="s">
        <v>36</v>
      </c>
      <c r="R544" t="s">
        <v>1808</v>
      </c>
      <c r="S544">
        <v>858.24</v>
      </c>
      <c r="T544">
        <v>4</v>
      </c>
      <c r="U544">
        <v>0.1</v>
      </c>
      <c r="V544">
        <v>143.03999999999996</v>
      </c>
    </row>
    <row r="545" spans="1:22" x14ac:dyDescent="0.25">
      <c r="A545">
        <v>2640</v>
      </c>
      <c r="B545" t="s">
        <v>5758</v>
      </c>
      <c r="C545">
        <v>2014</v>
      </c>
      <c r="D545" s="27">
        <v>41803</v>
      </c>
      <c r="E545" s="27">
        <v>41809</v>
      </c>
      <c r="F545" t="s">
        <v>50</v>
      </c>
      <c r="G545" t="s">
        <v>5759</v>
      </c>
      <c r="H545" t="s">
        <v>5760</v>
      </c>
      <c r="I545" t="s">
        <v>26</v>
      </c>
      <c r="J545" t="s">
        <v>27</v>
      </c>
      <c r="K545" t="s">
        <v>266</v>
      </c>
      <c r="L545" t="s">
        <v>267</v>
      </c>
      <c r="M545">
        <v>10035</v>
      </c>
      <c r="N545" t="s">
        <v>148</v>
      </c>
      <c r="O545" t="s">
        <v>5763</v>
      </c>
      <c r="P545" t="s">
        <v>46</v>
      </c>
      <c r="Q545" t="s">
        <v>68</v>
      </c>
      <c r="R545" t="s">
        <v>5764</v>
      </c>
      <c r="S545">
        <v>64.14</v>
      </c>
      <c r="T545">
        <v>3</v>
      </c>
      <c r="U545">
        <v>0</v>
      </c>
      <c r="V545">
        <v>16.676400000000001</v>
      </c>
    </row>
    <row r="546" spans="1:22" x14ac:dyDescent="0.25">
      <c r="A546">
        <v>2639</v>
      </c>
      <c r="B546" t="s">
        <v>5758</v>
      </c>
      <c r="C546">
        <v>2014</v>
      </c>
      <c r="D546" s="27">
        <v>41803</v>
      </c>
      <c r="E546" s="27">
        <v>41809</v>
      </c>
      <c r="F546" t="s">
        <v>50</v>
      </c>
      <c r="G546" t="s">
        <v>5759</v>
      </c>
      <c r="H546" t="s">
        <v>5760</v>
      </c>
      <c r="I546" t="s">
        <v>26</v>
      </c>
      <c r="J546" t="s">
        <v>27</v>
      </c>
      <c r="K546" t="s">
        <v>266</v>
      </c>
      <c r="L546" t="s">
        <v>267</v>
      </c>
      <c r="M546">
        <v>10035</v>
      </c>
      <c r="N546" t="s">
        <v>148</v>
      </c>
      <c r="O546" t="s">
        <v>2018</v>
      </c>
      <c r="P546" t="s">
        <v>46</v>
      </c>
      <c r="Q546" t="s">
        <v>75</v>
      </c>
      <c r="R546" t="s">
        <v>2019</v>
      </c>
      <c r="S546">
        <v>13.128</v>
      </c>
      <c r="T546">
        <v>3</v>
      </c>
      <c r="U546">
        <v>0.2</v>
      </c>
      <c r="V546">
        <v>4.2665999999999986</v>
      </c>
    </row>
    <row r="547" spans="1:22" x14ac:dyDescent="0.25">
      <c r="A547">
        <v>2638</v>
      </c>
      <c r="B547" t="s">
        <v>5758</v>
      </c>
      <c r="C547">
        <v>2014</v>
      </c>
      <c r="D547" s="27">
        <v>41803</v>
      </c>
      <c r="E547" s="27">
        <v>41809</v>
      </c>
      <c r="F547" t="s">
        <v>50</v>
      </c>
      <c r="G547" t="s">
        <v>5759</v>
      </c>
      <c r="H547" t="s">
        <v>5760</v>
      </c>
      <c r="I547" t="s">
        <v>26</v>
      </c>
      <c r="J547" t="s">
        <v>27</v>
      </c>
      <c r="K547" t="s">
        <v>266</v>
      </c>
      <c r="L547" t="s">
        <v>267</v>
      </c>
      <c r="M547">
        <v>10035</v>
      </c>
      <c r="N547" t="s">
        <v>148</v>
      </c>
      <c r="O547" t="s">
        <v>5761</v>
      </c>
      <c r="P547" t="s">
        <v>46</v>
      </c>
      <c r="Q547" t="s">
        <v>90</v>
      </c>
      <c r="R547" t="s">
        <v>5762</v>
      </c>
      <c r="S547">
        <v>19.04</v>
      </c>
      <c r="T547">
        <v>4</v>
      </c>
      <c r="U547">
        <v>0</v>
      </c>
      <c r="V547">
        <v>9.3295999999999992</v>
      </c>
    </row>
    <row r="548" spans="1:22" x14ac:dyDescent="0.25">
      <c r="A548">
        <v>2605</v>
      </c>
      <c r="B548" t="s">
        <v>5709</v>
      </c>
      <c r="C548">
        <v>2013</v>
      </c>
      <c r="D548" s="27">
        <v>41430</v>
      </c>
      <c r="E548" s="27">
        <v>41430</v>
      </c>
      <c r="F548" t="s">
        <v>1290</v>
      </c>
      <c r="G548" t="s">
        <v>5710</v>
      </c>
      <c r="H548" t="s">
        <v>5711</v>
      </c>
      <c r="I548" t="s">
        <v>26</v>
      </c>
      <c r="J548" t="s">
        <v>27</v>
      </c>
      <c r="K548" t="s">
        <v>266</v>
      </c>
      <c r="L548" t="s">
        <v>267</v>
      </c>
      <c r="M548">
        <v>10035</v>
      </c>
      <c r="N548" t="s">
        <v>148</v>
      </c>
      <c r="O548" t="s">
        <v>2629</v>
      </c>
      <c r="P548" t="s">
        <v>32</v>
      </c>
      <c r="Q548" t="s">
        <v>65</v>
      </c>
      <c r="R548" t="s">
        <v>2630</v>
      </c>
      <c r="S548">
        <v>61.12</v>
      </c>
      <c r="T548">
        <v>4</v>
      </c>
      <c r="U548">
        <v>0</v>
      </c>
      <c r="V548">
        <v>20.780799999999999</v>
      </c>
    </row>
    <row r="549" spans="1:22" x14ac:dyDescent="0.25">
      <c r="A549">
        <v>2604</v>
      </c>
      <c r="B549" t="s">
        <v>5709</v>
      </c>
      <c r="C549">
        <v>2013</v>
      </c>
      <c r="D549" s="27">
        <v>41430</v>
      </c>
      <c r="E549" s="27">
        <v>41430</v>
      </c>
      <c r="F549" t="s">
        <v>1290</v>
      </c>
      <c r="G549" t="s">
        <v>5710</v>
      </c>
      <c r="H549" t="s">
        <v>5711</v>
      </c>
      <c r="I549" t="s">
        <v>26</v>
      </c>
      <c r="J549" t="s">
        <v>27</v>
      </c>
      <c r="K549" t="s">
        <v>266</v>
      </c>
      <c r="L549" t="s">
        <v>267</v>
      </c>
      <c r="M549">
        <v>10035</v>
      </c>
      <c r="N549" t="s">
        <v>148</v>
      </c>
      <c r="O549" t="s">
        <v>4209</v>
      </c>
      <c r="P549" t="s">
        <v>32</v>
      </c>
      <c r="Q549" t="s">
        <v>33</v>
      </c>
      <c r="R549" t="s">
        <v>4210</v>
      </c>
      <c r="S549">
        <v>136.78399999999999</v>
      </c>
      <c r="T549">
        <v>1</v>
      </c>
      <c r="U549">
        <v>0.2</v>
      </c>
      <c r="V549">
        <v>5.129400000000004</v>
      </c>
    </row>
    <row r="550" spans="1:22" x14ac:dyDescent="0.25">
      <c r="A550">
        <v>2603</v>
      </c>
      <c r="B550" t="s">
        <v>5709</v>
      </c>
      <c r="C550">
        <v>2013</v>
      </c>
      <c r="D550" s="27">
        <v>41430</v>
      </c>
      <c r="E550" s="27">
        <v>41430</v>
      </c>
      <c r="F550" t="s">
        <v>1290</v>
      </c>
      <c r="G550" t="s">
        <v>5710</v>
      </c>
      <c r="H550" t="s">
        <v>5711</v>
      </c>
      <c r="I550" t="s">
        <v>26</v>
      </c>
      <c r="J550" t="s">
        <v>27</v>
      </c>
      <c r="K550" t="s">
        <v>266</v>
      </c>
      <c r="L550" t="s">
        <v>267</v>
      </c>
      <c r="M550">
        <v>10035</v>
      </c>
      <c r="N550" t="s">
        <v>148</v>
      </c>
      <c r="O550" t="s">
        <v>5712</v>
      </c>
      <c r="P550" t="s">
        <v>71</v>
      </c>
      <c r="Q550" t="s">
        <v>682</v>
      </c>
      <c r="R550" t="s">
        <v>5713</v>
      </c>
      <c r="S550">
        <v>1349.85</v>
      </c>
      <c r="T550">
        <v>3</v>
      </c>
      <c r="U550">
        <v>0</v>
      </c>
      <c r="V550">
        <v>364.45949999999993</v>
      </c>
    </row>
    <row r="551" spans="1:22" x14ac:dyDescent="0.25">
      <c r="A551">
        <v>2602</v>
      </c>
      <c r="B551" t="s">
        <v>5709</v>
      </c>
      <c r="C551">
        <v>2013</v>
      </c>
      <c r="D551" s="27">
        <v>41430</v>
      </c>
      <c r="E551" s="27">
        <v>41430</v>
      </c>
      <c r="F551" t="s">
        <v>1290</v>
      </c>
      <c r="G551" t="s">
        <v>5710</v>
      </c>
      <c r="H551" t="s">
        <v>5711</v>
      </c>
      <c r="I551" t="s">
        <v>26</v>
      </c>
      <c r="J551" t="s">
        <v>27</v>
      </c>
      <c r="K551" t="s">
        <v>266</v>
      </c>
      <c r="L551" t="s">
        <v>267</v>
      </c>
      <c r="M551">
        <v>10035</v>
      </c>
      <c r="N551" t="s">
        <v>148</v>
      </c>
      <c r="O551" t="s">
        <v>3185</v>
      </c>
      <c r="P551" t="s">
        <v>46</v>
      </c>
      <c r="Q551" t="s">
        <v>90</v>
      </c>
      <c r="R551" t="s">
        <v>186</v>
      </c>
      <c r="S551">
        <v>14.940000000000001</v>
      </c>
      <c r="T551">
        <v>3</v>
      </c>
      <c r="U551">
        <v>0</v>
      </c>
      <c r="V551">
        <v>7.0218000000000007</v>
      </c>
    </row>
    <row r="552" spans="1:22" x14ac:dyDescent="0.25">
      <c r="A552">
        <v>2503</v>
      </c>
      <c r="B552" t="s">
        <v>5583</v>
      </c>
      <c r="C552">
        <v>2014</v>
      </c>
      <c r="D552" s="27">
        <v>41808</v>
      </c>
      <c r="E552" s="27">
        <v>41811</v>
      </c>
      <c r="F552" t="s">
        <v>188</v>
      </c>
      <c r="G552" t="s">
        <v>5584</v>
      </c>
      <c r="H552" t="s">
        <v>5585</v>
      </c>
      <c r="I552" t="s">
        <v>41</v>
      </c>
      <c r="J552" t="s">
        <v>27</v>
      </c>
      <c r="K552" t="s">
        <v>4289</v>
      </c>
      <c r="L552" t="s">
        <v>211</v>
      </c>
      <c r="M552">
        <v>60076</v>
      </c>
      <c r="N552" t="s">
        <v>105</v>
      </c>
      <c r="O552" t="s">
        <v>2614</v>
      </c>
      <c r="P552" t="s">
        <v>46</v>
      </c>
      <c r="Q552" t="s">
        <v>75</v>
      </c>
      <c r="R552" t="s">
        <v>2615</v>
      </c>
      <c r="S552">
        <v>9.3599999999999977</v>
      </c>
      <c r="T552">
        <v>4</v>
      </c>
      <c r="U552">
        <v>0.8</v>
      </c>
      <c r="V552">
        <v>-16.380000000000003</v>
      </c>
    </row>
    <row r="553" spans="1:22" x14ac:dyDescent="0.25">
      <c r="A553">
        <v>2502</v>
      </c>
      <c r="B553" t="s">
        <v>5583</v>
      </c>
      <c r="C553">
        <v>2014</v>
      </c>
      <c r="D553" s="27">
        <v>41808</v>
      </c>
      <c r="E553" s="27">
        <v>41811</v>
      </c>
      <c r="F553" t="s">
        <v>188</v>
      </c>
      <c r="G553" t="s">
        <v>5584</v>
      </c>
      <c r="H553" t="s">
        <v>5585</v>
      </c>
      <c r="I553" t="s">
        <v>41</v>
      </c>
      <c r="J553" t="s">
        <v>27</v>
      </c>
      <c r="K553" t="s">
        <v>4289</v>
      </c>
      <c r="L553" t="s">
        <v>211</v>
      </c>
      <c r="M553">
        <v>60076</v>
      </c>
      <c r="N553" t="s">
        <v>105</v>
      </c>
      <c r="O553" t="s">
        <v>2391</v>
      </c>
      <c r="P553" t="s">
        <v>46</v>
      </c>
      <c r="Q553" t="s">
        <v>75</v>
      </c>
      <c r="R553" t="s">
        <v>2392</v>
      </c>
      <c r="S553">
        <v>2.3039999999999994</v>
      </c>
      <c r="T553">
        <v>4</v>
      </c>
      <c r="U553">
        <v>0.8</v>
      </c>
      <c r="V553">
        <v>-3.5711999999999993</v>
      </c>
    </row>
    <row r="554" spans="1:22" x14ac:dyDescent="0.25">
      <c r="A554">
        <v>2501</v>
      </c>
      <c r="B554" t="s">
        <v>5583</v>
      </c>
      <c r="C554">
        <v>2014</v>
      </c>
      <c r="D554" s="27">
        <v>41808</v>
      </c>
      <c r="E554" s="27">
        <v>41811</v>
      </c>
      <c r="F554" t="s">
        <v>188</v>
      </c>
      <c r="G554" t="s">
        <v>5584</v>
      </c>
      <c r="H554" t="s">
        <v>5585</v>
      </c>
      <c r="I554" t="s">
        <v>41</v>
      </c>
      <c r="J554" t="s">
        <v>27</v>
      </c>
      <c r="K554" t="s">
        <v>4289</v>
      </c>
      <c r="L554" t="s">
        <v>211</v>
      </c>
      <c r="M554">
        <v>60076</v>
      </c>
      <c r="N554" t="s">
        <v>105</v>
      </c>
      <c r="O554" t="s">
        <v>3239</v>
      </c>
      <c r="P554" t="s">
        <v>46</v>
      </c>
      <c r="Q554" t="s">
        <v>90</v>
      </c>
      <c r="R554" t="s">
        <v>3240</v>
      </c>
      <c r="S554">
        <v>12.224</v>
      </c>
      <c r="T554">
        <v>2</v>
      </c>
      <c r="U554">
        <v>0.2</v>
      </c>
      <c r="V554">
        <v>4.4311999999999996</v>
      </c>
    </row>
    <row r="555" spans="1:22" x14ac:dyDescent="0.25">
      <c r="A555">
        <v>2500</v>
      </c>
      <c r="B555" t="s">
        <v>5580</v>
      </c>
      <c r="C555">
        <v>2014</v>
      </c>
      <c r="D555" s="27">
        <v>41813</v>
      </c>
      <c r="E555" s="27">
        <v>41814</v>
      </c>
      <c r="F555" t="s">
        <v>188</v>
      </c>
      <c r="G555" t="s">
        <v>3535</v>
      </c>
      <c r="H555" t="s">
        <v>3536</v>
      </c>
      <c r="I555" t="s">
        <v>26</v>
      </c>
      <c r="J555" t="s">
        <v>27</v>
      </c>
      <c r="K555" t="s">
        <v>1419</v>
      </c>
      <c r="L555" t="s">
        <v>54</v>
      </c>
      <c r="M555">
        <v>33178</v>
      </c>
      <c r="N555" t="s">
        <v>30</v>
      </c>
      <c r="O555" t="s">
        <v>5581</v>
      </c>
      <c r="P555" t="s">
        <v>46</v>
      </c>
      <c r="Q555" t="s">
        <v>173</v>
      </c>
      <c r="R555" t="s">
        <v>5582</v>
      </c>
      <c r="S555">
        <v>37.608000000000004</v>
      </c>
      <c r="T555">
        <v>3</v>
      </c>
      <c r="U555">
        <v>0.2</v>
      </c>
      <c r="V555">
        <v>12.692699999999995</v>
      </c>
    </row>
    <row r="556" spans="1:22" x14ac:dyDescent="0.25">
      <c r="A556">
        <v>555</v>
      </c>
      <c r="B556" t="s">
        <v>1882</v>
      </c>
      <c r="C556">
        <v>2014</v>
      </c>
      <c r="D556" s="27">
        <v>41820</v>
      </c>
      <c r="E556" s="27">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25">
      <c r="A557">
        <v>2496</v>
      </c>
      <c r="B557" t="s">
        <v>5574</v>
      </c>
      <c r="C557">
        <v>2011</v>
      </c>
      <c r="D557" s="27">
        <v>40710</v>
      </c>
      <c r="E557" s="27">
        <v>40716</v>
      </c>
      <c r="F557" t="s">
        <v>50</v>
      </c>
      <c r="G557" t="s">
        <v>5575</v>
      </c>
      <c r="H557" t="s">
        <v>5576</v>
      </c>
      <c r="I557" t="s">
        <v>26</v>
      </c>
      <c r="J557" t="s">
        <v>27</v>
      </c>
      <c r="K557" t="s">
        <v>5577</v>
      </c>
      <c r="L557" t="s">
        <v>254</v>
      </c>
      <c r="M557">
        <v>46544</v>
      </c>
      <c r="N557" t="s">
        <v>105</v>
      </c>
      <c r="O557" t="s">
        <v>1585</v>
      </c>
      <c r="P557" t="s">
        <v>32</v>
      </c>
      <c r="Q557" t="s">
        <v>36</v>
      </c>
      <c r="R557" t="s">
        <v>1586</v>
      </c>
      <c r="S557">
        <v>647.84</v>
      </c>
      <c r="T557">
        <v>8</v>
      </c>
      <c r="U557">
        <v>0</v>
      </c>
      <c r="V557">
        <v>32.391999999999939</v>
      </c>
    </row>
    <row r="558" spans="1:22" x14ac:dyDescent="0.25">
      <c r="A558">
        <v>557</v>
      </c>
      <c r="B558" t="s">
        <v>1891</v>
      </c>
      <c r="C558">
        <v>2013</v>
      </c>
      <c r="D558" s="27">
        <v>41436</v>
      </c>
      <c r="E558" s="27">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25">
      <c r="A559">
        <v>558</v>
      </c>
      <c r="B559" t="s">
        <v>1891</v>
      </c>
      <c r="C559">
        <v>2013</v>
      </c>
      <c r="D559" s="27">
        <v>41436</v>
      </c>
      <c r="E559" s="27">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25">
      <c r="A560">
        <v>559</v>
      </c>
      <c r="B560" t="s">
        <v>1891</v>
      </c>
      <c r="C560">
        <v>2013</v>
      </c>
      <c r="D560" s="27">
        <v>41436</v>
      </c>
      <c r="E560" s="27">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25">
      <c r="A561">
        <v>2481</v>
      </c>
      <c r="B561" t="s">
        <v>5549</v>
      </c>
      <c r="C561">
        <v>2014</v>
      </c>
      <c r="D561" s="27">
        <v>41810</v>
      </c>
      <c r="E561" s="27">
        <v>41816</v>
      </c>
      <c r="F561" t="s">
        <v>50</v>
      </c>
      <c r="G561" t="s">
        <v>3161</v>
      </c>
      <c r="H561" t="s">
        <v>3162</v>
      </c>
      <c r="I561" t="s">
        <v>26</v>
      </c>
      <c r="J561" t="s">
        <v>27</v>
      </c>
      <c r="K561" t="s">
        <v>815</v>
      </c>
      <c r="L561" t="s">
        <v>104</v>
      </c>
      <c r="M561">
        <v>75220</v>
      </c>
      <c r="N561" t="s">
        <v>105</v>
      </c>
      <c r="O561" t="s">
        <v>379</v>
      </c>
      <c r="P561" t="s">
        <v>46</v>
      </c>
      <c r="Q561" t="s">
        <v>59</v>
      </c>
      <c r="R561" t="s">
        <v>380</v>
      </c>
      <c r="S561">
        <v>153.584</v>
      </c>
      <c r="T561">
        <v>2</v>
      </c>
      <c r="U561">
        <v>0.2</v>
      </c>
      <c r="V561">
        <v>-32.636600000000001</v>
      </c>
    </row>
    <row r="562" spans="1:22" x14ac:dyDescent="0.25">
      <c r="A562">
        <v>2480</v>
      </c>
      <c r="B562" t="s">
        <v>5549</v>
      </c>
      <c r="C562">
        <v>2014</v>
      </c>
      <c r="D562" s="27">
        <v>41810</v>
      </c>
      <c r="E562" s="27">
        <v>41816</v>
      </c>
      <c r="F562" t="s">
        <v>50</v>
      </c>
      <c r="G562" t="s">
        <v>3161</v>
      </c>
      <c r="H562" t="s">
        <v>3162</v>
      </c>
      <c r="I562" t="s">
        <v>26</v>
      </c>
      <c r="J562" t="s">
        <v>27</v>
      </c>
      <c r="K562" t="s">
        <v>815</v>
      </c>
      <c r="L562" t="s">
        <v>104</v>
      </c>
      <c r="M562">
        <v>75220</v>
      </c>
      <c r="N562" t="s">
        <v>105</v>
      </c>
      <c r="O562" t="s">
        <v>5550</v>
      </c>
      <c r="P562" t="s">
        <v>46</v>
      </c>
      <c r="Q562" t="s">
        <v>578</v>
      </c>
      <c r="R562" t="s">
        <v>5551</v>
      </c>
      <c r="S562">
        <v>11.184000000000001</v>
      </c>
      <c r="T562">
        <v>1</v>
      </c>
      <c r="U562">
        <v>0.2</v>
      </c>
      <c r="V562">
        <v>0.83879999999999999</v>
      </c>
    </row>
    <row r="563" spans="1:22" x14ac:dyDescent="0.25">
      <c r="A563">
        <v>2430</v>
      </c>
      <c r="B563" t="s">
        <v>5484</v>
      </c>
      <c r="C563">
        <v>2013</v>
      </c>
      <c r="D563" s="27">
        <v>41437</v>
      </c>
      <c r="E563" s="27">
        <v>41443</v>
      </c>
      <c r="F563" t="s">
        <v>50</v>
      </c>
      <c r="G563" t="s">
        <v>773</v>
      </c>
      <c r="H563" t="s">
        <v>774</v>
      </c>
      <c r="I563" t="s">
        <v>41</v>
      </c>
      <c r="J563" t="s">
        <v>27</v>
      </c>
      <c r="K563" t="s">
        <v>1127</v>
      </c>
      <c r="L563" t="s">
        <v>104</v>
      </c>
      <c r="M563">
        <v>76017</v>
      </c>
      <c r="N563" t="s">
        <v>105</v>
      </c>
      <c r="O563" t="s">
        <v>4270</v>
      </c>
      <c r="P563" t="s">
        <v>32</v>
      </c>
      <c r="Q563" t="s">
        <v>65</v>
      </c>
      <c r="R563" t="s">
        <v>4271</v>
      </c>
      <c r="S563">
        <v>12.544000000000002</v>
      </c>
      <c r="T563">
        <v>7</v>
      </c>
      <c r="U563">
        <v>0.6</v>
      </c>
      <c r="V563">
        <v>-9.0944000000000038</v>
      </c>
    </row>
    <row r="564" spans="1:22" x14ac:dyDescent="0.25">
      <c r="A564">
        <v>2429</v>
      </c>
      <c r="B564" t="s">
        <v>5484</v>
      </c>
      <c r="C564">
        <v>2013</v>
      </c>
      <c r="D564" s="27">
        <v>41437</v>
      </c>
      <c r="E564" s="27">
        <v>41443</v>
      </c>
      <c r="F564" t="s">
        <v>50</v>
      </c>
      <c r="G564" t="s">
        <v>773</v>
      </c>
      <c r="H564" t="s">
        <v>774</v>
      </c>
      <c r="I564" t="s">
        <v>41</v>
      </c>
      <c r="J564" t="s">
        <v>27</v>
      </c>
      <c r="K564" t="s">
        <v>1127</v>
      </c>
      <c r="L564" t="s">
        <v>104</v>
      </c>
      <c r="M564">
        <v>76017</v>
      </c>
      <c r="N564" t="s">
        <v>105</v>
      </c>
      <c r="O564" t="s">
        <v>5487</v>
      </c>
      <c r="P564" t="s">
        <v>46</v>
      </c>
      <c r="Q564" t="s">
        <v>75</v>
      </c>
      <c r="R564" t="s">
        <v>5488</v>
      </c>
      <c r="S564">
        <v>8.2719999999999985</v>
      </c>
      <c r="T564">
        <v>4</v>
      </c>
      <c r="U564">
        <v>0.8</v>
      </c>
      <c r="V564">
        <v>-13.648800000000001</v>
      </c>
    </row>
    <row r="565" spans="1:22" x14ac:dyDescent="0.25">
      <c r="A565">
        <v>2428</v>
      </c>
      <c r="B565" t="s">
        <v>5484</v>
      </c>
      <c r="C565">
        <v>2013</v>
      </c>
      <c r="D565" s="27">
        <v>41437</v>
      </c>
      <c r="E565" s="27">
        <v>41443</v>
      </c>
      <c r="F565" t="s">
        <v>50</v>
      </c>
      <c r="G565" t="s">
        <v>773</v>
      </c>
      <c r="H565" t="s">
        <v>774</v>
      </c>
      <c r="I565" t="s">
        <v>41</v>
      </c>
      <c r="J565" t="s">
        <v>27</v>
      </c>
      <c r="K565" t="s">
        <v>1127</v>
      </c>
      <c r="L565" t="s">
        <v>104</v>
      </c>
      <c r="M565">
        <v>76017</v>
      </c>
      <c r="N565" t="s">
        <v>105</v>
      </c>
      <c r="O565" t="s">
        <v>5485</v>
      </c>
      <c r="P565" t="s">
        <v>46</v>
      </c>
      <c r="Q565" t="s">
        <v>75</v>
      </c>
      <c r="R565" t="s">
        <v>5486</v>
      </c>
      <c r="S565">
        <v>1.3439999999999996</v>
      </c>
      <c r="T565">
        <v>4</v>
      </c>
      <c r="U565">
        <v>0.8</v>
      </c>
      <c r="V565">
        <v>-2.1504000000000008</v>
      </c>
    </row>
    <row r="566" spans="1:22" x14ac:dyDescent="0.25">
      <c r="A566">
        <v>2412</v>
      </c>
      <c r="B566" t="s">
        <v>5458</v>
      </c>
      <c r="C566">
        <v>2012</v>
      </c>
      <c r="D566" s="27">
        <v>41067</v>
      </c>
      <c r="E566" s="27">
        <v>41069</v>
      </c>
      <c r="F566" t="s">
        <v>23</v>
      </c>
      <c r="G566" t="s">
        <v>5459</v>
      </c>
      <c r="H566" t="s">
        <v>5460</v>
      </c>
      <c r="I566" t="s">
        <v>41</v>
      </c>
      <c r="J566" t="s">
        <v>27</v>
      </c>
      <c r="K566" t="s">
        <v>42</v>
      </c>
      <c r="L566" t="s">
        <v>43</v>
      </c>
      <c r="M566">
        <v>90036</v>
      </c>
      <c r="N566" t="s">
        <v>44</v>
      </c>
      <c r="O566" t="s">
        <v>2427</v>
      </c>
      <c r="P566" t="s">
        <v>46</v>
      </c>
      <c r="Q566" t="s">
        <v>75</v>
      </c>
      <c r="R566" t="s">
        <v>186</v>
      </c>
      <c r="S566">
        <v>7.52</v>
      </c>
      <c r="T566">
        <v>5</v>
      </c>
      <c r="U566">
        <v>0.2</v>
      </c>
      <c r="V566">
        <v>2.6319999999999997</v>
      </c>
    </row>
    <row r="567" spans="1:22" x14ac:dyDescent="0.25">
      <c r="A567">
        <v>2313</v>
      </c>
      <c r="B567" t="s">
        <v>5319</v>
      </c>
      <c r="C567">
        <v>2014</v>
      </c>
      <c r="D567" s="27">
        <v>41802</v>
      </c>
      <c r="E567" s="27">
        <v>41803</v>
      </c>
      <c r="F567" t="s">
        <v>188</v>
      </c>
      <c r="G567" t="s">
        <v>5320</v>
      </c>
      <c r="H567" t="s">
        <v>5321</v>
      </c>
      <c r="I567" t="s">
        <v>102</v>
      </c>
      <c r="J567" t="s">
        <v>27</v>
      </c>
      <c r="K567" t="s">
        <v>1385</v>
      </c>
      <c r="L567" t="s">
        <v>310</v>
      </c>
      <c r="M567">
        <v>85345</v>
      </c>
      <c r="N567" t="s">
        <v>44</v>
      </c>
      <c r="O567" t="s">
        <v>1689</v>
      </c>
      <c r="P567" t="s">
        <v>46</v>
      </c>
      <c r="Q567" t="s">
        <v>59</v>
      </c>
      <c r="R567" t="s">
        <v>1690</v>
      </c>
      <c r="S567">
        <v>215.59200000000001</v>
      </c>
      <c r="T567">
        <v>3</v>
      </c>
      <c r="U567">
        <v>0.2</v>
      </c>
      <c r="V567">
        <v>-48.508200000000009</v>
      </c>
    </row>
    <row r="568" spans="1:22" x14ac:dyDescent="0.25">
      <c r="A568">
        <v>2312</v>
      </c>
      <c r="B568" t="s">
        <v>5319</v>
      </c>
      <c r="C568">
        <v>2014</v>
      </c>
      <c r="D568" s="27">
        <v>41802</v>
      </c>
      <c r="E568" s="27">
        <v>41803</v>
      </c>
      <c r="F568" t="s">
        <v>188</v>
      </c>
      <c r="G568" t="s">
        <v>5320</v>
      </c>
      <c r="H568" t="s">
        <v>5321</v>
      </c>
      <c r="I568" t="s">
        <v>102</v>
      </c>
      <c r="J568" t="s">
        <v>27</v>
      </c>
      <c r="K568" t="s">
        <v>1385</v>
      </c>
      <c r="L568" t="s">
        <v>310</v>
      </c>
      <c r="M568">
        <v>85345</v>
      </c>
      <c r="N568" t="s">
        <v>44</v>
      </c>
      <c r="O568" t="s">
        <v>4132</v>
      </c>
      <c r="P568" t="s">
        <v>46</v>
      </c>
      <c r="Q568" t="s">
        <v>68</v>
      </c>
      <c r="R568" t="s">
        <v>4133</v>
      </c>
      <c r="S568">
        <v>15.872</v>
      </c>
      <c r="T568">
        <v>1</v>
      </c>
      <c r="U568">
        <v>0.2</v>
      </c>
      <c r="V568">
        <v>1.9839999999999982</v>
      </c>
    </row>
    <row r="569" spans="1:22" x14ac:dyDescent="0.25">
      <c r="A569">
        <v>2311</v>
      </c>
      <c r="B569" t="s">
        <v>5319</v>
      </c>
      <c r="C569">
        <v>2014</v>
      </c>
      <c r="D569" s="27">
        <v>41802</v>
      </c>
      <c r="E569" s="27">
        <v>41803</v>
      </c>
      <c r="F569" t="s">
        <v>188</v>
      </c>
      <c r="G569" t="s">
        <v>5320</v>
      </c>
      <c r="H569" t="s">
        <v>5321</v>
      </c>
      <c r="I569" t="s">
        <v>102</v>
      </c>
      <c r="J569" t="s">
        <v>27</v>
      </c>
      <c r="K569" t="s">
        <v>1385</v>
      </c>
      <c r="L569" t="s">
        <v>310</v>
      </c>
      <c r="M569">
        <v>85345</v>
      </c>
      <c r="N569" t="s">
        <v>44</v>
      </c>
      <c r="O569" t="s">
        <v>2589</v>
      </c>
      <c r="P569" t="s">
        <v>46</v>
      </c>
      <c r="Q569" t="s">
        <v>68</v>
      </c>
      <c r="R569" t="s">
        <v>2590</v>
      </c>
      <c r="S569">
        <v>88.04</v>
      </c>
      <c r="T569">
        <v>5</v>
      </c>
      <c r="U569">
        <v>0.2</v>
      </c>
      <c r="V569">
        <v>6.602999999999998</v>
      </c>
    </row>
    <row r="570" spans="1:22" x14ac:dyDescent="0.25">
      <c r="A570">
        <v>2310</v>
      </c>
      <c r="B570" t="s">
        <v>5319</v>
      </c>
      <c r="C570">
        <v>2014</v>
      </c>
      <c r="D570" s="27">
        <v>41802</v>
      </c>
      <c r="E570" s="27">
        <v>41803</v>
      </c>
      <c r="F570" t="s">
        <v>188</v>
      </c>
      <c r="G570" t="s">
        <v>5320</v>
      </c>
      <c r="H570" t="s">
        <v>5321</v>
      </c>
      <c r="I570" t="s">
        <v>102</v>
      </c>
      <c r="J570" t="s">
        <v>27</v>
      </c>
      <c r="K570" t="s">
        <v>1385</v>
      </c>
      <c r="L570" t="s">
        <v>310</v>
      </c>
      <c r="M570">
        <v>85345</v>
      </c>
      <c r="N570" t="s">
        <v>44</v>
      </c>
      <c r="O570" t="s">
        <v>368</v>
      </c>
      <c r="P570" t="s">
        <v>46</v>
      </c>
      <c r="Q570" t="s">
        <v>59</v>
      </c>
      <c r="R570" t="s">
        <v>369</v>
      </c>
      <c r="S570">
        <v>68.448000000000008</v>
      </c>
      <c r="T570">
        <v>4</v>
      </c>
      <c r="U570">
        <v>0.2</v>
      </c>
      <c r="V570">
        <v>7.7003999999999948</v>
      </c>
    </row>
    <row r="571" spans="1:22" x14ac:dyDescent="0.25">
      <c r="A571">
        <v>2309</v>
      </c>
      <c r="B571" t="s">
        <v>5319</v>
      </c>
      <c r="C571">
        <v>2014</v>
      </c>
      <c r="D571" s="27">
        <v>41802</v>
      </c>
      <c r="E571" s="27">
        <v>41803</v>
      </c>
      <c r="F571" t="s">
        <v>188</v>
      </c>
      <c r="G571" t="s">
        <v>5320</v>
      </c>
      <c r="H571" t="s">
        <v>5321</v>
      </c>
      <c r="I571" t="s">
        <v>102</v>
      </c>
      <c r="J571" t="s">
        <v>27</v>
      </c>
      <c r="K571" t="s">
        <v>1385</v>
      </c>
      <c r="L571" t="s">
        <v>310</v>
      </c>
      <c r="M571">
        <v>85345</v>
      </c>
      <c r="N571" t="s">
        <v>44</v>
      </c>
      <c r="O571" t="s">
        <v>2555</v>
      </c>
      <c r="P571" t="s">
        <v>32</v>
      </c>
      <c r="Q571" t="s">
        <v>36</v>
      </c>
      <c r="R571" t="s">
        <v>2556</v>
      </c>
      <c r="S571">
        <v>280.79200000000003</v>
      </c>
      <c r="T571">
        <v>1</v>
      </c>
      <c r="U571">
        <v>0.2</v>
      </c>
      <c r="V571">
        <v>35.098999999999961</v>
      </c>
    </row>
    <row r="572" spans="1:22" x14ac:dyDescent="0.25">
      <c r="A572">
        <v>2289</v>
      </c>
      <c r="B572" t="s">
        <v>5298</v>
      </c>
      <c r="C572">
        <v>2014</v>
      </c>
      <c r="D572" s="27">
        <v>41801</v>
      </c>
      <c r="E572" s="27">
        <v>41804</v>
      </c>
      <c r="F572" t="s">
        <v>188</v>
      </c>
      <c r="G572" t="s">
        <v>5008</v>
      </c>
      <c r="H572" t="s">
        <v>5009</v>
      </c>
      <c r="I572" t="s">
        <v>26</v>
      </c>
      <c r="J572" t="s">
        <v>27</v>
      </c>
      <c r="K572" t="s">
        <v>42</v>
      </c>
      <c r="L572" t="s">
        <v>43</v>
      </c>
      <c r="M572">
        <v>90032</v>
      </c>
      <c r="N572" t="s">
        <v>44</v>
      </c>
      <c r="O572" t="s">
        <v>3268</v>
      </c>
      <c r="P572" t="s">
        <v>46</v>
      </c>
      <c r="Q572" t="s">
        <v>68</v>
      </c>
      <c r="R572" t="s">
        <v>3269</v>
      </c>
      <c r="S572">
        <v>16.399999999999999</v>
      </c>
      <c r="T572">
        <v>5</v>
      </c>
      <c r="U572">
        <v>0</v>
      </c>
      <c r="V572">
        <v>4.7559999999999985</v>
      </c>
    </row>
    <row r="573" spans="1:22" x14ac:dyDescent="0.25">
      <c r="A573">
        <v>2288</v>
      </c>
      <c r="B573" t="s">
        <v>5295</v>
      </c>
      <c r="C573">
        <v>2014</v>
      </c>
      <c r="D573" s="27">
        <v>41792</v>
      </c>
      <c r="E573" s="27">
        <v>41796</v>
      </c>
      <c r="F573" t="s">
        <v>23</v>
      </c>
      <c r="G573" t="s">
        <v>1025</v>
      </c>
      <c r="H573" t="s">
        <v>1026</v>
      </c>
      <c r="I573" t="s">
        <v>41</v>
      </c>
      <c r="J573" t="s">
        <v>27</v>
      </c>
      <c r="K573" t="s">
        <v>2835</v>
      </c>
      <c r="L573" t="s">
        <v>498</v>
      </c>
      <c r="M573">
        <v>43615</v>
      </c>
      <c r="N573" t="s">
        <v>148</v>
      </c>
      <c r="O573" t="s">
        <v>5296</v>
      </c>
      <c r="P573" t="s">
        <v>46</v>
      </c>
      <c r="Q573" t="s">
        <v>78</v>
      </c>
      <c r="R573" t="s">
        <v>5297</v>
      </c>
      <c r="S573">
        <v>17.480000000000004</v>
      </c>
      <c r="T573">
        <v>5</v>
      </c>
      <c r="U573">
        <v>0.2</v>
      </c>
      <c r="V573">
        <v>1.3109999999999999</v>
      </c>
    </row>
    <row r="574" spans="1:22" x14ac:dyDescent="0.25">
      <c r="A574">
        <v>2279</v>
      </c>
      <c r="B574" t="s">
        <v>5278</v>
      </c>
      <c r="C574">
        <v>2011</v>
      </c>
      <c r="D574" s="27">
        <v>40721</v>
      </c>
      <c r="E574" s="27">
        <v>40725</v>
      </c>
      <c r="F574" t="s">
        <v>50</v>
      </c>
      <c r="G574" t="s">
        <v>1851</v>
      </c>
      <c r="H574" t="s">
        <v>1852</v>
      </c>
      <c r="I574" t="s">
        <v>26</v>
      </c>
      <c r="J574" t="s">
        <v>27</v>
      </c>
      <c r="K574" t="s">
        <v>5279</v>
      </c>
      <c r="L574" t="s">
        <v>1487</v>
      </c>
      <c r="M574">
        <v>38671</v>
      </c>
      <c r="N574" t="s">
        <v>30</v>
      </c>
      <c r="O574" t="s">
        <v>856</v>
      </c>
      <c r="P574" t="s">
        <v>71</v>
      </c>
      <c r="Q574" t="s">
        <v>161</v>
      </c>
      <c r="R574" t="s">
        <v>857</v>
      </c>
      <c r="S574">
        <v>223.96</v>
      </c>
      <c r="T574">
        <v>4</v>
      </c>
      <c r="U574">
        <v>0</v>
      </c>
      <c r="V574">
        <v>53.750400000000013</v>
      </c>
    </row>
    <row r="575" spans="1:22" x14ac:dyDescent="0.25">
      <c r="A575">
        <v>2278</v>
      </c>
      <c r="B575" t="s">
        <v>5278</v>
      </c>
      <c r="C575">
        <v>2011</v>
      </c>
      <c r="D575" s="27">
        <v>40721</v>
      </c>
      <c r="E575" s="27">
        <v>40725</v>
      </c>
      <c r="F575" t="s">
        <v>50</v>
      </c>
      <c r="G575" t="s">
        <v>1851</v>
      </c>
      <c r="H575" t="s">
        <v>1852</v>
      </c>
      <c r="I575" t="s">
        <v>26</v>
      </c>
      <c r="J575" t="s">
        <v>27</v>
      </c>
      <c r="K575" t="s">
        <v>5279</v>
      </c>
      <c r="L575" t="s">
        <v>1487</v>
      </c>
      <c r="M575">
        <v>38671</v>
      </c>
      <c r="N575" t="s">
        <v>30</v>
      </c>
      <c r="O575" t="s">
        <v>3822</v>
      </c>
      <c r="P575" t="s">
        <v>32</v>
      </c>
      <c r="Q575" t="s">
        <v>56</v>
      </c>
      <c r="R575" t="s">
        <v>3274</v>
      </c>
      <c r="S575">
        <v>85.98</v>
      </c>
      <c r="T575">
        <v>1</v>
      </c>
      <c r="U575">
        <v>0</v>
      </c>
      <c r="V575">
        <v>22.354800000000004</v>
      </c>
    </row>
    <row r="576" spans="1:22" x14ac:dyDescent="0.25">
      <c r="A576">
        <v>2277</v>
      </c>
      <c r="B576" t="s">
        <v>5278</v>
      </c>
      <c r="C576">
        <v>2011</v>
      </c>
      <c r="D576" s="27">
        <v>40721</v>
      </c>
      <c r="E576" s="27">
        <v>40725</v>
      </c>
      <c r="F576" t="s">
        <v>50</v>
      </c>
      <c r="G576" t="s">
        <v>1851</v>
      </c>
      <c r="H576" t="s">
        <v>1852</v>
      </c>
      <c r="I576" t="s">
        <v>26</v>
      </c>
      <c r="J576" t="s">
        <v>27</v>
      </c>
      <c r="K576" t="s">
        <v>5279</v>
      </c>
      <c r="L576" t="s">
        <v>1487</v>
      </c>
      <c r="M576">
        <v>38671</v>
      </c>
      <c r="N576" t="s">
        <v>30</v>
      </c>
      <c r="O576" t="s">
        <v>3324</v>
      </c>
      <c r="P576" t="s">
        <v>46</v>
      </c>
      <c r="Q576" t="s">
        <v>59</v>
      </c>
      <c r="R576" t="s">
        <v>3325</v>
      </c>
      <c r="S576">
        <v>306.2</v>
      </c>
      <c r="T576">
        <v>5</v>
      </c>
      <c r="U576">
        <v>0</v>
      </c>
      <c r="V576">
        <v>0</v>
      </c>
    </row>
    <row r="577" spans="1:22" x14ac:dyDescent="0.25">
      <c r="A577">
        <v>2259</v>
      </c>
      <c r="B577" t="s">
        <v>5238</v>
      </c>
      <c r="C577">
        <v>2014</v>
      </c>
      <c r="D577" s="27">
        <v>41807</v>
      </c>
      <c r="E577" s="27">
        <v>41810</v>
      </c>
      <c r="F577" t="s">
        <v>188</v>
      </c>
      <c r="G577" t="s">
        <v>542</v>
      </c>
      <c r="H577" t="s">
        <v>543</v>
      </c>
      <c r="I577" t="s">
        <v>26</v>
      </c>
      <c r="J577" t="s">
        <v>27</v>
      </c>
      <c r="K577" t="s">
        <v>127</v>
      </c>
      <c r="L577" t="s">
        <v>43</v>
      </c>
      <c r="M577">
        <v>94122</v>
      </c>
      <c r="N577" t="s">
        <v>44</v>
      </c>
      <c r="O577" t="s">
        <v>5239</v>
      </c>
      <c r="P577" t="s">
        <v>46</v>
      </c>
      <c r="Q577" t="s">
        <v>90</v>
      </c>
      <c r="R577" t="s">
        <v>5240</v>
      </c>
      <c r="S577">
        <v>18.54</v>
      </c>
      <c r="T577">
        <v>2</v>
      </c>
      <c r="U577">
        <v>0</v>
      </c>
      <c r="V577">
        <v>8.7137999999999991</v>
      </c>
    </row>
    <row r="578" spans="1:22" x14ac:dyDescent="0.25">
      <c r="A578">
        <v>2258</v>
      </c>
      <c r="B578" t="s">
        <v>5238</v>
      </c>
      <c r="C578">
        <v>2014</v>
      </c>
      <c r="D578" s="27">
        <v>41807</v>
      </c>
      <c r="E578" s="27">
        <v>41810</v>
      </c>
      <c r="F578" t="s">
        <v>188</v>
      </c>
      <c r="G578" t="s">
        <v>542</v>
      </c>
      <c r="H578" t="s">
        <v>543</v>
      </c>
      <c r="I578" t="s">
        <v>26</v>
      </c>
      <c r="J578" t="s">
        <v>27</v>
      </c>
      <c r="K578" t="s">
        <v>127</v>
      </c>
      <c r="L578" t="s">
        <v>43</v>
      </c>
      <c r="M578">
        <v>94122</v>
      </c>
      <c r="N578" t="s">
        <v>44</v>
      </c>
      <c r="O578" t="s">
        <v>1488</v>
      </c>
      <c r="P578" t="s">
        <v>32</v>
      </c>
      <c r="Q578" t="s">
        <v>36</v>
      </c>
      <c r="R578" t="s">
        <v>1489</v>
      </c>
      <c r="S578">
        <v>1212.96</v>
      </c>
      <c r="T578">
        <v>7</v>
      </c>
      <c r="U578">
        <v>0.2</v>
      </c>
      <c r="V578">
        <v>90.97199999999998</v>
      </c>
    </row>
    <row r="579" spans="1:22" x14ac:dyDescent="0.25">
      <c r="A579">
        <v>2232</v>
      </c>
      <c r="B579" t="s">
        <v>5193</v>
      </c>
      <c r="C579">
        <v>2014</v>
      </c>
      <c r="D579" s="27">
        <v>41817</v>
      </c>
      <c r="E579" s="27">
        <v>41822</v>
      </c>
      <c r="F579" t="s">
        <v>50</v>
      </c>
      <c r="G579" t="s">
        <v>5194</v>
      </c>
      <c r="H579" t="s">
        <v>5195</v>
      </c>
      <c r="I579" t="s">
        <v>26</v>
      </c>
      <c r="J579" t="s">
        <v>27</v>
      </c>
      <c r="K579" t="s">
        <v>3289</v>
      </c>
      <c r="L579" t="s">
        <v>254</v>
      </c>
      <c r="M579">
        <v>46350</v>
      </c>
      <c r="N579" t="s">
        <v>105</v>
      </c>
      <c r="O579" t="s">
        <v>3109</v>
      </c>
      <c r="P579" t="s">
        <v>32</v>
      </c>
      <c r="Q579" t="s">
        <v>65</v>
      </c>
      <c r="R579" t="s">
        <v>3110</v>
      </c>
      <c r="S579">
        <v>526.45000000000005</v>
      </c>
      <c r="T579">
        <v>5</v>
      </c>
      <c r="U579">
        <v>0</v>
      </c>
      <c r="V579">
        <v>31.586999999999961</v>
      </c>
    </row>
    <row r="580" spans="1:22" x14ac:dyDescent="0.25">
      <c r="A580">
        <v>2205</v>
      </c>
      <c r="B580" t="s">
        <v>5145</v>
      </c>
      <c r="C580">
        <v>2012</v>
      </c>
      <c r="D580" s="27">
        <v>41089</v>
      </c>
      <c r="E580" s="27">
        <v>41095</v>
      </c>
      <c r="F580" t="s">
        <v>50</v>
      </c>
      <c r="G580" t="s">
        <v>519</v>
      </c>
      <c r="H580" t="s">
        <v>520</v>
      </c>
      <c r="I580" t="s">
        <v>26</v>
      </c>
      <c r="J580" t="s">
        <v>27</v>
      </c>
      <c r="K580" t="s">
        <v>2470</v>
      </c>
      <c r="L580" t="s">
        <v>147</v>
      </c>
      <c r="M580">
        <v>17602</v>
      </c>
      <c r="N580" t="s">
        <v>148</v>
      </c>
      <c r="O580" t="s">
        <v>3928</v>
      </c>
      <c r="P580" t="s">
        <v>32</v>
      </c>
      <c r="Q580" t="s">
        <v>65</v>
      </c>
      <c r="R580" t="s">
        <v>5146</v>
      </c>
      <c r="S580">
        <v>20.103999999999999</v>
      </c>
      <c r="T580">
        <v>1</v>
      </c>
      <c r="U580">
        <v>0.2</v>
      </c>
      <c r="V580">
        <v>1.7591000000000001</v>
      </c>
    </row>
    <row r="581" spans="1:22" x14ac:dyDescent="0.25">
      <c r="A581">
        <v>2202</v>
      </c>
      <c r="B581" t="s">
        <v>5140</v>
      </c>
      <c r="C581">
        <v>2011</v>
      </c>
      <c r="D581" s="27">
        <v>40695</v>
      </c>
      <c r="E581" s="27">
        <v>40700</v>
      </c>
      <c r="F581" t="s">
        <v>50</v>
      </c>
      <c r="G581" t="s">
        <v>2474</v>
      </c>
      <c r="H581" t="s">
        <v>2475</v>
      </c>
      <c r="I581" t="s">
        <v>26</v>
      </c>
      <c r="J581" t="s">
        <v>27</v>
      </c>
      <c r="K581" t="s">
        <v>5141</v>
      </c>
      <c r="L581" t="s">
        <v>1707</v>
      </c>
      <c r="M581">
        <v>72209</v>
      </c>
      <c r="N581" t="s">
        <v>30</v>
      </c>
      <c r="O581" t="s">
        <v>861</v>
      </c>
      <c r="P581" t="s">
        <v>71</v>
      </c>
      <c r="Q581" t="s">
        <v>72</v>
      </c>
      <c r="R581" t="s">
        <v>862</v>
      </c>
      <c r="S581">
        <v>881.93</v>
      </c>
      <c r="T581">
        <v>7</v>
      </c>
      <c r="U581">
        <v>0</v>
      </c>
      <c r="V581">
        <v>229.30180000000001</v>
      </c>
    </row>
    <row r="582" spans="1:22" x14ac:dyDescent="0.25">
      <c r="A582">
        <v>2201</v>
      </c>
      <c r="B582" t="s">
        <v>5140</v>
      </c>
      <c r="C582">
        <v>2011</v>
      </c>
      <c r="D582" s="27">
        <v>40695</v>
      </c>
      <c r="E582" s="27">
        <v>40700</v>
      </c>
      <c r="F582" t="s">
        <v>50</v>
      </c>
      <c r="G582" t="s">
        <v>2474</v>
      </c>
      <c r="H582" t="s">
        <v>2475</v>
      </c>
      <c r="I582" t="s">
        <v>26</v>
      </c>
      <c r="J582" t="s">
        <v>27</v>
      </c>
      <c r="K582" t="s">
        <v>5141</v>
      </c>
      <c r="L582" t="s">
        <v>1707</v>
      </c>
      <c r="M582">
        <v>72209</v>
      </c>
      <c r="N582" t="s">
        <v>30</v>
      </c>
      <c r="O582" t="s">
        <v>1362</v>
      </c>
      <c r="P582" t="s">
        <v>32</v>
      </c>
      <c r="Q582" t="s">
        <v>65</v>
      </c>
      <c r="R582" t="s">
        <v>1363</v>
      </c>
      <c r="S582">
        <v>22.200000000000003</v>
      </c>
      <c r="T582">
        <v>6</v>
      </c>
      <c r="U582">
        <v>0</v>
      </c>
      <c r="V582">
        <v>9.1020000000000021</v>
      </c>
    </row>
    <row r="583" spans="1:22" x14ac:dyDescent="0.25">
      <c r="A583">
        <v>2191</v>
      </c>
      <c r="B583" t="s">
        <v>5130</v>
      </c>
      <c r="C583">
        <v>2013</v>
      </c>
      <c r="D583" s="27">
        <v>41451</v>
      </c>
      <c r="E583" s="27">
        <v>41455</v>
      </c>
      <c r="F583" t="s">
        <v>50</v>
      </c>
      <c r="G583" t="s">
        <v>2009</v>
      </c>
      <c r="H583" t="s">
        <v>2010</v>
      </c>
      <c r="I583" t="s">
        <v>26</v>
      </c>
      <c r="J583" t="s">
        <v>27</v>
      </c>
      <c r="K583" t="s">
        <v>42</v>
      </c>
      <c r="L583" t="s">
        <v>43</v>
      </c>
      <c r="M583">
        <v>90049</v>
      </c>
      <c r="N583" t="s">
        <v>44</v>
      </c>
      <c r="O583" t="s">
        <v>5131</v>
      </c>
      <c r="P583" t="s">
        <v>46</v>
      </c>
      <c r="Q583" t="s">
        <v>78</v>
      </c>
      <c r="R583" t="s">
        <v>5132</v>
      </c>
      <c r="S583">
        <v>60.81</v>
      </c>
      <c r="T583">
        <v>3</v>
      </c>
      <c r="U583">
        <v>0</v>
      </c>
      <c r="V583">
        <v>17.026800000000001</v>
      </c>
    </row>
    <row r="584" spans="1:22" x14ac:dyDescent="0.25">
      <c r="A584">
        <v>2158</v>
      </c>
      <c r="B584" t="s">
        <v>5088</v>
      </c>
      <c r="C584">
        <v>2011</v>
      </c>
      <c r="D584" s="27">
        <v>40716</v>
      </c>
      <c r="E584" s="27">
        <v>40718</v>
      </c>
      <c r="F584" t="s">
        <v>188</v>
      </c>
      <c r="G584" t="s">
        <v>1962</v>
      </c>
      <c r="H584" t="s">
        <v>1963</v>
      </c>
      <c r="I584" t="s">
        <v>26</v>
      </c>
      <c r="J584" t="s">
        <v>27</v>
      </c>
      <c r="K584" t="s">
        <v>409</v>
      </c>
      <c r="L584" t="s">
        <v>229</v>
      </c>
      <c r="M584">
        <v>55407</v>
      </c>
      <c r="N584" t="s">
        <v>105</v>
      </c>
      <c r="O584" t="s">
        <v>1563</v>
      </c>
      <c r="P584" t="s">
        <v>46</v>
      </c>
      <c r="Q584" t="s">
        <v>59</v>
      </c>
      <c r="R584" t="s">
        <v>1564</v>
      </c>
      <c r="S584">
        <v>161.94</v>
      </c>
      <c r="T584">
        <v>3</v>
      </c>
      <c r="U584">
        <v>0</v>
      </c>
      <c r="V584">
        <v>9.716399999999993</v>
      </c>
    </row>
    <row r="585" spans="1:22" x14ac:dyDescent="0.25">
      <c r="A585">
        <v>2157</v>
      </c>
      <c r="B585" t="s">
        <v>5088</v>
      </c>
      <c r="C585">
        <v>2011</v>
      </c>
      <c r="D585" s="27">
        <v>40716</v>
      </c>
      <c r="E585" s="27">
        <v>40718</v>
      </c>
      <c r="F585" t="s">
        <v>188</v>
      </c>
      <c r="G585" t="s">
        <v>1962</v>
      </c>
      <c r="H585" t="s">
        <v>1963</v>
      </c>
      <c r="I585" t="s">
        <v>26</v>
      </c>
      <c r="J585" t="s">
        <v>27</v>
      </c>
      <c r="K585" t="s">
        <v>409</v>
      </c>
      <c r="L585" t="s">
        <v>229</v>
      </c>
      <c r="M585">
        <v>55407</v>
      </c>
      <c r="N585" t="s">
        <v>105</v>
      </c>
      <c r="O585" t="s">
        <v>2929</v>
      </c>
      <c r="P585" t="s">
        <v>46</v>
      </c>
      <c r="Q585" t="s">
        <v>59</v>
      </c>
      <c r="R585" t="s">
        <v>2930</v>
      </c>
      <c r="S585">
        <v>501.81000000000006</v>
      </c>
      <c r="T585">
        <v>3</v>
      </c>
      <c r="U585">
        <v>0</v>
      </c>
      <c r="V585">
        <v>0</v>
      </c>
    </row>
    <row r="586" spans="1:22" x14ac:dyDescent="0.25">
      <c r="A586">
        <v>2148</v>
      </c>
      <c r="B586" t="s">
        <v>5070</v>
      </c>
      <c r="C586">
        <v>2013</v>
      </c>
      <c r="D586" s="27">
        <v>41451</v>
      </c>
      <c r="E586" s="27">
        <v>41455</v>
      </c>
      <c r="F586" t="s">
        <v>50</v>
      </c>
      <c r="G586" t="s">
        <v>3136</v>
      </c>
      <c r="H586" t="s">
        <v>3137</v>
      </c>
      <c r="I586" t="s">
        <v>41</v>
      </c>
      <c r="J586" t="s">
        <v>27</v>
      </c>
      <c r="K586" t="s">
        <v>5071</v>
      </c>
      <c r="L586" t="s">
        <v>147</v>
      </c>
      <c r="M586">
        <v>17403</v>
      </c>
      <c r="N586" t="s">
        <v>148</v>
      </c>
      <c r="O586" t="s">
        <v>239</v>
      </c>
      <c r="P586" t="s">
        <v>46</v>
      </c>
      <c r="Q586" t="s">
        <v>59</v>
      </c>
      <c r="R586" t="s">
        <v>240</v>
      </c>
      <c r="S586">
        <v>254.35200000000003</v>
      </c>
      <c r="T586">
        <v>6</v>
      </c>
      <c r="U586">
        <v>0.2</v>
      </c>
      <c r="V586">
        <v>-50.870400000000018</v>
      </c>
    </row>
    <row r="587" spans="1:22" x14ac:dyDescent="0.25">
      <c r="A587">
        <v>2147</v>
      </c>
      <c r="B587" t="s">
        <v>5070</v>
      </c>
      <c r="C587">
        <v>2013</v>
      </c>
      <c r="D587" s="27">
        <v>41451</v>
      </c>
      <c r="E587" s="27">
        <v>41455</v>
      </c>
      <c r="F587" t="s">
        <v>50</v>
      </c>
      <c r="G587" t="s">
        <v>3136</v>
      </c>
      <c r="H587" t="s">
        <v>3137</v>
      </c>
      <c r="I587" t="s">
        <v>41</v>
      </c>
      <c r="J587" t="s">
        <v>27</v>
      </c>
      <c r="K587" t="s">
        <v>5071</v>
      </c>
      <c r="L587" t="s">
        <v>147</v>
      </c>
      <c r="M587">
        <v>17403</v>
      </c>
      <c r="N587" t="s">
        <v>148</v>
      </c>
      <c r="O587" t="s">
        <v>575</v>
      </c>
      <c r="P587" t="s">
        <v>46</v>
      </c>
      <c r="Q587" t="s">
        <v>75</v>
      </c>
      <c r="R587" t="s">
        <v>576</v>
      </c>
      <c r="S587">
        <v>38.088000000000001</v>
      </c>
      <c r="T587">
        <v>4</v>
      </c>
      <c r="U587">
        <v>0.7</v>
      </c>
      <c r="V587">
        <v>-27.93119999999999</v>
      </c>
    </row>
    <row r="588" spans="1:22" x14ac:dyDescent="0.25">
      <c r="A588">
        <v>2146</v>
      </c>
      <c r="B588" t="s">
        <v>5070</v>
      </c>
      <c r="C588">
        <v>2013</v>
      </c>
      <c r="D588" s="27">
        <v>41451</v>
      </c>
      <c r="E588" s="27">
        <v>41455</v>
      </c>
      <c r="F588" t="s">
        <v>50</v>
      </c>
      <c r="G588" t="s">
        <v>3136</v>
      </c>
      <c r="H588" t="s">
        <v>3137</v>
      </c>
      <c r="I588" t="s">
        <v>41</v>
      </c>
      <c r="J588" t="s">
        <v>27</v>
      </c>
      <c r="K588" t="s">
        <v>5071</v>
      </c>
      <c r="L588" t="s">
        <v>147</v>
      </c>
      <c r="M588">
        <v>17403</v>
      </c>
      <c r="N588" t="s">
        <v>148</v>
      </c>
      <c r="O588" t="s">
        <v>942</v>
      </c>
      <c r="P588" t="s">
        <v>32</v>
      </c>
      <c r="Q588" t="s">
        <v>36</v>
      </c>
      <c r="R588" t="s">
        <v>943</v>
      </c>
      <c r="S588">
        <v>422.05799999999994</v>
      </c>
      <c r="T588">
        <v>3</v>
      </c>
      <c r="U588">
        <v>0.3</v>
      </c>
      <c r="V588">
        <v>-18.088200000000001</v>
      </c>
    </row>
    <row r="589" spans="1:22" x14ac:dyDescent="0.25">
      <c r="A589">
        <v>2142</v>
      </c>
      <c r="B589" t="s">
        <v>5064</v>
      </c>
      <c r="C589">
        <v>2011</v>
      </c>
      <c r="D589" s="27">
        <v>40700</v>
      </c>
      <c r="E589" s="27">
        <v>40705</v>
      </c>
      <c r="F589" t="s">
        <v>50</v>
      </c>
      <c r="G589" t="s">
        <v>2219</v>
      </c>
      <c r="H589" t="s">
        <v>2220</v>
      </c>
      <c r="I589" t="s">
        <v>41</v>
      </c>
      <c r="J589" t="s">
        <v>27</v>
      </c>
      <c r="K589" t="s">
        <v>1173</v>
      </c>
      <c r="L589" t="s">
        <v>267</v>
      </c>
      <c r="M589">
        <v>11561</v>
      </c>
      <c r="N589" t="s">
        <v>148</v>
      </c>
      <c r="O589" t="s">
        <v>5067</v>
      </c>
      <c r="P589" t="s">
        <v>32</v>
      </c>
      <c r="Q589" t="s">
        <v>56</v>
      </c>
      <c r="R589" t="s">
        <v>5068</v>
      </c>
      <c r="S589">
        <v>991.76400000000012</v>
      </c>
      <c r="T589">
        <v>3</v>
      </c>
      <c r="U589">
        <v>0.4</v>
      </c>
      <c r="V589">
        <v>-347.11740000000009</v>
      </c>
    </row>
    <row r="590" spans="1:22" x14ac:dyDescent="0.25">
      <c r="A590">
        <v>2141</v>
      </c>
      <c r="B590" t="s">
        <v>5064</v>
      </c>
      <c r="C590">
        <v>2011</v>
      </c>
      <c r="D590" s="27">
        <v>40700</v>
      </c>
      <c r="E590" s="27">
        <v>40705</v>
      </c>
      <c r="F590" t="s">
        <v>50</v>
      </c>
      <c r="G590" t="s">
        <v>2219</v>
      </c>
      <c r="H590" t="s">
        <v>2220</v>
      </c>
      <c r="I590" t="s">
        <v>41</v>
      </c>
      <c r="J590" t="s">
        <v>27</v>
      </c>
      <c r="K590" t="s">
        <v>1173</v>
      </c>
      <c r="L590" t="s">
        <v>267</v>
      </c>
      <c r="M590">
        <v>11561</v>
      </c>
      <c r="N590" t="s">
        <v>148</v>
      </c>
      <c r="O590" t="s">
        <v>5065</v>
      </c>
      <c r="P590" t="s">
        <v>46</v>
      </c>
      <c r="Q590" t="s">
        <v>578</v>
      </c>
      <c r="R590" t="s">
        <v>5066</v>
      </c>
      <c r="S590">
        <v>17.14</v>
      </c>
      <c r="T590">
        <v>2</v>
      </c>
      <c r="U590">
        <v>0</v>
      </c>
      <c r="V590">
        <v>4.4564000000000004</v>
      </c>
    </row>
    <row r="591" spans="1:22" x14ac:dyDescent="0.25">
      <c r="A591">
        <v>2140</v>
      </c>
      <c r="B591" t="s">
        <v>5064</v>
      </c>
      <c r="C591">
        <v>2011</v>
      </c>
      <c r="D591" s="27">
        <v>40700</v>
      </c>
      <c r="E591" s="27">
        <v>40705</v>
      </c>
      <c r="F591" t="s">
        <v>50</v>
      </c>
      <c r="G591" t="s">
        <v>2219</v>
      </c>
      <c r="H591" t="s">
        <v>2220</v>
      </c>
      <c r="I591" t="s">
        <v>41</v>
      </c>
      <c r="J591" t="s">
        <v>27</v>
      </c>
      <c r="K591" t="s">
        <v>1173</v>
      </c>
      <c r="L591" t="s">
        <v>267</v>
      </c>
      <c r="M591">
        <v>11561</v>
      </c>
      <c r="N591" t="s">
        <v>148</v>
      </c>
      <c r="O591" t="s">
        <v>1386</v>
      </c>
      <c r="P591" t="s">
        <v>46</v>
      </c>
      <c r="Q591" t="s">
        <v>75</v>
      </c>
      <c r="R591" t="s">
        <v>1387</v>
      </c>
      <c r="S591">
        <v>149.54399999999998</v>
      </c>
      <c r="T591">
        <v>9</v>
      </c>
      <c r="U591">
        <v>0.2</v>
      </c>
      <c r="V591">
        <v>50.471099999999993</v>
      </c>
    </row>
    <row r="592" spans="1:22" x14ac:dyDescent="0.25">
      <c r="A592">
        <v>2127</v>
      </c>
      <c r="B592" t="s">
        <v>5037</v>
      </c>
      <c r="C592">
        <v>2011</v>
      </c>
      <c r="D592" s="27">
        <v>40717</v>
      </c>
      <c r="E592" s="27">
        <v>40722</v>
      </c>
      <c r="F592" t="s">
        <v>50</v>
      </c>
      <c r="G592" t="s">
        <v>5038</v>
      </c>
      <c r="H592" t="s">
        <v>5039</v>
      </c>
      <c r="I592" t="s">
        <v>26</v>
      </c>
      <c r="J592" t="s">
        <v>27</v>
      </c>
      <c r="K592" t="s">
        <v>146</v>
      </c>
      <c r="L592" t="s">
        <v>147</v>
      </c>
      <c r="M592">
        <v>19143</v>
      </c>
      <c r="N592" t="s">
        <v>148</v>
      </c>
      <c r="O592" t="s">
        <v>1414</v>
      </c>
      <c r="P592" t="s">
        <v>71</v>
      </c>
      <c r="Q592" t="s">
        <v>161</v>
      </c>
      <c r="R592" t="s">
        <v>1415</v>
      </c>
      <c r="S592">
        <v>86.376000000000005</v>
      </c>
      <c r="T592">
        <v>3</v>
      </c>
      <c r="U592">
        <v>0.2</v>
      </c>
      <c r="V592">
        <v>1.079699999999999</v>
      </c>
    </row>
    <row r="593" spans="1:22" x14ac:dyDescent="0.25">
      <c r="A593">
        <v>2089</v>
      </c>
      <c r="B593" t="s">
        <v>4975</v>
      </c>
      <c r="C593">
        <v>2013</v>
      </c>
      <c r="D593" s="27">
        <v>41449</v>
      </c>
      <c r="E593" s="27">
        <v>41454</v>
      </c>
      <c r="F593" t="s">
        <v>50</v>
      </c>
      <c r="G593" t="s">
        <v>93</v>
      </c>
      <c r="H593" t="s">
        <v>94</v>
      </c>
      <c r="I593" t="s">
        <v>26</v>
      </c>
      <c r="J593" t="s">
        <v>27</v>
      </c>
      <c r="K593" t="s">
        <v>266</v>
      </c>
      <c r="L593" t="s">
        <v>267</v>
      </c>
      <c r="M593">
        <v>10009</v>
      </c>
      <c r="N593" t="s">
        <v>148</v>
      </c>
      <c r="O593" t="s">
        <v>4978</v>
      </c>
      <c r="P593" t="s">
        <v>46</v>
      </c>
      <c r="Q593" t="s">
        <v>269</v>
      </c>
      <c r="R593" t="s">
        <v>4979</v>
      </c>
      <c r="S593">
        <v>3.96</v>
      </c>
      <c r="T593">
        <v>2</v>
      </c>
      <c r="U593">
        <v>0</v>
      </c>
      <c r="V593">
        <v>1.4651999999999998</v>
      </c>
    </row>
    <row r="594" spans="1:22" x14ac:dyDescent="0.25">
      <c r="A594">
        <v>2088</v>
      </c>
      <c r="B594" t="s">
        <v>4975</v>
      </c>
      <c r="C594">
        <v>2013</v>
      </c>
      <c r="D594" s="27">
        <v>41449</v>
      </c>
      <c r="E594" s="27">
        <v>41454</v>
      </c>
      <c r="F594" t="s">
        <v>50</v>
      </c>
      <c r="G594" t="s">
        <v>93</v>
      </c>
      <c r="H594" t="s">
        <v>94</v>
      </c>
      <c r="I594" t="s">
        <v>26</v>
      </c>
      <c r="J594" t="s">
        <v>27</v>
      </c>
      <c r="K594" t="s">
        <v>266</v>
      </c>
      <c r="L594" t="s">
        <v>267</v>
      </c>
      <c r="M594">
        <v>10009</v>
      </c>
      <c r="N594" t="s">
        <v>148</v>
      </c>
      <c r="O594" t="s">
        <v>4637</v>
      </c>
      <c r="P594" t="s">
        <v>46</v>
      </c>
      <c r="Q594" t="s">
        <v>90</v>
      </c>
      <c r="R594" t="s">
        <v>4638</v>
      </c>
      <c r="S594">
        <v>146.72999999999999</v>
      </c>
      <c r="T594">
        <v>3</v>
      </c>
      <c r="U594">
        <v>0</v>
      </c>
      <c r="V594">
        <v>68.963099999999997</v>
      </c>
    </row>
    <row r="595" spans="1:22" x14ac:dyDescent="0.25">
      <c r="A595">
        <v>2087</v>
      </c>
      <c r="B595" t="s">
        <v>4975</v>
      </c>
      <c r="C595">
        <v>2013</v>
      </c>
      <c r="D595" s="27">
        <v>41449</v>
      </c>
      <c r="E595" s="27">
        <v>41454</v>
      </c>
      <c r="F595" t="s">
        <v>50</v>
      </c>
      <c r="G595" t="s">
        <v>93</v>
      </c>
      <c r="H595" t="s">
        <v>94</v>
      </c>
      <c r="I595" t="s">
        <v>26</v>
      </c>
      <c r="J595" t="s">
        <v>27</v>
      </c>
      <c r="K595" t="s">
        <v>266</v>
      </c>
      <c r="L595" t="s">
        <v>267</v>
      </c>
      <c r="M595">
        <v>10009</v>
      </c>
      <c r="N595" t="s">
        <v>148</v>
      </c>
      <c r="O595" t="s">
        <v>1542</v>
      </c>
      <c r="P595" t="s">
        <v>46</v>
      </c>
      <c r="Q595" t="s">
        <v>59</v>
      </c>
      <c r="R595" t="s">
        <v>1543</v>
      </c>
      <c r="S595">
        <v>324.90000000000003</v>
      </c>
      <c r="T595">
        <v>5</v>
      </c>
      <c r="U595">
        <v>0</v>
      </c>
      <c r="V595">
        <v>38.988000000000014</v>
      </c>
    </row>
    <row r="596" spans="1:22" x14ac:dyDescent="0.25">
      <c r="A596">
        <v>2086</v>
      </c>
      <c r="B596" t="s">
        <v>4975</v>
      </c>
      <c r="C596">
        <v>2013</v>
      </c>
      <c r="D596" s="27">
        <v>41449</v>
      </c>
      <c r="E596" s="27">
        <v>41454</v>
      </c>
      <c r="F596" t="s">
        <v>50</v>
      </c>
      <c r="G596" t="s">
        <v>93</v>
      </c>
      <c r="H596" t="s">
        <v>94</v>
      </c>
      <c r="I596" t="s">
        <v>26</v>
      </c>
      <c r="J596" t="s">
        <v>27</v>
      </c>
      <c r="K596" t="s">
        <v>266</v>
      </c>
      <c r="L596" t="s">
        <v>267</v>
      </c>
      <c r="M596">
        <v>10009</v>
      </c>
      <c r="N596" t="s">
        <v>148</v>
      </c>
      <c r="O596" t="s">
        <v>4976</v>
      </c>
      <c r="P596" t="s">
        <v>46</v>
      </c>
      <c r="Q596" t="s">
        <v>47</v>
      </c>
      <c r="R596" t="s">
        <v>4977</v>
      </c>
      <c r="S596">
        <v>18.45</v>
      </c>
      <c r="T596">
        <v>5</v>
      </c>
      <c r="U596">
        <v>0</v>
      </c>
      <c r="V596">
        <v>8.6715</v>
      </c>
    </row>
    <row r="597" spans="1:22" x14ac:dyDescent="0.25">
      <c r="A597">
        <v>2085</v>
      </c>
      <c r="B597" t="s">
        <v>4975</v>
      </c>
      <c r="C597">
        <v>2013</v>
      </c>
      <c r="D597" s="27">
        <v>41449</v>
      </c>
      <c r="E597" s="27">
        <v>41454</v>
      </c>
      <c r="F597" t="s">
        <v>50</v>
      </c>
      <c r="G597" t="s">
        <v>93</v>
      </c>
      <c r="H597" t="s">
        <v>94</v>
      </c>
      <c r="I597" t="s">
        <v>26</v>
      </c>
      <c r="J597" t="s">
        <v>27</v>
      </c>
      <c r="K597" t="s">
        <v>266</v>
      </c>
      <c r="L597" t="s">
        <v>267</v>
      </c>
      <c r="M597">
        <v>10009</v>
      </c>
      <c r="N597" t="s">
        <v>148</v>
      </c>
      <c r="O597" t="s">
        <v>2255</v>
      </c>
      <c r="P597" t="s">
        <v>46</v>
      </c>
      <c r="Q597" t="s">
        <v>47</v>
      </c>
      <c r="R597" t="s">
        <v>2256</v>
      </c>
      <c r="S597">
        <v>122.12</v>
      </c>
      <c r="T597">
        <v>4</v>
      </c>
      <c r="U597">
        <v>0</v>
      </c>
      <c r="V597">
        <v>56.175200000000004</v>
      </c>
    </row>
    <row r="598" spans="1:22" x14ac:dyDescent="0.25">
      <c r="A598">
        <v>2042</v>
      </c>
      <c r="B598" t="s">
        <v>4915</v>
      </c>
      <c r="C598">
        <v>2012</v>
      </c>
      <c r="D598" s="27">
        <v>41078</v>
      </c>
      <c r="E598" s="27">
        <v>41083</v>
      </c>
      <c r="F598" t="s">
        <v>50</v>
      </c>
      <c r="G598" t="s">
        <v>3155</v>
      </c>
      <c r="H598" t="s">
        <v>3156</v>
      </c>
      <c r="I598" t="s">
        <v>102</v>
      </c>
      <c r="J598" t="s">
        <v>27</v>
      </c>
      <c r="K598" t="s">
        <v>1385</v>
      </c>
      <c r="L598" t="s">
        <v>310</v>
      </c>
      <c r="M598">
        <v>85345</v>
      </c>
      <c r="N598" t="s">
        <v>44</v>
      </c>
      <c r="O598" t="s">
        <v>4628</v>
      </c>
      <c r="P598" t="s">
        <v>32</v>
      </c>
      <c r="Q598" t="s">
        <v>65</v>
      </c>
      <c r="R598" t="s">
        <v>4629</v>
      </c>
      <c r="S598">
        <v>75.36</v>
      </c>
      <c r="T598">
        <v>5</v>
      </c>
      <c r="U598">
        <v>0.2</v>
      </c>
      <c r="V598">
        <v>20.724000000000007</v>
      </c>
    </row>
    <row r="599" spans="1:22" x14ac:dyDescent="0.25">
      <c r="A599">
        <v>2041</v>
      </c>
      <c r="B599" t="s">
        <v>4915</v>
      </c>
      <c r="C599">
        <v>2012</v>
      </c>
      <c r="D599" s="27">
        <v>41078</v>
      </c>
      <c r="E599" s="27">
        <v>41083</v>
      </c>
      <c r="F599" t="s">
        <v>50</v>
      </c>
      <c r="G599" t="s">
        <v>3155</v>
      </c>
      <c r="H599" t="s">
        <v>3156</v>
      </c>
      <c r="I599" t="s">
        <v>102</v>
      </c>
      <c r="J599" t="s">
        <v>27</v>
      </c>
      <c r="K599" t="s">
        <v>1385</v>
      </c>
      <c r="L599" t="s">
        <v>310</v>
      </c>
      <c r="M599">
        <v>85345</v>
      </c>
      <c r="N599" t="s">
        <v>44</v>
      </c>
      <c r="O599" t="s">
        <v>3074</v>
      </c>
      <c r="P599" t="s">
        <v>46</v>
      </c>
      <c r="Q599" t="s">
        <v>75</v>
      </c>
      <c r="R599" t="s">
        <v>3075</v>
      </c>
      <c r="S599">
        <v>9.1560000000000006</v>
      </c>
      <c r="T599">
        <v>2</v>
      </c>
      <c r="U599">
        <v>0.7</v>
      </c>
      <c r="V599">
        <v>-6.1039999999999974</v>
      </c>
    </row>
    <row r="600" spans="1:22" x14ac:dyDescent="0.25">
      <c r="A600">
        <v>2040</v>
      </c>
      <c r="B600" t="s">
        <v>4915</v>
      </c>
      <c r="C600">
        <v>2012</v>
      </c>
      <c r="D600" s="27">
        <v>41078</v>
      </c>
      <c r="E600" s="27">
        <v>41083</v>
      </c>
      <c r="F600" t="s">
        <v>50</v>
      </c>
      <c r="G600" t="s">
        <v>3155</v>
      </c>
      <c r="H600" t="s">
        <v>3156</v>
      </c>
      <c r="I600" t="s">
        <v>102</v>
      </c>
      <c r="J600" t="s">
        <v>27</v>
      </c>
      <c r="K600" t="s">
        <v>1385</v>
      </c>
      <c r="L600" t="s">
        <v>310</v>
      </c>
      <c r="M600">
        <v>85345</v>
      </c>
      <c r="N600" t="s">
        <v>44</v>
      </c>
      <c r="O600" t="s">
        <v>3391</v>
      </c>
      <c r="P600" t="s">
        <v>46</v>
      </c>
      <c r="Q600" t="s">
        <v>75</v>
      </c>
      <c r="R600" t="s">
        <v>3392</v>
      </c>
      <c r="S600">
        <v>4.5360000000000014</v>
      </c>
      <c r="T600">
        <v>7</v>
      </c>
      <c r="U600">
        <v>0.7</v>
      </c>
      <c r="V600">
        <v>-3.3263999999999996</v>
      </c>
    </row>
    <row r="601" spans="1:22" x14ac:dyDescent="0.25">
      <c r="A601">
        <v>2039</v>
      </c>
      <c r="B601" t="s">
        <v>4915</v>
      </c>
      <c r="C601">
        <v>2012</v>
      </c>
      <c r="D601" s="27">
        <v>41078</v>
      </c>
      <c r="E601" s="27">
        <v>41083</v>
      </c>
      <c r="F601" t="s">
        <v>50</v>
      </c>
      <c r="G601" t="s">
        <v>3155</v>
      </c>
      <c r="H601" t="s">
        <v>3156</v>
      </c>
      <c r="I601" t="s">
        <v>102</v>
      </c>
      <c r="J601" t="s">
        <v>27</v>
      </c>
      <c r="K601" t="s">
        <v>1385</v>
      </c>
      <c r="L601" t="s">
        <v>310</v>
      </c>
      <c r="M601">
        <v>85345</v>
      </c>
      <c r="N601" t="s">
        <v>44</v>
      </c>
      <c r="O601" t="s">
        <v>4916</v>
      </c>
      <c r="P601" t="s">
        <v>46</v>
      </c>
      <c r="Q601" t="s">
        <v>90</v>
      </c>
      <c r="R601" t="s">
        <v>4917</v>
      </c>
      <c r="S601">
        <v>11.952000000000002</v>
      </c>
      <c r="T601">
        <v>3</v>
      </c>
      <c r="U601">
        <v>0.2</v>
      </c>
      <c r="V601">
        <v>4.3326000000000002</v>
      </c>
    </row>
    <row r="602" spans="1:22" x14ac:dyDescent="0.25">
      <c r="A602">
        <v>1995</v>
      </c>
      <c r="B602" t="s">
        <v>4863</v>
      </c>
      <c r="C602">
        <v>2014</v>
      </c>
      <c r="D602" s="27">
        <v>41816</v>
      </c>
      <c r="E602" s="27">
        <v>41823</v>
      </c>
      <c r="F602" t="s">
        <v>50</v>
      </c>
      <c r="G602" t="s">
        <v>4479</v>
      </c>
      <c r="H602" t="s">
        <v>4480</v>
      </c>
      <c r="I602" t="s">
        <v>102</v>
      </c>
      <c r="J602" t="s">
        <v>27</v>
      </c>
      <c r="K602" t="s">
        <v>318</v>
      </c>
      <c r="L602" t="s">
        <v>420</v>
      </c>
      <c r="M602">
        <v>97477</v>
      </c>
      <c r="N602" t="s">
        <v>44</v>
      </c>
      <c r="O602" t="s">
        <v>4866</v>
      </c>
      <c r="P602" t="s">
        <v>46</v>
      </c>
      <c r="Q602" t="s">
        <v>269</v>
      </c>
      <c r="R602" t="s">
        <v>4867</v>
      </c>
      <c r="S602">
        <v>11.304</v>
      </c>
      <c r="T602">
        <v>3</v>
      </c>
      <c r="U602">
        <v>0.2</v>
      </c>
      <c r="V602">
        <v>-2.1194999999999999</v>
      </c>
    </row>
    <row r="603" spans="1:22" x14ac:dyDescent="0.25">
      <c r="A603">
        <v>1994</v>
      </c>
      <c r="B603" t="s">
        <v>4863</v>
      </c>
      <c r="C603">
        <v>2014</v>
      </c>
      <c r="D603" s="27">
        <v>41816</v>
      </c>
      <c r="E603" s="27">
        <v>41823</v>
      </c>
      <c r="F603" t="s">
        <v>50</v>
      </c>
      <c r="G603" t="s">
        <v>4479</v>
      </c>
      <c r="H603" t="s">
        <v>4480</v>
      </c>
      <c r="I603" t="s">
        <v>102</v>
      </c>
      <c r="J603" t="s">
        <v>27</v>
      </c>
      <c r="K603" t="s">
        <v>318</v>
      </c>
      <c r="L603" t="s">
        <v>420</v>
      </c>
      <c r="M603">
        <v>97477</v>
      </c>
      <c r="N603" t="s">
        <v>44</v>
      </c>
      <c r="O603" t="s">
        <v>4864</v>
      </c>
      <c r="P603" t="s">
        <v>46</v>
      </c>
      <c r="Q603" t="s">
        <v>68</v>
      </c>
      <c r="R603" t="s">
        <v>4865</v>
      </c>
      <c r="S603">
        <v>5.3440000000000003</v>
      </c>
      <c r="T603">
        <v>2</v>
      </c>
      <c r="U603">
        <v>0.2</v>
      </c>
      <c r="V603">
        <v>0.73479999999999923</v>
      </c>
    </row>
    <row r="604" spans="1:22" x14ac:dyDescent="0.25">
      <c r="A604">
        <v>1993</v>
      </c>
      <c r="B604" t="s">
        <v>4863</v>
      </c>
      <c r="C604">
        <v>2014</v>
      </c>
      <c r="D604" s="27">
        <v>41816</v>
      </c>
      <c r="E604" s="27">
        <v>41823</v>
      </c>
      <c r="F604" t="s">
        <v>50</v>
      </c>
      <c r="G604" t="s">
        <v>4479</v>
      </c>
      <c r="H604" t="s">
        <v>4480</v>
      </c>
      <c r="I604" t="s">
        <v>102</v>
      </c>
      <c r="J604" t="s">
        <v>27</v>
      </c>
      <c r="K604" t="s">
        <v>318</v>
      </c>
      <c r="L604" t="s">
        <v>420</v>
      </c>
      <c r="M604">
        <v>97477</v>
      </c>
      <c r="N604" t="s">
        <v>44</v>
      </c>
      <c r="O604" t="s">
        <v>1667</v>
      </c>
      <c r="P604" t="s">
        <v>46</v>
      </c>
      <c r="Q604" t="s">
        <v>47</v>
      </c>
      <c r="R604" t="s">
        <v>1668</v>
      </c>
      <c r="S604">
        <v>71.040000000000006</v>
      </c>
      <c r="T604">
        <v>6</v>
      </c>
      <c r="U604">
        <v>0.2</v>
      </c>
      <c r="V604">
        <v>26.640000000000004</v>
      </c>
    </row>
    <row r="605" spans="1:22" x14ac:dyDescent="0.25">
      <c r="A605">
        <v>1946</v>
      </c>
      <c r="B605" t="s">
        <v>4806</v>
      </c>
      <c r="C605">
        <v>2013</v>
      </c>
      <c r="D605" s="27">
        <v>41446</v>
      </c>
      <c r="E605" s="27">
        <v>41452</v>
      </c>
      <c r="F605" t="s">
        <v>50</v>
      </c>
      <c r="G605" t="s">
        <v>895</v>
      </c>
      <c r="H605" t="s">
        <v>896</v>
      </c>
      <c r="I605" t="s">
        <v>41</v>
      </c>
      <c r="J605" t="s">
        <v>27</v>
      </c>
      <c r="K605" t="s">
        <v>4214</v>
      </c>
      <c r="L605" t="s">
        <v>104</v>
      </c>
      <c r="M605">
        <v>75007</v>
      </c>
      <c r="N605" t="s">
        <v>105</v>
      </c>
      <c r="O605" t="s">
        <v>4579</v>
      </c>
      <c r="P605" t="s">
        <v>46</v>
      </c>
      <c r="Q605" t="s">
        <v>90</v>
      </c>
      <c r="R605" t="s">
        <v>4580</v>
      </c>
      <c r="S605">
        <v>10.368000000000002</v>
      </c>
      <c r="T605">
        <v>2</v>
      </c>
      <c r="U605">
        <v>0.2</v>
      </c>
      <c r="V605">
        <v>3.6288</v>
      </c>
    </row>
    <row r="606" spans="1:22" x14ac:dyDescent="0.25">
      <c r="A606">
        <v>1945</v>
      </c>
      <c r="B606" t="s">
        <v>4806</v>
      </c>
      <c r="C606">
        <v>2013</v>
      </c>
      <c r="D606" s="27">
        <v>41446</v>
      </c>
      <c r="E606" s="27">
        <v>41452</v>
      </c>
      <c r="F606" t="s">
        <v>50</v>
      </c>
      <c r="G606" t="s">
        <v>895</v>
      </c>
      <c r="H606" t="s">
        <v>896</v>
      </c>
      <c r="I606" t="s">
        <v>41</v>
      </c>
      <c r="J606" t="s">
        <v>27</v>
      </c>
      <c r="K606" t="s">
        <v>4214</v>
      </c>
      <c r="L606" t="s">
        <v>104</v>
      </c>
      <c r="M606">
        <v>75007</v>
      </c>
      <c r="N606" t="s">
        <v>105</v>
      </c>
      <c r="O606" t="s">
        <v>3995</v>
      </c>
      <c r="P606" t="s">
        <v>71</v>
      </c>
      <c r="Q606" t="s">
        <v>161</v>
      </c>
      <c r="R606" t="s">
        <v>3996</v>
      </c>
      <c r="S606">
        <v>95.968000000000004</v>
      </c>
      <c r="T606">
        <v>4</v>
      </c>
      <c r="U606">
        <v>0.2</v>
      </c>
      <c r="V606">
        <v>26.391200000000001</v>
      </c>
    </row>
    <row r="607" spans="1:22" x14ac:dyDescent="0.25">
      <c r="A607">
        <v>1927</v>
      </c>
      <c r="B607" t="s">
        <v>4780</v>
      </c>
      <c r="C607">
        <v>2013</v>
      </c>
      <c r="D607" s="27">
        <v>41435</v>
      </c>
      <c r="E607" s="27">
        <v>41441</v>
      </c>
      <c r="F607" t="s">
        <v>50</v>
      </c>
      <c r="G607" t="s">
        <v>3467</v>
      </c>
      <c r="H607" t="s">
        <v>3468</v>
      </c>
      <c r="I607" t="s">
        <v>26</v>
      </c>
      <c r="J607" t="s">
        <v>27</v>
      </c>
      <c r="K607" t="s">
        <v>42</v>
      </c>
      <c r="L607" t="s">
        <v>43</v>
      </c>
      <c r="M607">
        <v>90045</v>
      </c>
      <c r="N607" t="s">
        <v>44</v>
      </c>
      <c r="O607" t="s">
        <v>4781</v>
      </c>
      <c r="P607" t="s">
        <v>71</v>
      </c>
      <c r="Q607" t="s">
        <v>72</v>
      </c>
      <c r="R607" t="s">
        <v>4782</v>
      </c>
      <c r="S607">
        <v>177.48000000000002</v>
      </c>
      <c r="T607">
        <v>3</v>
      </c>
      <c r="U607">
        <v>0.2</v>
      </c>
      <c r="V607">
        <v>19.966499999999982</v>
      </c>
    </row>
    <row r="608" spans="1:22" x14ac:dyDescent="0.25">
      <c r="A608">
        <v>1901</v>
      </c>
      <c r="B608" t="s">
        <v>4725</v>
      </c>
      <c r="C608">
        <v>2013</v>
      </c>
      <c r="D608" s="27">
        <v>41455</v>
      </c>
      <c r="E608" s="27">
        <v>41459</v>
      </c>
      <c r="F608" t="s">
        <v>23</v>
      </c>
      <c r="G608" t="s">
        <v>3998</v>
      </c>
      <c r="H608" t="s">
        <v>3999</v>
      </c>
      <c r="I608" t="s">
        <v>26</v>
      </c>
      <c r="J608" t="s">
        <v>27</v>
      </c>
      <c r="K608" t="s">
        <v>2579</v>
      </c>
      <c r="L608" t="s">
        <v>383</v>
      </c>
      <c r="M608">
        <v>29501</v>
      </c>
      <c r="N608" t="s">
        <v>30</v>
      </c>
      <c r="O608" t="s">
        <v>3540</v>
      </c>
      <c r="P608" t="s">
        <v>46</v>
      </c>
      <c r="Q608" t="s">
        <v>59</v>
      </c>
      <c r="R608" t="s">
        <v>3541</v>
      </c>
      <c r="S608">
        <v>191.88</v>
      </c>
      <c r="T608">
        <v>6</v>
      </c>
      <c r="U608">
        <v>0</v>
      </c>
      <c r="V608">
        <v>19.188000000000002</v>
      </c>
    </row>
    <row r="609" spans="1:22" x14ac:dyDescent="0.25">
      <c r="A609">
        <v>1875</v>
      </c>
      <c r="B609" t="s">
        <v>4679</v>
      </c>
      <c r="C609">
        <v>2011</v>
      </c>
      <c r="D609" s="27">
        <v>40698</v>
      </c>
      <c r="E609" s="27">
        <v>40703</v>
      </c>
      <c r="F609" t="s">
        <v>50</v>
      </c>
      <c r="G609" t="s">
        <v>762</v>
      </c>
      <c r="H609" t="s">
        <v>763</v>
      </c>
      <c r="I609" t="s">
        <v>102</v>
      </c>
      <c r="J609" t="s">
        <v>27</v>
      </c>
      <c r="K609" t="s">
        <v>497</v>
      </c>
      <c r="L609" t="s">
        <v>498</v>
      </c>
      <c r="M609">
        <v>43229</v>
      </c>
      <c r="N609" t="s">
        <v>148</v>
      </c>
      <c r="O609" t="s">
        <v>3441</v>
      </c>
      <c r="P609" t="s">
        <v>46</v>
      </c>
      <c r="Q609" t="s">
        <v>90</v>
      </c>
      <c r="R609" t="s">
        <v>186</v>
      </c>
      <c r="S609">
        <v>16.224</v>
      </c>
      <c r="T609">
        <v>2</v>
      </c>
      <c r="U609">
        <v>0.2</v>
      </c>
      <c r="V609">
        <v>5.8812000000000006</v>
      </c>
    </row>
    <row r="610" spans="1:22" x14ac:dyDescent="0.25">
      <c r="A610">
        <v>1869</v>
      </c>
      <c r="B610" t="s">
        <v>4660</v>
      </c>
      <c r="C610">
        <v>2012</v>
      </c>
      <c r="D610" s="27">
        <v>41085</v>
      </c>
      <c r="E610" s="27">
        <v>41091</v>
      </c>
      <c r="F610" t="s">
        <v>50</v>
      </c>
      <c r="G610" t="s">
        <v>4586</v>
      </c>
      <c r="H610" t="s">
        <v>4587</v>
      </c>
      <c r="I610" t="s">
        <v>102</v>
      </c>
      <c r="J610" t="s">
        <v>27</v>
      </c>
      <c r="K610" t="s">
        <v>146</v>
      </c>
      <c r="L610" t="s">
        <v>147</v>
      </c>
      <c r="M610">
        <v>19143</v>
      </c>
      <c r="N610" t="s">
        <v>148</v>
      </c>
      <c r="O610" t="s">
        <v>4663</v>
      </c>
      <c r="P610" t="s">
        <v>46</v>
      </c>
      <c r="Q610" t="s">
        <v>59</v>
      </c>
      <c r="R610" t="s">
        <v>4664</v>
      </c>
      <c r="S610">
        <v>78.256</v>
      </c>
      <c r="T610">
        <v>2</v>
      </c>
      <c r="U610">
        <v>0.2</v>
      </c>
      <c r="V610">
        <v>-17.607599999999998</v>
      </c>
    </row>
    <row r="611" spans="1:22" x14ac:dyDescent="0.25">
      <c r="A611">
        <v>1868</v>
      </c>
      <c r="B611" t="s">
        <v>4660</v>
      </c>
      <c r="C611">
        <v>2012</v>
      </c>
      <c r="D611" s="27">
        <v>41085</v>
      </c>
      <c r="E611" s="27">
        <v>41091</v>
      </c>
      <c r="F611" t="s">
        <v>50</v>
      </c>
      <c r="G611" t="s">
        <v>4586</v>
      </c>
      <c r="H611" t="s">
        <v>4587</v>
      </c>
      <c r="I611" t="s">
        <v>102</v>
      </c>
      <c r="J611" t="s">
        <v>27</v>
      </c>
      <c r="K611" t="s">
        <v>146</v>
      </c>
      <c r="L611" t="s">
        <v>147</v>
      </c>
      <c r="M611">
        <v>19143</v>
      </c>
      <c r="N611" t="s">
        <v>148</v>
      </c>
      <c r="O611" t="s">
        <v>4661</v>
      </c>
      <c r="P611" t="s">
        <v>46</v>
      </c>
      <c r="Q611" t="s">
        <v>90</v>
      </c>
      <c r="R611" t="s">
        <v>4662</v>
      </c>
      <c r="S611">
        <v>31.104000000000006</v>
      </c>
      <c r="T611">
        <v>6</v>
      </c>
      <c r="U611">
        <v>0.2</v>
      </c>
      <c r="V611">
        <v>10.8864</v>
      </c>
    </row>
    <row r="612" spans="1:22" x14ac:dyDescent="0.25">
      <c r="A612">
        <v>1856</v>
      </c>
      <c r="B612" t="s">
        <v>4639</v>
      </c>
      <c r="C612">
        <v>2011</v>
      </c>
      <c r="D612" s="27">
        <v>40707</v>
      </c>
      <c r="E612" s="27">
        <v>40711</v>
      </c>
      <c r="F612" t="s">
        <v>50</v>
      </c>
      <c r="G612" t="s">
        <v>4427</v>
      </c>
      <c r="H612" t="s">
        <v>4428</v>
      </c>
      <c r="I612" t="s">
        <v>41</v>
      </c>
      <c r="J612" t="s">
        <v>27</v>
      </c>
      <c r="K612" t="s">
        <v>42</v>
      </c>
      <c r="L612" t="s">
        <v>43</v>
      </c>
      <c r="M612">
        <v>90032</v>
      </c>
      <c r="N612" t="s">
        <v>44</v>
      </c>
      <c r="O612" t="s">
        <v>4640</v>
      </c>
      <c r="P612" t="s">
        <v>46</v>
      </c>
      <c r="Q612" t="s">
        <v>68</v>
      </c>
      <c r="R612" t="s">
        <v>186</v>
      </c>
      <c r="S612">
        <v>14.52</v>
      </c>
      <c r="T612">
        <v>3</v>
      </c>
      <c r="U612">
        <v>0</v>
      </c>
      <c r="V612">
        <v>4.7915999999999999</v>
      </c>
    </row>
    <row r="613" spans="1:22" x14ac:dyDescent="0.25">
      <c r="A613">
        <v>1836</v>
      </c>
      <c r="B613" t="s">
        <v>4607</v>
      </c>
      <c r="C613">
        <v>2011</v>
      </c>
      <c r="D613" s="27">
        <v>40715</v>
      </c>
      <c r="E613" s="27">
        <v>40718</v>
      </c>
      <c r="F613" t="s">
        <v>188</v>
      </c>
      <c r="G613" t="s">
        <v>4468</v>
      </c>
      <c r="H613" t="s">
        <v>4469</v>
      </c>
      <c r="I613" t="s">
        <v>26</v>
      </c>
      <c r="J613" t="s">
        <v>27</v>
      </c>
      <c r="K613" t="s">
        <v>4608</v>
      </c>
      <c r="L613" t="s">
        <v>747</v>
      </c>
      <c r="M613">
        <v>6450</v>
      </c>
      <c r="N613" t="s">
        <v>148</v>
      </c>
      <c r="O613" t="s">
        <v>128</v>
      </c>
      <c r="P613" t="s">
        <v>46</v>
      </c>
      <c r="Q613" t="s">
        <v>68</v>
      </c>
      <c r="R613" t="s">
        <v>129</v>
      </c>
      <c r="S613">
        <v>21.400000000000002</v>
      </c>
      <c r="T613">
        <v>5</v>
      </c>
      <c r="U613">
        <v>0</v>
      </c>
      <c r="V613">
        <v>6.2059999999999977</v>
      </c>
    </row>
    <row r="614" spans="1:22" x14ac:dyDescent="0.25">
      <c r="A614">
        <v>1817</v>
      </c>
      <c r="B614" t="s">
        <v>4561</v>
      </c>
      <c r="C614">
        <v>2012</v>
      </c>
      <c r="D614" s="27">
        <v>41064</v>
      </c>
      <c r="E614" s="27">
        <v>41064</v>
      </c>
      <c r="F614" t="s">
        <v>1290</v>
      </c>
      <c r="G614" t="s">
        <v>2720</v>
      </c>
      <c r="H614" t="s">
        <v>2721</v>
      </c>
      <c r="I614" t="s">
        <v>26</v>
      </c>
      <c r="J614" t="s">
        <v>27</v>
      </c>
      <c r="K614" t="s">
        <v>95</v>
      </c>
      <c r="L614" t="s">
        <v>96</v>
      </c>
      <c r="M614">
        <v>98105</v>
      </c>
      <c r="N614" t="s">
        <v>44</v>
      </c>
      <c r="O614" t="s">
        <v>780</v>
      </c>
      <c r="P614" t="s">
        <v>46</v>
      </c>
      <c r="Q614" t="s">
        <v>68</v>
      </c>
      <c r="R614" t="s">
        <v>781</v>
      </c>
      <c r="S614">
        <v>9.26</v>
      </c>
      <c r="T614">
        <v>2</v>
      </c>
      <c r="U614">
        <v>0</v>
      </c>
      <c r="V614">
        <v>3.0557999999999996</v>
      </c>
    </row>
    <row r="615" spans="1:22" x14ac:dyDescent="0.25">
      <c r="A615">
        <v>1816</v>
      </c>
      <c r="B615" t="s">
        <v>4561</v>
      </c>
      <c r="C615">
        <v>2012</v>
      </c>
      <c r="D615" s="27">
        <v>41064</v>
      </c>
      <c r="E615" s="27">
        <v>41064</v>
      </c>
      <c r="F615" t="s">
        <v>1290</v>
      </c>
      <c r="G615" t="s">
        <v>2720</v>
      </c>
      <c r="H615" t="s">
        <v>2721</v>
      </c>
      <c r="I615" t="s">
        <v>26</v>
      </c>
      <c r="J615" t="s">
        <v>27</v>
      </c>
      <c r="K615" t="s">
        <v>95</v>
      </c>
      <c r="L615" t="s">
        <v>96</v>
      </c>
      <c r="M615">
        <v>98105</v>
      </c>
      <c r="N615" t="s">
        <v>44</v>
      </c>
      <c r="O615" t="s">
        <v>4562</v>
      </c>
      <c r="P615" t="s">
        <v>46</v>
      </c>
      <c r="Q615" t="s">
        <v>47</v>
      </c>
      <c r="R615" t="s">
        <v>4563</v>
      </c>
      <c r="S615">
        <v>7.38</v>
      </c>
      <c r="T615">
        <v>2</v>
      </c>
      <c r="U615">
        <v>0</v>
      </c>
      <c r="V615">
        <v>3.4685999999999999</v>
      </c>
    </row>
    <row r="616" spans="1:22" x14ac:dyDescent="0.25">
      <c r="A616">
        <v>1812</v>
      </c>
      <c r="B616" t="s">
        <v>4556</v>
      </c>
      <c r="C616">
        <v>2011</v>
      </c>
      <c r="D616" s="27">
        <v>40703</v>
      </c>
      <c r="E616" s="27">
        <v>40705</v>
      </c>
      <c r="F616" t="s">
        <v>23</v>
      </c>
      <c r="G616" t="s">
        <v>3161</v>
      </c>
      <c r="H616" t="s">
        <v>3162</v>
      </c>
      <c r="I616" t="s">
        <v>26</v>
      </c>
      <c r="J616" t="s">
        <v>27</v>
      </c>
      <c r="K616" t="s">
        <v>3323</v>
      </c>
      <c r="L616" t="s">
        <v>319</v>
      </c>
      <c r="M616">
        <v>22801</v>
      </c>
      <c r="N616" t="s">
        <v>30</v>
      </c>
      <c r="O616" t="s">
        <v>539</v>
      </c>
      <c r="P616" t="s">
        <v>32</v>
      </c>
      <c r="Q616" t="s">
        <v>56</v>
      </c>
      <c r="R616" t="s">
        <v>540</v>
      </c>
      <c r="S616">
        <v>1441.3</v>
      </c>
      <c r="T616">
        <v>7</v>
      </c>
      <c r="U616">
        <v>0</v>
      </c>
      <c r="V616">
        <v>245.0209999999999</v>
      </c>
    </row>
    <row r="617" spans="1:22" x14ac:dyDescent="0.25">
      <c r="A617">
        <v>1746</v>
      </c>
      <c r="B617" t="s">
        <v>4448</v>
      </c>
      <c r="C617">
        <v>2011</v>
      </c>
      <c r="D617" s="27">
        <v>40700</v>
      </c>
      <c r="E617" s="27">
        <v>40703</v>
      </c>
      <c r="F617" t="s">
        <v>188</v>
      </c>
      <c r="G617" t="s">
        <v>2460</v>
      </c>
      <c r="H617" t="s">
        <v>2461</v>
      </c>
      <c r="I617" t="s">
        <v>26</v>
      </c>
      <c r="J617" t="s">
        <v>27</v>
      </c>
      <c r="K617" t="s">
        <v>389</v>
      </c>
      <c r="L617" t="s">
        <v>267</v>
      </c>
      <c r="M617">
        <v>14609</v>
      </c>
      <c r="N617" t="s">
        <v>148</v>
      </c>
      <c r="O617" t="s">
        <v>688</v>
      </c>
      <c r="P617" t="s">
        <v>46</v>
      </c>
      <c r="Q617" t="s">
        <v>68</v>
      </c>
      <c r="R617" t="s">
        <v>689</v>
      </c>
      <c r="S617">
        <v>13.36</v>
      </c>
      <c r="T617">
        <v>2</v>
      </c>
      <c r="U617">
        <v>0</v>
      </c>
      <c r="V617">
        <v>4.9431999999999992</v>
      </c>
    </row>
    <row r="618" spans="1:22" x14ac:dyDescent="0.25">
      <c r="A618">
        <v>1700</v>
      </c>
      <c r="B618" t="s">
        <v>4388</v>
      </c>
      <c r="C618">
        <v>2011</v>
      </c>
      <c r="D618" s="27">
        <v>40697</v>
      </c>
      <c r="E618" s="27">
        <v>40701</v>
      </c>
      <c r="F618" t="s">
        <v>23</v>
      </c>
      <c r="G618" t="s">
        <v>519</v>
      </c>
      <c r="H618" t="s">
        <v>520</v>
      </c>
      <c r="I618" t="s">
        <v>26</v>
      </c>
      <c r="J618" t="s">
        <v>27</v>
      </c>
      <c r="K618" t="s">
        <v>95</v>
      </c>
      <c r="L618" t="s">
        <v>96</v>
      </c>
      <c r="M618">
        <v>98115</v>
      </c>
      <c r="N618" t="s">
        <v>44</v>
      </c>
      <c r="O618" t="s">
        <v>3273</v>
      </c>
      <c r="P618" t="s">
        <v>32</v>
      </c>
      <c r="Q618" t="s">
        <v>56</v>
      </c>
      <c r="R618" t="s">
        <v>3274</v>
      </c>
      <c r="S618">
        <v>515.88</v>
      </c>
      <c r="T618">
        <v>6</v>
      </c>
      <c r="U618">
        <v>0</v>
      </c>
      <c r="V618">
        <v>113.49359999999999</v>
      </c>
    </row>
    <row r="619" spans="1:22" x14ac:dyDescent="0.25">
      <c r="A619">
        <v>1694</v>
      </c>
      <c r="B619" t="s">
        <v>4378</v>
      </c>
      <c r="C619">
        <v>2013</v>
      </c>
      <c r="D619" s="27">
        <v>41452</v>
      </c>
      <c r="E619" s="27">
        <v>41455</v>
      </c>
      <c r="F619" t="s">
        <v>23</v>
      </c>
      <c r="G619" t="s">
        <v>3676</v>
      </c>
      <c r="H619" t="s">
        <v>3677</v>
      </c>
      <c r="I619" t="s">
        <v>102</v>
      </c>
      <c r="J619" t="s">
        <v>27</v>
      </c>
      <c r="K619" t="s">
        <v>4346</v>
      </c>
      <c r="L619" t="s">
        <v>104</v>
      </c>
      <c r="M619">
        <v>75023</v>
      </c>
      <c r="N619" t="s">
        <v>105</v>
      </c>
      <c r="O619" t="s">
        <v>4379</v>
      </c>
      <c r="P619" t="s">
        <v>71</v>
      </c>
      <c r="Q619" t="s">
        <v>161</v>
      </c>
      <c r="R619" t="s">
        <v>4380</v>
      </c>
      <c r="S619">
        <v>13.616</v>
      </c>
      <c r="T619">
        <v>2</v>
      </c>
      <c r="U619">
        <v>0.2</v>
      </c>
      <c r="V619">
        <v>3.5742000000000012</v>
      </c>
    </row>
    <row r="620" spans="1:22" x14ac:dyDescent="0.25">
      <c r="A620">
        <v>1630</v>
      </c>
      <c r="B620" t="s">
        <v>4269</v>
      </c>
      <c r="C620">
        <v>2014</v>
      </c>
      <c r="D620" s="27">
        <v>41812</v>
      </c>
      <c r="E620" s="27">
        <v>41816</v>
      </c>
      <c r="F620" t="s">
        <v>23</v>
      </c>
      <c r="G620" t="s">
        <v>2009</v>
      </c>
      <c r="H620" t="s">
        <v>2010</v>
      </c>
      <c r="I620" t="s">
        <v>26</v>
      </c>
      <c r="J620" t="s">
        <v>27</v>
      </c>
      <c r="K620" t="s">
        <v>2180</v>
      </c>
      <c r="L620" t="s">
        <v>498</v>
      </c>
      <c r="M620">
        <v>44105</v>
      </c>
      <c r="N620" t="s">
        <v>148</v>
      </c>
      <c r="O620" t="s">
        <v>2773</v>
      </c>
      <c r="P620" t="s">
        <v>46</v>
      </c>
      <c r="Q620" t="s">
        <v>75</v>
      </c>
      <c r="R620" t="s">
        <v>2774</v>
      </c>
      <c r="S620">
        <v>41.256000000000007</v>
      </c>
      <c r="T620">
        <v>6</v>
      </c>
      <c r="U620">
        <v>0.7</v>
      </c>
      <c r="V620">
        <v>-34.38000000000001</v>
      </c>
    </row>
    <row r="621" spans="1:22" x14ac:dyDescent="0.25">
      <c r="A621">
        <v>1629</v>
      </c>
      <c r="B621" t="s">
        <v>4269</v>
      </c>
      <c r="C621">
        <v>2014</v>
      </c>
      <c r="D621" s="27">
        <v>41812</v>
      </c>
      <c r="E621" s="27">
        <v>41816</v>
      </c>
      <c r="F621" t="s">
        <v>23</v>
      </c>
      <c r="G621" t="s">
        <v>2009</v>
      </c>
      <c r="H621" t="s">
        <v>2010</v>
      </c>
      <c r="I621" t="s">
        <v>26</v>
      </c>
      <c r="J621" t="s">
        <v>27</v>
      </c>
      <c r="K621" t="s">
        <v>2180</v>
      </c>
      <c r="L621" t="s">
        <v>498</v>
      </c>
      <c r="M621">
        <v>44105</v>
      </c>
      <c r="N621" t="s">
        <v>148</v>
      </c>
      <c r="O621" t="s">
        <v>4270</v>
      </c>
      <c r="P621" t="s">
        <v>32</v>
      </c>
      <c r="Q621" t="s">
        <v>65</v>
      </c>
      <c r="R621" t="s">
        <v>4271</v>
      </c>
      <c r="S621">
        <v>17.920000000000002</v>
      </c>
      <c r="T621">
        <v>5</v>
      </c>
      <c r="U621">
        <v>0.2</v>
      </c>
      <c r="V621">
        <v>2.4639999999999986</v>
      </c>
    </row>
    <row r="622" spans="1:22" x14ac:dyDescent="0.25">
      <c r="A622">
        <v>1593</v>
      </c>
      <c r="B622" t="s">
        <v>4198</v>
      </c>
      <c r="C622">
        <v>2012</v>
      </c>
      <c r="D622" s="27">
        <v>41083</v>
      </c>
      <c r="E622" s="27">
        <v>41085</v>
      </c>
      <c r="F622" t="s">
        <v>23</v>
      </c>
      <c r="G622" t="s">
        <v>4199</v>
      </c>
      <c r="H622" t="s">
        <v>4200</v>
      </c>
      <c r="I622" t="s">
        <v>26</v>
      </c>
      <c r="J622" t="s">
        <v>27</v>
      </c>
      <c r="K622" t="s">
        <v>3015</v>
      </c>
      <c r="L622" t="s">
        <v>96</v>
      </c>
      <c r="M622">
        <v>98502</v>
      </c>
      <c r="N622" t="s">
        <v>44</v>
      </c>
      <c r="O622" t="s">
        <v>4201</v>
      </c>
      <c r="P622" t="s">
        <v>71</v>
      </c>
      <c r="Q622" t="s">
        <v>72</v>
      </c>
      <c r="R622" t="s">
        <v>4202</v>
      </c>
      <c r="S622">
        <v>201.56800000000001</v>
      </c>
      <c r="T622">
        <v>4</v>
      </c>
      <c r="U622">
        <v>0.2</v>
      </c>
      <c r="V622">
        <v>22.676399999999994</v>
      </c>
    </row>
    <row r="623" spans="1:22" x14ac:dyDescent="0.25">
      <c r="A623">
        <v>1569</v>
      </c>
      <c r="B623" t="s">
        <v>4160</v>
      </c>
      <c r="C623">
        <v>2014</v>
      </c>
      <c r="D623" s="27">
        <v>41802</v>
      </c>
      <c r="E623" s="27">
        <v>41802</v>
      </c>
      <c r="F623" t="s">
        <v>1290</v>
      </c>
      <c r="G623" t="s">
        <v>1962</v>
      </c>
      <c r="H623" t="s">
        <v>1963</v>
      </c>
      <c r="I623" t="s">
        <v>26</v>
      </c>
      <c r="J623" t="s">
        <v>27</v>
      </c>
      <c r="K623" t="s">
        <v>42</v>
      </c>
      <c r="L623" t="s">
        <v>43</v>
      </c>
      <c r="M623">
        <v>90004</v>
      </c>
      <c r="N623" t="s">
        <v>44</v>
      </c>
      <c r="O623" t="s">
        <v>1730</v>
      </c>
      <c r="P623" t="s">
        <v>46</v>
      </c>
      <c r="Q623" t="s">
        <v>90</v>
      </c>
      <c r="R623" t="s">
        <v>1731</v>
      </c>
      <c r="S623">
        <v>122.97</v>
      </c>
      <c r="T623">
        <v>3</v>
      </c>
      <c r="U623">
        <v>0</v>
      </c>
      <c r="V623">
        <v>60.255300000000005</v>
      </c>
    </row>
    <row r="624" spans="1:22" x14ac:dyDescent="0.25">
      <c r="A624">
        <v>1552</v>
      </c>
      <c r="B624" t="s">
        <v>4111</v>
      </c>
      <c r="C624">
        <v>2013</v>
      </c>
      <c r="D624" s="27">
        <v>41443</v>
      </c>
      <c r="E624" s="27">
        <v>41448</v>
      </c>
      <c r="F624" t="s">
        <v>50</v>
      </c>
      <c r="G624" t="s">
        <v>4112</v>
      </c>
      <c r="H624" t="s">
        <v>4113</v>
      </c>
      <c r="I624" t="s">
        <v>26</v>
      </c>
      <c r="J624" t="s">
        <v>27</v>
      </c>
      <c r="K624" t="s">
        <v>947</v>
      </c>
      <c r="L624" t="s">
        <v>43</v>
      </c>
      <c r="M624">
        <v>92024</v>
      </c>
      <c r="N624" t="s">
        <v>44</v>
      </c>
      <c r="O624" t="s">
        <v>3778</v>
      </c>
      <c r="P624" t="s">
        <v>46</v>
      </c>
      <c r="Q624" t="s">
        <v>90</v>
      </c>
      <c r="R624" t="s">
        <v>3779</v>
      </c>
      <c r="S624">
        <v>111.96</v>
      </c>
      <c r="T624">
        <v>2</v>
      </c>
      <c r="U624">
        <v>0</v>
      </c>
      <c r="V624">
        <v>54.860399999999998</v>
      </c>
    </row>
    <row r="625" spans="1:22" x14ac:dyDescent="0.25">
      <c r="A625">
        <v>1512</v>
      </c>
      <c r="B625" t="s">
        <v>4038</v>
      </c>
      <c r="C625">
        <v>2014</v>
      </c>
      <c r="D625" s="27">
        <v>41815</v>
      </c>
      <c r="E625" s="27">
        <v>41822</v>
      </c>
      <c r="F625" t="s">
        <v>50</v>
      </c>
      <c r="G625" t="s">
        <v>3924</v>
      </c>
      <c r="H625" t="s">
        <v>3925</v>
      </c>
      <c r="I625" t="s">
        <v>41</v>
      </c>
      <c r="J625" t="s">
        <v>27</v>
      </c>
      <c r="K625" t="s">
        <v>4039</v>
      </c>
      <c r="L625" t="s">
        <v>43</v>
      </c>
      <c r="M625">
        <v>91767</v>
      </c>
      <c r="N625" t="s">
        <v>44</v>
      </c>
      <c r="O625" t="s">
        <v>770</v>
      </c>
      <c r="P625" t="s">
        <v>46</v>
      </c>
      <c r="Q625" t="s">
        <v>68</v>
      </c>
      <c r="R625" t="s">
        <v>771</v>
      </c>
      <c r="S625">
        <v>35.82</v>
      </c>
      <c r="T625">
        <v>9</v>
      </c>
      <c r="U625">
        <v>0</v>
      </c>
      <c r="V625">
        <v>11.820599999999997</v>
      </c>
    </row>
    <row r="626" spans="1:22" x14ac:dyDescent="0.25">
      <c r="A626">
        <v>1511</v>
      </c>
      <c r="B626" t="s">
        <v>4038</v>
      </c>
      <c r="C626">
        <v>2014</v>
      </c>
      <c r="D626" s="27">
        <v>41815</v>
      </c>
      <c r="E626" s="27">
        <v>41822</v>
      </c>
      <c r="F626" t="s">
        <v>50</v>
      </c>
      <c r="G626" t="s">
        <v>3924</v>
      </c>
      <c r="H626" t="s">
        <v>3925</v>
      </c>
      <c r="I626" t="s">
        <v>41</v>
      </c>
      <c r="J626" t="s">
        <v>27</v>
      </c>
      <c r="K626" t="s">
        <v>4039</v>
      </c>
      <c r="L626" t="s">
        <v>43</v>
      </c>
      <c r="M626">
        <v>91767</v>
      </c>
      <c r="N626" t="s">
        <v>44</v>
      </c>
      <c r="O626" t="s">
        <v>1122</v>
      </c>
      <c r="P626" t="s">
        <v>46</v>
      </c>
      <c r="Q626" t="s">
        <v>68</v>
      </c>
      <c r="R626" t="s">
        <v>1123</v>
      </c>
      <c r="S626">
        <v>385.6</v>
      </c>
      <c r="T626">
        <v>8</v>
      </c>
      <c r="U626">
        <v>0</v>
      </c>
      <c r="V626">
        <v>111.82399999999996</v>
      </c>
    </row>
    <row r="627" spans="1:22" x14ac:dyDescent="0.25">
      <c r="A627">
        <v>1457</v>
      </c>
      <c r="B627" t="s">
        <v>3914</v>
      </c>
      <c r="C627">
        <v>2014</v>
      </c>
      <c r="D627" s="27">
        <v>41803</v>
      </c>
      <c r="E627" s="27">
        <v>41810</v>
      </c>
      <c r="F627" t="s">
        <v>50</v>
      </c>
      <c r="G627" t="s">
        <v>3915</v>
      </c>
      <c r="H627" t="s">
        <v>3916</v>
      </c>
      <c r="I627" t="s">
        <v>102</v>
      </c>
      <c r="J627" t="s">
        <v>27</v>
      </c>
      <c r="K627" t="s">
        <v>497</v>
      </c>
      <c r="L627" t="s">
        <v>1272</v>
      </c>
      <c r="M627">
        <v>31907</v>
      </c>
      <c r="N627" t="s">
        <v>30</v>
      </c>
      <c r="O627" t="s">
        <v>3919</v>
      </c>
      <c r="P627" t="s">
        <v>32</v>
      </c>
      <c r="Q627" t="s">
        <v>56</v>
      </c>
      <c r="R627" t="s">
        <v>3920</v>
      </c>
      <c r="S627">
        <v>452.93999999999994</v>
      </c>
      <c r="T627">
        <v>3</v>
      </c>
      <c r="U627">
        <v>0</v>
      </c>
      <c r="V627">
        <v>67.940999999999974</v>
      </c>
    </row>
    <row r="628" spans="1:22" x14ac:dyDescent="0.25">
      <c r="A628">
        <v>1456</v>
      </c>
      <c r="B628" t="s">
        <v>3914</v>
      </c>
      <c r="C628">
        <v>2014</v>
      </c>
      <c r="D628" s="27">
        <v>41803</v>
      </c>
      <c r="E628" s="27">
        <v>41810</v>
      </c>
      <c r="F628" t="s">
        <v>50</v>
      </c>
      <c r="G628" t="s">
        <v>3915</v>
      </c>
      <c r="H628" t="s">
        <v>3916</v>
      </c>
      <c r="I628" t="s">
        <v>102</v>
      </c>
      <c r="J628" t="s">
        <v>27</v>
      </c>
      <c r="K628" t="s">
        <v>497</v>
      </c>
      <c r="L628" t="s">
        <v>1272</v>
      </c>
      <c r="M628">
        <v>31907</v>
      </c>
      <c r="N628" t="s">
        <v>30</v>
      </c>
      <c r="O628" t="s">
        <v>3917</v>
      </c>
      <c r="P628" t="s">
        <v>46</v>
      </c>
      <c r="Q628" t="s">
        <v>75</v>
      </c>
      <c r="R628" t="s">
        <v>3918</v>
      </c>
      <c r="S628">
        <v>91.199999999999989</v>
      </c>
      <c r="T628">
        <v>3</v>
      </c>
      <c r="U628">
        <v>0</v>
      </c>
      <c r="V628">
        <v>41.951999999999998</v>
      </c>
    </row>
    <row r="629" spans="1:22" x14ac:dyDescent="0.25">
      <c r="A629">
        <v>1448</v>
      </c>
      <c r="B629" t="s">
        <v>3890</v>
      </c>
      <c r="C629">
        <v>2014</v>
      </c>
      <c r="D629" s="27">
        <v>41804</v>
      </c>
      <c r="E629" s="27">
        <v>41807</v>
      </c>
      <c r="F629" t="s">
        <v>188</v>
      </c>
      <c r="G629" t="s">
        <v>1497</v>
      </c>
      <c r="H629" t="s">
        <v>1498</v>
      </c>
      <c r="I629" t="s">
        <v>102</v>
      </c>
      <c r="J629" t="s">
        <v>27</v>
      </c>
      <c r="K629" t="s">
        <v>303</v>
      </c>
      <c r="L629" t="s">
        <v>211</v>
      </c>
      <c r="M629">
        <v>60653</v>
      </c>
      <c r="N629" t="s">
        <v>105</v>
      </c>
      <c r="O629" t="s">
        <v>3893</v>
      </c>
      <c r="P629" t="s">
        <v>71</v>
      </c>
      <c r="Q629" t="s">
        <v>72</v>
      </c>
      <c r="R629" t="s">
        <v>3894</v>
      </c>
      <c r="S629">
        <v>47.984000000000002</v>
      </c>
      <c r="T629">
        <v>2</v>
      </c>
      <c r="U629">
        <v>0.2</v>
      </c>
      <c r="V629">
        <v>5.9979999999999922</v>
      </c>
    </row>
    <row r="630" spans="1:22" x14ac:dyDescent="0.25">
      <c r="A630">
        <v>1447</v>
      </c>
      <c r="B630" t="s">
        <v>3890</v>
      </c>
      <c r="C630">
        <v>2014</v>
      </c>
      <c r="D630" s="27">
        <v>41804</v>
      </c>
      <c r="E630" s="27">
        <v>41807</v>
      </c>
      <c r="F630" t="s">
        <v>188</v>
      </c>
      <c r="G630" t="s">
        <v>1497</v>
      </c>
      <c r="H630" t="s">
        <v>1498</v>
      </c>
      <c r="I630" t="s">
        <v>102</v>
      </c>
      <c r="J630" t="s">
        <v>27</v>
      </c>
      <c r="K630" t="s">
        <v>303</v>
      </c>
      <c r="L630" t="s">
        <v>211</v>
      </c>
      <c r="M630">
        <v>60653</v>
      </c>
      <c r="N630" t="s">
        <v>105</v>
      </c>
      <c r="O630" t="s">
        <v>3891</v>
      </c>
      <c r="P630" t="s">
        <v>32</v>
      </c>
      <c r="Q630" t="s">
        <v>36</v>
      </c>
      <c r="R630" t="s">
        <v>3892</v>
      </c>
      <c r="S630">
        <v>470.30199999999996</v>
      </c>
      <c r="T630">
        <v>7</v>
      </c>
      <c r="U630">
        <v>0.3</v>
      </c>
      <c r="V630">
        <v>-87.341800000000035</v>
      </c>
    </row>
    <row r="631" spans="1:22" x14ac:dyDescent="0.25">
      <c r="A631">
        <v>1446</v>
      </c>
      <c r="B631" t="s">
        <v>3890</v>
      </c>
      <c r="C631">
        <v>2014</v>
      </c>
      <c r="D631" s="27">
        <v>41804</v>
      </c>
      <c r="E631" s="27">
        <v>41807</v>
      </c>
      <c r="F631" t="s">
        <v>188</v>
      </c>
      <c r="G631" t="s">
        <v>1497</v>
      </c>
      <c r="H631" t="s">
        <v>1498</v>
      </c>
      <c r="I631" t="s">
        <v>102</v>
      </c>
      <c r="J631" t="s">
        <v>27</v>
      </c>
      <c r="K631" t="s">
        <v>303</v>
      </c>
      <c r="L631" t="s">
        <v>211</v>
      </c>
      <c r="M631">
        <v>60653</v>
      </c>
      <c r="N631" t="s">
        <v>105</v>
      </c>
      <c r="O631" t="s">
        <v>960</v>
      </c>
      <c r="P631" t="s">
        <v>46</v>
      </c>
      <c r="Q631" t="s">
        <v>59</v>
      </c>
      <c r="R631" t="s">
        <v>961</v>
      </c>
      <c r="S631">
        <v>164.73599999999999</v>
      </c>
      <c r="T631">
        <v>4</v>
      </c>
      <c r="U631">
        <v>0.2</v>
      </c>
      <c r="V631">
        <v>-39.124799999999993</v>
      </c>
    </row>
    <row r="632" spans="1:22" x14ac:dyDescent="0.25">
      <c r="A632">
        <v>1437</v>
      </c>
      <c r="B632" t="s">
        <v>3867</v>
      </c>
      <c r="C632">
        <v>2014</v>
      </c>
      <c r="D632" s="27">
        <v>41811</v>
      </c>
      <c r="E632" s="27">
        <v>41818</v>
      </c>
      <c r="F632" t="s">
        <v>50</v>
      </c>
      <c r="G632" t="s">
        <v>3868</v>
      </c>
      <c r="H632" t="s">
        <v>3869</v>
      </c>
      <c r="I632" t="s">
        <v>26</v>
      </c>
      <c r="J632" t="s">
        <v>27</v>
      </c>
      <c r="K632" t="s">
        <v>3870</v>
      </c>
      <c r="L632" t="s">
        <v>498</v>
      </c>
      <c r="M632">
        <v>44134</v>
      </c>
      <c r="N632" t="s">
        <v>148</v>
      </c>
      <c r="O632" t="s">
        <v>3716</v>
      </c>
      <c r="P632" t="s">
        <v>46</v>
      </c>
      <c r="Q632" t="s">
        <v>68</v>
      </c>
      <c r="R632" t="s">
        <v>3717</v>
      </c>
      <c r="S632">
        <v>5.2480000000000002</v>
      </c>
      <c r="T632">
        <v>2</v>
      </c>
      <c r="U632">
        <v>0.2</v>
      </c>
      <c r="V632">
        <v>0.59039999999999915</v>
      </c>
    </row>
    <row r="633" spans="1:22" x14ac:dyDescent="0.25">
      <c r="A633">
        <v>1436</v>
      </c>
      <c r="B633" t="s">
        <v>3867</v>
      </c>
      <c r="C633">
        <v>2014</v>
      </c>
      <c r="D633" s="27">
        <v>41811</v>
      </c>
      <c r="E633" s="27">
        <v>41818</v>
      </c>
      <c r="F633" t="s">
        <v>50</v>
      </c>
      <c r="G633" t="s">
        <v>3868</v>
      </c>
      <c r="H633" t="s">
        <v>3869</v>
      </c>
      <c r="I633" t="s">
        <v>26</v>
      </c>
      <c r="J633" t="s">
        <v>27</v>
      </c>
      <c r="K633" t="s">
        <v>3870</v>
      </c>
      <c r="L633" t="s">
        <v>498</v>
      </c>
      <c r="M633">
        <v>44134</v>
      </c>
      <c r="N633" t="s">
        <v>148</v>
      </c>
      <c r="O633" t="s">
        <v>3871</v>
      </c>
      <c r="P633" t="s">
        <v>46</v>
      </c>
      <c r="Q633" t="s">
        <v>90</v>
      </c>
      <c r="R633" t="s">
        <v>3872</v>
      </c>
      <c r="S633">
        <v>31.104000000000006</v>
      </c>
      <c r="T633">
        <v>6</v>
      </c>
      <c r="U633">
        <v>0.2</v>
      </c>
      <c r="V633">
        <v>10.8864</v>
      </c>
    </row>
    <row r="634" spans="1:22" x14ac:dyDescent="0.25">
      <c r="A634">
        <v>1414</v>
      </c>
      <c r="B634" t="s">
        <v>3831</v>
      </c>
      <c r="C634">
        <v>2011</v>
      </c>
      <c r="D634" s="27">
        <v>40724</v>
      </c>
      <c r="E634" s="27">
        <v>40729</v>
      </c>
      <c r="F634" t="s">
        <v>50</v>
      </c>
      <c r="G634" t="s">
        <v>3832</v>
      </c>
      <c r="H634" t="s">
        <v>3833</v>
      </c>
      <c r="I634" t="s">
        <v>26</v>
      </c>
      <c r="J634" t="s">
        <v>27</v>
      </c>
      <c r="K634" t="s">
        <v>266</v>
      </c>
      <c r="L634" t="s">
        <v>267</v>
      </c>
      <c r="M634">
        <v>10024</v>
      </c>
      <c r="N634" t="s">
        <v>148</v>
      </c>
      <c r="O634" t="s">
        <v>3834</v>
      </c>
      <c r="P634" t="s">
        <v>46</v>
      </c>
      <c r="Q634" t="s">
        <v>75</v>
      </c>
      <c r="R634" t="s">
        <v>3835</v>
      </c>
      <c r="S634">
        <v>334.76800000000003</v>
      </c>
      <c r="T634">
        <v>7</v>
      </c>
      <c r="U634">
        <v>0.2</v>
      </c>
      <c r="V634">
        <v>108.79959999999997</v>
      </c>
    </row>
    <row r="635" spans="1:22" x14ac:dyDescent="0.25">
      <c r="A635">
        <v>1332</v>
      </c>
      <c r="B635" t="s">
        <v>3675</v>
      </c>
      <c r="C635">
        <v>2014</v>
      </c>
      <c r="D635" s="27">
        <v>41793</v>
      </c>
      <c r="E635" s="27">
        <v>41797</v>
      </c>
      <c r="F635" t="s">
        <v>50</v>
      </c>
      <c r="G635" t="s">
        <v>3676</v>
      </c>
      <c r="H635" t="s">
        <v>3677</v>
      </c>
      <c r="I635" t="s">
        <v>102</v>
      </c>
      <c r="J635" t="s">
        <v>27</v>
      </c>
      <c r="K635" t="s">
        <v>2628</v>
      </c>
      <c r="L635" t="s">
        <v>498</v>
      </c>
      <c r="M635">
        <v>44052</v>
      </c>
      <c r="N635" t="s">
        <v>148</v>
      </c>
      <c r="O635" t="s">
        <v>1765</v>
      </c>
      <c r="P635" t="s">
        <v>46</v>
      </c>
      <c r="Q635" t="s">
        <v>59</v>
      </c>
      <c r="R635" t="s">
        <v>1766</v>
      </c>
      <c r="S635">
        <v>27.439999999999998</v>
      </c>
      <c r="T635">
        <v>2</v>
      </c>
      <c r="U635">
        <v>0.2</v>
      </c>
      <c r="V635">
        <v>2.4009999999999998</v>
      </c>
    </row>
    <row r="636" spans="1:22" x14ac:dyDescent="0.25">
      <c r="A636">
        <v>1331</v>
      </c>
      <c r="B636" t="s">
        <v>3675</v>
      </c>
      <c r="C636">
        <v>2014</v>
      </c>
      <c r="D636" s="27">
        <v>41793</v>
      </c>
      <c r="E636" s="27">
        <v>41797</v>
      </c>
      <c r="F636" t="s">
        <v>50</v>
      </c>
      <c r="G636" t="s">
        <v>3676</v>
      </c>
      <c r="H636" t="s">
        <v>3677</v>
      </c>
      <c r="I636" t="s">
        <v>102</v>
      </c>
      <c r="J636" t="s">
        <v>27</v>
      </c>
      <c r="K636" t="s">
        <v>2628</v>
      </c>
      <c r="L636" t="s">
        <v>498</v>
      </c>
      <c r="M636">
        <v>44052</v>
      </c>
      <c r="N636" t="s">
        <v>148</v>
      </c>
      <c r="O636" t="s">
        <v>1936</v>
      </c>
      <c r="P636" t="s">
        <v>71</v>
      </c>
      <c r="Q636" t="s">
        <v>72</v>
      </c>
      <c r="R636" t="s">
        <v>1937</v>
      </c>
      <c r="S636">
        <v>2.97</v>
      </c>
      <c r="T636">
        <v>1</v>
      </c>
      <c r="U636">
        <v>0.4</v>
      </c>
      <c r="V636">
        <v>-0.64350000000000018</v>
      </c>
    </row>
    <row r="637" spans="1:22" x14ac:dyDescent="0.25">
      <c r="A637">
        <v>1327</v>
      </c>
      <c r="B637" t="s">
        <v>3663</v>
      </c>
      <c r="C637">
        <v>2012</v>
      </c>
      <c r="D637" s="27">
        <v>41074</v>
      </c>
      <c r="E637" s="27">
        <v>41078</v>
      </c>
      <c r="F637" t="s">
        <v>50</v>
      </c>
      <c r="G637" t="s">
        <v>531</v>
      </c>
      <c r="H637" t="s">
        <v>532</v>
      </c>
      <c r="I637" t="s">
        <v>102</v>
      </c>
      <c r="J637" t="s">
        <v>27</v>
      </c>
      <c r="K637" t="s">
        <v>146</v>
      </c>
      <c r="L637" t="s">
        <v>147</v>
      </c>
      <c r="M637">
        <v>19120</v>
      </c>
      <c r="N637" t="s">
        <v>148</v>
      </c>
      <c r="O637" t="s">
        <v>3431</v>
      </c>
      <c r="P637" t="s">
        <v>32</v>
      </c>
      <c r="Q637" t="s">
        <v>65</v>
      </c>
      <c r="R637" t="s">
        <v>3432</v>
      </c>
      <c r="S637">
        <v>51.072000000000003</v>
      </c>
      <c r="T637">
        <v>6</v>
      </c>
      <c r="U637">
        <v>0.2</v>
      </c>
      <c r="V637">
        <v>5.1072000000000024</v>
      </c>
    </row>
    <row r="638" spans="1:22" x14ac:dyDescent="0.25">
      <c r="A638">
        <v>1311</v>
      </c>
      <c r="B638" t="s">
        <v>3618</v>
      </c>
      <c r="C638">
        <v>2013</v>
      </c>
      <c r="D638" s="27">
        <v>41446</v>
      </c>
      <c r="E638" s="27">
        <v>41447</v>
      </c>
      <c r="F638" t="s">
        <v>188</v>
      </c>
      <c r="G638" t="s">
        <v>984</v>
      </c>
      <c r="H638" t="s">
        <v>985</v>
      </c>
      <c r="I638" t="s">
        <v>26</v>
      </c>
      <c r="J638" t="s">
        <v>27</v>
      </c>
      <c r="K638" t="s">
        <v>602</v>
      </c>
      <c r="L638" t="s">
        <v>43</v>
      </c>
      <c r="M638">
        <v>91104</v>
      </c>
      <c r="N638" t="s">
        <v>44</v>
      </c>
      <c r="O638" t="s">
        <v>3621</v>
      </c>
      <c r="P638" t="s">
        <v>32</v>
      </c>
      <c r="Q638" t="s">
        <v>36</v>
      </c>
      <c r="R638" t="s">
        <v>3622</v>
      </c>
      <c r="S638">
        <v>161.56800000000001</v>
      </c>
      <c r="T638">
        <v>2</v>
      </c>
      <c r="U638">
        <v>0.2</v>
      </c>
      <c r="V638">
        <v>-8.0783999999999949</v>
      </c>
    </row>
    <row r="639" spans="1:22" x14ac:dyDescent="0.25">
      <c r="A639">
        <v>1310</v>
      </c>
      <c r="B639" t="s">
        <v>3618</v>
      </c>
      <c r="C639">
        <v>2013</v>
      </c>
      <c r="D639" s="27">
        <v>41446</v>
      </c>
      <c r="E639" s="27">
        <v>41447</v>
      </c>
      <c r="F639" t="s">
        <v>188</v>
      </c>
      <c r="G639" t="s">
        <v>984</v>
      </c>
      <c r="H639" t="s">
        <v>985</v>
      </c>
      <c r="I639" t="s">
        <v>26</v>
      </c>
      <c r="J639" t="s">
        <v>27</v>
      </c>
      <c r="K639" t="s">
        <v>602</v>
      </c>
      <c r="L639" t="s">
        <v>43</v>
      </c>
      <c r="M639">
        <v>91104</v>
      </c>
      <c r="N639" t="s">
        <v>44</v>
      </c>
      <c r="O639" t="s">
        <v>1563</v>
      </c>
      <c r="P639" t="s">
        <v>46</v>
      </c>
      <c r="Q639" t="s">
        <v>59</v>
      </c>
      <c r="R639" t="s">
        <v>1564</v>
      </c>
      <c r="S639">
        <v>161.94</v>
      </c>
      <c r="T639">
        <v>3</v>
      </c>
      <c r="U639">
        <v>0</v>
      </c>
      <c r="V639">
        <v>9.716399999999993</v>
      </c>
    </row>
    <row r="640" spans="1:22" x14ac:dyDescent="0.25">
      <c r="A640">
        <v>1309</v>
      </c>
      <c r="B640" t="s">
        <v>3618</v>
      </c>
      <c r="C640">
        <v>2013</v>
      </c>
      <c r="D640" s="27">
        <v>41446</v>
      </c>
      <c r="E640" s="27">
        <v>41447</v>
      </c>
      <c r="F640" t="s">
        <v>188</v>
      </c>
      <c r="G640" t="s">
        <v>984</v>
      </c>
      <c r="H640" t="s">
        <v>985</v>
      </c>
      <c r="I640" t="s">
        <v>26</v>
      </c>
      <c r="J640" t="s">
        <v>27</v>
      </c>
      <c r="K640" t="s">
        <v>602</v>
      </c>
      <c r="L640" t="s">
        <v>43</v>
      </c>
      <c r="M640">
        <v>91104</v>
      </c>
      <c r="N640" t="s">
        <v>44</v>
      </c>
      <c r="O640" t="s">
        <v>3619</v>
      </c>
      <c r="P640" t="s">
        <v>46</v>
      </c>
      <c r="Q640" t="s">
        <v>78</v>
      </c>
      <c r="R640" t="s">
        <v>3620</v>
      </c>
      <c r="S640">
        <v>21.78</v>
      </c>
      <c r="T640">
        <v>2</v>
      </c>
      <c r="U640">
        <v>0</v>
      </c>
      <c r="V640">
        <v>5.6628000000000007</v>
      </c>
    </row>
    <row r="641" spans="1:22" x14ac:dyDescent="0.25">
      <c r="A641">
        <v>1308</v>
      </c>
      <c r="B641" t="s">
        <v>3618</v>
      </c>
      <c r="C641">
        <v>2013</v>
      </c>
      <c r="D641" s="27">
        <v>41446</v>
      </c>
      <c r="E641" s="27">
        <v>41447</v>
      </c>
      <c r="F641" t="s">
        <v>188</v>
      </c>
      <c r="G641" t="s">
        <v>984</v>
      </c>
      <c r="H641" t="s">
        <v>985</v>
      </c>
      <c r="I641" t="s">
        <v>26</v>
      </c>
      <c r="J641" t="s">
        <v>27</v>
      </c>
      <c r="K641" t="s">
        <v>602</v>
      </c>
      <c r="L641" t="s">
        <v>43</v>
      </c>
      <c r="M641">
        <v>91104</v>
      </c>
      <c r="N641" t="s">
        <v>44</v>
      </c>
      <c r="O641" t="s">
        <v>3046</v>
      </c>
      <c r="P641" t="s">
        <v>46</v>
      </c>
      <c r="Q641" t="s">
        <v>75</v>
      </c>
      <c r="R641" t="s">
        <v>3047</v>
      </c>
      <c r="S641">
        <v>17.712</v>
      </c>
      <c r="T641">
        <v>3</v>
      </c>
      <c r="U641">
        <v>0.2</v>
      </c>
      <c r="V641">
        <v>6.4206000000000012</v>
      </c>
    </row>
    <row r="642" spans="1:22" x14ac:dyDescent="0.25">
      <c r="A642">
        <v>1307</v>
      </c>
      <c r="B642" t="s">
        <v>3618</v>
      </c>
      <c r="C642">
        <v>2013</v>
      </c>
      <c r="D642" s="27">
        <v>41446</v>
      </c>
      <c r="E642" s="27">
        <v>41447</v>
      </c>
      <c r="F642" t="s">
        <v>188</v>
      </c>
      <c r="G642" t="s">
        <v>984</v>
      </c>
      <c r="H642" t="s">
        <v>985</v>
      </c>
      <c r="I642" t="s">
        <v>26</v>
      </c>
      <c r="J642" t="s">
        <v>27</v>
      </c>
      <c r="K642" t="s">
        <v>602</v>
      </c>
      <c r="L642" t="s">
        <v>43</v>
      </c>
      <c r="M642">
        <v>91104</v>
      </c>
      <c r="N642" t="s">
        <v>44</v>
      </c>
      <c r="O642" t="s">
        <v>1865</v>
      </c>
      <c r="P642" t="s">
        <v>46</v>
      </c>
      <c r="Q642" t="s">
        <v>90</v>
      </c>
      <c r="R642" t="s">
        <v>1866</v>
      </c>
      <c r="S642">
        <v>46.76</v>
      </c>
      <c r="T642">
        <v>7</v>
      </c>
      <c r="U642">
        <v>0</v>
      </c>
      <c r="V642">
        <v>22.444800000000001</v>
      </c>
    </row>
    <row r="643" spans="1:22" x14ac:dyDescent="0.25">
      <c r="A643">
        <v>1286</v>
      </c>
      <c r="B643" t="s">
        <v>3574</v>
      </c>
      <c r="C643">
        <v>2013</v>
      </c>
      <c r="D643" s="27">
        <v>41452</v>
      </c>
      <c r="E643" s="27">
        <v>41459</v>
      </c>
      <c r="F643" t="s">
        <v>50</v>
      </c>
      <c r="G643" t="s">
        <v>3575</v>
      </c>
      <c r="H643" t="s">
        <v>3576</v>
      </c>
      <c r="I643" t="s">
        <v>26</v>
      </c>
      <c r="J643" t="s">
        <v>27</v>
      </c>
      <c r="K643" t="s">
        <v>3577</v>
      </c>
      <c r="L643" t="s">
        <v>1399</v>
      </c>
      <c r="M643">
        <v>2908</v>
      </c>
      <c r="N643" t="s">
        <v>148</v>
      </c>
      <c r="O643" t="s">
        <v>1513</v>
      </c>
      <c r="P643" t="s">
        <v>46</v>
      </c>
      <c r="Q643" t="s">
        <v>59</v>
      </c>
      <c r="R643" t="s">
        <v>1514</v>
      </c>
      <c r="S643">
        <v>14.9</v>
      </c>
      <c r="T643">
        <v>5</v>
      </c>
      <c r="U643">
        <v>0</v>
      </c>
      <c r="V643">
        <v>1.0429999999999984</v>
      </c>
    </row>
    <row r="644" spans="1:22" x14ac:dyDescent="0.25">
      <c r="A644">
        <v>1270</v>
      </c>
      <c r="B644" t="s">
        <v>3534</v>
      </c>
      <c r="C644">
        <v>2014</v>
      </c>
      <c r="D644" s="27">
        <v>41795</v>
      </c>
      <c r="E644" s="27">
        <v>41799</v>
      </c>
      <c r="F644" t="s">
        <v>50</v>
      </c>
      <c r="G644" t="s">
        <v>3535</v>
      </c>
      <c r="H644" t="s">
        <v>3536</v>
      </c>
      <c r="I644" t="s">
        <v>26</v>
      </c>
      <c r="J644" t="s">
        <v>27</v>
      </c>
      <c r="K644" t="s">
        <v>2579</v>
      </c>
      <c r="L644" t="s">
        <v>358</v>
      </c>
      <c r="M644">
        <v>35630</v>
      </c>
      <c r="N644" t="s">
        <v>30</v>
      </c>
      <c r="O644" t="s">
        <v>3537</v>
      </c>
      <c r="P644" t="s">
        <v>46</v>
      </c>
      <c r="Q644" t="s">
        <v>90</v>
      </c>
      <c r="R644" t="s">
        <v>3538</v>
      </c>
      <c r="S644">
        <v>12.48</v>
      </c>
      <c r="T644">
        <v>2</v>
      </c>
      <c r="U644">
        <v>0</v>
      </c>
      <c r="V644">
        <v>5.6159999999999997</v>
      </c>
    </row>
    <row r="645" spans="1:22" x14ac:dyDescent="0.25">
      <c r="A645">
        <v>644</v>
      </c>
      <c r="B645" t="s">
        <v>2121</v>
      </c>
      <c r="C645">
        <v>2014</v>
      </c>
      <c r="D645" s="27">
        <v>41801</v>
      </c>
      <c r="E645" s="27">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25">
      <c r="A646">
        <v>1182</v>
      </c>
      <c r="B646" t="s">
        <v>3380</v>
      </c>
      <c r="C646">
        <v>2011</v>
      </c>
      <c r="D646" s="27">
        <v>40715</v>
      </c>
      <c r="E646" s="27">
        <v>40719</v>
      </c>
      <c r="F646" t="s">
        <v>50</v>
      </c>
      <c r="G646" t="s">
        <v>643</v>
      </c>
      <c r="H646" t="s">
        <v>644</v>
      </c>
      <c r="I646" t="s">
        <v>26</v>
      </c>
      <c r="J646" t="s">
        <v>27</v>
      </c>
      <c r="K646" t="s">
        <v>1119</v>
      </c>
      <c r="L646" t="s">
        <v>788</v>
      </c>
      <c r="M646">
        <v>8701</v>
      </c>
      <c r="N646" t="s">
        <v>148</v>
      </c>
      <c r="O646" t="s">
        <v>3383</v>
      </c>
      <c r="P646" t="s">
        <v>46</v>
      </c>
      <c r="Q646" t="s">
        <v>68</v>
      </c>
      <c r="R646" t="s">
        <v>3384</v>
      </c>
      <c r="S646">
        <v>3.76</v>
      </c>
      <c r="T646">
        <v>2</v>
      </c>
      <c r="U646">
        <v>0</v>
      </c>
      <c r="V646">
        <v>1.0903999999999998</v>
      </c>
    </row>
    <row r="647" spans="1:22" x14ac:dyDescent="0.25">
      <c r="A647">
        <v>1181</v>
      </c>
      <c r="B647" t="s">
        <v>3380</v>
      </c>
      <c r="C647">
        <v>2011</v>
      </c>
      <c r="D647" s="27">
        <v>40715</v>
      </c>
      <c r="E647" s="27">
        <v>40719</v>
      </c>
      <c r="F647" t="s">
        <v>50</v>
      </c>
      <c r="G647" t="s">
        <v>643</v>
      </c>
      <c r="H647" t="s">
        <v>644</v>
      </c>
      <c r="I647" t="s">
        <v>26</v>
      </c>
      <c r="J647" t="s">
        <v>27</v>
      </c>
      <c r="K647" t="s">
        <v>1119</v>
      </c>
      <c r="L647" t="s">
        <v>788</v>
      </c>
      <c r="M647">
        <v>8701</v>
      </c>
      <c r="N647" t="s">
        <v>148</v>
      </c>
      <c r="O647" t="s">
        <v>3381</v>
      </c>
      <c r="P647" t="s">
        <v>71</v>
      </c>
      <c r="Q647" t="s">
        <v>72</v>
      </c>
      <c r="R647" t="s">
        <v>3382</v>
      </c>
      <c r="S647">
        <v>1322.93</v>
      </c>
      <c r="T647">
        <v>7</v>
      </c>
      <c r="U647">
        <v>0</v>
      </c>
      <c r="V647">
        <v>357.19110000000001</v>
      </c>
    </row>
    <row r="648" spans="1:22" x14ac:dyDescent="0.25">
      <c r="A648">
        <v>1161</v>
      </c>
      <c r="B648" t="s">
        <v>3331</v>
      </c>
      <c r="C648">
        <v>2014</v>
      </c>
      <c r="D648" s="27">
        <v>41820</v>
      </c>
      <c r="E648" s="27">
        <v>41825</v>
      </c>
      <c r="F648" t="s">
        <v>50</v>
      </c>
      <c r="G648" t="s">
        <v>3332</v>
      </c>
      <c r="H648" t="s">
        <v>3333</v>
      </c>
      <c r="I648" t="s">
        <v>26</v>
      </c>
      <c r="J648" t="s">
        <v>27</v>
      </c>
      <c r="K648" t="s">
        <v>409</v>
      </c>
      <c r="L648" t="s">
        <v>229</v>
      </c>
      <c r="M648">
        <v>55407</v>
      </c>
      <c r="N648" t="s">
        <v>105</v>
      </c>
      <c r="O648" t="s">
        <v>325</v>
      </c>
      <c r="P648" t="s">
        <v>46</v>
      </c>
      <c r="Q648" t="s">
        <v>75</v>
      </c>
      <c r="R648" t="s">
        <v>326</v>
      </c>
      <c r="S648">
        <v>11.54</v>
      </c>
      <c r="T648">
        <v>2</v>
      </c>
      <c r="U648">
        <v>0</v>
      </c>
      <c r="V648">
        <v>5.77</v>
      </c>
    </row>
    <row r="649" spans="1:22" x14ac:dyDescent="0.25">
      <c r="A649">
        <v>1160</v>
      </c>
      <c r="B649" t="s">
        <v>3331</v>
      </c>
      <c r="C649">
        <v>2014</v>
      </c>
      <c r="D649" s="27">
        <v>41820</v>
      </c>
      <c r="E649" s="27">
        <v>41825</v>
      </c>
      <c r="F649" t="s">
        <v>50</v>
      </c>
      <c r="G649" t="s">
        <v>3332</v>
      </c>
      <c r="H649" t="s">
        <v>3333</v>
      </c>
      <c r="I649" t="s">
        <v>26</v>
      </c>
      <c r="J649" t="s">
        <v>27</v>
      </c>
      <c r="K649" t="s">
        <v>409</v>
      </c>
      <c r="L649" t="s">
        <v>229</v>
      </c>
      <c r="M649">
        <v>55407</v>
      </c>
      <c r="N649" t="s">
        <v>105</v>
      </c>
      <c r="O649" t="s">
        <v>2512</v>
      </c>
      <c r="P649" t="s">
        <v>46</v>
      </c>
      <c r="Q649" t="s">
        <v>78</v>
      </c>
      <c r="R649" t="s">
        <v>3334</v>
      </c>
      <c r="S649">
        <v>362.94</v>
      </c>
      <c r="T649">
        <v>3</v>
      </c>
      <c r="U649">
        <v>0</v>
      </c>
      <c r="V649">
        <v>90.735000000000014</v>
      </c>
    </row>
    <row r="650" spans="1:22" x14ac:dyDescent="0.25">
      <c r="A650">
        <v>1135</v>
      </c>
      <c r="B650" t="s">
        <v>3279</v>
      </c>
      <c r="C650">
        <v>2013</v>
      </c>
      <c r="D650" s="27">
        <v>41431</v>
      </c>
      <c r="E650" s="27">
        <v>41435</v>
      </c>
      <c r="F650" t="s">
        <v>50</v>
      </c>
      <c r="G650" t="s">
        <v>1610</v>
      </c>
      <c r="H650" t="s">
        <v>1611</v>
      </c>
      <c r="I650" t="s">
        <v>102</v>
      </c>
      <c r="J650" t="s">
        <v>27</v>
      </c>
      <c r="K650" t="s">
        <v>146</v>
      </c>
      <c r="L650" t="s">
        <v>147</v>
      </c>
      <c r="M650">
        <v>19134</v>
      </c>
      <c r="N650" t="s">
        <v>148</v>
      </c>
      <c r="O650" t="s">
        <v>3280</v>
      </c>
      <c r="P650" t="s">
        <v>46</v>
      </c>
      <c r="Q650" t="s">
        <v>47</v>
      </c>
      <c r="R650" t="s">
        <v>3281</v>
      </c>
      <c r="S650">
        <v>7.5600000000000005</v>
      </c>
      <c r="T650">
        <v>3</v>
      </c>
      <c r="U650">
        <v>0.2</v>
      </c>
      <c r="V650">
        <v>2.6459999999999995</v>
      </c>
    </row>
    <row r="651" spans="1:22" x14ac:dyDescent="0.25">
      <c r="A651">
        <v>1134</v>
      </c>
      <c r="B651" t="s">
        <v>3279</v>
      </c>
      <c r="C651">
        <v>2013</v>
      </c>
      <c r="D651" s="27">
        <v>41431</v>
      </c>
      <c r="E651" s="27">
        <v>41435</v>
      </c>
      <c r="F651" t="s">
        <v>50</v>
      </c>
      <c r="G651" t="s">
        <v>1610</v>
      </c>
      <c r="H651" t="s">
        <v>1611</v>
      </c>
      <c r="I651" t="s">
        <v>102</v>
      </c>
      <c r="J651" t="s">
        <v>27</v>
      </c>
      <c r="K651" t="s">
        <v>146</v>
      </c>
      <c r="L651" t="s">
        <v>147</v>
      </c>
      <c r="M651">
        <v>19134</v>
      </c>
      <c r="N651" t="s">
        <v>148</v>
      </c>
      <c r="O651" t="s">
        <v>217</v>
      </c>
      <c r="P651" t="s">
        <v>46</v>
      </c>
      <c r="Q651" t="s">
        <v>59</v>
      </c>
      <c r="R651" t="s">
        <v>218</v>
      </c>
      <c r="S651">
        <v>124.608</v>
      </c>
      <c r="T651">
        <v>4</v>
      </c>
      <c r="U651">
        <v>0.2</v>
      </c>
      <c r="V651">
        <v>-23.364000000000019</v>
      </c>
    </row>
    <row r="652" spans="1:22" x14ac:dyDescent="0.25">
      <c r="A652">
        <v>1102</v>
      </c>
      <c r="B652" t="s">
        <v>3226</v>
      </c>
      <c r="C652">
        <v>2013</v>
      </c>
      <c r="D652" s="27">
        <v>41440</v>
      </c>
      <c r="E652" s="27">
        <v>41443</v>
      </c>
      <c r="F652" t="s">
        <v>188</v>
      </c>
      <c r="G652" t="s">
        <v>3227</v>
      </c>
      <c r="H652" t="s">
        <v>3228</v>
      </c>
      <c r="I652" t="s">
        <v>102</v>
      </c>
      <c r="J652" t="s">
        <v>27</v>
      </c>
      <c r="K652" t="s">
        <v>127</v>
      </c>
      <c r="L652" t="s">
        <v>43</v>
      </c>
      <c r="M652">
        <v>94122</v>
      </c>
      <c r="N652" t="s">
        <v>44</v>
      </c>
      <c r="O652" t="s">
        <v>3233</v>
      </c>
      <c r="P652" t="s">
        <v>46</v>
      </c>
      <c r="Q652" t="s">
        <v>68</v>
      </c>
      <c r="R652" t="s">
        <v>3234</v>
      </c>
      <c r="S652">
        <v>8.64</v>
      </c>
      <c r="T652">
        <v>3</v>
      </c>
      <c r="U652">
        <v>0</v>
      </c>
      <c r="V652">
        <v>2.5055999999999998</v>
      </c>
    </row>
    <row r="653" spans="1:22" x14ac:dyDescent="0.25">
      <c r="A653">
        <v>1101</v>
      </c>
      <c r="B653" t="s">
        <v>3226</v>
      </c>
      <c r="C653">
        <v>2013</v>
      </c>
      <c r="D653" s="27">
        <v>41440</v>
      </c>
      <c r="E653" s="27">
        <v>41443</v>
      </c>
      <c r="F653" t="s">
        <v>188</v>
      </c>
      <c r="G653" t="s">
        <v>3227</v>
      </c>
      <c r="H653" t="s">
        <v>3228</v>
      </c>
      <c r="I653" t="s">
        <v>102</v>
      </c>
      <c r="J653" t="s">
        <v>27</v>
      </c>
      <c r="K653" t="s">
        <v>127</v>
      </c>
      <c r="L653" t="s">
        <v>43</v>
      </c>
      <c r="M653">
        <v>94122</v>
      </c>
      <c r="N653" t="s">
        <v>44</v>
      </c>
      <c r="O653" t="s">
        <v>3231</v>
      </c>
      <c r="P653" t="s">
        <v>71</v>
      </c>
      <c r="Q653" t="s">
        <v>161</v>
      </c>
      <c r="R653" t="s">
        <v>3232</v>
      </c>
      <c r="S653">
        <v>29.29</v>
      </c>
      <c r="T653">
        <v>1</v>
      </c>
      <c r="U653">
        <v>0</v>
      </c>
      <c r="V653">
        <v>9.6656999999999975</v>
      </c>
    </row>
    <row r="654" spans="1:22" x14ac:dyDescent="0.25">
      <c r="A654">
        <v>653</v>
      </c>
      <c r="B654" t="s">
        <v>2148</v>
      </c>
      <c r="C654">
        <v>2014</v>
      </c>
      <c r="D654" s="27">
        <v>41810</v>
      </c>
      <c r="E654" s="27">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25">
      <c r="A655">
        <v>654</v>
      </c>
      <c r="B655" t="s">
        <v>2148</v>
      </c>
      <c r="C655">
        <v>2014</v>
      </c>
      <c r="D655" s="27">
        <v>41810</v>
      </c>
      <c r="E655" s="27">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25">
      <c r="A656">
        <v>1100</v>
      </c>
      <c r="B656" t="s">
        <v>3226</v>
      </c>
      <c r="C656">
        <v>2013</v>
      </c>
      <c r="D656" s="27">
        <v>41440</v>
      </c>
      <c r="E656" s="27">
        <v>41443</v>
      </c>
      <c r="F656" t="s">
        <v>188</v>
      </c>
      <c r="G656" t="s">
        <v>3227</v>
      </c>
      <c r="H656" t="s">
        <v>3228</v>
      </c>
      <c r="I656" t="s">
        <v>102</v>
      </c>
      <c r="J656" t="s">
        <v>27</v>
      </c>
      <c r="K656" t="s">
        <v>127</v>
      </c>
      <c r="L656" t="s">
        <v>43</v>
      </c>
      <c r="M656">
        <v>94122</v>
      </c>
      <c r="N656" t="s">
        <v>44</v>
      </c>
      <c r="O656" t="s">
        <v>1555</v>
      </c>
      <c r="P656" t="s">
        <v>32</v>
      </c>
      <c r="Q656" t="s">
        <v>65</v>
      </c>
      <c r="R656" t="s">
        <v>1556</v>
      </c>
      <c r="S656">
        <v>8.73</v>
      </c>
      <c r="T656">
        <v>3</v>
      </c>
      <c r="U656">
        <v>0</v>
      </c>
      <c r="V656">
        <v>4.1030999999999995</v>
      </c>
    </row>
    <row r="657" spans="1:22" x14ac:dyDescent="0.25">
      <c r="A657">
        <v>1099</v>
      </c>
      <c r="B657" t="s">
        <v>3226</v>
      </c>
      <c r="C657">
        <v>2013</v>
      </c>
      <c r="D657" s="27">
        <v>41440</v>
      </c>
      <c r="E657" s="27">
        <v>41443</v>
      </c>
      <c r="F657" t="s">
        <v>188</v>
      </c>
      <c r="G657" t="s">
        <v>3227</v>
      </c>
      <c r="H657" t="s">
        <v>3228</v>
      </c>
      <c r="I657" t="s">
        <v>102</v>
      </c>
      <c r="J657" t="s">
        <v>27</v>
      </c>
      <c r="K657" t="s">
        <v>127</v>
      </c>
      <c r="L657" t="s">
        <v>43</v>
      </c>
      <c r="M657">
        <v>94122</v>
      </c>
      <c r="N657" t="s">
        <v>44</v>
      </c>
      <c r="O657" t="s">
        <v>3229</v>
      </c>
      <c r="P657" t="s">
        <v>46</v>
      </c>
      <c r="Q657" t="s">
        <v>68</v>
      </c>
      <c r="R657" t="s">
        <v>3230</v>
      </c>
      <c r="S657">
        <v>7.04</v>
      </c>
      <c r="T657">
        <v>4</v>
      </c>
      <c r="U657">
        <v>0</v>
      </c>
      <c r="V657">
        <v>2.0415999999999999</v>
      </c>
    </row>
    <row r="658" spans="1:22" x14ac:dyDescent="0.25">
      <c r="A658">
        <v>1098</v>
      </c>
      <c r="B658" t="s">
        <v>3223</v>
      </c>
      <c r="C658">
        <v>2011</v>
      </c>
      <c r="D658" s="27">
        <v>40719</v>
      </c>
      <c r="E658" s="27">
        <v>40722</v>
      </c>
      <c r="F658" t="s">
        <v>188</v>
      </c>
      <c r="G658" t="s">
        <v>3094</v>
      </c>
      <c r="H658" t="s">
        <v>3095</v>
      </c>
      <c r="I658" t="s">
        <v>41</v>
      </c>
      <c r="J658" t="s">
        <v>27</v>
      </c>
      <c r="K658" t="s">
        <v>42</v>
      </c>
      <c r="L658" t="s">
        <v>43</v>
      </c>
      <c r="M658">
        <v>90049</v>
      </c>
      <c r="N658" t="s">
        <v>44</v>
      </c>
      <c r="O658" t="s">
        <v>3224</v>
      </c>
      <c r="P658" t="s">
        <v>32</v>
      </c>
      <c r="Q658" t="s">
        <v>56</v>
      </c>
      <c r="R658" t="s">
        <v>3225</v>
      </c>
      <c r="S658">
        <v>447.84</v>
      </c>
      <c r="T658">
        <v>5</v>
      </c>
      <c r="U658">
        <v>0.2</v>
      </c>
      <c r="V658">
        <v>11.19599999999997</v>
      </c>
    </row>
    <row r="659" spans="1:22" x14ac:dyDescent="0.25">
      <c r="A659">
        <v>1091</v>
      </c>
      <c r="B659" t="s">
        <v>3202</v>
      </c>
      <c r="C659">
        <v>2014</v>
      </c>
      <c r="D659" s="27">
        <v>41795</v>
      </c>
      <c r="E659" s="27">
        <v>41801</v>
      </c>
      <c r="F659" t="s">
        <v>50</v>
      </c>
      <c r="G659" t="s">
        <v>2908</v>
      </c>
      <c r="H659" t="s">
        <v>2909</v>
      </c>
      <c r="I659" t="s">
        <v>41</v>
      </c>
      <c r="J659" t="s">
        <v>27</v>
      </c>
      <c r="K659" t="s">
        <v>735</v>
      </c>
      <c r="L659" t="s">
        <v>88</v>
      </c>
      <c r="M659">
        <v>28110</v>
      </c>
      <c r="N659" t="s">
        <v>30</v>
      </c>
      <c r="O659" t="s">
        <v>3203</v>
      </c>
      <c r="P659" t="s">
        <v>71</v>
      </c>
      <c r="Q659" t="s">
        <v>72</v>
      </c>
      <c r="R659" t="s">
        <v>3204</v>
      </c>
      <c r="S659">
        <v>71.984000000000009</v>
      </c>
      <c r="T659">
        <v>2</v>
      </c>
      <c r="U659">
        <v>0.2</v>
      </c>
      <c r="V659">
        <v>25.194399999999995</v>
      </c>
    </row>
    <row r="660" spans="1:22" x14ac:dyDescent="0.25">
      <c r="A660">
        <v>1090</v>
      </c>
      <c r="B660" t="s">
        <v>3202</v>
      </c>
      <c r="C660">
        <v>2014</v>
      </c>
      <c r="D660" s="27">
        <v>41795</v>
      </c>
      <c r="E660" s="27">
        <v>41801</v>
      </c>
      <c r="F660" t="s">
        <v>50</v>
      </c>
      <c r="G660" t="s">
        <v>2908</v>
      </c>
      <c r="H660" t="s">
        <v>2909</v>
      </c>
      <c r="I660" t="s">
        <v>41</v>
      </c>
      <c r="J660" t="s">
        <v>27</v>
      </c>
      <c r="K660" t="s">
        <v>735</v>
      </c>
      <c r="L660" t="s">
        <v>88</v>
      </c>
      <c r="M660">
        <v>28110</v>
      </c>
      <c r="N660" t="s">
        <v>30</v>
      </c>
      <c r="O660" t="s">
        <v>1186</v>
      </c>
      <c r="P660" t="s">
        <v>32</v>
      </c>
      <c r="Q660" t="s">
        <v>65</v>
      </c>
      <c r="R660" t="s">
        <v>1187</v>
      </c>
      <c r="S660">
        <v>31.983999999999998</v>
      </c>
      <c r="T660">
        <v>2</v>
      </c>
      <c r="U660">
        <v>0.2</v>
      </c>
      <c r="V660">
        <v>1.9989999999999979</v>
      </c>
    </row>
    <row r="661" spans="1:22" x14ac:dyDescent="0.25">
      <c r="A661">
        <v>1038</v>
      </c>
      <c r="B661" t="s">
        <v>3071</v>
      </c>
      <c r="C661">
        <v>2012</v>
      </c>
      <c r="D661" s="27">
        <v>41073</v>
      </c>
      <c r="E661" s="27">
        <v>41074</v>
      </c>
      <c r="F661" t="s">
        <v>188</v>
      </c>
      <c r="G661" t="s">
        <v>3072</v>
      </c>
      <c r="H661" t="s">
        <v>3073</v>
      </c>
      <c r="I661" t="s">
        <v>26</v>
      </c>
      <c r="J661" t="s">
        <v>27</v>
      </c>
      <c r="K661" t="s">
        <v>42</v>
      </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3040</v>
      </c>
      <c r="C662">
        <v>2012</v>
      </c>
      <c r="D662" s="27">
        <v>41076</v>
      </c>
      <c r="E662" s="27">
        <v>41080</v>
      </c>
      <c r="F662" t="s">
        <v>50</v>
      </c>
      <c r="G662" t="s">
        <v>1459</v>
      </c>
      <c r="H662" t="s">
        <v>1460</v>
      </c>
      <c r="I662" t="s">
        <v>26</v>
      </c>
      <c r="J662" t="s">
        <v>27</v>
      </c>
      <c r="K662" t="s">
        <v>146</v>
      </c>
      <c r="L662" t="s">
        <v>147</v>
      </c>
      <c r="M662">
        <v>19134</v>
      </c>
      <c r="N662" t="s">
        <v>148</v>
      </c>
      <c r="O662" t="s">
        <v>3041</v>
      </c>
      <c r="P662" t="s">
        <v>46</v>
      </c>
      <c r="Q662" t="s">
        <v>173</v>
      </c>
      <c r="R662" t="s">
        <v>3042</v>
      </c>
      <c r="S662">
        <v>6.2080000000000002</v>
      </c>
      <c r="T662">
        <v>2</v>
      </c>
      <c r="U662">
        <v>0.2</v>
      </c>
      <c r="V662">
        <v>2.1728000000000001</v>
      </c>
    </row>
    <row r="663" spans="1:22" x14ac:dyDescent="0.25">
      <c r="A663">
        <v>1013</v>
      </c>
      <c r="B663" t="s">
        <v>3014</v>
      </c>
      <c r="C663">
        <v>2014</v>
      </c>
      <c r="D663" s="27">
        <v>41808</v>
      </c>
      <c r="E663" s="27">
        <v>41812</v>
      </c>
      <c r="F663" t="s">
        <v>23</v>
      </c>
      <c r="G663" t="s">
        <v>536</v>
      </c>
      <c r="H663" t="s">
        <v>537</v>
      </c>
      <c r="I663" t="s">
        <v>26</v>
      </c>
      <c r="J663" t="s">
        <v>27</v>
      </c>
      <c r="K663" t="s">
        <v>3015</v>
      </c>
      <c r="L663" t="s">
        <v>96</v>
      </c>
      <c r="M663">
        <v>98502</v>
      </c>
      <c r="N663" t="s">
        <v>44</v>
      </c>
      <c r="O663" t="s">
        <v>3016</v>
      </c>
      <c r="P663" t="s">
        <v>46</v>
      </c>
      <c r="Q663" t="s">
        <v>59</v>
      </c>
      <c r="R663" t="s">
        <v>3017</v>
      </c>
      <c r="S663">
        <v>14.03</v>
      </c>
      <c r="T663">
        <v>1</v>
      </c>
      <c r="U663">
        <v>0</v>
      </c>
      <c r="V663">
        <v>4.068699999999998</v>
      </c>
    </row>
    <row r="664" spans="1:22" x14ac:dyDescent="0.25">
      <c r="A664">
        <v>1012</v>
      </c>
      <c r="B664" t="s">
        <v>3014</v>
      </c>
      <c r="C664">
        <v>2014</v>
      </c>
      <c r="D664" s="27">
        <v>41808</v>
      </c>
      <c r="E664" s="27">
        <v>41812</v>
      </c>
      <c r="F664" t="s">
        <v>23</v>
      </c>
      <c r="G664" t="s">
        <v>536</v>
      </c>
      <c r="H664" t="s">
        <v>537</v>
      </c>
      <c r="I664" t="s">
        <v>26</v>
      </c>
      <c r="J664" t="s">
        <v>27</v>
      </c>
      <c r="K664" t="s">
        <v>3015</v>
      </c>
      <c r="L664" t="s">
        <v>96</v>
      </c>
      <c r="M664">
        <v>98502</v>
      </c>
      <c r="N664" t="s">
        <v>44</v>
      </c>
      <c r="O664" t="s">
        <v>170</v>
      </c>
      <c r="P664" t="s">
        <v>32</v>
      </c>
      <c r="Q664" t="s">
        <v>65</v>
      </c>
      <c r="R664" t="s">
        <v>171</v>
      </c>
      <c r="S664">
        <v>155.25</v>
      </c>
      <c r="T664">
        <v>3</v>
      </c>
      <c r="U664">
        <v>0</v>
      </c>
      <c r="V664">
        <v>46.574999999999996</v>
      </c>
    </row>
    <row r="665" spans="1:22" x14ac:dyDescent="0.25">
      <c r="A665">
        <v>941</v>
      </c>
      <c r="B665" t="s">
        <v>2860</v>
      </c>
      <c r="C665">
        <v>2013</v>
      </c>
      <c r="D665" s="27">
        <v>41445</v>
      </c>
      <c r="E665" s="27">
        <v>41446</v>
      </c>
      <c r="F665" t="s">
        <v>188</v>
      </c>
      <c r="G665" t="s">
        <v>2861</v>
      </c>
      <c r="H665" t="s">
        <v>2862</v>
      </c>
      <c r="I665" t="s">
        <v>41</v>
      </c>
      <c r="J665" t="s">
        <v>27</v>
      </c>
      <c r="K665" t="s">
        <v>127</v>
      </c>
      <c r="L665" t="s">
        <v>43</v>
      </c>
      <c r="M665">
        <v>94110</v>
      </c>
      <c r="N665" t="s">
        <v>44</v>
      </c>
      <c r="O665" t="s">
        <v>2863</v>
      </c>
      <c r="P665" t="s">
        <v>46</v>
      </c>
      <c r="Q665" t="s">
        <v>90</v>
      </c>
      <c r="R665" t="s">
        <v>2864</v>
      </c>
      <c r="S665">
        <v>17.12</v>
      </c>
      <c r="T665">
        <v>2</v>
      </c>
      <c r="U665">
        <v>0</v>
      </c>
      <c r="V665">
        <v>8.0464000000000002</v>
      </c>
    </row>
    <row r="666" spans="1:22" x14ac:dyDescent="0.25">
      <c r="A666">
        <v>937</v>
      </c>
      <c r="B666" t="s">
        <v>2843</v>
      </c>
      <c r="C666">
        <v>2013</v>
      </c>
      <c r="D666" s="27">
        <v>41446</v>
      </c>
      <c r="E666" s="27">
        <v>41450</v>
      </c>
      <c r="F666" t="s">
        <v>50</v>
      </c>
      <c r="G666" t="s">
        <v>2844</v>
      </c>
      <c r="H666" t="s">
        <v>2845</v>
      </c>
      <c r="I666" t="s">
        <v>102</v>
      </c>
      <c r="J666" t="s">
        <v>27</v>
      </c>
      <c r="K666" t="s">
        <v>146</v>
      </c>
      <c r="L666" t="s">
        <v>147</v>
      </c>
      <c r="M666">
        <v>19120</v>
      </c>
      <c r="N666" t="s">
        <v>148</v>
      </c>
      <c r="O666" t="s">
        <v>597</v>
      </c>
      <c r="P666" t="s">
        <v>46</v>
      </c>
      <c r="Q666" t="s">
        <v>78</v>
      </c>
      <c r="R666" t="s">
        <v>598</v>
      </c>
      <c r="S666">
        <v>447.69600000000003</v>
      </c>
      <c r="T666">
        <v>2</v>
      </c>
      <c r="U666">
        <v>0.2</v>
      </c>
      <c r="V666">
        <v>33.577199999999976</v>
      </c>
    </row>
    <row r="667" spans="1:22" x14ac:dyDescent="0.25">
      <c r="A667">
        <v>666</v>
      </c>
      <c r="B667" t="s">
        <v>2170</v>
      </c>
      <c r="C667">
        <v>2014</v>
      </c>
      <c r="D667" s="27">
        <v>41799</v>
      </c>
      <c r="E667" s="27">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25">
      <c r="A668">
        <v>667</v>
      </c>
      <c r="B668" t="s">
        <v>2170</v>
      </c>
      <c r="C668">
        <v>2014</v>
      </c>
      <c r="D668" s="27">
        <v>41799</v>
      </c>
      <c r="E668" s="27">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25">
      <c r="A669">
        <v>668</v>
      </c>
      <c r="B669" t="s">
        <v>2170</v>
      </c>
      <c r="C669">
        <v>2014</v>
      </c>
      <c r="D669" s="27">
        <v>41799</v>
      </c>
      <c r="E669" s="27">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25">
      <c r="A670">
        <v>936</v>
      </c>
      <c r="B670" t="s">
        <v>2843</v>
      </c>
      <c r="C670">
        <v>2013</v>
      </c>
      <c r="D670" s="27">
        <v>41446</v>
      </c>
      <c r="E670" s="27">
        <v>41450</v>
      </c>
      <c r="F670" t="s">
        <v>50</v>
      </c>
      <c r="G670" t="s">
        <v>2844</v>
      </c>
      <c r="H670" t="s">
        <v>2845</v>
      </c>
      <c r="I670" t="s">
        <v>102</v>
      </c>
      <c r="J670" t="s">
        <v>27</v>
      </c>
      <c r="K670" t="s">
        <v>146</v>
      </c>
      <c r="L670" t="s">
        <v>147</v>
      </c>
      <c r="M670">
        <v>19120</v>
      </c>
      <c r="N670" t="s">
        <v>148</v>
      </c>
      <c r="O670" t="s">
        <v>2643</v>
      </c>
      <c r="P670" t="s">
        <v>46</v>
      </c>
      <c r="Q670" t="s">
        <v>90</v>
      </c>
      <c r="R670" t="s">
        <v>2644</v>
      </c>
      <c r="S670">
        <v>15.552000000000003</v>
      </c>
      <c r="T670">
        <v>3</v>
      </c>
      <c r="U670">
        <v>0.2</v>
      </c>
      <c r="V670">
        <v>5.4432</v>
      </c>
    </row>
    <row r="671" spans="1:22" x14ac:dyDescent="0.25">
      <c r="A671">
        <v>670</v>
      </c>
      <c r="B671" t="s">
        <v>2183</v>
      </c>
      <c r="C671">
        <v>2014</v>
      </c>
      <c r="D671" s="27">
        <v>41800</v>
      </c>
      <c r="E671" s="27">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25">
      <c r="A672">
        <v>671</v>
      </c>
      <c r="B672" t="s">
        <v>2183</v>
      </c>
      <c r="C672">
        <v>2014</v>
      </c>
      <c r="D672" s="27">
        <v>41800</v>
      </c>
      <c r="E672" s="27">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25">
      <c r="A673">
        <v>672</v>
      </c>
      <c r="B673" t="s">
        <v>2183</v>
      </c>
      <c r="C673">
        <v>2014</v>
      </c>
      <c r="D673" s="27">
        <v>41800</v>
      </c>
      <c r="E673" s="27">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25">
      <c r="A674">
        <v>673</v>
      </c>
      <c r="B674" t="s">
        <v>2189</v>
      </c>
      <c r="C674">
        <v>2014</v>
      </c>
      <c r="D674" s="27">
        <v>41806</v>
      </c>
      <c r="E674" s="27">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25">
      <c r="A675">
        <v>935</v>
      </c>
      <c r="B675" t="s">
        <v>2843</v>
      </c>
      <c r="C675">
        <v>2013</v>
      </c>
      <c r="D675" s="27">
        <v>41446</v>
      </c>
      <c r="E675" s="27">
        <v>41450</v>
      </c>
      <c r="F675" t="s">
        <v>50</v>
      </c>
      <c r="G675" t="s">
        <v>2844</v>
      </c>
      <c r="H675" t="s">
        <v>2845</v>
      </c>
      <c r="I675" t="s">
        <v>102</v>
      </c>
      <c r="J675" t="s">
        <v>27</v>
      </c>
      <c r="K675" t="s">
        <v>146</v>
      </c>
      <c r="L675" t="s">
        <v>147</v>
      </c>
      <c r="M675">
        <v>19120</v>
      </c>
      <c r="N675" t="s">
        <v>148</v>
      </c>
      <c r="O675" t="s">
        <v>2848</v>
      </c>
      <c r="P675" t="s">
        <v>46</v>
      </c>
      <c r="Q675" t="s">
        <v>75</v>
      </c>
      <c r="R675" t="s">
        <v>2849</v>
      </c>
      <c r="S675">
        <v>29.718000000000007</v>
      </c>
      <c r="T675">
        <v>6</v>
      </c>
      <c r="U675">
        <v>0.7</v>
      </c>
      <c r="V675">
        <v>-21.793199999999992</v>
      </c>
    </row>
    <row r="676" spans="1:22" x14ac:dyDescent="0.25">
      <c r="A676">
        <v>934</v>
      </c>
      <c r="B676" t="s">
        <v>2843</v>
      </c>
      <c r="C676">
        <v>2013</v>
      </c>
      <c r="D676" s="27">
        <v>41446</v>
      </c>
      <c r="E676" s="27">
        <v>41450</v>
      </c>
      <c r="F676" t="s">
        <v>50</v>
      </c>
      <c r="G676" t="s">
        <v>2844</v>
      </c>
      <c r="H676" t="s">
        <v>2845</v>
      </c>
      <c r="I676" t="s">
        <v>102</v>
      </c>
      <c r="J676" t="s">
        <v>27</v>
      </c>
      <c r="K676" t="s">
        <v>146</v>
      </c>
      <c r="L676" t="s">
        <v>147</v>
      </c>
      <c r="M676">
        <v>19120</v>
      </c>
      <c r="N676" t="s">
        <v>148</v>
      </c>
      <c r="O676" t="s">
        <v>2846</v>
      </c>
      <c r="P676" t="s">
        <v>46</v>
      </c>
      <c r="Q676" t="s">
        <v>90</v>
      </c>
      <c r="R676" t="s">
        <v>2847</v>
      </c>
      <c r="S676">
        <v>45.056000000000004</v>
      </c>
      <c r="T676">
        <v>8</v>
      </c>
      <c r="U676">
        <v>0.2</v>
      </c>
      <c r="V676">
        <v>15.206399999999997</v>
      </c>
    </row>
    <row r="677" spans="1:22" x14ac:dyDescent="0.25">
      <c r="A677">
        <v>918</v>
      </c>
      <c r="B677" t="s">
        <v>2802</v>
      </c>
      <c r="C677">
        <v>2011</v>
      </c>
      <c r="D677" s="27">
        <v>40709</v>
      </c>
      <c r="E677" s="27">
        <v>40715</v>
      </c>
      <c r="F677" t="s">
        <v>50</v>
      </c>
      <c r="G677" t="s">
        <v>1079</v>
      </c>
      <c r="H677" t="s">
        <v>1080</v>
      </c>
      <c r="I677" t="s">
        <v>41</v>
      </c>
      <c r="J677" t="s">
        <v>27</v>
      </c>
      <c r="K677" t="s">
        <v>678</v>
      </c>
      <c r="L677" t="s">
        <v>104</v>
      </c>
      <c r="M677">
        <v>78207</v>
      </c>
      <c r="N677" t="s">
        <v>105</v>
      </c>
      <c r="O677" t="s">
        <v>1102</v>
      </c>
      <c r="P677" t="s">
        <v>46</v>
      </c>
      <c r="Q677" t="s">
        <v>75</v>
      </c>
      <c r="R677" t="s">
        <v>1103</v>
      </c>
      <c r="S677">
        <v>8.5679999999999978</v>
      </c>
      <c r="T677">
        <v>3</v>
      </c>
      <c r="U677">
        <v>0.8</v>
      </c>
      <c r="V677">
        <v>-14.5656</v>
      </c>
    </row>
    <row r="678" spans="1:22" x14ac:dyDescent="0.25">
      <c r="A678">
        <v>917</v>
      </c>
      <c r="B678" t="s">
        <v>2802</v>
      </c>
      <c r="C678">
        <v>2011</v>
      </c>
      <c r="D678" s="27">
        <v>40709</v>
      </c>
      <c r="E678" s="27">
        <v>40715</v>
      </c>
      <c r="F678" t="s">
        <v>50</v>
      </c>
      <c r="G678" t="s">
        <v>1079</v>
      </c>
      <c r="H678" t="s">
        <v>1080</v>
      </c>
      <c r="I678" t="s">
        <v>41</v>
      </c>
      <c r="J678" t="s">
        <v>27</v>
      </c>
      <c r="K678" t="s">
        <v>678</v>
      </c>
      <c r="L678" t="s">
        <v>104</v>
      </c>
      <c r="M678">
        <v>78207</v>
      </c>
      <c r="N678" t="s">
        <v>105</v>
      </c>
      <c r="O678" t="s">
        <v>1793</v>
      </c>
      <c r="P678" t="s">
        <v>32</v>
      </c>
      <c r="Q678" t="s">
        <v>36</v>
      </c>
      <c r="R678" t="s">
        <v>1794</v>
      </c>
      <c r="S678">
        <v>797.94399999999996</v>
      </c>
      <c r="T678">
        <v>4</v>
      </c>
      <c r="U678">
        <v>0.3</v>
      </c>
      <c r="V678">
        <v>-56.995999999999981</v>
      </c>
    </row>
    <row r="679" spans="1:22" x14ac:dyDescent="0.25">
      <c r="A679">
        <v>916</v>
      </c>
      <c r="B679" t="s">
        <v>2802</v>
      </c>
      <c r="C679">
        <v>2011</v>
      </c>
      <c r="D679" s="27">
        <v>40709</v>
      </c>
      <c r="E679" s="27">
        <v>40715</v>
      </c>
      <c r="F679" t="s">
        <v>50</v>
      </c>
      <c r="G679" t="s">
        <v>1079</v>
      </c>
      <c r="H679" t="s">
        <v>1080</v>
      </c>
      <c r="I679" t="s">
        <v>41</v>
      </c>
      <c r="J679" t="s">
        <v>27</v>
      </c>
      <c r="K679" t="s">
        <v>678</v>
      </c>
      <c r="L679" t="s">
        <v>104</v>
      </c>
      <c r="M679">
        <v>78207</v>
      </c>
      <c r="N679" t="s">
        <v>105</v>
      </c>
      <c r="O679" t="s">
        <v>2803</v>
      </c>
      <c r="P679" t="s">
        <v>32</v>
      </c>
      <c r="Q679" t="s">
        <v>56</v>
      </c>
      <c r="R679" t="s">
        <v>2804</v>
      </c>
      <c r="S679">
        <v>99.918000000000006</v>
      </c>
      <c r="T679">
        <v>2</v>
      </c>
      <c r="U679">
        <v>0.3</v>
      </c>
      <c r="V679">
        <v>-18.556200000000018</v>
      </c>
    </row>
    <row r="680" spans="1:22" x14ac:dyDescent="0.25">
      <c r="A680">
        <v>894</v>
      </c>
      <c r="B680" t="s">
        <v>2740</v>
      </c>
      <c r="C680">
        <v>2014</v>
      </c>
      <c r="D680" s="27">
        <v>41817</v>
      </c>
      <c r="E680" s="27">
        <v>41818</v>
      </c>
      <c r="F680" t="s">
        <v>188</v>
      </c>
      <c r="G680" t="s">
        <v>2284</v>
      </c>
      <c r="H680" t="s">
        <v>2285</v>
      </c>
      <c r="I680" t="s">
        <v>102</v>
      </c>
      <c r="J680" t="s">
        <v>27</v>
      </c>
      <c r="K680" t="s">
        <v>880</v>
      </c>
      <c r="L680" t="s">
        <v>238</v>
      </c>
      <c r="M680">
        <v>48227</v>
      </c>
      <c r="N680" t="s">
        <v>105</v>
      </c>
      <c r="O680" t="s">
        <v>2745</v>
      </c>
      <c r="P680" t="s">
        <v>71</v>
      </c>
      <c r="Q680" t="s">
        <v>72</v>
      </c>
      <c r="R680" t="s">
        <v>2746</v>
      </c>
      <c r="S680">
        <v>543.91999999999996</v>
      </c>
      <c r="T680">
        <v>8</v>
      </c>
      <c r="U680">
        <v>0</v>
      </c>
      <c r="V680">
        <v>135.98000000000002</v>
      </c>
    </row>
    <row r="681" spans="1:22" x14ac:dyDescent="0.25">
      <c r="A681">
        <v>893</v>
      </c>
      <c r="B681" t="s">
        <v>2740</v>
      </c>
      <c r="C681">
        <v>2014</v>
      </c>
      <c r="D681" s="27">
        <v>41817</v>
      </c>
      <c r="E681" s="27">
        <v>41818</v>
      </c>
      <c r="F681" t="s">
        <v>188</v>
      </c>
      <c r="G681" t="s">
        <v>2284</v>
      </c>
      <c r="H681" t="s">
        <v>2285</v>
      </c>
      <c r="I681" t="s">
        <v>102</v>
      </c>
      <c r="J681" t="s">
        <v>27</v>
      </c>
      <c r="K681" t="s">
        <v>880</v>
      </c>
      <c r="L681" t="s">
        <v>238</v>
      </c>
      <c r="M681">
        <v>48227</v>
      </c>
      <c r="N681" t="s">
        <v>105</v>
      </c>
      <c r="O681" t="s">
        <v>2743</v>
      </c>
      <c r="P681" t="s">
        <v>46</v>
      </c>
      <c r="Q681" t="s">
        <v>68</v>
      </c>
      <c r="R681" t="s">
        <v>2744</v>
      </c>
      <c r="S681">
        <v>15.92</v>
      </c>
      <c r="T681">
        <v>4</v>
      </c>
      <c r="U681">
        <v>0</v>
      </c>
      <c r="V681">
        <v>5.4127999999999989</v>
      </c>
    </row>
    <row r="682" spans="1:22" x14ac:dyDescent="0.25">
      <c r="A682">
        <v>892</v>
      </c>
      <c r="B682" t="s">
        <v>2740</v>
      </c>
      <c r="C682">
        <v>2014</v>
      </c>
      <c r="D682" s="27">
        <v>41817</v>
      </c>
      <c r="E682" s="27">
        <v>41818</v>
      </c>
      <c r="F682" t="s">
        <v>188</v>
      </c>
      <c r="G682" t="s">
        <v>2284</v>
      </c>
      <c r="H682" t="s">
        <v>2285</v>
      </c>
      <c r="I682" t="s">
        <v>102</v>
      </c>
      <c r="J682" t="s">
        <v>27</v>
      </c>
      <c r="K682" t="s">
        <v>880</v>
      </c>
      <c r="L682" t="s">
        <v>238</v>
      </c>
      <c r="M682">
        <v>48227</v>
      </c>
      <c r="N682" t="s">
        <v>105</v>
      </c>
      <c r="O682" t="s">
        <v>2741</v>
      </c>
      <c r="P682" t="s">
        <v>46</v>
      </c>
      <c r="Q682" t="s">
        <v>90</v>
      </c>
      <c r="R682" t="s">
        <v>2742</v>
      </c>
      <c r="S682">
        <v>4.54</v>
      </c>
      <c r="T682">
        <v>1</v>
      </c>
      <c r="U682">
        <v>0</v>
      </c>
      <c r="V682">
        <v>2.0429999999999997</v>
      </c>
    </row>
    <row r="683" spans="1:22" x14ac:dyDescent="0.25">
      <c r="A683">
        <v>891</v>
      </c>
      <c r="B683" t="s">
        <v>2737</v>
      </c>
      <c r="C683">
        <v>2014</v>
      </c>
      <c r="D683" s="27">
        <v>41811</v>
      </c>
      <c r="E683" s="27">
        <v>41817</v>
      </c>
      <c r="F683" t="s">
        <v>50</v>
      </c>
      <c r="G683" t="s">
        <v>1645</v>
      </c>
      <c r="H683" t="s">
        <v>1646</v>
      </c>
      <c r="I683" t="s">
        <v>26</v>
      </c>
      <c r="J683" t="s">
        <v>27</v>
      </c>
      <c r="K683" t="s">
        <v>1499</v>
      </c>
      <c r="L683" t="s">
        <v>267</v>
      </c>
      <c r="M683">
        <v>10801</v>
      </c>
      <c r="N683" t="s">
        <v>148</v>
      </c>
      <c r="O683" t="s">
        <v>1596</v>
      </c>
      <c r="P683" t="s">
        <v>46</v>
      </c>
      <c r="Q683" t="s">
        <v>75</v>
      </c>
      <c r="R683" t="s">
        <v>1597</v>
      </c>
      <c r="S683">
        <v>51.311999999999998</v>
      </c>
      <c r="T683">
        <v>3</v>
      </c>
      <c r="U683">
        <v>0.2</v>
      </c>
      <c r="V683">
        <v>18.600599999999996</v>
      </c>
    </row>
    <row r="684" spans="1:22" x14ac:dyDescent="0.25">
      <c r="A684">
        <v>890</v>
      </c>
      <c r="B684" t="s">
        <v>2737</v>
      </c>
      <c r="C684">
        <v>2014</v>
      </c>
      <c r="D684" s="27">
        <v>41811</v>
      </c>
      <c r="E684" s="27">
        <v>41817</v>
      </c>
      <c r="F684" t="s">
        <v>50</v>
      </c>
      <c r="G684" t="s">
        <v>1645</v>
      </c>
      <c r="H684" t="s">
        <v>1646</v>
      </c>
      <c r="I684" t="s">
        <v>26</v>
      </c>
      <c r="J684" t="s">
        <v>27</v>
      </c>
      <c r="K684" t="s">
        <v>1499</v>
      </c>
      <c r="L684" t="s">
        <v>267</v>
      </c>
      <c r="M684">
        <v>10801</v>
      </c>
      <c r="N684" t="s">
        <v>148</v>
      </c>
      <c r="O684" t="s">
        <v>2738</v>
      </c>
      <c r="P684" t="s">
        <v>71</v>
      </c>
      <c r="Q684" t="s">
        <v>161</v>
      </c>
      <c r="R684" t="s">
        <v>2739</v>
      </c>
      <c r="S684">
        <v>149.94999999999999</v>
      </c>
      <c r="T684">
        <v>5</v>
      </c>
      <c r="U684">
        <v>0</v>
      </c>
      <c r="V684">
        <v>14.994999999999994</v>
      </c>
    </row>
    <row r="685" spans="1:22" x14ac:dyDescent="0.25">
      <c r="A685">
        <v>887</v>
      </c>
      <c r="B685" t="s">
        <v>2729</v>
      </c>
      <c r="C685">
        <v>2014</v>
      </c>
      <c r="D685" s="27">
        <v>41817</v>
      </c>
      <c r="E685" s="27">
        <v>41823</v>
      </c>
      <c r="F685" t="s">
        <v>50</v>
      </c>
      <c r="G685" t="s">
        <v>1892</v>
      </c>
      <c r="H685" t="s">
        <v>1893</v>
      </c>
      <c r="I685" t="s">
        <v>26</v>
      </c>
      <c r="J685" t="s">
        <v>27</v>
      </c>
      <c r="K685" t="s">
        <v>947</v>
      </c>
      <c r="L685" t="s">
        <v>43</v>
      </c>
      <c r="M685">
        <v>92105</v>
      </c>
      <c r="N685" t="s">
        <v>44</v>
      </c>
      <c r="O685" t="s">
        <v>2730</v>
      </c>
      <c r="P685" t="s">
        <v>46</v>
      </c>
      <c r="Q685" t="s">
        <v>59</v>
      </c>
      <c r="R685" t="s">
        <v>2731</v>
      </c>
      <c r="S685">
        <v>83.76</v>
      </c>
      <c r="T685">
        <v>12</v>
      </c>
      <c r="U685">
        <v>0</v>
      </c>
      <c r="V685">
        <v>1.6751999999999967</v>
      </c>
    </row>
    <row r="686" spans="1:22" x14ac:dyDescent="0.25">
      <c r="A686">
        <v>862</v>
      </c>
      <c r="B686" t="s">
        <v>2659</v>
      </c>
      <c r="C686">
        <v>2011</v>
      </c>
      <c r="D686" s="27">
        <v>40703</v>
      </c>
      <c r="E686" s="27">
        <v>40710</v>
      </c>
      <c r="F686" t="s">
        <v>50</v>
      </c>
      <c r="G686" t="s">
        <v>2660</v>
      </c>
      <c r="H686" t="s">
        <v>2661</v>
      </c>
      <c r="I686" t="s">
        <v>26</v>
      </c>
      <c r="J686" t="s">
        <v>27</v>
      </c>
      <c r="K686" t="s">
        <v>127</v>
      </c>
      <c r="L686" t="s">
        <v>43</v>
      </c>
      <c r="M686">
        <v>94122</v>
      </c>
      <c r="N686" t="s">
        <v>44</v>
      </c>
      <c r="O686" t="s">
        <v>2662</v>
      </c>
      <c r="P686" t="s">
        <v>46</v>
      </c>
      <c r="Q686" t="s">
        <v>68</v>
      </c>
      <c r="R686" t="s">
        <v>2663</v>
      </c>
      <c r="S686">
        <v>23.1</v>
      </c>
      <c r="T686">
        <v>2</v>
      </c>
      <c r="U686">
        <v>0</v>
      </c>
      <c r="V686">
        <v>10.625999999999999</v>
      </c>
    </row>
    <row r="687" spans="1:22" x14ac:dyDescent="0.25">
      <c r="A687">
        <v>861</v>
      </c>
      <c r="B687" t="s">
        <v>2659</v>
      </c>
      <c r="C687">
        <v>2011</v>
      </c>
      <c r="D687" s="27">
        <v>40703</v>
      </c>
      <c r="E687" s="27">
        <v>40710</v>
      </c>
      <c r="F687" t="s">
        <v>50</v>
      </c>
      <c r="G687" t="s">
        <v>2660</v>
      </c>
      <c r="H687" t="s">
        <v>2661</v>
      </c>
      <c r="I687" t="s">
        <v>26</v>
      </c>
      <c r="J687" t="s">
        <v>27</v>
      </c>
      <c r="K687" t="s">
        <v>127</v>
      </c>
      <c r="L687" t="s">
        <v>43</v>
      </c>
      <c r="M687">
        <v>94122</v>
      </c>
      <c r="N687" t="s">
        <v>44</v>
      </c>
      <c r="O687" t="s">
        <v>1296</v>
      </c>
      <c r="P687" t="s">
        <v>46</v>
      </c>
      <c r="Q687" t="s">
        <v>578</v>
      </c>
      <c r="R687" t="s">
        <v>186</v>
      </c>
      <c r="S687">
        <v>7.36</v>
      </c>
      <c r="T687">
        <v>2</v>
      </c>
      <c r="U687">
        <v>0</v>
      </c>
      <c r="V687">
        <v>0.14719999999999978</v>
      </c>
    </row>
    <row r="688" spans="1:22" x14ac:dyDescent="0.25">
      <c r="A688">
        <v>852</v>
      </c>
      <c r="B688" t="s">
        <v>2637</v>
      </c>
      <c r="C688">
        <v>2013</v>
      </c>
      <c r="D688" s="27">
        <v>41446</v>
      </c>
      <c r="E688" s="27">
        <v>41451</v>
      </c>
      <c r="F688" t="s">
        <v>23</v>
      </c>
      <c r="G688" t="s">
        <v>2638</v>
      </c>
      <c r="H688" t="s">
        <v>2639</v>
      </c>
      <c r="I688" t="s">
        <v>41</v>
      </c>
      <c r="J688" t="s">
        <v>27</v>
      </c>
      <c r="K688" t="s">
        <v>2640</v>
      </c>
      <c r="L688" t="s">
        <v>43</v>
      </c>
      <c r="M688">
        <v>93905</v>
      </c>
      <c r="N688" t="s">
        <v>44</v>
      </c>
      <c r="O688" t="s">
        <v>2643</v>
      </c>
      <c r="P688" t="s">
        <v>46</v>
      </c>
      <c r="Q688" t="s">
        <v>90</v>
      </c>
      <c r="R688" t="s">
        <v>2644</v>
      </c>
      <c r="S688">
        <v>38.880000000000003</v>
      </c>
      <c r="T688">
        <v>6</v>
      </c>
      <c r="U688">
        <v>0</v>
      </c>
      <c r="V688">
        <v>18.662400000000002</v>
      </c>
    </row>
    <row r="689" spans="1:22" x14ac:dyDescent="0.25">
      <c r="A689">
        <v>851</v>
      </c>
      <c r="B689" t="s">
        <v>2637</v>
      </c>
      <c r="C689">
        <v>2013</v>
      </c>
      <c r="D689" s="27">
        <v>41446</v>
      </c>
      <c r="E689" s="27">
        <v>41451</v>
      </c>
      <c r="F689" t="s">
        <v>23</v>
      </c>
      <c r="G689" t="s">
        <v>2638</v>
      </c>
      <c r="H689" t="s">
        <v>2639</v>
      </c>
      <c r="I689" t="s">
        <v>41</v>
      </c>
      <c r="J689" t="s">
        <v>27</v>
      </c>
      <c r="K689" t="s">
        <v>2640</v>
      </c>
      <c r="L689" t="s">
        <v>43</v>
      </c>
      <c r="M689">
        <v>93905</v>
      </c>
      <c r="N689" t="s">
        <v>44</v>
      </c>
      <c r="O689" t="s">
        <v>2641</v>
      </c>
      <c r="P689" t="s">
        <v>46</v>
      </c>
      <c r="Q689" t="s">
        <v>68</v>
      </c>
      <c r="R689" t="s">
        <v>2642</v>
      </c>
      <c r="S689">
        <v>5.16</v>
      </c>
      <c r="T689">
        <v>2</v>
      </c>
      <c r="U689">
        <v>0</v>
      </c>
      <c r="V689">
        <v>1.3416000000000001</v>
      </c>
    </row>
    <row r="690" spans="1:22" x14ac:dyDescent="0.25">
      <c r="A690">
        <v>833</v>
      </c>
      <c r="B690" t="s">
        <v>2578</v>
      </c>
      <c r="C690">
        <v>2014</v>
      </c>
      <c r="D690" s="27">
        <v>41807</v>
      </c>
      <c r="E690" s="27">
        <v>41812</v>
      </c>
      <c r="F690" t="s">
        <v>23</v>
      </c>
      <c r="G690" t="s">
        <v>332</v>
      </c>
      <c r="H690" t="s">
        <v>333</v>
      </c>
      <c r="I690" t="s">
        <v>26</v>
      </c>
      <c r="J690" t="s">
        <v>27</v>
      </c>
      <c r="K690" t="s">
        <v>2579</v>
      </c>
      <c r="L690" t="s">
        <v>29</v>
      </c>
      <c r="M690">
        <v>41042</v>
      </c>
      <c r="N690" t="s">
        <v>30</v>
      </c>
      <c r="O690" t="s">
        <v>2586</v>
      </c>
      <c r="P690" t="s">
        <v>71</v>
      </c>
      <c r="Q690" t="s">
        <v>72</v>
      </c>
      <c r="R690" t="s">
        <v>2587</v>
      </c>
      <c r="S690">
        <v>65.989999999999995</v>
      </c>
      <c r="T690">
        <v>1</v>
      </c>
      <c r="U690">
        <v>0</v>
      </c>
      <c r="V690">
        <v>17.157400000000003</v>
      </c>
    </row>
    <row r="691" spans="1:22" x14ac:dyDescent="0.25">
      <c r="A691">
        <v>690</v>
      </c>
      <c r="B691" t="s">
        <v>2234</v>
      </c>
      <c r="C691">
        <v>2011</v>
      </c>
      <c r="D691" s="27">
        <v>40715</v>
      </c>
      <c r="E691" s="27">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25">
      <c r="A692">
        <v>691</v>
      </c>
      <c r="B692" t="s">
        <v>2234</v>
      </c>
      <c r="C692">
        <v>2011</v>
      </c>
      <c r="D692" s="27">
        <v>40715</v>
      </c>
      <c r="E692" s="27">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25">
      <c r="A693">
        <v>692</v>
      </c>
      <c r="B693" t="s">
        <v>2234</v>
      </c>
      <c r="C693">
        <v>2011</v>
      </c>
      <c r="D693" s="27">
        <v>40715</v>
      </c>
      <c r="E693" s="27">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25">
      <c r="A694">
        <v>832</v>
      </c>
      <c r="B694" t="s">
        <v>2578</v>
      </c>
      <c r="C694">
        <v>2014</v>
      </c>
      <c r="D694" s="27">
        <v>41807</v>
      </c>
      <c r="E694" s="27">
        <v>41812</v>
      </c>
      <c r="F694" t="s">
        <v>23</v>
      </c>
      <c r="G694" t="s">
        <v>332</v>
      </c>
      <c r="H694" t="s">
        <v>333</v>
      </c>
      <c r="I694" t="s">
        <v>26</v>
      </c>
      <c r="J694" t="s">
        <v>27</v>
      </c>
      <c r="K694" t="s">
        <v>2579</v>
      </c>
      <c r="L694" t="s">
        <v>29</v>
      </c>
      <c r="M694">
        <v>41042</v>
      </c>
      <c r="N694" t="s">
        <v>30</v>
      </c>
      <c r="O694" t="s">
        <v>2584</v>
      </c>
      <c r="P694" t="s">
        <v>71</v>
      </c>
      <c r="Q694" t="s">
        <v>72</v>
      </c>
      <c r="R694" t="s">
        <v>2585</v>
      </c>
      <c r="S694">
        <v>191.98</v>
      </c>
      <c r="T694">
        <v>2</v>
      </c>
      <c r="U694">
        <v>0</v>
      </c>
      <c r="V694">
        <v>51.834599999999995</v>
      </c>
    </row>
    <row r="695" spans="1:22" x14ac:dyDescent="0.25">
      <c r="A695">
        <v>831</v>
      </c>
      <c r="B695" t="s">
        <v>2578</v>
      </c>
      <c r="C695">
        <v>2014</v>
      </c>
      <c r="D695" s="27">
        <v>41807</v>
      </c>
      <c r="E695" s="27">
        <v>41812</v>
      </c>
      <c r="F695" t="s">
        <v>23</v>
      </c>
      <c r="G695" t="s">
        <v>332</v>
      </c>
      <c r="H695" t="s">
        <v>333</v>
      </c>
      <c r="I695" t="s">
        <v>26</v>
      </c>
      <c r="J695" t="s">
        <v>27</v>
      </c>
      <c r="K695" t="s">
        <v>2579</v>
      </c>
      <c r="L695" t="s">
        <v>29</v>
      </c>
      <c r="M695">
        <v>41042</v>
      </c>
      <c r="N695" t="s">
        <v>30</v>
      </c>
      <c r="O695" t="s">
        <v>2582</v>
      </c>
      <c r="P695" t="s">
        <v>46</v>
      </c>
      <c r="Q695" t="s">
        <v>78</v>
      </c>
      <c r="R695" t="s">
        <v>2583</v>
      </c>
      <c r="S695">
        <v>180.66</v>
      </c>
      <c r="T695">
        <v>3</v>
      </c>
      <c r="U695">
        <v>0</v>
      </c>
      <c r="V695">
        <v>50.584800000000008</v>
      </c>
    </row>
    <row r="696" spans="1:22" x14ac:dyDescent="0.25">
      <c r="A696">
        <v>830</v>
      </c>
      <c r="B696" t="s">
        <v>2578</v>
      </c>
      <c r="C696">
        <v>2014</v>
      </c>
      <c r="D696" s="27">
        <v>41807</v>
      </c>
      <c r="E696" s="27">
        <v>41812</v>
      </c>
      <c r="F696" t="s">
        <v>23</v>
      </c>
      <c r="G696" t="s">
        <v>332</v>
      </c>
      <c r="H696" t="s">
        <v>333</v>
      </c>
      <c r="I696" t="s">
        <v>26</v>
      </c>
      <c r="J696" t="s">
        <v>27</v>
      </c>
      <c r="K696" t="s">
        <v>2579</v>
      </c>
      <c r="L696" t="s">
        <v>29</v>
      </c>
      <c r="M696">
        <v>41042</v>
      </c>
      <c r="N696" t="s">
        <v>30</v>
      </c>
      <c r="O696" t="s">
        <v>2580</v>
      </c>
      <c r="P696" t="s">
        <v>32</v>
      </c>
      <c r="Q696" t="s">
        <v>36</v>
      </c>
      <c r="R696" t="s">
        <v>2581</v>
      </c>
      <c r="S696">
        <v>301.95999999999998</v>
      </c>
      <c r="T696">
        <v>2</v>
      </c>
      <c r="U696">
        <v>0</v>
      </c>
      <c r="V696">
        <v>90.587999999999965</v>
      </c>
    </row>
    <row r="697" spans="1:22" x14ac:dyDescent="0.25">
      <c r="A697">
        <v>824</v>
      </c>
      <c r="B697" t="s">
        <v>2561</v>
      </c>
      <c r="C697">
        <v>2014</v>
      </c>
      <c r="D697" s="27">
        <v>41811</v>
      </c>
      <c r="E697" s="27">
        <v>41818</v>
      </c>
      <c r="F697" t="s">
        <v>50</v>
      </c>
      <c r="G697" t="s">
        <v>2562</v>
      </c>
      <c r="H697" t="s">
        <v>2563</v>
      </c>
      <c r="I697" t="s">
        <v>26</v>
      </c>
      <c r="J697" t="s">
        <v>27</v>
      </c>
      <c r="K697" t="s">
        <v>1093</v>
      </c>
      <c r="L697" t="s">
        <v>788</v>
      </c>
      <c r="M697">
        <v>7109</v>
      </c>
      <c r="N697" t="s">
        <v>148</v>
      </c>
      <c r="O697" t="s">
        <v>2365</v>
      </c>
      <c r="P697" t="s">
        <v>46</v>
      </c>
      <c r="Q697" t="s">
        <v>47</v>
      </c>
      <c r="R697" t="s">
        <v>2366</v>
      </c>
      <c r="S697">
        <v>9.82</v>
      </c>
      <c r="T697">
        <v>2</v>
      </c>
      <c r="U697">
        <v>0</v>
      </c>
      <c r="V697">
        <v>4.8117999999999999</v>
      </c>
    </row>
    <row r="698" spans="1:22" x14ac:dyDescent="0.25">
      <c r="A698">
        <v>823</v>
      </c>
      <c r="B698" t="s">
        <v>2561</v>
      </c>
      <c r="C698">
        <v>2014</v>
      </c>
      <c r="D698" s="27">
        <v>41811</v>
      </c>
      <c r="E698" s="27">
        <v>41818</v>
      </c>
      <c r="F698" t="s">
        <v>50</v>
      </c>
      <c r="G698" t="s">
        <v>2562</v>
      </c>
      <c r="H698" t="s">
        <v>2563</v>
      </c>
      <c r="I698" t="s">
        <v>26</v>
      </c>
      <c r="J698" t="s">
        <v>27</v>
      </c>
      <c r="K698" t="s">
        <v>1093</v>
      </c>
      <c r="L698" t="s">
        <v>788</v>
      </c>
      <c r="M698">
        <v>7109</v>
      </c>
      <c r="N698" t="s">
        <v>148</v>
      </c>
      <c r="O698" t="s">
        <v>2564</v>
      </c>
      <c r="P698" t="s">
        <v>71</v>
      </c>
      <c r="Q698" t="s">
        <v>161</v>
      </c>
      <c r="R698" t="s">
        <v>2565</v>
      </c>
      <c r="S698">
        <v>239.96999999999997</v>
      </c>
      <c r="T698">
        <v>3</v>
      </c>
      <c r="U698">
        <v>0</v>
      </c>
      <c r="V698">
        <v>71.990999999999985</v>
      </c>
    </row>
    <row r="699" spans="1:22" x14ac:dyDescent="0.25">
      <c r="A699">
        <v>822</v>
      </c>
      <c r="B699" t="s">
        <v>2552</v>
      </c>
      <c r="C699">
        <v>2011</v>
      </c>
      <c r="D699" s="27">
        <v>40722</v>
      </c>
      <c r="E699" s="27">
        <v>40726</v>
      </c>
      <c r="F699" t="s">
        <v>50</v>
      </c>
      <c r="G699" t="s">
        <v>1906</v>
      </c>
      <c r="H699" t="s">
        <v>1907</v>
      </c>
      <c r="I699" t="s">
        <v>26</v>
      </c>
      <c r="J699" t="s">
        <v>27</v>
      </c>
      <c r="K699" t="s">
        <v>146</v>
      </c>
      <c r="L699" t="s">
        <v>147</v>
      </c>
      <c r="M699">
        <v>19140</v>
      </c>
      <c r="N699" t="s">
        <v>148</v>
      </c>
      <c r="O699" t="s">
        <v>2559</v>
      </c>
      <c r="P699" t="s">
        <v>46</v>
      </c>
      <c r="Q699" t="s">
        <v>90</v>
      </c>
      <c r="R699" t="s">
        <v>2560</v>
      </c>
      <c r="S699">
        <v>335.52</v>
      </c>
      <c r="T699">
        <v>4</v>
      </c>
      <c r="U699">
        <v>0.2</v>
      </c>
      <c r="V699">
        <v>117.43199999999999</v>
      </c>
    </row>
    <row r="700" spans="1:22" x14ac:dyDescent="0.25">
      <c r="A700">
        <v>821</v>
      </c>
      <c r="B700" t="s">
        <v>2552</v>
      </c>
      <c r="C700">
        <v>2011</v>
      </c>
      <c r="D700" s="27">
        <v>40722</v>
      </c>
      <c r="E700" s="27">
        <v>40726</v>
      </c>
      <c r="F700" t="s">
        <v>50</v>
      </c>
      <c r="G700" t="s">
        <v>1906</v>
      </c>
      <c r="H700" t="s">
        <v>1907</v>
      </c>
      <c r="I700" t="s">
        <v>26</v>
      </c>
      <c r="J700" t="s">
        <v>27</v>
      </c>
      <c r="K700" t="s">
        <v>146</v>
      </c>
      <c r="L700" t="s">
        <v>147</v>
      </c>
      <c r="M700">
        <v>19140</v>
      </c>
      <c r="N700" t="s">
        <v>148</v>
      </c>
      <c r="O700" t="s">
        <v>2557</v>
      </c>
      <c r="P700" t="s">
        <v>46</v>
      </c>
      <c r="Q700" t="s">
        <v>75</v>
      </c>
      <c r="R700" t="s">
        <v>2558</v>
      </c>
      <c r="S700">
        <v>31.086000000000006</v>
      </c>
      <c r="T700">
        <v>3</v>
      </c>
      <c r="U700">
        <v>0.7</v>
      </c>
      <c r="V700">
        <v>-22.796399999999991</v>
      </c>
    </row>
    <row r="701" spans="1:22" x14ac:dyDescent="0.25">
      <c r="A701">
        <v>820</v>
      </c>
      <c r="B701" t="s">
        <v>2552</v>
      </c>
      <c r="C701">
        <v>2011</v>
      </c>
      <c r="D701" s="27">
        <v>40722</v>
      </c>
      <c r="E701" s="27">
        <v>40726</v>
      </c>
      <c r="F701" t="s">
        <v>50</v>
      </c>
      <c r="G701" t="s">
        <v>1906</v>
      </c>
      <c r="H701" t="s">
        <v>1907</v>
      </c>
      <c r="I701" t="s">
        <v>26</v>
      </c>
      <c r="J701" t="s">
        <v>27</v>
      </c>
      <c r="K701" t="s">
        <v>146</v>
      </c>
      <c r="L701" t="s">
        <v>147</v>
      </c>
      <c r="M701">
        <v>19140</v>
      </c>
      <c r="N701" t="s">
        <v>148</v>
      </c>
      <c r="O701" t="s">
        <v>2555</v>
      </c>
      <c r="P701" t="s">
        <v>32</v>
      </c>
      <c r="Q701" t="s">
        <v>36</v>
      </c>
      <c r="R701" t="s">
        <v>2556</v>
      </c>
      <c r="S701">
        <v>1228.4649999999999</v>
      </c>
      <c r="T701">
        <v>5</v>
      </c>
      <c r="U701">
        <v>0.3</v>
      </c>
      <c r="V701">
        <v>0</v>
      </c>
    </row>
    <row r="702" spans="1:22" x14ac:dyDescent="0.25">
      <c r="A702">
        <v>819</v>
      </c>
      <c r="B702" t="s">
        <v>2552</v>
      </c>
      <c r="C702">
        <v>2011</v>
      </c>
      <c r="D702" s="27">
        <v>40722</v>
      </c>
      <c r="E702" s="27">
        <v>40726</v>
      </c>
      <c r="F702" t="s">
        <v>50</v>
      </c>
      <c r="G702" t="s">
        <v>1906</v>
      </c>
      <c r="H702" t="s">
        <v>1907</v>
      </c>
      <c r="I702" t="s">
        <v>26</v>
      </c>
      <c r="J702" t="s">
        <v>27</v>
      </c>
      <c r="K702" t="s">
        <v>146</v>
      </c>
      <c r="L702" t="s">
        <v>147</v>
      </c>
      <c r="M702">
        <v>19140</v>
      </c>
      <c r="N702" t="s">
        <v>148</v>
      </c>
      <c r="O702" t="s">
        <v>2553</v>
      </c>
      <c r="P702" t="s">
        <v>46</v>
      </c>
      <c r="Q702" t="s">
        <v>75</v>
      </c>
      <c r="R702" t="s">
        <v>2554</v>
      </c>
      <c r="S702">
        <v>3.168000000000001</v>
      </c>
      <c r="T702">
        <v>3</v>
      </c>
      <c r="U702">
        <v>0.7</v>
      </c>
      <c r="V702">
        <v>-2.4287999999999998</v>
      </c>
    </row>
    <row r="703" spans="1:22" x14ac:dyDescent="0.25">
      <c r="A703">
        <v>818</v>
      </c>
      <c r="B703" t="s">
        <v>2552</v>
      </c>
      <c r="C703">
        <v>2011</v>
      </c>
      <c r="D703" s="27">
        <v>40722</v>
      </c>
      <c r="E703" s="27">
        <v>40726</v>
      </c>
      <c r="F703" t="s">
        <v>50</v>
      </c>
      <c r="G703" t="s">
        <v>1906</v>
      </c>
      <c r="H703" t="s">
        <v>1907</v>
      </c>
      <c r="I703" t="s">
        <v>26</v>
      </c>
      <c r="J703" t="s">
        <v>27</v>
      </c>
      <c r="K703" t="s">
        <v>146</v>
      </c>
      <c r="L703" t="s">
        <v>147</v>
      </c>
      <c r="M703">
        <v>19140</v>
      </c>
      <c r="N703" t="s">
        <v>148</v>
      </c>
      <c r="O703" t="s">
        <v>404</v>
      </c>
      <c r="P703" t="s">
        <v>46</v>
      </c>
      <c r="Q703" t="s">
        <v>90</v>
      </c>
      <c r="R703" t="s">
        <v>405</v>
      </c>
      <c r="S703">
        <v>41.472000000000008</v>
      </c>
      <c r="T703">
        <v>8</v>
      </c>
      <c r="U703">
        <v>0.2</v>
      </c>
      <c r="V703">
        <v>14.5152</v>
      </c>
    </row>
    <row r="704" spans="1:22" x14ac:dyDescent="0.25">
      <c r="A704">
        <v>792</v>
      </c>
      <c r="B704" t="s">
        <v>2478</v>
      </c>
      <c r="C704">
        <v>2012</v>
      </c>
      <c r="D704" s="27">
        <v>41086</v>
      </c>
      <c r="E704" s="27">
        <v>41090</v>
      </c>
      <c r="F704" t="s">
        <v>50</v>
      </c>
      <c r="G704" t="s">
        <v>1674</v>
      </c>
      <c r="H704" t="s">
        <v>1675</v>
      </c>
      <c r="I704" t="s">
        <v>26</v>
      </c>
      <c r="J704" t="s">
        <v>27</v>
      </c>
      <c r="K704" t="s">
        <v>1464</v>
      </c>
      <c r="L704" t="s">
        <v>319</v>
      </c>
      <c r="M704">
        <v>23223</v>
      </c>
      <c r="N704" t="s">
        <v>30</v>
      </c>
      <c r="O704" t="s">
        <v>2481</v>
      </c>
      <c r="P704" t="s">
        <v>32</v>
      </c>
      <c r="Q704" t="s">
        <v>36</v>
      </c>
      <c r="R704" t="s">
        <v>2482</v>
      </c>
      <c r="S704">
        <v>332.94</v>
      </c>
      <c r="T704">
        <v>3</v>
      </c>
      <c r="U704">
        <v>0</v>
      </c>
      <c r="V704">
        <v>79.905599999999993</v>
      </c>
    </row>
    <row r="705" spans="1:22" x14ac:dyDescent="0.25">
      <c r="A705">
        <v>791</v>
      </c>
      <c r="B705" t="s">
        <v>2478</v>
      </c>
      <c r="C705">
        <v>2012</v>
      </c>
      <c r="D705" s="27">
        <v>41086</v>
      </c>
      <c r="E705" s="27">
        <v>41090</v>
      </c>
      <c r="F705" t="s">
        <v>50</v>
      </c>
      <c r="G705" t="s">
        <v>1674</v>
      </c>
      <c r="H705" t="s">
        <v>1675</v>
      </c>
      <c r="I705" t="s">
        <v>26</v>
      </c>
      <c r="J705" t="s">
        <v>27</v>
      </c>
      <c r="K705" t="s">
        <v>1464</v>
      </c>
      <c r="L705" t="s">
        <v>319</v>
      </c>
      <c r="M705">
        <v>23223</v>
      </c>
      <c r="N705" t="s">
        <v>30</v>
      </c>
      <c r="O705" t="s">
        <v>2479</v>
      </c>
      <c r="P705" t="s">
        <v>46</v>
      </c>
      <c r="Q705" t="s">
        <v>75</v>
      </c>
      <c r="R705" t="s">
        <v>2480</v>
      </c>
      <c r="S705">
        <v>43.04</v>
      </c>
      <c r="T705">
        <v>8</v>
      </c>
      <c r="U705">
        <v>0</v>
      </c>
      <c r="V705">
        <v>21.089600000000001</v>
      </c>
    </row>
    <row r="706" spans="1:22" x14ac:dyDescent="0.25">
      <c r="A706">
        <v>790</v>
      </c>
      <c r="B706" t="s">
        <v>2478</v>
      </c>
      <c r="C706">
        <v>2012</v>
      </c>
      <c r="D706" s="27">
        <v>41086</v>
      </c>
      <c r="E706" s="27">
        <v>41090</v>
      </c>
      <c r="F706" t="s">
        <v>50</v>
      </c>
      <c r="G706" t="s">
        <v>1674</v>
      </c>
      <c r="H706" t="s">
        <v>1675</v>
      </c>
      <c r="I706" t="s">
        <v>26</v>
      </c>
      <c r="J706" t="s">
        <v>27</v>
      </c>
      <c r="K706" t="s">
        <v>1464</v>
      </c>
      <c r="L706" t="s">
        <v>319</v>
      </c>
      <c r="M706">
        <v>23223</v>
      </c>
      <c r="N706" t="s">
        <v>30</v>
      </c>
      <c r="O706" t="s">
        <v>1635</v>
      </c>
      <c r="P706" t="s">
        <v>46</v>
      </c>
      <c r="Q706" t="s">
        <v>59</v>
      </c>
      <c r="R706" t="s">
        <v>1636</v>
      </c>
      <c r="S706">
        <v>15.42</v>
      </c>
      <c r="T706">
        <v>1</v>
      </c>
      <c r="U706">
        <v>0</v>
      </c>
      <c r="V706">
        <v>4.1634000000000011</v>
      </c>
    </row>
    <row r="707" spans="1:22" x14ac:dyDescent="0.25">
      <c r="A707">
        <v>789</v>
      </c>
      <c r="B707" t="s">
        <v>2478</v>
      </c>
      <c r="C707">
        <v>2012</v>
      </c>
      <c r="D707" s="27">
        <v>41086</v>
      </c>
      <c r="E707" s="27">
        <v>41090</v>
      </c>
      <c r="F707" t="s">
        <v>50</v>
      </c>
      <c r="G707" t="s">
        <v>1674</v>
      </c>
      <c r="H707" t="s">
        <v>1675</v>
      </c>
      <c r="I707" t="s">
        <v>26</v>
      </c>
      <c r="J707" t="s">
        <v>27</v>
      </c>
      <c r="K707" t="s">
        <v>1464</v>
      </c>
      <c r="L707" t="s">
        <v>319</v>
      </c>
      <c r="M707">
        <v>23223</v>
      </c>
      <c r="N707" t="s">
        <v>30</v>
      </c>
      <c r="O707" t="s">
        <v>1494</v>
      </c>
      <c r="P707" t="s">
        <v>46</v>
      </c>
      <c r="Q707" t="s">
        <v>75</v>
      </c>
      <c r="R707" t="s">
        <v>1495</v>
      </c>
      <c r="S707">
        <v>143.96</v>
      </c>
      <c r="T707">
        <v>4</v>
      </c>
      <c r="U707">
        <v>0</v>
      </c>
      <c r="V707">
        <v>69.100800000000007</v>
      </c>
    </row>
    <row r="708" spans="1:22" x14ac:dyDescent="0.25">
      <c r="A708">
        <v>777</v>
      </c>
      <c r="B708" t="s">
        <v>2449</v>
      </c>
      <c r="C708">
        <v>2011</v>
      </c>
      <c r="D708" s="27">
        <v>40723</v>
      </c>
      <c r="E708" s="27">
        <v>40730</v>
      </c>
      <c r="F708" t="s">
        <v>50</v>
      </c>
      <c r="G708" t="s">
        <v>2450</v>
      </c>
      <c r="H708" t="s">
        <v>2451</v>
      </c>
      <c r="I708" t="s">
        <v>26</v>
      </c>
      <c r="J708" t="s">
        <v>27</v>
      </c>
      <c r="K708" t="s">
        <v>1007</v>
      </c>
      <c r="L708" t="s">
        <v>498</v>
      </c>
      <c r="M708">
        <v>45231</v>
      </c>
      <c r="N708" t="s">
        <v>148</v>
      </c>
      <c r="O708" t="s">
        <v>2452</v>
      </c>
      <c r="P708" t="s">
        <v>46</v>
      </c>
      <c r="Q708" t="s">
        <v>68</v>
      </c>
      <c r="R708" t="s">
        <v>2453</v>
      </c>
      <c r="S708">
        <v>32.76</v>
      </c>
      <c r="T708">
        <v>7</v>
      </c>
      <c r="U708">
        <v>0.2</v>
      </c>
      <c r="V708">
        <v>3.6854999999999958</v>
      </c>
    </row>
    <row r="709" spans="1:22" x14ac:dyDescent="0.25">
      <c r="A709">
        <v>720</v>
      </c>
      <c r="B709" t="s">
        <v>2309</v>
      </c>
      <c r="C709">
        <v>2011</v>
      </c>
      <c r="D709" s="27">
        <v>40696</v>
      </c>
      <c r="E709" s="27">
        <v>40701</v>
      </c>
      <c r="F709" t="s">
        <v>50</v>
      </c>
      <c r="G709" t="s">
        <v>2310</v>
      </c>
      <c r="H709" t="s">
        <v>2311</v>
      </c>
      <c r="I709" t="s">
        <v>102</v>
      </c>
      <c r="J709" t="s">
        <v>27</v>
      </c>
      <c r="K709" t="s">
        <v>154</v>
      </c>
      <c r="L709" t="s">
        <v>121</v>
      </c>
      <c r="M709">
        <v>84057</v>
      </c>
      <c r="N709" t="s">
        <v>44</v>
      </c>
      <c r="O709" t="s">
        <v>1540</v>
      </c>
      <c r="P709" t="s">
        <v>32</v>
      </c>
      <c r="Q709" t="s">
        <v>65</v>
      </c>
      <c r="R709" t="s">
        <v>1541</v>
      </c>
      <c r="S709">
        <v>73.320000000000007</v>
      </c>
      <c r="T709">
        <v>6</v>
      </c>
      <c r="U709">
        <v>0</v>
      </c>
      <c r="V709">
        <v>21.995999999999992</v>
      </c>
    </row>
    <row r="710" spans="1:22" x14ac:dyDescent="0.25">
      <c r="A710">
        <v>719</v>
      </c>
      <c r="B710" t="s">
        <v>2309</v>
      </c>
      <c r="C710">
        <v>2011</v>
      </c>
      <c r="D710" s="27">
        <v>40696</v>
      </c>
      <c r="E710" s="27">
        <v>40701</v>
      </c>
      <c r="F710" t="s">
        <v>50</v>
      </c>
      <c r="G710" t="s">
        <v>2310</v>
      </c>
      <c r="H710" t="s">
        <v>2311</v>
      </c>
      <c r="I710" t="s">
        <v>102</v>
      </c>
      <c r="J710" t="s">
        <v>27</v>
      </c>
      <c r="K710" t="s">
        <v>154</v>
      </c>
      <c r="L710" t="s">
        <v>121</v>
      </c>
      <c r="M710">
        <v>84057</v>
      </c>
      <c r="N710" t="s">
        <v>44</v>
      </c>
      <c r="O710" t="s">
        <v>1724</v>
      </c>
      <c r="P710" t="s">
        <v>46</v>
      </c>
      <c r="Q710" t="s">
        <v>75</v>
      </c>
      <c r="R710" t="s">
        <v>1725</v>
      </c>
      <c r="S710">
        <v>59.808000000000007</v>
      </c>
      <c r="T710">
        <v>3</v>
      </c>
      <c r="U710">
        <v>0.2</v>
      </c>
      <c r="V710">
        <v>19.4376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D202-BD57-49FF-AE0B-90C9B35C076B}">
  <dimension ref="A3:C16"/>
  <sheetViews>
    <sheetView workbookViewId="0">
      <selection activeCell="E18" sqref="E1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8" t="s">
        <v>10933</v>
      </c>
      <c r="B3" s="7" t="s">
        <v>10951</v>
      </c>
      <c r="C3" s="16" t="s">
        <v>10952</v>
      </c>
    </row>
    <row r="4" spans="1:3" x14ac:dyDescent="0.25">
      <c r="A4" s="10" t="s">
        <v>10936</v>
      </c>
      <c r="B4" s="23">
        <v>6925.0230000000001</v>
      </c>
      <c r="C4" s="24">
        <v>1352.9421000000002</v>
      </c>
    </row>
    <row r="5" spans="1:3" x14ac:dyDescent="0.25">
      <c r="A5" s="12" t="s">
        <v>10937</v>
      </c>
      <c r="B5" s="25">
        <v>19437.495000000003</v>
      </c>
      <c r="C5" s="26">
        <v>4745.0148999999992</v>
      </c>
    </row>
    <row r="6" spans="1:3" x14ac:dyDescent="0.25">
      <c r="A6" s="12" t="s">
        <v>10938</v>
      </c>
      <c r="B6" s="25">
        <v>25570.797000000002</v>
      </c>
      <c r="C6" s="26">
        <v>4483.7059999999992</v>
      </c>
    </row>
    <row r="7" spans="1:3" x14ac:dyDescent="0.25">
      <c r="A7" s="12" t="s">
        <v>10939</v>
      </c>
      <c r="B7" s="25">
        <v>19874.799000000006</v>
      </c>
      <c r="C7" s="26">
        <v>1195.8169</v>
      </c>
    </row>
    <row r="8" spans="1:3" x14ac:dyDescent="0.25">
      <c r="A8" s="12" t="s">
        <v>10940</v>
      </c>
      <c r="B8" s="25">
        <v>31699.544999999987</v>
      </c>
      <c r="C8" s="26">
        <v>4856.0224999999982</v>
      </c>
    </row>
    <row r="9" spans="1:3" x14ac:dyDescent="0.25">
      <c r="A9" s="12" t="s">
        <v>10941</v>
      </c>
      <c r="B9" s="25">
        <v>25671.973999999991</v>
      </c>
      <c r="C9" s="26">
        <v>3675.3093000000003</v>
      </c>
    </row>
    <row r="10" spans="1:3" x14ac:dyDescent="0.25">
      <c r="A10" s="12" t="s">
        <v>10942</v>
      </c>
      <c r="B10" s="25">
        <v>21346.232000000004</v>
      </c>
      <c r="C10" s="26">
        <v>2907.9278999999992</v>
      </c>
    </row>
    <row r="11" spans="1:3" x14ac:dyDescent="0.25">
      <c r="A11" s="12" t="s">
        <v>10943</v>
      </c>
      <c r="B11" s="25">
        <v>12738.256999999994</v>
      </c>
      <c r="C11" s="26">
        <v>952.92179999999973</v>
      </c>
    </row>
    <row r="12" spans="1:3" x14ac:dyDescent="0.25">
      <c r="A12" s="12" t="s">
        <v>10944</v>
      </c>
      <c r="B12" s="25">
        <v>42089.693000000036</v>
      </c>
      <c r="C12" s="26">
        <v>8152.9909000000007</v>
      </c>
    </row>
    <row r="13" spans="1:3" x14ac:dyDescent="0.25">
      <c r="A13" s="12" t="s">
        <v>10945</v>
      </c>
      <c r="B13" s="25">
        <v>20973.184999999994</v>
      </c>
      <c r="C13" s="26">
        <v>4621.2532000000028</v>
      </c>
    </row>
    <row r="14" spans="1:3" x14ac:dyDescent="0.25">
      <c r="A14" s="12" t="s">
        <v>10946</v>
      </c>
      <c r="B14" s="25">
        <v>43592.778000000006</v>
      </c>
      <c r="C14" s="26">
        <v>-974.06460000000061</v>
      </c>
    </row>
    <row r="15" spans="1:3" x14ac:dyDescent="0.25">
      <c r="A15" s="12" t="s">
        <v>10947</v>
      </c>
      <c r="B15" s="25">
        <v>44895.835999999988</v>
      </c>
      <c r="C15" s="26">
        <v>7360.6713999999965</v>
      </c>
    </row>
    <row r="16" spans="1:3" x14ac:dyDescent="0.25">
      <c r="A16" s="14" t="s">
        <v>10934</v>
      </c>
      <c r="B16" s="21">
        <v>314815.614</v>
      </c>
      <c r="C16" s="22">
        <v>43330.512300000002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0AA4-6944-42A6-BC06-6D1B31465329}">
  <dimension ref="A3:E7"/>
  <sheetViews>
    <sheetView workbookViewId="0">
      <selection activeCell="E12" sqref="E12"/>
    </sheetView>
  </sheetViews>
  <sheetFormatPr defaultRowHeight="15" x14ac:dyDescent="0.25"/>
  <cols>
    <col min="1" max="1" width="14.5703125" bestFit="1" customWidth="1"/>
    <col min="2" max="2" width="12.5703125" bestFit="1" customWidth="1"/>
    <col min="4" max="4" width="15.28515625" customWidth="1"/>
    <col min="5" max="5" width="14.5703125" customWidth="1"/>
  </cols>
  <sheetData>
    <row r="3" spans="1:5" x14ac:dyDescent="0.25">
      <c r="A3" s="8" t="s">
        <v>10933</v>
      </c>
      <c r="B3" s="9" t="s">
        <v>10952</v>
      </c>
      <c r="D3" s="31" t="s">
        <v>15</v>
      </c>
      <c r="E3" s="32" t="s">
        <v>21</v>
      </c>
    </row>
    <row r="4" spans="1:5" x14ac:dyDescent="0.25">
      <c r="A4" s="28" t="s">
        <v>46</v>
      </c>
      <c r="B4" s="11">
        <v>20575.339099999987</v>
      </c>
      <c r="D4" t="str">
        <f>A4</f>
        <v>Office Supplies</v>
      </c>
      <c r="E4" s="33">
        <f>GETPIVOTDATA("Profit",$A$3,"Category",A4)</f>
        <v>20575.339099999987</v>
      </c>
    </row>
    <row r="5" spans="1:5" x14ac:dyDescent="0.25">
      <c r="A5" s="29" t="s">
        <v>71</v>
      </c>
      <c r="B5" s="13">
        <v>16526.904099999996</v>
      </c>
      <c r="D5" t="str">
        <f>A5</f>
        <v>Technology</v>
      </c>
      <c r="E5" s="33">
        <f t="shared" ref="E5:E6" si="0">GETPIVOTDATA("Profit",$A$3,"Category",A5)</f>
        <v>16526.904099999996</v>
      </c>
    </row>
    <row r="6" spans="1:5" x14ac:dyDescent="0.25">
      <c r="A6" s="29" t="s">
        <v>32</v>
      </c>
      <c r="B6" s="13">
        <v>6228.2690999999986</v>
      </c>
      <c r="D6" t="str">
        <f t="shared" ref="D6" si="1">A6</f>
        <v>Furniture</v>
      </c>
      <c r="E6" s="33">
        <f t="shared" si="0"/>
        <v>6228.2690999999986</v>
      </c>
    </row>
    <row r="7" spans="1:5" x14ac:dyDescent="0.25">
      <c r="A7" s="30" t="s">
        <v>10934</v>
      </c>
      <c r="B7" s="15">
        <v>43330.51229999998</v>
      </c>
      <c r="D7" t="str">
        <f>A7</f>
        <v>Grand Total</v>
      </c>
      <c r="E7" s="33">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68D1-378D-4BC7-9213-C9A3E389F3BA}">
  <dimension ref="A3:B7"/>
  <sheetViews>
    <sheetView workbookViewId="0">
      <selection activeCell="D17" sqref="D17"/>
    </sheetView>
  </sheetViews>
  <sheetFormatPr defaultRowHeight="15" x14ac:dyDescent="0.25"/>
  <cols>
    <col min="1" max="1" width="14.5703125" bestFit="1" customWidth="1"/>
    <col min="2" max="2" width="12.140625" bestFit="1" customWidth="1"/>
  </cols>
  <sheetData>
    <row r="3" spans="1:2" x14ac:dyDescent="0.25">
      <c r="A3" s="8" t="s">
        <v>10933</v>
      </c>
      <c r="B3" s="9" t="s">
        <v>10951</v>
      </c>
    </row>
    <row r="4" spans="1:2" x14ac:dyDescent="0.25">
      <c r="A4" s="28" t="s">
        <v>32</v>
      </c>
      <c r="B4" s="34">
        <v>0.30847592267135776</v>
      </c>
    </row>
    <row r="5" spans="1:2" x14ac:dyDescent="0.25">
      <c r="A5" s="29" t="s">
        <v>46</v>
      </c>
      <c r="B5" s="35">
        <v>0.29692193729628646</v>
      </c>
    </row>
    <row r="6" spans="1:2" x14ac:dyDescent="0.25">
      <c r="A6" s="29" t="s">
        <v>71</v>
      </c>
      <c r="B6" s="35">
        <v>0.39460214003235583</v>
      </c>
    </row>
    <row r="7" spans="1:2" x14ac:dyDescent="0.25">
      <c r="A7" s="30" t="s">
        <v>10934</v>
      </c>
      <c r="B7" s="3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E12F-3E0F-440E-B799-1AAD5AC60A46}">
  <dimension ref="A3:E52"/>
  <sheetViews>
    <sheetView workbookViewId="0">
      <selection activeCell="F1" sqref="F1"/>
    </sheetView>
  </sheetViews>
  <sheetFormatPr defaultRowHeight="15" x14ac:dyDescent="0.25"/>
  <cols>
    <col min="1" max="1" width="18.7109375" bestFit="1" customWidth="1"/>
    <col min="2" max="2" width="12.140625" bestFit="1" customWidth="1"/>
    <col min="4" max="4" width="19" customWidth="1"/>
    <col min="5" max="5" width="9.42578125" bestFit="1" customWidth="1"/>
  </cols>
  <sheetData>
    <row r="3" spans="1:5" x14ac:dyDescent="0.25">
      <c r="A3" s="8" t="s">
        <v>10933</v>
      </c>
      <c r="B3" s="9" t="s">
        <v>10951</v>
      </c>
      <c r="D3" s="31" t="s">
        <v>11</v>
      </c>
      <c r="E3" s="32" t="s">
        <v>18</v>
      </c>
    </row>
    <row r="4" spans="1:5" x14ac:dyDescent="0.25">
      <c r="A4" s="28" t="s">
        <v>358</v>
      </c>
      <c r="B4" s="11">
        <v>2673.01</v>
      </c>
      <c r="D4" t="str">
        <f>A4</f>
        <v>Alabama</v>
      </c>
      <c r="E4" s="33">
        <f>GETPIVOTDATA("Sales",$A$3,"State",A4)</f>
        <v>2673.01</v>
      </c>
    </row>
    <row r="5" spans="1:5" x14ac:dyDescent="0.25">
      <c r="A5" s="29" t="s">
        <v>310</v>
      </c>
      <c r="B5" s="13">
        <v>4348.9000000000005</v>
      </c>
      <c r="D5" t="str">
        <f t="shared" ref="D5:D52" si="0">A5</f>
        <v>Arizona</v>
      </c>
      <c r="E5" s="33">
        <f t="shared" ref="E5:E52" si="1">GETPIVOTDATA("Sales",$A$3,"State",A5)</f>
        <v>4348.9000000000005</v>
      </c>
    </row>
    <row r="6" spans="1:5" x14ac:dyDescent="0.25">
      <c r="A6" s="29" t="s">
        <v>1707</v>
      </c>
      <c r="B6" s="13">
        <v>2224.1900000000005</v>
      </c>
      <c r="D6" t="str">
        <f t="shared" si="0"/>
        <v>Arkansas</v>
      </c>
      <c r="E6" s="33">
        <f t="shared" si="1"/>
        <v>2224.1900000000005</v>
      </c>
    </row>
    <row r="7" spans="1:5" x14ac:dyDescent="0.25">
      <c r="A7" s="29" t="s">
        <v>43</v>
      </c>
      <c r="B7" s="13">
        <v>86058.93</v>
      </c>
      <c r="D7" t="str">
        <f t="shared" si="0"/>
        <v>California</v>
      </c>
      <c r="E7" s="33">
        <f t="shared" si="1"/>
        <v>86058.93</v>
      </c>
    </row>
    <row r="8" spans="1:5" x14ac:dyDescent="0.25">
      <c r="A8" s="29" t="s">
        <v>457</v>
      </c>
      <c r="B8" s="13">
        <v>5564.3890000000001</v>
      </c>
      <c r="D8" t="str">
        <f t="shared" si="0"/>
        <v>Colorado</v>
      </c>
      <c r="E8" s="33">
        <f t="shared" si="1"/>
        <v>5564.3890000000001</v>
      </c>
    </row>
    <row r="9" spans="1:5" x14ac:dyDescent="0.25">
      <c r="A9" s="29" t="s">
        <v>747</v>
      </c>
      <c r="B9" s="13">
        <v>2174.9469999999997</v>
      </c>
      <c r="D9" t="str">
        <f t="shared" si="0"/>
        <v>Connecticut</v>
      </c>
      <c r="E9" s="33">
        <f t="shared" si="1"/>
        <v>2174.9469999999997</v>
      </c>
    </row>
    <row r="10" spans="1:5" x14ac:dyDescent="0.25">
      <c r="A10" s="29" t="s">
        <v>245</v>
      </c>
      <c r="B10" s="13">
        <v>2371.77</v>
      </c>
      <c r="D10" t="str">
        <f t="shared" si="0"/>
        <v>Delaware</v>
      </c>
      <c r="E10" s="33">
        <f t="shared" si="1"/>
        <v>2371.77</v>
      </c>
    </row>
    <row r="11" spans="1:5" x14ac:dyDescent="0.25">
      <c r="A11" s="29" t="s">
        <v>3034</v>
      </c>
      <c r="B11" s="13">
        <v>117.07</v>
      </c>
      <c r="D11" t="str">
        <f t="shared" si="0"/>
        <v>District of Columbia</v>
      </c>
      <c r="E11" s="33">
        <f t="shared" si="1"/>
        <v>117.07</v>
      </c>
    </row>
    <row r="12" spans="1:5" x14ac:dyDescent="0.25">
      <c r="A12" s="29" t="s">
        <v>54</v>
      </c>
      <c r="B12" s="13">
        <v>7225.83</v>
      </c>
      <c r="D12" t="str">
        <f t="shared" si="0"/>
        <v>Florida</v>
      </c>
      <c r="E12" s="33">
        <f t="shared" si="1"/>
        <v>7225.83</v>
      </c>
    </row>
    <row r="13" spans="1:5" x14ac:dyDescent="0.25">
      <c r="A13" s="29" t="s">
        <v>1272</v>
      </c>
      <c r="B13" s="13">
        <v>10975.279999999997</v>
      </c>
      <c r="D13" t="str">
        <f t="shared" si="0"/>
        <v>Georgia</v>
      </c>
      <c r="E13" s="33">
        <f t="shared" si="1"/>
        <v>10975.279999999997</v>
      </c>
    </row>
    <row r="14" spans="1:5" x14ac:dyDescent="0.25">
      <c r="A14" s="29" t="s">
        <v>6260</v>
      </c>
      <c r="B14" s="13">
        <v>34.68</v>
      </c>
      <c r="D14" t="str">
        <f t="shared" si="0"/>
        <v>Idaho</v>
      </c>
      <c r="E14" s="33">
        <f t="shared" si="1"/>
        <v>34.68</v>
      </c>
    </row>
    <row r="15" spans="1:5" x14ac:dyDescent="0.25">
      <c r="A15" s="29" t="s">
        <v>29</v>
      </c>
      <c r="B15" s="13">
        <v>4962.08</v>
      </c>
      <c r="D15" t="str">
        <f t="shared" si="0"/>
        <v>Kentucky</v>
      </c>
      <c r="E15" s="33">
        <f t="shared" si="1"/>
        <v>4962.08</v>
      </c>
    </row>
    <row r="16" spans="1:5" x14ac:dyDescent="0.25">
      <c r="A16" s="29" t="s">
        <v>736</v>
      </c>
      <c r="B16" s="13">
        <v>162.52000000000001</v>
      </c>
      <c r="D16" t="str">
        <f t="shared" si="0"/>
        <v>Louisiana</v>
      </c>
      <c r="E16" s="33">
        <f t="shared" si="1"/>
        <v>162.52000000000001</v>
      </c>
    </row>
    <row r="17" spans="1:5" x14ac:dyDescent="0.25">
      <c r="A17" s="29" t="s">
        <v>2735</v>
      </c>
      <c r="B17" s="13">
        <v>3973.5429999999997</v>
      </c>
      <c r="D17" t="str">
        <f t="shared" si="0"/>
        <v>Maryland</v>
      </c>
      <c r="E17" s="33">
        <f t="shared" si="1"/>
        <v>3973.5429999999997</v>
      </c>
    </row>
    <row r="18" spans="1:5" x14ac:dyDescent="0.25">
      <c r="A18" s="29" t="s">
        <v>1245</v>
      </c>
      <c r="B18" s="13">
        <v>3777.8039999999992</v>
      </c>
      <c r="D18" t="str">
        <f t="shared" si="0"/>
        <v>Massachusetts</v>
      </c>
      <c r="E18" s="33">
        <f t="shared" si="1"/>
        <v>3777.8039999999992</v>
      </c>
    </row>
    <row r="19" spans="1:5" x14ac:dyDescent="0.25">
      <c r="A19" s="29" t="s">
        <v>1487</v>
      </c>
      <c r="B19" s="13">
        <v>5298.9700000000012</v>
      </c>
      <c r="D19" t="str">
        <f t="shared" si="0"/>
        <v>Mississippi</v>
      </c>
      <c r="E19" s="33">
        <f t="shared" si="1"/>
        <v>5298.9700000000012</v>
      </c>
    </row>
    <row r="20" spans="1:5" x14ac:dyDescent="0.25">
      <c r="A20" s="29" t="s">
        <v>1392</v>
      </c>
      <c r="B20" s="13">
        <v>4771.2760000000007</v>
      </c>
      <c r="D20" t="str">
        <f t="shared" si="0"/>
        <v>Nevada</v>
      </c>
      <c r="E20" s="33">
        <f t="shared" si="1"/>
        <v>4771.2760000000007</v>
      </c>
    </row>
    <row r="21" spans="1:5" x14ac:dyDescent="0.25">
      <c r="A21" s="29" t="s">
        <v>2694</v>
      </c>
      <c r="B21" s="13">
        <v>752.4799999999999</v>
      </c>
      <c r="D21" t="str">
        <f t="shared" si="0"/>
        <v>New Hampshire</v>
      </c>
      <c r="E21" s="33">
        <f t="shared" si="1"/>
        <v>752.4799999999999</v>
      </c>
    </row>
    <row r="22" spans="1:5" x14ac:dyDescent="0.25">
      <c r="A22" s="29" t="s">
        <v>788</v>
      </c>
      <c r="B22" s="13">
        <v>3680.2020000000002</v>
      </c>
      <c r="D22" t="str">
        <f t="shared" si="0"/>
        <v>New Jersey</v>
      </c>
      <c r="E22" s="33">
        <f t="shared" si="1"/>
        <v>3680.2020000000002</v>
      </c>
    </row>
    <row r="23" spans="1:5" x14ac:dyDescent="0.25">
      <c r="A23" s="29" t="s">
        <v>668</v>
      </c>
      <c r="B23" s="13">
        <v>39.176000000000002</v>
      </c>
      <c r="D23" t="str">
        <f t="shared" si="0"/>
        <v>New Mexico</v>
      </c>
      <c r="E23" s="33">
        <f t="shared" si="1"/>
        <v>39.176000000000002</v>
      </c>
    </row>
    <row r="24" spans="1:5" x14ac:dyDescent="0.25">
      <c r="A24" s="29" t="s">
        <v>267</v>
      </c>
      <c r="B24" s="13">
        <v>53375.420000000013</v>
      </c>
      <c r="D24" t="str">
        <f t="shared" si="0"/>
        <v>New York</v>
      </c>
      <c r="E24" s="33">
        <f t="shared" si="1"/>
        <v>53375.420000000013</v>
      </c>
    </row>
    <row r="25" spans="1:5" x14ac:dyDescent="0.25">
      <c r="A25" s="29" t="s">
        <v>88</v>
      </c>
      <c r="B25" s="13">
        <v>11884.532999999999</v>
      </c>
      <c r="D25" t="str">
        <f t="shared" si="0"/>
        <v>North Carolina</v>
      </c>
      <c r="E25" s="33">
        <f t="shared" si="1"/>
        <v>11884.532999999999</v>
      </c>
    </row>
    <row r="26" spans="1:5" x14ac:dyDescent="0.25">
      <c r="A26" s="29" t="s">
        <v>498</v>
      </c>
      <c r="B26" s="13">
        <v>19272.765999999989</v>
      </c>
      <c r="D26" t="str">
        <f t="shared" si="0"/>
        <v>Ohio</v>
      </c>
      <c r="E26" s="33">
        <f t="shared" si="1"/>
        <v>19272.765999999989</v>
      </c>
    </row>
    <row r="27" spans="1:5" x14ac:dyDescent="0.25">
      <c r="A27" s="29" t="s">
        <v>420</v>
      </c>
      <c r="B27" s="13">
        <v>2322.5670000000009</v>
      </c>
      <c r="D27" t="str">
        <f t="shared" si="0"/>
        <v>Oregon</v>
      </c>
      <c r="E27" s="33">
        <f t="shared" si="1"/>
        <v>2322.5670000000009</v>
      </c>
    </row>
    <row r="28" spans="1:5" x14ac:dyDescent="0.25">
      <c r="A28" s="29" t="s">
        <v>147</v>
      </c>
      <c r="B28" s="13">
        <v>25482.54900000001</v>
      </c>
      <c r="D28" t="str">
        <f t="shared" si="0"/>
        <v>Pennsylvania</v>
      </c>
      <c r="E28" s="33">
        <f t="shared" si="1"/>
        <v>25482.54900000001</v>
      </c>
    </row>
    <row r="29" spans="1:5" x14ac:dyDescent="0.25">
      <c r="A29" s="29" t="s">
        <v>1399</v>
      </c>
      <c r="B29" s="13">
        <v>10960.720000000001</v>
      </c>
      <c r="D29" t="str">
        <f t="shared" si="0"/>
        <v>Rhode Island</v>
      </c>
      <c r="E29" s="33">
        <f t="shared" si="1"/>
        <v>10960.720000000001</v>
      </c>
    </row>
    <row r="30" spans="1:5" x14ac:dyDescent="0.25">
      <c r="A30" s="29" t="s">
        <v>383</v>
      </c>
      <c r="B30" s="13">
        <v>303.3</v>
      </c>
      <c r="D30" t="str">
        <f t="shared" si="0"/>
        <v>South Carolina</v>
      </c>
      <c r="E30" s="33">
        <f t="shared" si="1"/>
        <v>303.3</v>
      </c>
    </row>
    <row r="31" spans="1:5" x14ac:dyDescent="0.25">
      <c r="A31" s="29" t="s">
        <v>335</v>
      </c>
      <c r="B31" s="13">
        <v>2645.1840000000002</v>
      </c>
      <c r="D31" t="str">
        <f t="shared" si="0"/>
        <v>Tennessee</v>
      </c>
      <c r="E31" s="33">
        <f t="shared" si="1"/>
        <v>2645.1840000000002</v>
      </c>
    </row>
    <row r="32" spans="1:5" x14ac:dyDescent="0.25">
      <c r="A32" s="29" t="s">
        <v>121</v>
      </c>
      <c r="B32" s="13">
        <v>1822.41</v>
      </c>
      <c r="D32" t="str">
        <f t="shared" si="0"/>
        <v>Utah</v>
      </c>
      <c r="E32" s="33">
        <f t="shared" si="1"/>
        <v>1822.41</v>
      </c>
    </row>
    <row r="33" spans="1:5" x14ac:dyDescent="0.25">
      <c r="A33" s="29" t="s">
        <v>5203</v>
      </c>
      <c r="B33" s="13">
        <v>1294.75</v>
      </c>
      <c r="D33" t="str">
        <f t="shared" si="0"/>
        <v>Vermont</v>
      </c>
      <c r="E33" s="33">
        <f t="shared" si="1"/>
        <v>1294.75</v>
      </c>
    </row>
    <row r="34" spans="1:5" x14ac:dyDescent="0.25">
      <c r="A34" s="29" t="s">
        <v>319</v>
      </c>
      <c r="B34" s="13">
        <v>18489.340000000007</v>
      </c>
      <c r="D34" t="str">
        <f t="shared" si="0"/>
        <v>Virginia</v>
      </c>
      <c r="E34" s="33">
        <f t="shared" si="1"/>
        <v>18489.340000000007</v>
      </c>
    </row>
    <row r="35" spans="1:5" x14ac:dyDescent="0.25">
      <c r="A35" s="29" t="s">
        <v>96</v>
      </c>
      <c r="B35" s="13">
        <v>14171.892000000002</v>
      </c>
      <c r="D35" t="str">
        <f t="shared" si="0"/>
        <v>Washington</v>
      </c>
      <c r="E35" s="33">
        <f t="shared" si="1"/>
        <v>14171.892000000002</v>
      </c>
    </row>
    <row r="36" spans="1:5" x14ac:dyDescent="0.25">
      <c r="A36" s="29" t="s">
        <v>8542</v>
      </c>
      <c r="B36" s="13">
        <v>1603.1360000000002</v>
      </c>
      <c r="D36" t="str">
        <f t="shared" si="0"/>
        <v>Wyoming</v>
      </c>
      <c r="E36" s="33">
        <f t="shared" si="1"/>
        <v>1603.1360000000002</v>
      </c>
    </row>
    <row r="37" spans="1:5" x14ac:dyDescent="0.25">
      <c r="A37" s="30" t="s">
        <v>10934</v>
      </c>
      <c r="B37" s="15">
        <v>314815.61400000006</v>
      </c>
      <c r="D37" t="str">
        <f t="shared" si="0"/>
        <v>Grand Total</v>
      </c>
      <c r="E37" s="33" t="e">
        <f t="shared" si="1"/>
        <v>#REF!</v>
      </c>
    </row>
    <row r="38" spans="1:5" x14ac:dyDescent="0.25">
      <c r="D38">
        <f t="shared" si="0"/>
        <v>0</v>
      </c>
      <c r="E38" s="33" t="e">
        <f t="shared" si="1"/>
        <v>#REF!</v>
      </c>
    </row>
    <row r="39" spans="1:5" x14ac:dyDescent="0.25">
      <c r="D39">
        <f t="shared" si="0"/>
        <v>0</v>
      </c>
      <c r="E39" s="33" t="e">
        <f t="shared" si="1"/>
        <v>#REF!</v>
      </c>
    </row>
    <row r="40" spans="1:5" x14ac:dyDescent="0.25">
      <c r="D40">
        <f t="shared" si="0"/>
        <v>0</v>
      </c>
      <c r="E40" s="33" t="e">
        <f t="shared" si="1"/>
        <v>#REF!</v>
      </c>
    </row>
    <row r="41" spans="1:5" x14ac:dyDescent="0.25">
      <c r="D41">
        <f t="shared" si="0"/>
        <v>0</v>
      </c>
      <c r="E41" s="33" t="e">
        <f t="shared" si="1"/>
        <v>#REF!</v>
      </c>
    </row>
    <row r="42" spans="1:5" x14ac:dyDescent="0.25">
      <c r="D42">
        <f t="shared" si="0"/>
        <v>0</v>
      </c>
      <c r="E42" s="33" t="e">
        <f t="shared" si="1"/>
        <v>#REF!</v>
      </c>
    </row>
    <row r="43" spans="1:5" x14ac:dyDescent="0.25">
      <c r="D43">
        <f t="shared" si="0"/>
        <v>0</v>
      </c>
      <c r="E43" s="33" t="e">
        <f t="shared" si="1"/>
        <v>#REF!</v>
      </c>
    </row>
    <row r="44" spans="1:5" x14ac:dyDescent="0.25">
      <c r="D44">
        <f t="shared" si="0"/>
        <v>0</v>
      </c>
      <c r="E44" s="33" t="e">
        <f t="shared" si="1"/>
        <v>#REF!</v>
      </c>
    </row>
    <row r="45" spans="1:5" x14ac:dyDescent="0.25">
      <c r="D45">
        <f t="shared" si="0"/>
        <v>0</v>
      </c>
      <c r="E45" s="33" t="e">
        <f t="shared" si="1"/>
        <v>#REF!</v>
      </c>
    </row>
    <row r="46" spans="1:5" x14ac:dyDescent="0.25">
      <c r="D46">
        <f t="shared" si="0"/>
        <v>0</v>
      </c>
      <c r="E46" s="33" t="e">
        <f t="shared" si="1"/>
        <v>#REF!</v>
      </c>
    </row>
    <row r="47" spans="1:5" x14ac:dyDescent="0.25">
      <c r="D47">
        <f t="shared" si="0"/>
        <v>0</v>
      </c>
      <c r="E47" s="33" t="e">
        <f t="shared" si="1"/>
        <v>#REF!</v>
      </c>
    </row>
    <row r="48" spans="1:5" x14ac:dyDescent="0.25">
      <c r="D48">
        <f t="shared" si="0"/>
        <v>0</v>
      </c>
      <c r="E48" s="33" t="e">
        <f t="shared" si="1"/>
        <v>#REF!</v>
      </c>
    </row>
    <row r="49" spans="4:5" x14ac:dyDescent="0.25">
      <c r="D49">
        <f t="shared" si="0"/>
        <v>0</v>
      </c>
      <c r="E49" s="33" t="e">
        <f t="shared" si="1"/>
        <v>#REF!</v>
      </c>
    </row>
    <row r="50" spans="4:5" x14ac:dyDescent="0.25">
      <c r="D50">
        <f t="shared" si="0"/>
        <v>0</v>
      </c>
      <c r="E50" s="33" t="e">
        <f t="shared" si="1"/>
        <v>#REF!</v>
      </c>
    </row>
    <row r="51" spans="4:5" x14ac:dyDescent="0.25">
      <c r="D51">
        <f t="shared" si="0"/>
        <v>0</v>
      </c>
      <c r="E51" s="33" t="e">
        <f t="shared" si="1"/>
        <v>#REF!</v>
      </c>
    </row>
    <row r="52" spans="4:5" x14ac:dyDescent="0.25">
      <c r="D52">
        <f t="shared" si="0"/>
        <v>0</v>
      </c>
      <c r="E52" s="33" t="e">
        <f t="shared" si="1"/>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FC70-88DA-4D50-BD40-29DEB7BBBEB2}">
  <dimension ref="A1:V618"/>
  <sheetViews>
    <sheetView workbookViewId="0">
      <selection sqref="A1:V618"/>
    </sheetView>
  </sheetViews>
  <sheetFormatPr defaultRowHeight="15" x14ac:dyDescent="0.25"/>
  <cols>
    <col min="1" max="1" width="9.28515625" customWidth="1"/>
    <col min="2" max="2" width="10.5703125" customWidth="1"/>
    <col min="4" max="4" width="12.85546875" customWidth="1"/>
    <col min="5" max="5" width="11.5703125" customWidth="1"/>
    <col min="6" max="6" width="12.5703125" customWidth="1"/>
    <col min="7" max="7" width="14" customWidth="1"/>
    <col min="8" max="8" width="17.42578125" customWidth="1"/>
    <col min="9" max="9" width="11" customWidth="1"/>
    <col min="10" max="10" width="10.140625" customWidth="1"/>
    <col min="13" max="13" width="13.5703125" customWidth="1"/>
    <col min="14" max="14" width="9.28515625" customWidth="1"/>
    <col min="15" max="15" width="12.28515625" customWidth="1"/>
    <col min="16" max="16" width="11" customWidth="1"/>
    <col min="17" max="17" width="15" customWidth="1"/>
    <col min="18" max="18" width="15.7109375" customWidth="1"/>
    <col min="20" max="21" width="10.855468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9948</v>
      </c>
      <c r="B2" t="s">
        <v>10911</v>
      </c>
      <c r="C2">
        <v>2014</v>
      </c>
      <c r="D2" s="27">
        <v>41792</v>
      </c>
      <c r="E2" s="27">
        <v>41794</v>
      </c>
      <c r="F2" t="s">
        <v>23</v>
      </c>
      <c r="G2" t="s">
        <v>2507</v>
      </c>
      <c r="H2" t="s">
        <v>2508</v>
      </c>
      <c r="I2" t="s">
        <v>41</v>
      </c>
      <c r="J2" t="s">
        <v>27</v>
      </c>
      <c r="K2" t="s">
        <v>4374</v>
      </c>
      <c r="L2" t="s">
        <v>254</v>
      </c>
      <c r="M2">
        <v>46203</v>
      </c>
      <c r="N2" t="s">
        <v>105</v>
      </c>
      <c r="O2" t="s">
        <v>2436</v>
      </c>
      <c r="P2" t="s">
        <v>32</v>
      </c>
      <c r="Q2" t="s">
        <v>36</v>
      </c>
      <c r="R2" t="s">
        <v>2437</v>
      </c>
      <c r="S2">
        <v>1925.88</v>
      </c>
      <c r="T2">
        <v>6</v>
      </c>
      <c r="U2">
        <v>0</v>
      </c>
      <c r="V2">
        <v>539.24639999999999</v>
      </c>
    </row>
    <row r="3" spans="1:22" x14ac:dyDescent="0.25">
      <c r="A3">
        <v>2</v>
      </c>
      <c r="B3" t="s">
        <v>22</v>
      </c>
      <c r="C3">
        <v>2013</v>
      </c>
      <c r="D3" s="27">
        <v>41587</v>
      </c>
      <c r="E3" s="27">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25">
      <c r="A4">
        <v>9920</v>
      </c>
      <c r="B4" t="s">
        <v>10894</v>
      </c>
      <c r="C4">
        <v>2013</v>
      </c>
      <c r="D4" s="27">
        <v>41349</v>
      </c>
      <c r="E4" s="27">
        <v>41353</v>
      </c>
      <c r="F4" t="s">
        <v>50</v>
      </c>
      <c r="G4" t="s">
        <v>4193</v>
      </c>
      <c r="H4" t="s">
        <v>4194</v>
      </c>
      <c r="I4" t="s">
        <v>41</v>
      </c>
      <c r="J4" t="s">
        <v>27</v>
      </c>
      <c r="K4" t="s">
        <v>10498</v>
      </c>
      <c r="L4" t="s">
        <v>104</v>
      </c>
      <c r="M4">
        <v>77803</v>
      </c>
      <c r="N4" t="s">
        <v>105</v>
      </c>
      <c r="O4" t="s">
        <v>384</v>
      </c>
      <c r="P4" t="s">
        <v>32</v>
      </c>
      <c r="Q4" t="s">
        <v>36</v>
      </c>
      <c r="R4" t="s">
        <v>385</v>
      </c>
      <c r="S4">
        <v>528.42999999999995</v>
      </c>
      <c r="T4">
        <v>5</v>
      </c>
      <c r="U4">
        <v>0.3</v>
      </c>
      <c r="V4">
        <v>-143.43099999999998</v>
      </c>
    </row>
    <row r="5" spans="1:22" x14ac:dyDescent="0.25">
      <c r="A5">
        <v>9913</v>
      </c>
      <c r="B5" t="s">
        <v>10891</v>
      </c>
      <c r="C5">
        <v>2012</v>
      </c>
      <c r="D5" s="27">
        <v>41192</v>
      </c>
      <c r="E5" s="27">
        <v>41194</v>
      </c>
      <c r="F5" t="s">
        <v>188</v>
      </c>
      <c r="G5" t="s">
        <v>3953</v>
      </c>
      <c r="H5" t="s">
        <v>3954</v>
      </c>
      <c r="I5" t="s">
        <v>41</v>
      </c>
      <c r="J5" t="s">
        <v>27</v>
      </c>
      <c r="K5" t="s">
        <v>8303</v>
      </c>
      <c r="L5" t="s">
        <v>43</v>
      </c>
      <c r="M5">
        <v>93101</v>
      </c>
      <c r="N5" t="s">
        <v>44</v>
      </c>
      <c r="O5" t="s">
        <v>5396</v>
      </c>
      <c r="P5" t="s">
        <v>32</v>
      </c>
      <c r="Q5" t="s">
        <v>36</v>
      </c>
      <c r="R5" t="s">
        <v>5397</v>
      </c>
      <c r="S5">
        <v>362.13599999999997</v>
      </c>
      <c r="T5">
        <v>3</v>
      </c>
      <c r="U5">
        <v>0.2</v>
      </c>
      <c r="V5">
        <v>-54.320399999999978</v>
      </c>
    </row>
    <row r="6" spans="1:22" x14ac:dyDescent="0.25">
      <c r="A6">
        <v>9908</v>
      </c>
      <c r="B6" t="s">
        <v>10889</v>
      </c>
      <c r="C6">
        <v>2012</v>
      </c>
      <c r="D6" s="27">
        <v>41165</v>
      </c>
      <c r="E6" s="27">
        <v>41167</v>
      </c>
      <c r="F6" t="s">
        <v>188</v>
      </c>
      <c r="G6" t="s">
        <v>5632</v>
      </c>
      <c r="H6" t="s">
        <v>5633</v>
      </c>
      <c r="I6" t="s">
        <v>41</v>
      </c>
      <c r="J6" t="s">
        <v>27</v>
      </c>
      <c r="K6" t="s">
        <v>1883</v>
      </c>
      <c r="L6" t="s">
        <v>43</v>
      </c>
      <c r="M6">
        <v>92804</v>
      </c>
      <c r="N6" t="s">
        <v>44</v>
      </c>
      <c r="O6" t="s">
        <v>4730</v>
      </c>
      <c r="P6" t="s">
        <v>32</v>
      </c>
      <c r="Q6" t="s">
        <v>36</v>
      </c>
      <c r="R6" t="s">
        <v>4731</v>
      </c>
      <c r="S6">
        <v>717.72</v>
      </c>
      <c r="T6">
        <v>3</v>
      </c>
      <c r="U6">
        <v>0.2</v>
      </c>
      <c r="V6">
        <v>71.77200000000002</v>
      </c>
    </row>
    <row r="7" spans="1:22" x14ac:dyDescent="0.25">
      <c r="A7">
        <v>9894</v>
      </c>
      <c r="B7" t="s">
        <v>10882</v>
      </c>
      <c r="C7">
        <v>2013</v>
      </c>
      <c r="D7" s="27">
        <v>41481</v>
      </c>
      <c r="E7" s="27">
        <v>41484</v>
      </c>
      <c r="F7" t="s">
        <v>23</v>
      </c>
      <c r="G7" t="s">
        <v>584</v>
      </c>
      <c r="H7" t="s">
        <v>585</v>
      </c>
      <c r="I7" t="s">
        <v>41</v>
      </c>
      <c r="J7" t="s">
        <v>27</v>
      </c>
      <c r="K7" t="s">
        <v>2548</v>
      </c>
      <c r="L7" t="s">
        <v>114</v>
      </c>
      <c r="M7">
        <v>53209</v>
      </c>
      <c r="N7" t="s">
        <v>105</v>
      </c>
      <c r="O7" t="s">
        <v>7951</v>
      </c>
      <c r="P7" t="s">
        <v>32</v>
      </c>
      <c r="Q7" t="s">
        <v>36</v>
      </c>
      <c r="R7" t="s">
        <v>7952</v>
      </c>
      <c r="S7">
        <v>403.56</v>
      </c>
      <c r="T7">
        <v>4</v>
      </c>
      <c r="U7">
        <v>0</v>
      </c>
      <c r="V7">
        <v>96.854399999999998</v>
      </c>
    </row>
    <row r="8" spans="1:22" x14ac:dyDescent="0.25">
      <c r="A8">
        <v>9880</v>
      </c>
      <c r="B8" t="s">
        <v>10874</v>
      </c>
      <c r="C8">
        <v>2013</v>
      </c>
      <c r="D8" s="27">
        <v>41508</v>
      </c>
      <c r="E8" s="27">
        <v>41512</v>
      </c>
      <c r="F8" t="s">
        <v>50</v>
      </c>
      <c r="G8" t="s">
        <v>2266</v>
      </c>
      <c r="H8" t="s">
        <v>2267</v>
      </c>
      <c r="I8" t="s">
        <v>26</v>
      </c>
      <c r="J8" t="s">
        <v>27</v>
      </c>
      <c r="K8" t="s">
        <v>266</v>
      </c>
      <c r="L8" t="s">
        <v>267</v>
      </c>
      <c r="M8">
        <v>10035</v>
      </c>
      <c r="N8" t="s">
        <v>148</v>
      </c>
      <c r="O8" t="s">
        <v>3741</v>
      </c>
      <c r="P8" t="s">
        <v>32</v>
      </c>
      <c r="Q8" t="s">
        <v>36</v>
      </c>
      <c r="R8" t="s">
        <v>3742</v>
      </c>
      <c r="S8">
        <v>573.17399999999998</v>
      </c>
      <c r="T8">
        <v>7</v>
      </c>
      <c r="U8">
        <v>0.1</v>
      </c>
      <c r="V8">
        <v>63.685999999999979</v>
      </c>
    </row>
    <row r="9" spans="1:22" x14ac:dyDescent="0.25">
      <c r="A9">
        <v>9843</v>
      </c>
      <c r="B9" t="s">
        <v>10857</v>
      </c>
      <c r="C9">
        <v>2013</v>
      </c>
      <c r="D9" s="27">
        <v>41543</v>
      </c>
      <c r="E9" s="27">
        <v>41549</v>
      </c>
      <c r="F9" t="s">
        <v>50</v>
      </c>
      <c r="G9" t="s">
        <v>2450</v>
      </c>
      <c r="H9" t="s">
        <v>2451</v>
      </c>
      <c r="I9" t="s">
        <v>26</v>
      </c>
      <c r="J9" t="s">
        <v>27</v>
      </c>
      <c r="K9" t="s">
        <v>1173</v>
      </c>
      <c r="L9" t="s">
        <v>43</v>
      </c>
      <c r="M9">
        <v>90805</v>
      </c>
      <c r="N9" t="s">
        <v>44</v>
      </c>
      <c r="O9" t="s">
        <v>2580</v>
      </c>
      <c r="P9" t="s">
        <v>32</v>
      </c>
      <c r="Q9" t="s">
        <v>36</v>
      </c>
      <c r="R9" t="s">
        <v>2581</v>
      </c>
      <c r="S9">
        <v>483.13599999999997</v>
      </c>
      <c r="T9">
        <v>4</v>
      </c>
      <c r="U9">
        <v>0.2</v>
      </c>
      <c r="V9">
        <v>60.391999999999939</v>
      </c>
    </row>
    <row r="10" spans="1:22" x14ac:dyDescent="0.25">
      <c r="A10">
        <v>9830</v>
      </c>
      <c r="B10" t="s">
        <v>10852</v>
      </c>
      <c r="C10">
        <v>2014</v>
      </c>
      <c r="D10" s="27">
        <v>41837</v>
      </c>
      <c r="E10" s="27">
        <v>41844</v>
      </c>
      <c r="F10" t="s">
        <v>50</v>
      </c>
      <c r="G10" t="s">
        <v>1485</v>
      </c>
      <c r="H10" t="s">
        <v>1486</v>
      </c>
      <c r="I10" t="s">
        <v>26</v>
      </c>
      <c r="J10" t="s">
        <v>27</v>
      </c>
      <c r="K10" t="s">
        <v>467</v>
      </c>
      <c r="L10" t="s">
        <v>88</v>
      </c>
      <c r="M10">
        <v>28205</v>
      </c>
      <c r="N10" t="s">
        <v>30</v>
      </c>
      <c r="O10" t="s">
        <v>203</v>
      </c>
      <c r="P10" t="s">
        <v>32</v>
      </c>
      <c r="Q10" t="s">
        <v>36</v>
      </c>
      <c r="R10" t="s">
        <v>204</v>
      </c>
      <c r="S10">
        <v>242.35200000000003</v>
      </c>
      <c r="T10">
        <v>3</v>
      </c>
      <c r="U10">
        <v>0.2</v>
      </c>
      <c r="V10">
        <v>15.147000000000006</v>
      </c>
    </row>
    <row r="11" spans="1:22" x14ac:dyDescent="0.25">
      <c r="A11">
        <v>9827</v>
      </c>
      <c r="B11" t="s">
        <v>10850</v>
      </c>
      <c r="C11">
        <v>2011</v>
      </c>
      <c r="D11" s="27">
        <v>40770</v>
      </c>
      <c r="E11" s="27">
        <v>40774</v>
      </c>
      <c r="F11" t="s">
        <v>50</v>
      </c>
      <c r="G11" t="s">
        <v>1786</v>
      </c>
      <c r="H11" t="s">
        <v>1787</v>
      </c>
      <c r="I11" t="s">
        <v>26</v>
      </c>
      <c r="J11" t="s">
        <v>27</v>
      </c>
      <c r="K11" t="s">
        <v>127</v>
      </c>
      <c r="L11" t="s">
        <v>43</v>
      </c>
      <c r="M11">
        <v>94122</v>
      </c>
      <c r="N11" t="s">
        <v>44</v>
      </c>
      <c r="O11" t="s">
        <v>4928</v>
      </c>
      <c r="P11" t="s">
        <v>32</v>
      </c>
      <c r="Q11" t="s">
        <v>36</v>
      </c>
      <c r="R11" t="s">
        <v>4929</v>
      </c>
      <c r="S11">
        <v>195.136</v>
      </c>
      <c r="T11">
        <v>4</v>
      </c>
      <c r="U11">
        <v>0.2</v>
      </c>
      <c r="V11">
        <v>-12.196000000000005</v>
      </c>
    </row>
    <row r="12" spans="1:22" x14ac:dyDescent="0.25">
      <c r="A12">
        <v>9808</v>
      </c>
      <c r="B12" t="s">
        <v>10845</v>
      </c>
      <c r="C12">
        <v>2014</v>
      </c>
      <c r="D12" s="27">
        <v>41848</v>
      </c>
      <c r="E12" s="27">
        <v>41853</v>
      </c>
      <c r="F12" t="s">
        <v>23</v>
      </c>
      <c r="G12" t="s">
        <v>4458</v>
      </c>
      <c r="H12" t="s">
        <v>4459</v>
      </c>
      <c r="I12" t="s">
        <v>26</v>
      </c>
      <c r="J12" t="s">
        <v>27</v>
      </c>
      <c r="K12" t="s">
        <v>4588</v>
      </c>
      <c r="L12" t="s">
        <v>88</v>
      </c>
      <c r="M12">
        <v>27604</v>
      </c>
      <c r="N12" t="s">
        <v>30</v>
      </c>
      <c r="O12" t="s">
        <v>304</v>
      </c>
      <c r="P12" t="s">
        <v>32</v>
      </c>
      <c r="Q12" t="s">
        <v>36</v>
      </c>
      <c r="R12" t="s">
        <v>305</v>
      </c>
      <c r="S12">
        <v>194.84800000000001</v>
      </c>
      <c r="T12">
        <v>4</v>
      </c>
      <c r="U12">
        <v>0.2</v>
      </c>
      <c r="V12">
        <v>12.177999999999983</v>
      </c>
    </row>
    <row r="13" spans="1:22" x14ac:dyDescent="0.25">
      <c r="A13">
        <v>9793</v>
      </c>
      <c r="B13" t="s">
        <v>10838</v>
      </c>
      <c r="C13">
        <v>2011</v>
      </c>
      <c r="D13" s="27">
        <v>40684</v>
      </c>
      <c r="E13" s="27">
        <v>40686</v>
      </c>
      <c r="F13" t="s">
        <v>23</v>
      </c>
      <c r="G13" t="s">
        <v>2885</v>
      </c>
      <c r="H13" t="s">
        <v>2886</v>
      </c>
      <c r="I13" t="s">
        <v>26</v>
      </c>
      <c r="J13" t="s">
        <v>27</v>
      </c>
      <c r="K13" t="s">
        <v>184</v>
      </c>
      <c r="L13" t="s">
        <v>104</v>
      </c>
      <c r="M13">
        <v>77070</v>
      </c>
      <c r="N13" t="s">
        <v>105</v>
      </c>
      <c r="O13" t="s">
        <v>1537</v>
      </c>
      <c r="P13" t="s">
        <v>32</v>
      </c>
      <c r="Q13" t="s">
        <v>36</v>
      </c>
      <c r="R13" t="s">
        <v>1538</v>
      </c>
      <c r="S13">
        <v>107.77200000000001</v>
      </c>
      <c r="T13">
        <v>2</v>
      </c>
      <c r="U13">
        <v>0.3</v>
      </c>
      <c r="V13">
        <v>-29.252400000000009</v>
      </c>
    </row>
    <row r="14" spans="1:22" x14ac:dyDescent="0.25">
      <c r="A14">
        <v>9791</v>
      </c>
      <c r="B14" t="s">
        <v>10837</v>
      </c>
      <c r="C14">
        <v>2014</v>
      </c>
      <c r="D14" s="27">
        <v>41726</v>
      </c>
      <c r="E14" s="27">
        <v>41731</v>
      </c>
      <c r="F14" t="s">
        <v>50</v>
      </c>
      <c r="G14" t="s">
        <v>1453</v>
      </c>
      <c r="H14" t="s">
        <v>1454</v>
      </c>
      <c r="I14" t="s">
        <v>26</v>
      </c>
      <c r="J14" t="s">
        <v>27</v>
      </c>
      <c r="K14" t="s">
        <v>184</v>
      </c>
      <c r="L14" t="s">
        <v>104</v>
      </c>
      <c r="M14">
        <v>77070</v>
      </c>
      <c r="N14" t="s">
        <v>105</v>
      </c>
      <c r="O14" t="s">
        <v>5396</v>
      </c>
      <c r="P14" t="s">
        <v>32</v>
      </c>
      <c r="Q14" t="s">
        <v>36</v>
      </c>
      <c r="R14" t="s">
        <v>5397</v>
      </c>
      <c r="S14">
        <v>211.24599999999998</v>
      </c>
      <c r="T14">
        <v>2</v>
      </c>
      <c r="U14">
        <v>0.3</v>
      </c>
      <c r="V14">
        <v>-66.391599999999983</v>
      </c>
    </row>
    <row r="15" spans="1:22" x14ac:dyDescent="0.25">
      <c r="A15">
        <v>9789</v>
      </c>
      <c r="B15" t="s">
        <v>10837</v>
      </c>
      <c r="C15">
        <v>2014</v>
      </c>
      <c r="D15" s="27">
        <v>41726</v>
      </c>
      <c r="E15" s="27">
        <v>41731</v>
      </c>
      <c r="F15" t="s">
        <v>50</v>
      </c>
      <c r="G15" t="s">
        <v>1453</v>
      </c>
      <c r="H15" t="s">
        <v>1454</v>
      </c>
      <c r="I15" t="s">
        <v>26</v>
      </c>
      <c r="J15" t="s">
        <v>27</v>
      </c>
      <c r="K15" t="s">
        <v>184</v>
      </c>
      <c r="L15" t="s">
        <v>104</v>
      </c>
      <c r="M15">
        <v>77070</v>
      </c>
      <c r="N15" t="s">
        <v>105</v>
      </c>
      <c r="O15" t="s">
        <v>533</v>
      </c>
      <c r="P15" t="s">
        <v>32</v>
      </c>
      <c r="Q15" t="s">
        <v>36</v>
      </c>
      <c r="R15" t="s">
        <v>534</v>
      </c>
      <c r="S15">
        <v>600.55799999999999</v>
      </c>
      <c r="T15">
        <v>3</v>
      </c>
      <c r="U15">
        <v>0.3</v>
      </c>
      <c r="V15">
        <v>-8.5794000000000779</v>
      </c>
    </row>
    <row r="16" spans="1:22" x14ac:dyDescent="0.25">
      <c r="A16">
        <v>9787</v>
      </c>
      <c r="B16" t="s">
        <v>10836</v>
      </c>
      <c r="C16">
        <v>2011</v>
      </c>
      <c r="D16" s="27">
        <v>40852</v>
      </c>
      <c r="E16" s="27">
        <v>40852</v>
      </c>
      <c r="F16" t="s">
        <v>1290</v>
      </c>
      <c r="G16" t="s">
        <v>8368</v>
      </c>
      <c r="H16" t="s">
        <v>8369</v>
      </c>
      <c r="I16" t="s">
        <v>26</v>
      </c>
      <c r="J16" t="s">
        <v>27</v>
      </c>
      <c r="K16" t="s">
        <v>7556</v>
      </c>
      <c r="L16" t="s">
        <v>319</v>
      </c>
      <c r="M16">
        <v>23666</v>
      </c>
      <c r="N16" t="s">
        <v>30</v>
      </c>
      <c r="O16" t="s">
        <v>4577</v>
      </c>
      <c r="P16" t="s">
        <v>32</v>
      </c>
      <c r="Q16" t="s">
        <v>36</v>
      </c>
      <c r="R16" t="s">
        <v>4578</v>
      </c>
      <c r="S16">
        <v>149.9</v>
      </c>
      <c r="T16">
        <v>5</v>
      </c>
      <c r="U16">
        <v>0</v>
      </c>
      <c r="V16">
        <v>40.472999999999999</v>
      </c>
    </row>
    <row r="17" spans="1:22" x14ac:dyDescent="0.25">
      <c r="A17">
        <v>9760</v>
      </c>
      <c r="B17" t="s">
        <v>10821</v>
      </c>
      <c r="C17">
        <v>2013</v>
      </c>
      <c r="D17" s="27">
        <v>41579</v>
      </c>
      <c r="E17" s="27">
        <v>41584</v>
      </c>
      <c r="F17" t="s">
        <v>50</v>
      </c>
      <c r="G17" t="s">
        <v>2057</v>
      </c>
      <c r="H17" t="s">
        <v>2058</v>
      </c>
      <c r="I17" t="s">
        <v>41</v>
      </c>
      <c r="J17" t="s">
        <v>27</v>
      </c>
      <c r="K17" t="s">
        <v>127</v>
      </c>
      <c r="L17" t="s">
        <v>43</v>
      </c>
      <c r="M17">
        <v>94109</v>
      </c>
      <c r="N17" t="s">
        <v>44</v>
      </c>
      <c r="O17" t="s">
        <v>4519</v>
      </c>
      <c r="P17" t="s">
        <v>32</v>
      </c>
      <c r="Q17" t="s">
        <v>36</v>
      </c>
      <c r="R17" t="s">
        <v>4520</v>
      </c>
      <c r="S17">
        <v>1403.9200000000003</v>
      </c>
      <c r="T17">
        <v>5</v>
      </c>
      <c r="U17">
        <v>0.2</v>
      </c>
      <c r="V17">
        <v>70.196000000000026</v>
      </c>
    </row>
    <row r="18" spans="1:22" x14ac:dyDescent="0.25">
      <c r="A18">
        <v>9749</v>
      </c>
      <c r="B18" t="s">
        <v>10816</v>
      </c>
      <c r="C18">
        <v>2011</v>
      </c>
      <c r="D18" s="27">
        <v>40858</v>
      </c>
      <c r="E18" s="27">
        <v>40862</v>
      </c>
      <c r="F18" t="s">
        <v>50</v>
      </c>
      <c r="G18" t="s">
        <v>62</v>
      </c>
      <c r="H18" t="s">
        <v>63</v>
      </c>
      <c r="I18" t="s">
        <v>26</v>
      </c>
      <c r="J18" t="s">
        <v>27</v>
      </c>
      <c r="K18" t="s">
        <v>303</v>
      </c>
      <c r="L18" t="s">
        <v>211</v>
      </c>
      <c r="M18">
        <v>60653</v>
      </c>
      <c r="N18" t="s">
        <v>105</v>
      </c>
      <c r="O18" t="s">
        <v>1793</v>
      </c>
      <c r="P18" t="s">
        <v>32</v>
      </c>
      <c r="Q18" t="s">
        <v>36</v>
      </c>
      <c r="R18" t="s">
        <v>1794</v>
      </c>
      <c r="S18">
        <v>797.94399999999996</v>
      </c>
      <c r="T18">
        <v>4</v>
      </c>
      <c r="U18">
        <v>0.3</v>
      </c>
      <c r="V18">
        <v>-56.995999999999981</v>
      </c>
    </row>
    <row r="19" spans="1:22" x14ac:dyDescent="0.25">
      <c r="A19">
        <v>9733</v>
      </c>
      <c r="B19" t="s">
        <v>10807</v>
      </c>
      <c r="C19">
        <v>2011</v>
      </c>
      <c r="D19" s="27">
        <v>40775</v>
      </c>
      <c r="E19" s="27">
        <v>40780</v>
      </c>
      <c r="F19" t="s">
        <v>50</v>
      </c>
      <c r="G19" t="s">
        <v>6784</v>
      </c>
      <c r="H19" t="s">
        <v>6785</v>
      </c>
      <c r="I19" t="s">
        <v>41</v>
      </c>
      <c r="J19" t="s">
        <v>27</v>
      </c>
      <c r="K19" t="s">
        <v>7556</v>
      </c>
      <c r="L19" t="s">
        <v>319</v>
      </c>
      <c r="M19">
        <v>23666</v>
      </c>
      <c r="N19" t="s">
        <v>30</v>
      </c>
      <c r="O19" t="s">
        <v>6167</v>
      </c>
      <c r="P19" t="s">
        <v>32</v>
      </c>
      <c r="Q19" t="s">
        <v>36</v>
      </c>
      <c r="R19" t="s">
        <v>6168</v>
      </c>
      <c r="S19">
        <v>500.23999999999995</v>
      </c>
      <c r="T19">
        <v>13</v>
      </c>
      <c r="U19">
        <v>0</v>
      </c>
      <c r="V19">
        <v>145.06959999999992</v>
      </c>
    </row>
    <row r="20" spans="1:22" x14ac:dyDescent="0.25">
      <c r="A20">
        <v>9722</v>
      </c>
      <c r="B20" t="s">
        <v>10800</v>
      </c>
      <c r="C20">
        <v>2013</v>
      </c>
      <c r="D20" s="27">
        <v>41321</v>
      </c>
      <c r="E20" s="27">
        <v>41325</v>
      </c>
      <c r="F20" t="s">
        <v>50</v>
      </c>
      <c r="G20" t="s">
        <v>4536</v>
      </c>
      <c r="H20" t="s">
        <v>4537</v>
      </c>
      <c r="I20" t="s">
        <v>26</v>
      </c>
      <c r="J20" t="s">
        <v>27</v>
      </c>
      <c r="K20" t="s">
        <v>266</v>
      </c>
      <c r="L20" t="s">
        <v>267</v>
      </c>
      <c r="M20">
        <v>10024</v>
      </c>
      <c r="N20" t="s">
        <v>148</v>
      </c>
      <c r="O20" t="s">
        <v>7860</v>
      </c>
      <c r="P20" t="s">
        <v>32</v>
      </c>
      <c r="Q20" t="s">
        <v>36</v>
      </c>
      <c r="R20" t="s">
        <v>7861</v>
      </c>
      <c r="S20">
        <v>326.64600000000002</v>
      </c>
      <c r="T20">
        <v>3</v>
      </c>
      <c r="U20">
        <v>0.1</v>
      </c>
      <c r="V20">
        <v>39.923399999999994</v>
      </c>
    </row>
    <row r="21" spans="1:22" x14ac:dyDescent="0.25">
      <c r="A21">
        <v>9707</v>
      </c>
      <c r="B21" t="s">
        <v>10793</v>
      </c>
      <c r="C21">
        <v>2013</v>
      </c>
      <c r="D21" s="27">
        <v>41569</v>
      </c>
      <c r="E21" s="27">
        <v>41575</v>
      </c>
      <c r="F21" t="s">
        <v>50</v>
      </c>
      <c r="G21" t="s">
        <v>1952</v>
      </c>
      <c r="H21" t="s">
        <v>1953</v>
      </c>
      <c r="I21" t="s">
        <v>26</v>
      </c>
      <c r="J21" t="s">
        <v>27</v>
      </c>
      <c r="K21" t="s">
        <v>42</v>
      </c>
      <c r="L21" t="s">
        <v>43</v>
      </c>
      <c r="M21">
        <v>90045</v>
      </c>
      <c r="N21" t="s">
        <v>44</v>
      </c>
      <c r="O21" t="s">
        <v>7951</v>
      </c>
      <c r="P21" t="s">
        <v>32</v>
      </c>
      <c r="Q21" t="s">
        <v>36</v>
      </c>
      <c r="R21" t="s">
        <v>7952</v>
      </c>
      <c r="S21">
        <v>242.13600000000002</v>
      </c>
      <c r="T21">
        <v>3</v>
      </c>
      <c r="U21">
        <v>0.2</v>
      </c>
      <c r="V21">
        <v>12.106799999999993</v>
      </c>
    </row>
    <row r="22" spans="1:22" x14ac:dyDescent="0.25">
      <c r="A22">
        <v>9659</v>
      </c>
      <c r="B22" t="s">
        <v>10757</v>
      </c>
      <c r="C22">
        <v>2011</v>
      </c>
      <c r="D22" s="27">
        <v>40808</v>
      </c>
      <c r="E22" s="27">
        <v>40815</v>
      </c>
      <c r="F22" t="s">
        <v>50</v>
      </c>
      <c r="G22" t="s">
        <v>4708</v>
      </c>
      <c r="H22" t="s">
        <v>4709</v>
      </c>
      <c r="I22" t="s">
        <v>26</v>
      </c>
      <c r="J22" t="s">
        <v>27</v>
      </c>
      <c r="K22" t="s">
        <v>266</v>
      </c>
      <c r="L22" t="s">
        <v>267</v>
      </c>
      <c r="M22">
        <v>10035</v>
      </c>
      <c r="N22" t="s">
        <v>148</v>
      </c>
      <c r="O22" t="s">
        <v>6903</v>
      </c>
      <c r="P22" t="s">
        <v>32</v>
      </c>
      <c r="Q22" t="s">
        <v>36</v>
      </c>
      <c r="R22" t="s">
        <v>6904</v>
      </c>
      <c r="S22">
        <v>579.52800000000002</v>
      </c>
      <c r="T22">
        <v>4</v>
      </c>
      <c r="U22">
        <v>0.1</v>
      </c>
      <c r="V22">
        <v>83.709599999999966</v>
      </c>
    </row>
    <row r="23" spans="1:22" x14ac:dyDescent="0.25">
      <c r="A23">
        <v>9644</v>
      </c>
      <c r="B23" t="s">
        <v>10751</v>
      </c>
      <c r="C23">
        <v>2011</v>
      </c>
      <c r="D23" s="27">
        <v>40609</v>
      </c>
      <c r="E23" s="27">
        <v>40614</v>
      </c>
      <c r="F23" t="s">
        <v>50</v>
      </c>
      <c r="G23" t="s">
        <v>9528</v>
      </c>
      <c r="H23" t="s">
        <v>9529</v>
      </c>
      <c r="I23" t="s">
        <v>41</v>
      </c>
      <c r="J23" t="s">
        <v>27</v>
      </c>
      <c r="K23" t="s">
        <v>95</v>
      </c>
      <c r="L23" t="s">
        <v>96</v>
      </c>
      <c r="M23">
        <v>98103</v>
      </c>
      <c r="N23" t="s">
        <v>44</v>
      </c>
      <c r="O23" t="s">
        <v>6357</v>
      </c>
      <c r="P23" t="s">
        <v>32</v>
      </c>
      <c r="Q23" t="s">
        <v>36</v>
      </c>
      <c r="R23" t="s">
        <v>6358</v>
      </c>
      <c r="S23">
        <v>481.56800000000004</v>
      </c>
      <c r="T23">
        <v>2</v>
      </c>
      <c r="U23">
        <v>0.2</v>
      </c>
      <c r="V23">
        <v>54.17639999999993</v>
      </c>
    </row>
    <row r="24" spans="1:22" x14ac:dyDescent="0.25">
      <c r="A24">
        <v>9643</v>
      </c>
      <c r="B24" t="s">
        <v>10751</v>
      </c>
      <c r="C24">
        <v>2011</v>
      </c>
      <c r="D24" s="27">
        <v>40609</v>
      </c>
      <c r="E24" s="27">
        <v>40614</v>
      </c>
      <c r="F24" t="s">
        <v>50</v>
      </c>
      <c r="G24" t="s">
        <v>9528</v>
      </c>
      <c r="H24" t="s">
        <v>9529</v>
      </c>
      <c r="I24" t="s">
        <v>41</v>
      </c>
      <c r="J24" t="s">
        <v>27</v>
      </c>
      <c r="K24" t="s">
        <v>95</v>
      </c>
      <c r="L24" t="s">
        <v>96</v>
      </c>
      <c r="M24">
        <v>98103</v>
      </c>
      <c r="N24" t="s">
        <v>44</v>
      </c>
      <c r="O24" t="s">
        <v>10550</v>
      </c>
      <c r="P24" t="s">
        <v>32</v>
      </c>
      <c r="Q24" t="s">
        <v>36</v>
      </c>
      <c r="R24" t="s">
        <v>10551</v>
      </c>
      <c r="S24">
        <v>436.70400000000006</v>
      </c>
      <c r="T24">
        <v>6</v>
      </c>
      <c r="U24">
        <v>0.2</v>
      </c>
      <c r="V24">
        <v>21.835199999999986</v>
      </c>
    </row>
    <row r="25" spans="1:22" x14ac:dyDescent="0.25">
      <c r="A25">
        <v>24</v>
      </c>
      <c r="B25" t="s">
        <v>143</v>
      </c>
      <c r="C25">
        <v>2014</v>
      </c>
      <c r="D25" s="27">
        <v>41837</v>
      </c>
      <c r="E25" s="27">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25">
      <c r="A26">
        <v>9636</v>
      </c>
      <c r="B26" t="s">
        <v>10747</v>
      </c>
      <c r="C26">
        <v>2011</v>
      </c>
      <c r="D26" s="27">
        <v>40830</v>
      </c>
      <c r="E26" s="27">
        <v>40833</v>
      </c>
      <c r="F26" t="s">
        <v>188</v>
      </c>
      <c r="G26" t="s">
        <v>5806</v>
      </c>
      <c r="H26" t="s">
        <v>5807</v>
      </c>
      <c r="I26" t="s">
        <v>26</v>
      </c>
      <c r="J26" t="s">
        <v>27</v>
      </c>
      <c r="K26" t="s">
        <v>4096</v>
      </c>
      <c r="L26" t="s">
        <v>1245</v>
      </c>
      <c r="M26">
        <v>2149</v>
      </c>
      <c r="N26" t="s">
        <v>148</v>
      </c>
      <c r="O26" t="s">
        <v>7666</v>
      </c>
      <c r="P26" t="s">
        <v>32</v>
      </c>
      <c r="Q26" t="s">
        <v>36</v>
      </c>
      <c r="R26" t="s">
        <v>7667</v>
      </c>
      <c r="S26">
        <v>1628.82</v>
      </c>
      <c r="T26">
        <v>9</v>
      </c>
      <c r="U26">
        <v>0</v>
      </c>
      <c r="V26">
        <v>260.61120000000017</v>
      </c>
    </row>
    <row r="27" spans="1:22" x14ac:dyDescent="0.25">
      <c r="A27">
        <v>9582</v>
      </c>
      <c r="B27" t="s">
        <v>10711</v>
      </c>
      <c r="C27">
        <v>2014</v>
      </c>
      <c r="D27" s="27">
        <v>41897</v>
      </c>
      <c r="E27" s="27">
        <v>41899</v>
      </c>
      <c r="F27" t="s">
        <v>188</v>
      </c>
      <c r="G27" t="s">
        <v>417</v>
      </c>
      <c r="H27" t="s">
        <v>418</v>
      </c>
      <c r="I27" t="s">
        <v>102</v>
      </c>
      <c r="J27" t="s">
        <v>27</v>
      </c>
      <c r="K27" t="s">
        <v>266</v>
      </c>
      <c r="L27" t="s">
        <v>267</v>
      </c>
      <c r="M27">
        <v>10035</v>
      </c>
      <c r="N27" t="s">
        <v>148</v>
      </c>
      <c r="O27" t="s">
        <v>6956</v>
      </c>
      <c r="P27" t="s">
        <v>32</v>
      </c>
      <c r="Q27" t="s">
        <v>36</v>
      </c>
      <c r="R27" t="s">
        <v>6957</v>
      </c>
      <c r="S27">
        <v>589.41</v>
      </c>
      <c r="T27">
        <v>5</v>
      </c>
      <c r="U27">
        <v>0.1</v>
      </c>
      <c r="V27">
        <v>-6.5490000000000492</v>
      </c>
    </row>
    <row r="28" spans="1:22" x14ac:dyDescent="0.25">
      <c r="A28">
        <v>9578</v>
      </c>
      <c r="B28" t="s">
        <v>10710</v>
      </c>
      <c r="C28">
        <v>2012</v>
      </c>
      <c r="D28" s="27">
        <v>41055</v>
      </c>
      <c r="E28" s="27">
        <v>41057</v>
      </c>
      <c r="F28" t="s">
        <v>23</v>
      </c>
      <c r="G28" t="s">
        <v>4361</v>
      </c>
      <c r="H28" t="s">
        <v>4362</v>
      </c>
      <c r="I28" t="s">
        <v>26</v>
      </c>
      <c r="J28" t="s">
        <v>27</v>
      </c>
      <c r="K28" t="s">
        <v>678</v>
      </c>
      <c r="L28" t="s">
        <v>104</v>
      </c>
      <c r="M28">
        <v>78207</v>
      </c>
      <c r="N28" t="s">
        <v>105</v>
      </c>
      <c r="O28" t="s">
        <v>4577</v>
      </c>
      <c r="P28" t="s">
        <v>32</v>
      </c>
      <c r="Q28" t="s">
        <v>36</v>
      </c>
      <c r="R28" t="s">
        <v>4578</v>
      </c>
      <c r="S28">
        <v>104.93</v>
      </c>
      <c r="T28">
        <v>5</v>
      </c>
      <c r="U28">
        <v>0.3</v>
      </c>
      <c r="V28">
        <v>-4.4969999999999999</v>
      </c>
    </row>
    <row r="29" spans="1:22" x14ac:dyDescent="0.25">
      <c r="A29">
        <v>9576</v>
      </c>
      <c r="B29" t="s">
        <v>10710</v>
      </c>
      <c r="C29">
        <v>2012</v>
      </c>
      <c r="D29" s="27">
        <v>41055</v>
      </c>
      <c r="E29" s="27">
        <v>41057</v>
      </c>
      <c r="F29" t="s">
        <v>23</v>
      </c>
      <c r="G29" t="s">
        <v>4361</v>
      </c>
      <c r="H29" t="s">
        <v>4362</v>
      </c>
      <c r="I29" t="s">
        <v>26</v>
      </c>
      <c r="J29" t="s">
        <v>27</v>
      </c>
      <c r="K29" t="s">
        <v>678</v>
      </c>
      <c r="L29" t="s">
        <v>104</v>
      </c>
      <c r="M29">
        <v>78207</v>
      </c>
      <c r="N29" t="s">
        <v>105</v>
      </c>
      <c r="O29" t="s">
        <v>384</v>
      </c>
      <c r="P29" t="s">
        <v>32</v>
      </c>
      <c r="Q29" t="s">
        <v>36</v>
      </c>
      <c r="R29" t="s">
        <v>385</v>
      </c>
      <c r="S29">
        <v>105.68599999999999</v>
      </c>
      <c r="T29">
        <v>1</v>
      </c>
      <c r="U29">
        <v>0.3</v>
      </c>
      <c r="V29">
        <v>-28.686199999999999</v>
      </c>
    </row>
    <row r="30" spans="1:22" x14ac:dyDescent="0.25">
      <c r="A30">
        <v>9566</v>
      </c>
      <c r="B30" t="s">
        <v>10706</v>
      </c>
      <c r="C30">
        <v>2011</v>
      </c>
      <c r="D30" s="27">
        <v>40633</v>
      </c>
      <c r="E30" s="27">
        <v>40633</v>
      </c>
      <c r="F30" t="s">
        <v>1290</v>
      </c>
      <c r="G30" t="s">
        <v>1945</v>
      </c>
      <c r="H30" t="s">
        <v>1946</v>
      </c>
      <c r="I30" t="s">
        <v>26</v>
      </c>
      <c r="J30" t="s">
        <v>27</v>
      </c>
      <c r="K30" t="s">
        <v>900</v>
      </c>
      <c r="L30" t="s">
        <v>54</v>
      </c>
      <c r="M30">
        <v>33614</v>
      </c>
      <c r="N30" t="s">
        <v>30</v>
      </c>
      <c r="O30" t="s">
        <v>942</v>
      </c>
      <c r="P30" t="s">
        <v>32</v>
      </c>
      <c r="Q30" t="s">
        <v>36</v>
      </c>
      <c r="R30" t="s">
        <v>943</v>
      </c>
      <c r="S30">
        <v>1125.4879999999998</v>
      </c>
      <c r="T30">
        <v>7</v>
      </c>
      <c r="U30">
        <v>0.2</v>
      </c>
      <c r="V30">
        <v>98.480200000000082</v>
      </c>
    </row>
    <row r="31" spans="1:22" x14ac:dyDescent="0.25">
      <c r="A31">
        <v>9541</v>
      </c>
      <c r="B31" t="s">
        <v>10689</v>
      </c>
      <c r="C31">
        <v>2012</v>
      </c>
      <c r="D31" s="27">
        <v>41040</v>
      </c>
      <c r="E31" s="27">
        <v>41045</v>
      </c>
      <c r="F31" t="s">
        <v>23</v>
      </c>
      <c r="G31" t="s">
        <v>301</v>
      </c>
      <c r="H31" t="s">
        <v>302</v>
      </c>
      <c r="I31" t="s">
        <v>102</v>
      </c>
      <c r="J31" t="s">
        <v>27</v>
      </c>
      <c r="K31" t="s">
        <v>544</v>
      </c>
      <c r="L31" t="s">
        <v>310</v>
      </c>
      <c r="M31">
        <v>85023</v>
      </c>
      <c r="N31" t="s">
        <v>44</v>
      </c>
      <c r="O31" t="s">
        <v>3411</v>
      </c>
      <c r="P31" t="s">
        <v>32</v>
      </c>
      <c r="Q31" t="s">
        <v>36</v>
      </c>
      <c r="R31" t="s">
        <v>3412</v>
      </c>
      <c r="S31">
        <v>191.96800000000002</v>
      </c>
      <c r="T31">
        <v>7</v>
      </c>
      <c r="U31">
        <v>0.2</v>
      </c>
      <c r="V31">
        <v>16.797200000000004</v>
      </c>
    </row>
    <row r="32" spans="1:22" x14ac:dyDescent="0.25">
      <c r="A32">
        <v>9533</v>
      </c>
      <c r="B32" t="s">
        <v>10685</v>
      </c>
      <c r="C32">
        <v>2013</v>
      </c>
      <c r="D32" s="27">
        <v>41575</v>
      </c>
      <c r="E32" s="27">
        <v>41579</v>
      </c>
      <c r="F32" t="s">
        <v>50</v>
      </c>
      <c r="G32" t="s">
        <v>5008</v>
      </c>
      <c r="H32" t="s">
        <v>5009</v>
      </c>
      <c r="I32" t="s">
        <v>26</v>
      </c>
      <c r="J32" t="s">
        <v>27</v>
      </c>
      <c r="K32" t="s">
        <v>266</v>
      </c>
      <c r="L32" t="s">
        <v>267</v>
      </c>
      <c r="M32">
        <v>10011</v>
      </c>
      <c r="N32" t="s">
        <v>148</v>
      </c>
      <c r="O32" t="s">
        <v>5165</v>
      </c>
      <c r="P32" t="s">
        <v>32</v>
      </c>
      <c r="Q32" t="s">
        <v>36</v>
      </c>
      <c r="R32" t="s">
        <v>5166</v>
      </c>
      <c r="S32">
        <v>427.64400000000001</v>
      </c>
      <c r="T32">
        <v>14</v>
      </c>
      <c r="U32">
        <v>0.1</v>
      </c>
      <c r="V32">
        <v>80.777199999999979</v>
      </c>
    </row>
    <row r="33" spans="1:22" x14ac:dyDescent="0.25">
      <c r="A33">
        <v>9473</v>
      </c>
      <c r="B33" t="s">
        <v>10647</v>
      </c>
      <c r="C33">
        <v>2014</v>
      </c>
      <c r="D33" s="27">
        <v>41949</v>
      </c>
      <c r="E33" s="27">
        <v>41954</v>
      </c>
      <c r="F33" t="s">
        <v>23</v>
      </c>
      <c r="G33" t="s">
        <v>4311</v>
      </c>
      <c r="H33" t="s">
        <v>4312</v>
      </c>
      <c r="I33" t="s">
        <v>26</v>
      </c>
      <c r="J33" t="s">
        <v>27</v>
      </c>
      <c r="K33" t="s">
        <v>266</v>
      </c>
      <c r="L33" t="s">
        <v>267</v>
      </c>
      <c r="M33">
        <v>10024</v>
      </c>
      <c r="N33" t="s">
        <v>148</v>
      </c>
      <c r="O33" t="s">
        <v>6142</v>
      </c>
      <c r="P33" t="s">
        <v>32</v>
      </c>
      <c r="Q33" t="s">
        <v>36</v>
      </c>
      <c r="R33" t="s">
        <v>6143</v>
      </c>
      <c r="S33">
        <v>128.12400000000002</v>
      </c>
      <c r="T33">
        <v>2</v>
      </c>
      <c r="U33">
        <v>0.1</v>
      </c>
      <c r="V33">
        <v>24.2012</v>
      </c>
    </row>
    <row r="34" spans="1:22" x14ac:dyDescent="0.25">
      <c r="A34">
        <v>9463</v>
      </c>
      <c r="B34" t="s">
        <v>10643</v>
      </c>
      <c r="C34">
        <v>2014</v>
      </c>
      <c r="D34" s="27">
        <v>41969</v>
      </c>
      <c r="E34" s="27">
        <v>41974</v>
      </c>
      <c r="F34" t="s">
        <v>23</v>
      </c>
      <c r="G34" t="s">
        <v>307</v>
      </c>
      <c r="H34" t="s">
        <v>308</v>
      </c>
      <c r="I34" t="s">
        <v>41</v>
      </c>
      <c r="J34" t="s">
        <v>27</v>
      </c>
      <c r="K34" t="s">
        <v>1473</v>
      </c>
      <c r="L34" t="s">
        <v>29</v>
      </c>
      <c r="M34">
        <v>40214</v>
      </c>
      <c r="N34" t="s">
        <v>30</v>
      </c>
      <c r="O34" t="s">
        <v>4519</v>
      </c>
      <c r="P34" t="s">
        <v>32</v>
      </c>
      <c r="Q34" t="s">
        <v>36</v>
      </c>
      <c r="R34" t="s">
        <v>4520</v>
      </c>
      <c r="S34">
        <v>701.96</v>
      </c>
      <c r="T34">
        <v>2</v>
      </c>
      <c r="U34">
        <v>0</v>
      </c>
      <c r="V34">
        <v>168.47040000000004</v>
      </c>
    </row>
    <row r="35" spans="1:22" x14ac:dyDescent="0.25">
      <c r="A35">
        <v>9429</v>
      </c>
      <c r="B35" t="s">
        <v>10613</v>
      </c>
      <c r="C35">
        <v>2011</v>
      </c>
      <c r="D35" s="27">
        <v>40674</v>
      </c>
      <c r="E35" s="27">
        <v>40679</v>
      </c>
      <c r="F35" t="s">
        <v>50</v>
      </c>
      <c r="G35" t="s">
        <v>847</v>
      </c>
      <c r="H35" t="s">
        <v>848</v>
      </c>
      <c r="I35" t="s">
        <v>41</v>
      </c>
      <c r="J35" t="s">
        <v>27</v>
      </c>
      <c r="K35" t="s">
        <v>1681</v>
      </c>
      <c r="L35" t="s">
        <v>104</v>
      </c>
      <c r="M35">
        <v>77340</v>
      </c>
      <c r="N35" t="s">
        <v>105</v>
      </c>
      <c r="O35" t="s">
        <v>1488</v>
      </c>
      <c r="P35" t="s">
        <v>32</v>
      </c>
      <c r="Q35" t="s">
        <v>36</v>
      </c>
      <c r="R35" t="s">
        <v>1489</v>
      </c>
      <c r="S35">
        <v>1212.9599999999998</v>
      </c>
      <c r="T35">
        <v>8</v>
      </c>
      <c r="U35">
        <v>0.3</v>
      </c>
      <c r="V35">
        <v>-69.311999999999898</v>
      </c>
    </row>
    <row r="36" spans="1:22" x14ac:dyDescent="0.25">
      <c r="A36">
        <v>9426</v>
      </c>
      <c r="B36" t="s">
        <v>10610</v>
      </c>
      <c r="C36">
        <v>2011</v>
      </c>
      <c r="D36" s="27">
        <v>40798</v>
      </c>
      <c r="E36" s="27">
        <v>40803</v>
      </c>
      <c r="F36" t="s">
        <v>23</v>
      </c>
      <c r="G36" t="s">
        <v>4876</v>
      </c>
      <c r="H36" t="s">
        <v>4877</v>
      </c>
      <c r="I36" t="s">
        <v>26</v>
      </c>
      <c r="J36" t="s">
        <v>27</v>
      </c>
      <c r="K36" t="s">
        <v>266</v>
      </c>
      <c r="L36" t="s">
        <v>267</v>
      </c>
      <c r="M36">
        <v>10035</v>
      </c>
      <c r="N36" t="s">
        <v>148</v>
      </c>
      <c r="O36" t="s">
        <v>1872</v>
      </c>
      <c r="P36" t="s">
        <v>32</v>
      </c>
      <c r="Q36" t="s">
        <v>36</v>
      </c>
      <c r="R36" t="s">
        <v>1873</v>
      </c>
      <c r="S36">
        <v>3785.2920000000004</v>
      </c>
      <c r="T36">
        <v>6</v>
      </c>
      <c r="U36">
        <v>0.1</v>
      </c>
      <c r="V36">
        <v>420.58800000000019</v>
      </c>
    </row>
    <row r="37" spans="1:22" x14ac:dyDescent="0.25">
      <c r="A37">
        <v>9413</v>
      </c>
      <c r="B37" t="s">
        <v>10604</v>
      </c>
      <c r="C37">
        <v>2012</v>
      </c>
      <c r="D37" s="27">
        <v>40935</v>
      </c>
      <c r="E37" s="27">
        <v>40937</v>
      </c>
      <c r="F37" t="s">
        <v>188</v>
      </c>
      <c r="G37" t="s">
        <v>2122</v>
      </c>
      <c r="H37" t="s">
        <v>2123</v>
      </c>
      <c r="I37" t="s">
        <v>26</v>
      </c>
      <c r="J37" t="s">
        <v>27</v>
      </c>
      <c r="K37" t="s">
        <v>42</v>
      </c>
      <c r="L37" t="s">
        <v>43</v>
      </c>
      <c r="M37">
        <v>90036</v>
      </c>
      <c r="N37" t="s">
        <v>44</v>
      </c>
      <c r="O37" t="s">
        <v>1872</v>
      </c>
      <c r="P37" t="s">
        <v>32</v>
      </c>
      <c r="Q37" t="s">
        <v>36</v>
      </c>
      <c r="R37" t="s">
        <v>1873</v>
      </c>
      <c r="S37">
        <v>2803.92</v>
      </c>
      <c r="T37">
        <v>5</v>
      </c>
      <c r="U37">
        <v>0.2</v>
      </c>
      <c r="V37">
        <v>0</v>
      </c>
    </row>
    <row r="38" spans="1:22" x14ac:dyDescent="0.25">
      <c r="A38">
        <v>9395</v>
      </c>
      <c r="B38" t="s">
        <v>10591</v>
      </c>
      <c r="C38">
        <v>2011</v>
      </c>
      <c r="D38" s="27">
        <v>40806</v>
      </c>
      <c r="E38" s="27">
        <v>40809</v>
      </c>
      <c r="F38" t="s">
        <v>188</v>
      </c>
      <c r="G38" t="s">
        <v>5245</v>
      </c>
      <c r="H38" t="s">
        <v>5246</v>
      </c>
      <c r="I38" t="s">
        <v>26</v>
      </c>
      <c r="J38" t="s">
        <v>27</v>
      </c>
      <c r="K38" t="s">
        <v>266</v>
      </c>
      <c r="L38" t="s">
        <v>267</v>
      </c>
      <c r="M38">
        <v>10011</v>
      </c>
      <c r="N38" t="s">
        <v>148</v>
      </c>
      <c r="O38" t="s">
        <v>2555</v>
      </c>
      <c r="P38" t="s">
        <v>32</v>
      </c>
      <c r="Q38" t="s">
        <v>36</v>
      </c>
      <c r="R38" t="s">
        <v>2556</v>
      </c>
      <c r="S38">
        <v>631.78200000000004</v>
      </c>
      <c r="T38">
        <v>2</v>
      </c>
      <c r="U38">
        <v>0.1</v>
      </c>
      <c r="V38">
        <v>140.39599999999993</v>
      </c>
    </row>
    <row r="39" spans="1:22" x14ac:dyDescent="0.25">
      <c r="A39">
        <v>9393</v>
      </c>
      <c r="B39" t="s">
        <v>10590</v>
      </c>
      <c r="C39">
        <v>2012</v>
      </c>
      <c r="D39" s="27">
        <v>41207</v>
      </c>
      <c r="E39" s="27">
        <v>41207</v>
      </c>
      <c r="F39" t="s">
        <v>1290</v>
      </c>
      <c r="G39" t="s">
        <v>3107</v>
      </c>
      <c r="H39" t="s">
        <v>3108</v>
      </c>
      <c r="I39" t="s">
        <v>41</v>
      </c>
      <c r="J39" t="s">
        <v>27</v>
      </c>
      <c r="K39" t="s">
        <v>807</v>
      </c>
      <c r="L39" t="s">
        <v>457</v>
      </c>
      <c r="M39">
        <v>80219</v>
      </c>
      <c r="N39" t="s">
        <v>44</v>
      </c>
      <c r="O39" t="s">
        <v>6128</v>
      </c>
      <c r="P39" t="s">
        <v>32</v>
      </c>
      <c r="Q39" t="s">
        <v>36</v>
      </c>
      <c r="R39" t="s">
        <v>6129</v>
      </c>
      <c r="S39">
        <v>582.33600000000001</v>
      </c>
      <c r="T39">
        <v>8</v>
      </c>
      <c r="U39">
        <v>0.2</v>
      </c>
      <c r="V39">
        <v>-29.116799999999955</v>
      </c>
    </row>
    <row r="40" spans="1:22" x14ac:dyDescent="0.25">
      <c r="A40">
        <v>9381</v>
      </c>
      <c r="B40" t="s">
        <v>10584</v>
      </c>
      <c r="C40">
        <v>2011</v>
      </c>
      <c r="D40" s="27">
        <v>40900</v>
      </c>
      <c r="E40" s="27">
        <v>40904</v>
      </c>
      <c r="F40" t="s">
        <v>23</v>
      </c>
      <c r="G40" t="s">
        <v>965</v>
      </c>
      <c r="H40" t="s">
        <v>966</v>
      </c>
      <c r="I40" t="s">
        <v>26</v>
      </c>
      <c r="J40" t="s">
        <v>27</v>
      </c>
      <c r="K40" t="s">
        <v>900</v>
      </c>
      <c r="L40" t="s">
        <v>54</v>
      </c>
      <c r="M40">
        <v>33614</v>
      </c>
      <c r="N40" t="s">
        <v>30</v>
      </c>
      <c r="O40" t="s">
        <v>716</v>
      </c>
      <c r="P40" t="s">
        <v>32</v>
      </c>
      <c r="Q40" t="s">
        <v>36</v>
      </c>
      <c r="R40" t="s">
        <v>717</v>
      </c>
      <c r="S40">
        <v>64.784000000000006</v>
      </c>
      <c r="T40">
        <v>1</v>
      </c>
      <c r="U40">
        <v>0.2</v>
      </c>
      <c r="V40">
        <v>6.4784000000000042</v>
      </c>
    </row>
    <row r="41" spans="1:22" x14ac:dyDescent="0.25">
      <c r="A41">
        <v>40</v>
      </c>
      <c r="B41" t="s">
        <v>196</v>
      </c>
      <c r="C41">
        <v>2012</v>
      </c>
      <c r="D41" s="27">
        <v>41270</v>
      </c>
      <c r="E41" s="27">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25">
      <c r="A42">
        <v>9372</v>
      </c>
      <c r="B42" t="s">
        <v>10574</v>
      </c>
      <c r="C42">
        <v>2012</v>
      </c>
      <c r="D42" s="27">
        <v>41058</v>
      </c>
      <c r="E42" s="27">
        <v>41060</v>
      </c>
      <c r="F42" t="s">
        <v>188</v>
      </c>
      <c r="G42" t="s">
        <v>8994</v>
      </c>
      <c r="H42" t="s">
        <v>8995</v>
      </c>
      <c r="I42" t="s">
        <v>41</v>
      </c>
      <c r="J42" t="s">
        <v>27</v>
      </c>
      <c r="K42" t="s">
        <v>497</v>
      </c>
      <c r="L42" t="s">
        <v>498</v>
      </c>
      <c r="M42">
        <v>43229</v>
      </c>
      <c r="N42" t="s">
        <v>148</v>
      </c>
      <c r="O42" t="s">
        <v>384</v>
      </c>
      <c r="P42" t="s">
        <v>32</v>
      </c>
      <c r="Q42" t="s">
        <v>36</v>
      </c>
      <c r="R42" t="s">
        <v>385</v>
      </c>
      <c r="S42">
        <v>317.05799999999999</v>
      </c>
      <c r="T42">
        <v>3</v>
      </c>
      <c r="U42">
        <v>0.3</v>
      </c>
      <c r="V42">
        <v>-86.058600000000013</v>
      </c>
    </row>
    <row r="43" spans="1:22" x14ac:dyDescent="0.25">
      <c r="A43">
        <v>9370</v>
      </c>
      <c r="B43" t="s">
        <v>10573</v>
      </c>
      <c r="C43">
        <v>2014</v>
      </c>
      <c r="D43" s="27">
        <v>41951</v>
      </c>
      <c r="E43" s="27">
        <v>41953</v>
      </c>
      <c r="F43" t="s">
        <v>23</v>
      </c>
      <c r="G43" t="s">
        <v>3953</v>
      </c>
      <c r="H43" t="s">
        <v>3954</v>
      </c>
      <c r="I43" t="s">
        <v>41</v>
      </c>
      <c r="J43" t="s">
        <v>27</v>
      </c>
      <c r="K43" t="s">
        <v>3213</v>
      </c>
      <c r="L43" t="s">
        <v>2735</v>
      </c>
      <c r="M43">
        <v>20735</v>
      </c>
      <c r="N43" t="s">
        <v>148</v>
      </c>
      <c r="O43" t="s">
        <v>6128</v>
      </c>
      <c r="P43" t="s">
        <v>32</v>
      </c>
      <c r="Q43" t="s">
        <v>36</v>
      </c>
      <c r="R43" t="s">
        <v>6129</v>
      </c>
      <c r="S43">
        <v>272.96999999999997</v>
      </c>
      <c r="T43">
        <v>3</v>
      </c>
      <c r="U43">
        <v>0</v>
      </c>
      <c r="V43">
        <v>43.675200000000018</v>
      </c>
    </row>
    <row r="44" spans="1:22" x14ac:dyDescent="0.25">
      <c r="A44">
        <v>9353</v>
      </c>
      <c r="B44" t="s">
        <v>10566</v>
      </c>
      <c r="C44">
        <v>2014</v>
      </c>
      <c r="D44" s="27">
        <v>41907</v>
      </c>
      <c r="E44" s="27">
        <v>41909</v>
      </c>
      <c r="F44" t="s">
        <v>188</v>
      </c>
      <c r="G44" t="s">
        <v>1699</v>
      </c>
      <c r="H44" t="s">
        <v>1700</v>
      </c>
      <c r="I44" t="s">
        <v>26</v>
      </c>
      <c r="J44" t="s">
        <v>27</v>
      </c>
      <c r="K44" t="s">
        <v>303</v>
      </c>
      <c r="L44" t="s">
        <v>211</v>
      </c>
      <c r="M44">
        <v>60623</v>
      </c>
      <c r="N44" t="s">
        <v>105</v>
      </c>
      <c r="O44" t="s">
        <v>3400</v>
      </c>
      <c r="P44" t="s">
        <v>32</v>
      </c>
      <c r="Q44" t="s">
        <v>36</v>
      </c>
      <c r="R44" t="s">
        <v>3401</v>
      </c>
      <c r="S44">
        <v>520.46399999999994</v>
      </c>
      <c r="T44">
        <v>2</v>
      </c>
      <c r="U44">
        <v>0.3</v>
      </c>
      <c r="V44">
        <v>-14.870399999999961</v>
      </c>
    </row>
    <row r="45" spans="1:22" x14ac:dyDescent="0.25">
      <c r="A45">
        <v>9352</v>
      </c>
      <c r="B45" t="s">
        <v>10565</v>
      </c>
      <c r="C45">
        <v>2013</v>
      </c>
      <c r="D45" s="27">
        <v>41541</v>
      </c>
      <c r="E45" s="27">
        <v>41545</v>
      </c>
      <c r="F45" t="s">
        <v>50</v>
      </c>
      <c r="G45" t="s">
        <v>2638</v>
      </c>
      <c r="H45" t="s">
        <v>2639</v>
      </c>
      <c r="I45" t="s">
        <v>41</v>
      </c>
      <c r="J45" t="s">
        <v>27</v>
      </c>
      <c r="K45" t="s">
        <v>95</v>
      </c>
      <c r="L45" t="s">
        <v>96</v>
      </c>
      <c r="M45">
        <v>98115</v>
      </c>
      <c r="N45" t="s">
        <v>44</v>
      </c>
      <c r="O45" t="s">
        <v>1537</v>
      </c>
      <c r="P45" t="s">
        <v>32</v>
      </c>
      <c r="Q45" t="s">
        <v>36</v>
      </c>
      <c r="R45" t="s">
        <v>1538</v>
      </c>
      <c r="S45">
        <v>184.75200000000001</v>
      </c>
      <c r="T45">
        <v>3</v>
      </c>
      <c r="U45">
        <v>0.2</v>
      </c>
      <c r="V45">
        <v>-20.784600000000012</v>
      </c>
    </row>
    <row r="46" spans="1:22" x14ac:dyDescent="0.25">
      <c r="A46">
        <v>9348</v>
      </c>
      <c r="B46" t="s">
        <v>10563</v>
      </c>
      <c r="C46">
        <v>2014</v>
      </c>
      <c r="D46" s="27">
        <v>41688</v>
      </c>
      <c r="E46" s="27">
        <v>41691</v>
      </c>
      <c r="F46" t="s">
        <v>188</v>
      </c>
      <c r="G46" t="s">
        <v>2310</v>
      </c>
      <c r="H46" t="s">
        <v>2311</v>
      </c>
      <c r="I46" t="s">
        <v>102</v>
      </c>
      <c r="J46" t="s">
        <v>27</v>
      </c>
      <c r="K46" t="s">
        <v>276</v>
      </c>
      <c r="L46" t="s">
        <v>498</v>
      </c>
      <c r="M46">
        <v>45373</v>
      </c>
      <c r="N46" t="s">
        <v>148</v>
      </c>
      <c r="O46" t="s">
        <v>4768</v>
      </c>
      <c r="P46" t="s">
        <v>32</v>
      </c>
      <c r="Q46" t="s">
        <v>36</v>
      </c>
      <c r="R46" t="s">
        <v>4769</v>
      </c>
      <c r="S46">
        <v>899.43</v>
      </c>
      <c r="T46">
        <v>5</v>
      </c>
      <c r="U46">
        <v>0.3</v>
      </c>
      <c r="V46">
        <v>-12.84900000000016</v>
      </c>
    </row>
    <row r="47" spans="1:22" x14ac:dyDescent="0.25">
      <c r="A47">
        <v>9325</v>
      </c>
      <c r="B47" t="s">
        <v>10553</v>
      </c>
      <c r="C47">
        <v>2014</v>
      </c>
      <c r="D47" s="27">
        <v>41906</v>
      </c>
      <c r="E47" s="27">
        <v>41912</v>
      </c>
      <c r="F47" t="s">
        <v>50</v>
      </c>
      <c r="G47" t="s">
        <v>4743</v>
      </c>
      <c r="H47" t="s">
        <v>4744</v>
      </c>
      <c r="I47" t="s">
        <v>26</v>
      </c>
      <c r="J47" t="s">
        <v>27</v>
      </c>
      <c r="K47" t="s">
        <v>42</v>
      </c>
      <c r="L47" t="s">
        <v>43</v>
      </c>
      <c r="M47">
        <v>90036</v>
      </c>
      <c r="N47" t="s">
        <v>44</v>
      </c>
      <c r="O47" t="s">
        <v>3400</v>
      </c>
      <c r="P47" t="s">
        <v>32</v>
      </c>
      <c r="Q47" t="s">
        <v>36</v>
      </c>
      <c r="R47" t="s">
        <v>3401</v>
      </c>
      <c r="S47">
        <v>594.81600000000003</v>
      </c>
      <c r="T47">
        <v>2</v>
      </c>
      <c r="U47">
        <v>0.2</v>
      </c>
      <c r="V47">
        <v>59.481600000000014</v>
      </c>
    </row>
    <row r="48" spans="1:22" x14ac:dyDescent="0.25">
      <c r="A48">
        <v>9320</v>
      </c>
      <c r="B48" t="s">
        <v>10549</v>
      </c>
      <c r="C48">
        <v>2014</v>
      </c>
      <c r="D48" s="27">
        <v>41841</v>
      </c>
      <c r="E48" s="27">
        <v>41846</v>
      </c>
      <c r="F48" t="s">
        <v>50</v>
      </c>
      <c r="G48" t="s">
        <v>2140</v>
      </c>
      <c r="H48" t="s">
        <v>2141</v>
      </c>
      <c r="I48" t="s">
        <v>41</v>
      </c>
      <c r="J48" t="s">
        <v>27</v>
      </c>
      <c r="K48" t="s">
        <v>266</v>
      </c>
      <c r="L48" t="s">
        <v>267</v>
      </c>
      <c r="M48">
        <v>10009</v>
      </c>
      <c r="N48" t="s">
        <v>148</v>
      </c>
      <c r="O48" t="s">
        <v>10550</v>
      </c>
      <c r="P48" t="s">
        <v>32</v>
      </c>
      <c r="Q48" t="s">
        <v>36</v>
      </c>
      <c r="R48" t="s">
        <v>10551</v>
      </c>
      <c r="S48">
        <v>163.76400000000001</v>
      </c>
      <c r="T48">
        <v>2</v>
      </c>
      <c r="U48">
        <v>0.1</v>
      </c>
      <c r="V48">
        <v>25.474399999999999</v>
      </c>
    </row>
    <row r="49" spans="1:22" x14ac:dyDescent="0.25">
      <c r="A49">
        <v>9301</v>
      </c>
      <c r="B49" t="s">
        <v>10541</v>
      </c>
      <c r="C49">
        <v>2012</v>
      </c>
      <c r="D49" s="27">
        <v>41017</v>
      </c>
      <c r="E49" s="27">
        <v>41021</v>
      </c>
      <c r="F49" t="s">
        <v>23</v>
      </c>
      <c r="G49" t="s">
        <v>1477</v>
      </c>
      <c r="H49" t="s">
        <v>1478</v>
      </c>
      <c r="I49" t="s">
        <v>41</v>
      </c>
      <c r="J49" t="s">
        <v>27</v>
      </c>
      <c r="K49" t="s">
        <v>7289</v>
      </c>
      <c r="L49" t="s">
        <v>104</v>
      </c>
      <c r="M49">
        <v>78501</v>
      </c>
      <c r="N49" t="s">
        <v>105</v>
      </c>
      <c r="O49" t="s">
        <v>1585</v>
      </c>
      <c r="P49" t="s">
        <v>32</v>
      </c>
      <c r="Q49" t="s">
        <v>36</v>
      </c>
      <c r="R49" t="s">
        <v>1586</v>
      </c>
      <c r="S49">
        <v>56.686</v>
      </c>
      <c r="T49">
        <v>1</v>
      </c>
      <c r="U49">
        <v>0.3</v>
      </c>
      <c r="V49">
        <v>-20.245000000000008</v>
      </c>
    </row>
    <row r="50" spans="1:22" x14ac:dyDescent="0.25">
      <c r="A50">
        <v>9289</v>
      </c>
      <c r="B50" t="s">
        <v>10534</v>
      </c>
      <c r="C50">
        <v>2014</v>
      </c>
      <c r="D50" s="27">
        <v>41974</v>
      </c>
      <c r="E50" s="27">
        <v>41977</v>
      </c>
      <c r="F50" t="s">
        <v>188</v>
      </c>
      <c r="G50" t="s">
        <v>5059</v>
      </c>
      <c r="H50" t="s">
        <v>5060</v>
      </c>
      <c r="I50" t="s">
        <v>26</v>
      </c>
      <c r="J50" t="s">
        <v>27</v>
      </c>
      <c r="K50" t="s">
        <v>146</v>
      </c>
      <c r="L50" t="s">
        <v>147</v>
      </c>
      <c r="M50">
        <v>19134</v>
      </c>
      <c r="N50" t="s">
        <v>148</v>
      </c>
      <c r="O50" t="s">
        <v>4768</v>
      </c>
      <c r="P50" t="s">
        <v>32</v>
      </c>
      <c r="Q50" t="s">
        <v>36</v>
      </c>
      <c r="R50" t="s">
        <v>4769</v>
      </c>
      <c r="S50">
        <v>1079.316</v>
      </c>
      <c r="T50">
        <v>6</v>
      </c>
      <c r="U50">
        <v>0.3</v>
      </c>
      <c r="V50">
        <v>-15.418800000000203</v>
      </c>
    </row>
    <row r="51" spans="1:22" x14ac:dyDescent="0.25">
      <c r="A51">
        <v>9285</v>
      </c>
      <c r="B51" t="s">
        <v>10531</v>
      </c>
      <c r="C51">
        <v>2011</v>
      </c>
      <c r="D51" s="27">
        <v>40865</v>
      </c>
      <c r="E51" s="27">
        <v>40870</v>
      </c>
      <c r="F51" t="s">
        <v>50</v>
      </c>
      <c r="G51" t="s">
        <v>1291</v>
      </c>
      <c r="H51" t="s">
        <v>1292</v>
      </c>
      <c r="I51" t="s">
        <v>41</v>
      </c>
      <c r="J51" t="s">
        <v>27</v>
      </c>
      <c r="K51" t="s">
        <v>612</v>
      </c>
      <c r="L51" t="s">
        <v>114</v>
      </c>
      <c r="M51">
        <v>53132</v>
      </c>
      <c r="N51" t="s">
        <v>105</v>
      </c>
      <c r="O51" t="s">
        <v>2095</v>
      </c>
      <c r="P51" t="s">
        <v>32</v>
      </c>
      <c r="Q51" t="s">
        <v>36</v>
      </c>
      <c r="R51" t="s">
        <v>2096</v>
      </c>
      <c r="S51">
        <v>392.93999999999994</v>
      </c>
      <c r="T51">
        <v>3</v>
      </c>
      <c r="U51">
        <v>0</v>
      </c>
      <c r="V51">
        <v>43.223399999999984</v>
      </c>
    </row>
    <row r="52" spans="1:22" x14ac:dyDescent="0.25">
      <c r="A52">
        <v>9280</v>
      </c>
      <c r="B52" t="s">
        <v>10526</v>
      </c>
      <c r="C52">
        <v>2014</v>
      </c>
      <c r="D52" s="27">
        <v>41975</v>
      </c>
      <c r="E52" s="27">
        <v>41979</v>
      </c>
      <c r="F52" t="s">
        <v>50</v>
      </c>
      <c r="G52" t="s">
        <v>2122</v>
      </c>
      <c r="H52" t="s">
        <v>2123</v>
      </c>
      <c r="I52" t="s">
        <v>26</v>
      </c>
      <c r="J52" t="s">
        <v>27</v>
      </c>
      <c r="K52" t="s">
        <v>146</v>
      </c>
      <c r="L52" t="s">
        <v>147</v>
      </c>
      <c r="M52">
        <v>19140</v>
      </c>
      <c r="N52" t="s">
        <v>148</v>
      </c>
      <c r="O52" t="s">
        <v>1793</v>
      </c>
      <c r="P52" t="s">
        <v>32</v>
      </c>
      <c r="Q52" t="s">
        <v>36</v>
      </c>
      <c r="R52" t="s">
        <v>1794</v>
      </c>
      <c r="S52">
        <v>398.97199999999998</v>
      </c>
      <c r="T52">
        <v>2</v>
      </c>
      <c r="U52">
        <v>0.3</v>
      </c>
      <c r="V52">
        <v>-28.49799999999999</v>
      </c>
    </row>
    <row r="53" spans="1:22" x14ac:dyDescent="0.25">
      <c r="A53">
        <v>9268</v>
      </c>
      <c r="B53" t="s">
        <v>10520</v>
      </c>
      <c r="C53">
        <v>2012</v>
      </c>
      <c r="D53" s="27">
        <v>41177</v>
      </c>
      <c r="E53" s="27">
        <v>41177</v>
      </c>
      <c r="F53" t="s">
        <v>1290</v>
      </c>
      <c r="G53" t="s">
        <v>1952</v>
      </c>
      <c r="H53" t="s">
        <v>1953</v>
      </c>
      <c r="I53" t="s">
        <v>26</v>
      </c>
      <c r="J53" t="s">
        <v>27</v>
      </c>
      <c r="K53" t="s">
        <v>3708</v>
      </c>
      <c r="L53" t="s">
        <v>267</v>
      </c>
      <c r="M53">
        <v>11520</v>
      </c>
      <c r="N53" t="s">
        <v>148</v>
      </c>
      <c r="O53" t="s">
        <v>8382</v>
      </c>
      <c r="P53" t="s">
        <v>32</v>
      </c>
      <c r="Q53" t="s">
        <v>36</v>
      </c>
      <c r="R53" t="s">
        <v>8383</v>
      </c>
      <c r="S53">
        <v>102.58200000000001</v>
      </c>
      <c r="T53">
        <v>1</v>
      </c>
      <c r="U53">
        <v>0.1</v>
      </c>
      <c r="V53">
        <v>6.8388000000000009</v>
      </c>
    </row>
    <row r="54" spans="1:22" x14ac:dyDescent="0.25">
      <c r="A54">
        <v>53</v>
      </c>
      <c r="B54" t="s">
        <v>250</v>
      </c>
      <c r="C54">
        <v>2012</v>
      </c>
      <c r="D54" s="27">
        <v>41017</v>
      </c>
      <c r="E54" s="27">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25">
      <c r="A55">
        <v>9263</v>
      </c>
      <c r="B55" t="s">
        <v>10517</v>
      </c>
      <c r="C55">
        <v>2012</v>
      </c>
      <c r="D55" s="27">
        <v>41191</v>
      </c>
      <c r="E55" s="27">
        <v>41195</v>
      </c>
      <c r="F55" t="s">
        <v>50</v>
      </c>
      <c r="G55" t="s">
        <v>2080</v>
      </c>
      <c r="H55" t="s">
        <v>2081</v>
      </c>
      <c r="I55" t="s">
        <v>26</v>
      </c>
      <c r="J55" t="s">
        <v>27</v>
      </c>
      <c r="K55" t="s">
        <v>880</v>
      </c>
      <c r="L55" t="s">
        <v>238</v>
      </c>
      <c r="M55">
        <v>48227</v>
      </c>
      <c r="N55" t="s">
        <v>105</v>
      </c>
      <c r="O55" t="s">
        <v>336</v>
      </c>
      <c r="P55" t="s">
        <v>32</v>
      </c>
      <c r="Q55" t="s">
        <v>36</v>
      </c>
      <c r="R55" t="s">
        <v>337</v>
      </c>
      <c r="S55">
        <v>389.97</v>
      </c>
      <c r="T55">
        <v>3</v>
      </c>
      <c r="U55">
        <v>0</v>
      </c>
      <c r="V55">
        <v>35.097300000000004</v>
      </c>
    </row>
    <row r="56" spans="1:22" x14ac:dyDescent="0.25">
      <c r="A56">
        <v>9262</v>
      </c>
      <c r="B56" t="s">
        <v>10516</v>
      </c>
      <c r="C56">
        <v>2014</v>
      </c>
      <c r="D56" s="27">
        <v>41885</v>
      </c>
      <c r="E56" s="27">
        <v>41885</v>
      </c>
      <c r="F56" t="s">
        <v>1290</v>
      </c>
      <c r="G56" t="s">
        <v>6713</v>
      </c>
      <c r="H56" t="s">
        <v>6714</v>
      </c>
      <c r="I56" t="s">
        <v>102</v>
      </c>
      <c r="J56" t="s">
        <v>27</v>
      </c>
      <c r="K56" t="s">
        <v>95</v>
      </c>
      <c r="L56" t="s">
        <v>96</v>
      </c>
      <c r="M56">
        <v>98103</v>
      </c>
      <c r="N56" t="s">
        <v>44</v>
      </c>
      <c r="O56" t="s">
        <v>261</v>
      </c>
      <c r="P56" t="s">
        <v>32</v>
      </c>
      <c r="Q56" t="s">
        <v>36</v>
      </c>
      <c r="R56" t="s">
        <v>262</v>
      </c>
      <c r="S56">
        <v>215.976</v>
      </c>
      <c r="T56">
        <v>3</v>
      </c>
      <c r="U56">
        <v>0.2</v>
      </c>
      <c r="V56">
        <v>-2.6997000000000355</v>
      </c>
    </row>
    <row r="57" spans="1:22" x14ac:dyDescent="0.25">
      <c r="A57">
        <v>9255</v>
      </c>
      <c r="B57" t="s">
        <v>10513</v>
      </c>
      <c r="C57">
        <v>2011</v>
      </c>
      <c r="D57" s="27">
        <v>40586</v>
      </c>
      <c r="E57" s="27">
        <v>40590</v>
      </c>
      <c r="F57" t="s">
        <v>23</v>
      </c>
      <c r="G57" t="s">
        <v>2626</v>
      </c>
      <c r="H57" t="s">
        <v>2627</v>
      </c>
      <c r="I57" t="s">
        <v>26</v>
      </c>
      <c r="J57" t="s">
        <v>27</v>
      </c>
      <c r="K57" t="s">
        <v>382</v>
      </c>
      <c r="L57" t="s">
        <v>596</v>
      </c>
      <c r="M57">
        <v>65203</v>
      </c>
      <c r="N57" t="s">
        <v>105</v>
      </c>
      <c r="O57" t="s">
        <v>304</v>
      </c>
      <c r="P57" t="s">
        <v>32</v>
      </c>
      <c r="Q57" t="s">
        <v>36</v>
      </c>
      <c r="R57" t="s">
        <v>305</v>
      </c>
      <c r="S57">
        <v>60.89</v>
      </c>
      <c r="T57">
        <v>1</v>
      </c>
      <c r="U57">
        <v>0</v>
      </c>
      <c r="V57">
        <v>15.222499999999997</v>
      </c>
    </row>
    <row r="58" spans="1:22" x14ac:dyDescent="0.25">
      <c r="A58">
        <v>9200</v>
      </c>
      <c r="B58" t="s">
        <v>10477</v>
      </c>
      <c r="C58">
        <v>2011</v>
      </c>
      <c r="D58" s="27">
        <v>40673</v>
      </c>
      <c r="E58" s="27">
        <v>40678</v>
      </c>
      <c r="F58" t="s">
        <v>50</v>
      </c>
      <c r="G58" t="s">
        <v>3467</v>
      </c>
      <c r="H58" t="s">
        <v>3468</v>
      </c>
      <c r="I58" t="s">
        <v>26</v>
      </c>
      <c r="J58" t="s">
        <v>27</v>
      </c>
      <c r="K58" t="s">
        <v>630</v>
      </c>
      <c r="L58" t="s">
        <v>43</v>
      </c>
      <c r="M58">
        <v>95123</v>
      </c>
      <c r="N58" t="s">
        <v>44</v>
      </c>
      <c r="O58" t="s">
        <v>6248</v>
      </c>
      <c r="P58" t="s">
        <v>32</v>
      </c>
      <c r="Q58" t="s">
        <v>36</v>
      </c>
      <c r="R58" t="s">
        <v>6249</v>
      </c>
      <c r="S58">
        <v>256.78400000000005</v>
      </c>
      <c r="T58">
        <v>1</v>
      </c>
      <c r="U58">
        <v>0.2</v>
      </c>
      <c r="V58">
        <v>32.097999999999971</v>
      </c>
    </row>
    <row r="59" spans="1:22" x14ac:dyDescent="0.25">
      <c r="A59">
        <v>58</v>
      </c>
      <c r="B59" t="s">
        <v>273</v>
      </c>
      <c r="C59">
        <v>2013</v>
      </c>
      <c r="D59" s="27">
        <v>41443</v>
      </c>
      <c r="E59" s="27">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25">
      <c r="A60">
        <v>9186</v>
      </c>
      <c r="B60" t="s">
        <v>10471</v>
      </c>
      <c r="C60">
        <v>2014</v>
      </c>
      <c r="D60" s="27">
        <v>41859</v>
      </c>
      <c r="E60" s="27">
        <v>41863</v>
      </c>
      <c r="F60" t="s">
        <v>50</v>
      </c>
      <c r="G60" t="s">
        <v>1258</v>
      </c>
      <c r="H60" t="s">
        <v>1259</v>
      </c>
      <c r="I60" t="s">
        <v>26</v>
      </c>
      <c r="J60" t="s">
        <v>27</v>
      </c>
      <c r="K60" t="s">
        <v>3972</v>
      </c>
      <c r="L60" t="s">
        <v>43</v>
      </c>
      <c r="M60">
        <v>92683</v>
      </c>
      <c r="N60" t="s">
        <v>44</v>
      </c>
      <c r="O60" t="s">
        <v>10472</v>
      </c>
      <c r="P60" t="s">
        <v>32</v>
      </c>
      <c r="Q60" t="s">
        <v>36</v>
      </c>
      <c r="R60" t="s">
        <v>10473</v>
      </c>
      <c r="S60">
        <v>207.18400000000003</v>
      </c>
      <c r="T60">
        <v>1</v>
      </c>
      <c r="U60">
        <v>0.2</v>
      </c>
      <c r="V60">
        <v>25.897999999999982</v>
      </c>
    </row>
    <row r="61" spans="1:22" x14ac:dyDescent="0.25">
      <c r="A61">
        <v>9163</v>
      </c>
      <c r="B61" t="s">
        <v>10463</v>
      </c>
      <c r="C61">
        <v>2013</v>
      </c>
      <c r="D61" s="27">
        <v>41617</v>
      </c>
      <c r="E61" s="27">
        <v>41621</v>
      </c>
      <c r="F61" t="s">
        <v>50</v>
      </c>
      <c r="G61" t="s">
        <v>1308</v>
      </c>
      <c r="H61" t="s">
        <v>1309</v>
      </c>
      <c r="I61" t="s">
        <v>26</v>
      </c>
      <c r="J61" t="s">
        <v>27</v>
      </c>
      <c r="K61" t="s">
        <v>6206</v>
      </c>
      <c r="L61" t="s">
        <v>114</v>
      </c>
      <c r="M61">
        <v>54703</v>
      </c>
      <c r="N61" t="s">
        <v>105</v>
      </c>
      <c r="O61" t="s">
        <v>2455</v>
      </c>
      <c r="P61" t="s">
        <v>32</v>
      </c>
      <c r="Q61" t="s">
        <v>36</v>
      </c>
      <c r="R61" t="s">
        <v>2456</v>
      </c>
      <c r="S61">
        <v>680.01</v>
      </c>
      <c r="T61">
        <v>3</v>
      </c>
      <c r="U61">
        <v>0</v>
      </c>
      <c r="V61">
        <v>176.80260000000001</v>
      </c>
    </row>
    <row r="62" spans="1:22" x14ac:dyDescent="0.25">
      <c r="A62">
        <v>9118</v>
      </c>
      <c r="B62" t="s">
        <v>10432</v>
      </c>
      <c r="C62">
        <v>2014</v>
      </c>
      <c r="D62" s="27">
        <v>41659</v>
      </c>
      <c r="E62" s="27">
        <v>41664</v>
      </c>
      <c r="F62" t="s">
        <v>23</v>
      </c>
      <c r="G62" t="s">
        <v>4330</v>
      </c>
      <c r="H62" t="s">
        <v>4331</v>
      </c>
      <c r="I62" t="s">
        <v>26</v>
      </c>
      <c r="J62" t="s">
        <v>27</v>
      </c>
      <c r="K62" t="s">
        <v>146</v>
      </c>
      <c r="L62" t="s">
        <v>147</v>
      </c>
      <c r="M62">
        <v>19140</v>
      </c>
      <c r="N62" t="s">
        <v>148</v>
      </c>
      <c r="O62" t="s">
        <v>3036</v>
      </c>
      <c r="P62" t="s">
        <v>32</v>
      </c>
      <c r="Q62" t="s">
        <v>36</v>
      </c>
      <c r="R62" t="s">
        <v>3037</v>
      </c>
      <c r="S62">
        <v>887.27099999999984</v>
      </c>
      <c r="T62">
        <v>3</v>
      </c>
      <c r="U62">
        <v>0.3</v>
      </c>
      <c r="V62">
        <v>-63.376499999999965</v>
      </c>
    </row>
    <row r="63" spans="1:22" x14ac:dyDescent="0.25">
      <c r="A63">
        <v>9088</v>
      </c>
      <c r="B63" t="s">
        <v>10420</v>
      </c>
      <c r="C63">
        <v>2013</v>
      </c>
      <c r="D63" s="27">
        <v>41544</v>
      </c>
      <c r="E63" s="27">
        <v>41548</v>
      </c>
      <c r="F63" t="s">
        <v>50</v>
      </c>
      <c r="G63" t="s">
        <v>7934</v>
      </c>
      <c r="H63" t="s">
        <v>7935</v>
      </c>
      <c r="I63" t="s">
        <v>41</v>
      </c>
      <c r="J63" t="s">
        <v>27</v>
      </c>
      <c r="K63" t="s">
        <v>184</v>
      </c>
      <c r="L63" t="s">
        <v>104</v>
      </c>
      <c r="M63">
        <v>77041</v>
      </c>
      <c r="N63" t="s">
        <v>105</v>
      </c>
      <c r="O63" t="s">
        <v>336</v>
      </c>
      <c r="P63" t="s">
        <v>32</v>
      </c>
      <c r="Q63" t="s">
        <v>36</v>
      </c>
      <c r="R63" t="s">
        <v>337</v>
      </c>
      <c r="S63">
        <v>454.96499999999997</v>
      </c>
      <c r="T63">
        <v>5</v>
      </c>
      <c r="U63">
        <v>0.3</v>
      </c>
      <c r="V63">
        <v>-136.48950000000002</v>
      </c>
    </row>
    <row r="64" spans="1:22" x14ac:dyDescent="0.25">
      <c r="A64">
        <v>9069</v>
      </c>
      <c r="B64" t="s">
        <v>10408</v>
      </c>
      <c r="C64">
        <v>2013</v>
      </c>
      <c r="D64" s="27">
        <v>41520</v>
      </c>
      <c r="E64" s="27">
        <v>41523</v>
      </c>
      <c r="F64" t="s">
        <v>23</v>
      </c>
      <c r="G64" t="s">
        <v>676</v>
      </c>
      <c r="H64" t="s">
        <v>677</v>
      </c>
      <c r="I64" t="s">
        <v>26</v>
      </c>
      <c r="J64" t="s">
        <v>27</v>
      </c>
      <c r="K64" t="s">
        <v>1377</v>
      </c>
      <c r="L64" t="s">
        <v>96</v>
      </c>
      <c r="M64">
        <v>98198</v>
      </c>
      <c r="N64" t="s">
        <v>44</v>
      </c>
      <c r="O64" t="s">
        <v>261</v>
      </c>
      <c r="P64" t="s">
        <v>32</v>
      </c>
      <c r="Q64" t="s">
        <v>36</v>
      </c>
      <c r="R64" t="s">
        <v>262</v>
      </c>
      <c r="S64">
        <v>215.976</v>
      </c>
      <c r="T64">
        <v>3</v>
      </c>
      <c r="U64">
        <v>0.2</v>
      </c>
      <c r="V64">
        <v>-2.6997000000000355</v>
      </c>
    </row>
    <row r="65" spans="1:22" x14ac:dyDescent="0.25">
      <c r="A65">
        <v>9057</v>
      </c>
      <c r="B65" t="s">
        <v>10400</v>
      </c>
      <c r="C65">
        <v>2012</v>
      </c>
      <c r="D65" s="27">
        <v>41215</v>
      </c>
      <c r="E65" s="27">
        <v>41217</v>
      </c>
      <c r="F65" t="s">
        <v>188</v>
      </c>
      <c r="G65" t="s">
        <v>4443</v>
      </c>
      <c r="H65" t="s">
        <v>4444</v>
      </c>
      <c r="I65" t="s">
        <v>102</v>
      </c>
      <c r="J65" t="s">
        <v>27</v>
      </c>
      <c r="K65" t="s">
        <v>266</v>
      </c>
      <c r="L65" t="s">
        <v>267</v>
      </c>
      <c r="M65">
        <v>10011</v>
      </c>
      <c r="N65" t="s">
        <v>148</v>
      </c>
      <c r="O65" t="s">
        <v>9131</v>
      </c>
      <c r="P65" t="s">
        <v>32</v>
      </c>
      <c r="Q65" t="s">
        <v>36</v>
      </c>
      <c r="R65" t="s">
        <v>9132</v>
      </c>
      <c r="S65">
        <v>2621.3220000000001</v>
      </c>
      <c r="T65">
        <v>11</v>
      </c>
      <c r="U65">
        <v>0.1</v>
      </c>
      <c r="V65">
        <v>553.39019999999982</v>
      </c>
    </row>
    <row r="66" spans="1:22" x14ac:dyDescent="0.25">
      <c r="A66">
        <v>9033</v>
      </c>
      <c r="B66" t="s">
        <v>10384</v>
      </c>
      <c r="C66">
        <v>2014</v>
      </c>
      <c r="D66" s="27">
        <v>41813</v>
      </c>
      <c r="E66" s="27">
        <v>41817</v>
      </c>
      <c r="F66" t="s">
        <v>50</v>
      </c>
      <c r="G66" t="s">
        <v>440</v>
      </c>
      <c r="H66" t="s">
        <v>441</v>
      </c>
      <c r="I66" t="s">
        <v>102</v>
      </c>
      <c r="J66" t="s">
        <v>27</v>
      </c>
      <c r="K66" t="s">
        <v>880</v>
      </c>
      <c r="L66" t="s">
        <v>238</v>
      </c>
      <c r="M66">
        <v>48227</v>
      </c>
      <c r="N66" t="s">
        <v>105</v>
      </c>
      <c r="O66" t="s">
        <v>35</v>
      </c>
      <c r="P66" t="s">
        <v>32</v>
      </c>
      <c r="Q66" t="s">
        <v>36</v>
      </c>
      <c r="R66" t="s">
        <v>37</v>
      </c>
      <c r="S66">
        <v>487.96</v>
      </c>
      <c r="T66">
        <v>2</v>
      </c>
      <c r="U66">
        <v>0</v>
      </c>
      <c r="V66">
        <v>146.38799999999998</v>
      </c>
    </row>
    <row r="67" spans="1:22" x14ac:dyDescent="0.25">
      <c r="A67">
        <v>9024</v>
      </c>
      <c r="B67" t="s">
        <v>10378</v>
      </c>
      <c r="C67">
        <v>2012</v>
      </c>
      <c r="D67" s="27">
        <v>41089</v>
      </c>
      <c r="E67" s="27">
        <v>41092</v>
      </c>
      <c r="F67" t="s">
        <v>188</v>
      </c>
      <c r="G67" t="s">
        <v>4143</v>
      </c>
      <c r="H67" t="s">
        <v>4144</v>
      </c>
      <c r="I67" t="s">
        <v>26</v>
      </c>
      <c r="J67" t="s">
        <v>27</v>
      </c>
      <c r="K67" t="s">
        <v>266</v>
      </c>
      <c r="L67" t="s">
        <v>267</v>
      </c>
      <c r="M67">
        <v>10024</v>
      </c>
      <c r="N67" t="s">
        <v>148</v>
      </c>
      <c r="O67" t="s">
        <v>2095</v>
      </c>
      <c r="P67" t="s">
        <v>32</v>
      </c>
      <c r="Q67" t="s">
        <v>36</v>
      </c>
      <c r="R67" t="s">
        <v>2096</v>
      </c>
      <c r="S67">
        <v>117.88199999999999</v>
      </c>
      <c r="T67">
        <v>1</v>
      </c>
      <c r="U67">
        <v>0.1</v>
      </c>
      <c r="V67">
        <v>1.3097999999999956</v>
      </c>
    </row>
    <row r="68" spans="1:22" x14ac:dyDescent="0.25">
      <c r="A68">
        <v>67</v>
      </c>
      <c r="B68" t="s">
        <v>300</v>
      </c>
      <c r="C68">
        <v>2012</v>
      </c>
      <c r="D68" s="27">
        <v>41029</v>
      </c>
      <c r="E68" s="27">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25">
      <c r="A69">
        <v>9000</v>
      </c>
      <c r="B69" t="s">
        <v>10363</v>
      </c>
      <c r="C69">
        <v>2014</v>
      </c>
      <c r="D69" s="27">
        <v>41773</v>
      </c>
      <c r="E69" s="27">
        <v>41777</v>
      </c>
      <c r="F69" t="s">
        <v>50</v>
      </c>
      <c r="G69" t="s">
        <v>3503</v>
      </c>
      <c r="H69" t="s">
        <v>3504</v>
      </c>
      <c r="I69" t="s">
        <v>102</v>
      </c>
      <c r="J69" t="s">
        <v>27</v>
      </c>
      <c r="K69" t="s">
        <v>146</v>
      </c>
      <c r="L69" t="s">
        <v>147</v>
      </c>
      <c r="M69">
        <v>19140</v>
      </c>
      <c r="N69" t="s">
        <v>148</v>
      </c>
      <c r="O69" t="s">
        <v>2095</v>
      </c>
      <c r="P69" t="s">
        <v>32</v>
      </c>
      <c r="Q69" t="s">
        <v>36</v>
      </c>
      <c r="R69" t="s">
        <v>2096</v>
      </c>
      <c r="S69">
        <v>458.42999999999995</v>
      </c>
      <c r="T69">
        <v>5</v>
      </c>
      <c r="U69">
        <v>0.3</v>
      </c>
      <c r="V69">
        <v>-124.431</v>
      </c>
    </row>
    <row r="70" spans="1:22" x14ac:dyDescent="0.25">
      <c r="A70">
        <v>8972</v>
      </c>
      <c r="B70" t="s">
        <v>10347</v>
      </c>
      <c r="C70">
        <v>2014</v>
      </c>
      <c r="D70" s="27">
        <v>41723</v>
      </c>
      <c r="E70" s="27">
        <v>41727</v>
      </c>
      <c r="F70" t="s">
        <v>50</v>
      </c>
      <c r="G70" t="s">
        <v>5248</v>
      </c>
      <c r="H70" t="s">
        <v>5249</v>
      </c>
      <c r="I70" t="s">
        <v>26</v>
      </c>
      <c r="J70" t="s">
        <v>27</v>
      </c>
      <c r="K70" t="s">
        <v>266</v>
      </c>
      <c r="L70" t="s">
        <v>267</v>
      </c>
      <c r="M70">
        <v>10011</v>
      </c>
      <c r="N70" t="s">
        <v>148</v>
      </c>
      <c r="O70" t="s">
        <v>2580</v>
      </c>
      <c r="P70" t="s">
        <v>32</v>
      </c>
      <c r="Q70" t="s">
        <v>36</v>
      </c>
      <c r="R70" t="s">
        <v>2581</v>
      </c>
      <c r="S70">
        <v>271.76400000000001</v>
      </c>
      <c r="T70">
        <v>2</v>
      </c>
      <c r="U70">
        <v>0.1</v>
      </c>
      <c r="V70">
        <v>60.391999999999967</v>
      </c>
    </row>
    <row r="71" spans="1:22" x14ac:dyDescent="0.25">
      <c r="A71">
        <v>8968</v>
      </c>
      <c r="B71" t="s">
        <v>10344</v>
      </c>
      <c r="C71">
        <v>2013</v>
      </c>
      <c r="D71" s="27">
        <v>41582</v>
      </c>
      <c r="E71" s="27">
        <v>41586</v>
      </c>
      <c r="F71" t="s">
        <v>50</v>
      </c>
      <c r="G71" t="s">
        <v>5925</v>
      </c>
      <c r="H71" t="s">
        <v>5926</v>
      </c>
      <c r="I71" t="s">
        <v>102</v>
      </c>
      <c r="J71" t="s">
        <v>27</v>
      </c>
      <c r="K71" t="s">
        <v>146</v>
      </c>
      <c r="L71" t="s">
        <v>147</v>
      </c>
      <c r="M71">
        <v>19120</v>
      </c>
      <c r="N71" t="s">
        <v>148</v>
      </c>
      <c r="O71" t="s">
        <v>1461</v>
      </c>
      <c r="P71" t="s">
        <v>32</v>
      </c>
      <c r="Q71" t="s">
        <v>36</v>
      </c>
      <c r="R71" t="s">
        <v>1462</v>
      </c>
      <c r="S71">
        <v>470.15499999999997</v>
      </c>
      <c r="T71">
        <v>7</v>
      </c>
      <c r="U71">
        <v>0.3</v>
      </c>
      <c r="V71">
        <v>-13.432999999999993</v>
      </c>
    </row>
    <row r="72" spans="1:22" x14ac:dyDescent="0.25">
      <c r="A72">
        <v>8961</v>
      </c>
      <c r="B72" t="s">
        <v>10341</v>
      </c>
      <c r="C72">
        <v>2014</v>
      </c>
      <c r="D72" s="27">
        <v>41969</v>
      </c>
      <c r="E72" s="27">
        <v>41974</v>
      </c>
      <c r="F72" t="s">
        <v>50</v>
      </c>
      <c r="G72" t="s">
        <v>1699</v>
      </c>
      <c r="H72" t="s">
        <v>1700</v>
      </c>
      <c r="I72" t="s">
        <v>26</v>
      </c>
      <c r="J72" t="s">
        <v>27</v>
      </c>
      <c r="K72" t="s">
        <v>184</v>
      </c>
      <c r="L72" t="s">
        <v>104</v>
      </c>
      <c r="M72">
        <v>77070</v>
      </c>
      <c r="N72" t="s">
        <v>105</v>
      </c>
      <c r="O72" t="s">
        <v>3329</v>
      </c>
      <c r="P72" t="s">
        <v>32</v>
      </c>
      <c r="Q72" t="s">
        <v>36</v>
      </c>
      <c r="R72" t="s">
        <v>3330</v>
      </c>
      <c r="S72">
        <v>853.92999999999984</v>
      </c>
      <c r="T72">
        <v>5</v>
      </c>
      <c r="U72">
        <v>0.3</v>
      </c>
      <c r="V72">
        <v>-24.397999999999911</v>
      </c>
    </row>
    <row r="73" spans="1:22" x14ac:dyDescent="0.25">
      <c r="A73">
        <v>8944</v>
      </c>
      <c r="B73" t="s">
        <v>10332</v>
      </c>
      <c r="C73">
        <v>2014</v>
      </c>
      <c r="D73" s="27">
        <v>41923</v>
      </c>
      <c r="E73" s="27">
        <v>41929</v>
      </c>
      <c r="F73" t="s">
        <v>50</v>
      </c>
      <c r="G73" t="s">
        <v>5023</v>
      </c>
      <c r="H73" t="s">
        <v>5024</v>
      </c>
      <c r="I73" t="s">
        <v>26</v>
      </c>
      <c r="J73" t="s">
        <v>27</v>
      </c>
      <c r="K73" t="s">
        <v>456</v>
      </c>
      <c r="L73" t="s">
        <v>211</v>
      </c>
      <c r="M73">
        <v>60505</v>
      </c>
      <c r="N73" t="s">
        <v>105</v>
      </c>
      <c r="O73" t="s">
        <v>8382</v>
      </c>
      <c r="P73" t="s">
        <v>32</v>
      </c>
      <c r="Q73" t="s">
        <v>36</v>
      </c>
      <c r="R73" t="s">
        <v>8383</v>
      </c>
      <c r="S73">
        <v>239.358</v>
      </c>
      <c r="T73">
        <v>3</v>
      </c>
      <c r="U73">
        <v>0.3</v>
      </c>
      <c r="V73">
        <v>-47.871600000000001</v>
      </c>
    </row>
    <row r="74" spans="1:22" x14ac:dyDescent="0.25">
      <c r="A74">
        <v>73</v>
      </c>
      <c r="B74" t="s">
        <v>331</v>
      </c>
      <c r="C74">
        <v>2012</v>
      </c>
      <c r="D74" s="27">
        <v>41025</v>
      </c>
      <c r="E74" s="27">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25">
      <c r="A75">
        <v>8903</v>
      </c>
      <c r="B75" t="s">
        <v>10305</v>
      </c>
      <c r="C75">
        <v>2013</v>
      </c>
      <c r="D75" s="27">
        <v>41426</v>
      </c>
      <c r="E75" s="27">
        <v>41430</v>
      </c>
      <c r="F75" t="s">
        <v>50</v>
      </c>
      <c r="G75" t="s">
        <v>3723</v>
      </c>
      <c r="H75" t="s">
        <v>3724</v>
      </c>
      <c r="I75" t="s">
        <v>26</v>
      </c>
      <c r="J75" t="s">
        <v>27</v>
      </c>
      <c r="K75" t="s">
        <v>357</v>
      </c>
      <c r="L75" t="s">
        <v>211</v>
      </c>
      <c r="M75">
        <v>62521</v>
      </c>
      <c r="N75" t="s">
        <v>105</v>
      </c>
      <c r="O75" t="s">
        <v>6128</v>
      </c>
      <c r="P75" t="s">
        <v>32</v>
      </c>
      <c r="Q75" t="s">
        <v>36</v>
      </c>
      <c r="R75" t="s">
        <v>6129</v>
      </c>
      <c r="S75">
        <v>191.07899999999998</v>
      </c>
      <c r="T75">
        <v>3</v>
      </c>
      <c r="U75">
        <v>0.3</v>
      </c>
      <c r="V75">
        <v>-38.215799999999973</v>
      </c>
    </row>
    <row r="76" spans="1:22" x14ac:dyDescent="0.25">
      <c r="A76">
        <v>8893</v>
      </c>
      <c r="B76" t="s">
        <v>10301</v>
      </c>
      <c r="C76">
        <v>2012</v>
      </c>
      <c r="D76" s="27">
        <v>41244</v>
      </c>
      <c r="E76" s="27">
        <v>41249</v>
      </c>
      <c r="F76" t="s">
        <v>50</v>
      </c>
      <c r="G76" t="s">
        <v>9817</v>
      </c>
      <c r="H76" t="s">
        <v>9818</v>
      </c>
      <c r="I76" t="s">
        <v>102</v>
      </c>
      <c r="J76" t="s">
        <v>27</v>
      </c>
      <c r="K76" t="s">
        <v>947</v>
      </c>
      <c r="L76" t="s">
        <v>43</v>
      </c>
      <c r="M76">
        <v>92037</v>
      </c>
      <c r="N76" t="s">
        <v>44</v>
      </c>
      <c r="O76" t="s">
        <v>3400</v>
      </c>
      <c r="P76" t="s">
        <v>32</v>
      </c>
      <c r="Q76" t="s">
        <v>36</v>
      </c>
      <c r="R76" t="s">
        <v>3401</v>
      </c>
      <c r="S76">
        <v>2676.672</v>
      </c>
      <c r="T76">
        <v>9</v>
      </c>
      <c r="U76">
        <v>0.2</v>
      </c>
      <c r="V76">
        <v>267.66720000000009</v>
      </c>
    </row>
    <row r="77" spans="1:22" x14ac:dyDescent="0.25">
      <c r="A77">
        <v>8892</v>
      </c>
      <c r="B77" t="s">
        <v>10300</v>
      </c>
      <c r="C77">
        <v>2013</v>
      </c>
      <c r="D77" s="27">
        <v>41534</v>
      </c>
      <c r="E77" s="27">
        <v>41536</v>
      </c>
      <c r="F77" t="s">
        <v>188</v>
      </c>
      <c r="G77" t="s">
        <v>1117</v>
      </c>
      <c r="H77" t="s">
        <v>1118</v>
      </c>
      <c r="I77" t="s">
        <v>102</v>
      </c>
      <c r="J77" t="s">
        <v>27</v>
      </c>
      <c r="K77" t="s">
        <v>497</v>
      </c>
      <c r="L77" t="s">
        <v>1272</v>
      </c>
      <c r="M77">
        <v>31907</v>
      </c>
      <c r="N77" t="s">
        <v>30</v>
      </c>
      <c r="O77" t="s">
        <v>304</v>
      </c>
      <c r="P77" t="s">
        <v>32</v>
      </c>
      <c r="Q77" t="s">
        <v>36</v>
      </c>
      <c r="R77" t="s">
        <v>305</v>
      </c>
      <c r="S77">
        <v>121.78</v>
      </c>
      <c r="T77">
        <v>2</v>
      </c>
      <c r="U77">
        <v>0</v>
      </c>
      <c r="V77">
        <v>30.444999999999993</v>
      </c>
    </row>
    <row r="78" spans="1:22" x14ac:dyDescent="0.25">
      <c r="A78">
        <v>8814</v>
      </c>
      <c r="B78" t="s">
        <v>10255</v>
      </c>
      <c r="C78">
        <v>2012</v>
      </c>
      <c r="D78" s="27">
        <v>41116</v>
      </c>
      <c r="E78" s="27">
        <v>41121</v>
      </c>
      <c r="F78" t="s">
        <v>50</v>
      </c>
      <c r="G78" t="s">
        <v>2632</v>
      </c>
      <c r="H78" t="s">
        <v>2633</v>
      </c>
      <c r="I78" t="s">
        <v>41</v>
      </c>
      <c r="J78" t="s">
        <v>27</v>
      </c>
      <c r="K78" t="s">
        <v>3942</v>
      </c>
      <c r="L78" t="s">
        <v>310</v>
      </c>
      <c r="M78">
        <v>85301</v>
      </c>
      <c r="N78" t="s">
        <v>44</v>
      </c>
      <c r="O78" t="s">
        <v>2481</v>
      </c>
      <c r="P78" t="s">
        <v>32</v>
      </c>
      <c r="Q78" t="s">
        <v>36</v>
      </c>
      <c r="R78" t="s">
        <v>2482</v>
      </c>
      <c r="S78">
        <v>266.35200000000003</v>
      </c>
      <c r="T78">
        <v>3</v>
      </c>
      <c r="U78">
        <v>0.2</v>
      </c>
      <c r="V78">
        <v>13.317599999999985</v>
      </c>
    </row>
    <row r="79" spans="1:22" x14ac:dyDescent="0.25">
      <c r="A79">
        <v>8789</v>
      </c>
      <c r="B79" t="s">
        <v>10240</v>
      </c>
      <c r="C79">
        <v>2014</v>
      </c>
      <c r="D79" s="27">
        <v>41806</v>
      </c>
      <c r="E79" s="27">
        <v>41810</v>
      </c>
      <c r="F79" t="s">
        <v>50</v>
      </c>
      <c r="G79" t="s">
        <v>4798</v>
      </c>
      <c r="H79" t="s">
        <v>4799</v>
      </c>
      <c r="I79" t="s">
        <v>26</v>
      </c>
      <c r="J79" t="s">
        <v>27</v>
      </c>
      <c r="K79" t="s">
        <v>735</v>
      </c>
      <c r="L79" t="s">
        <v>88</v>
      </c>
      <c r="M79">
        <v>28110</v>
      </c>
      <c r="N79" t="s">
        <v>30</v>
      </c>
      <c r="O79" t="s">
        <v>3945</v>
      </c>
      <c r="P79" t="s">
        <v>32</v>
      </c>
      <c r="Q79" t="s">
        <v>36</v>
      </c>
      <c r="R79" t="s">
        <v>3946</v>
      </c>
      <c r="S79">
        <v>698.35200000000009</v>
      </c>
      <c r="T79">
        <v>3</v>
      </c>
      <c r="U79">
        <v>0.2</v>
      </c>
      <c r="V79">
        <v>52.376399999999961</v>
      </c>
    </row>
    <row r="80" spans="1:22" x14ac:dyDescent="0.25">
      <c r="A80">
        <v>8777</v>
      </c>
      <c r="B80" t="s">
        <v>10232</v>
      </c>
      <c r="C80">
        <v>2013</v>
      </c>
      <c r="D80" s="27">
        <v>41458</v>
      </c>
      <c r="E80" s="27">
        <v>41459</v>
      </c>
      <c r="F80" t="s">
        <v>188</v>
      </c>
      <c r="G80" t="s">
        <v>895</v>
      </c>
      <c r="H80" t="s">
        <v>896</v>
      </c>
      <c r="I80" t="s">
        <v>41</v>
      </c>
      <c r="J80" t="s">
        <v>27</v>
      </c>
      <c r="K80" t="s">
        <v>1681</v>
      </c>
      <c r="L80" t="s">
        <v>104</v>
      </c>
      <c r="M80">
        <v>77340</v>
      </c>
      <c r="N80" t="s">
        <v>105</v>
      </c>
      <c r="O80" t="s">
        <v>2580</v>
      </c>
      <c r="P80" t="s">
        <v>32</v>
      </c>
      <c r="Q80" t="s">
        <v>36</v>
      </c>
      <c r="R80" t="s">
        <v>2581</v>
      </c>
      <c r="S80">
        <v>528.42999999999995</v>
      </c>
      <c r="T80">
        <v>5</v>
      </c>
      <c r="U80">
        <v>0.3</v>
      </c>
      <c r="V80">
        <v>0</v>
      </c>
    </row>
    <row r="81" spans="1:22" x14ac:dyDescent="0.25">
      <c r="A81">
        <v>8771</v>
      </c>
      <c r="B81" t="s">
        <v>10228</v>
      </c>
      <c r="C81">
        <v>2013</v>
      </c>
      <c r="D81" s="27">
        <v>41530</v>
      </c>
      <c r="E81" s="27">
        <v>41531</v>
      </c>
      <c r="F81" t="s">
        <v>1290</v>
      </c>
      <c r="G81" t="s">
        <v>1527</v>
      </c>
      <c r="H81" t="s">
        <v>1528</v>
      </c>
      <c r="I81" t="s">
        <v>102</v>
      </c>
      <c r="J81" t="s">
        <v>27</v>
      </c>
      <c r="K81" t="s">
        <v>1473</v>
      </c>
      <c r="L81" t="s">
        <v>457</v>
      </c>
      <c r="M81">
        <v>80027</v>
      </c>
      <c r="N81" t="s">
        <v>44</v>
      </c>
      <c r="O81" t="s">
        <v>3102</v>
      </c>
      <c r="P81" t="s">
        <v>32</v>
      </c>
      <c r="Q81" t="s">
        <v>36</v>
      </c>
      <c r="R81" t="s">
        <v>3103</v>
      </c>
      <c r="S81">
        <v>83.13600000000001</v>
      </c>
      <c r="T81">
        <v>4</v>
      </c>
      <c r="U81">
        <v>0.2</v>
      </c>
      <c r="V81">
        <v>5.1960000000000015</v>
      </c>
    </row>
    <row r="82" spans="1:22" x14ac:dyDescent="0.25">
      <c r="A82">
        <v>8721</v>
      </c>
      <c r="B82" t="s">
        <v>10203</v>
      </c>
      <c r="C82">
        <v>2013</v>
      </c>
      <c r="D82" s="27">
        <v>41438</v>
      </c>
      <c r="E82" s="27">
        <v>41442</v>
      </c>
      <c r="F82" t="s">
        <v>23</v>
      </c>
      <c r="G82" t="s">
        <v>5151</v>
      </c>
      <c r="H82" t="s">
        <v>5152</v>
      </c>
      <c r="I82" t="s">
        <v>102</v>
      </c>
      <c r="J82" t="s">
        <v>27</v>
      </c>
      <c r="K82" t="s">
        <v>184</v>
      </c>
      <c r="L82" t="s">
        <v>104</v>
      </c>
      <c r="M82">
        <v>77070</v>
      </c>
      <c r="N82" t="s">
        <v>105</v>
      </c>
      <c r="O82" t="s">
        <v>7267</v>
      </c>
      <c r="P82" t="s">
        <v>32</v>
      </c>
      <c r="Q82" t="s">
        <v>36</v>
      </c>
      <c r="R82" t="s">
        <v>7268</v>
      </c>
      <c r="S82">
        <v>379.37200000000001</v>
      </c>
      <c r="T82">
        <v>2</v>
      </c>
      <c r="U82">
        <v>0.3</v>
      </c>
      <c r="V82">
        <v>-119.23120000000003</v>
      </c>
    </row>
    <row r="83" spans="1:22" x14ac:dyDescent="0.25">
      <c r="A83">
        <v>8707</v>
      </c>
      <c r="B83" t="s">
        <v>10196</v>
      </c>
      <c r="C83">
        <v>2011</v>
      </c>
      <c r="D83" s="27">
        <v>40794</v>
      </c>
      <c r="E83" s="27">
        <v>40799</v>
      </c>
      <c r="F83" t="s">
        <v>50</v>
      </c>
      <c r="G83" t="s">
        <v>3790</v>
      </c>
      <c r="H83" t="s">
        <v>3791</v>
      </c>
      <c r="I83" t="s">
        <v>102</v>
      </c>
      <c r="J83" t="s">
        <v>27</v>
      </c>
      <c r="K83" t="s">
        <v>266</v>
      </c>
      <c r="L83" t="s">
        <v>267</v>
      </c>
      <c r="M83">
        <v>10009</v>
      </c>
      <c r="N83" t="s">
        <v>148</v>
      </c>
      <c r="O83" t="s">
        <v>3891</v>
      </c>
      <c r="P83" t="s">
        <v>32</v>
      </c>
      <c r="Q83" t="s">
        <v>36</v>
      </c>
      <c r="R83" t="s">
        <v>3892</v>
      </c>
      <c r="S83">
        <v>172.76400000000001</v>
      </c>
      <c r="T83">
        <v>2</v>
      </c>
      <c r="U83">
        <v>0.1</v>
      </c>
      <c r="V83">
        <v>13.437199999999986</v>
      </c>
    </row>
    <row r="84" spans="1:22" x14ac:dyDescent="0.25">
      <c r="A84">
        <v>8674</v>
      </c>
      <c r="B84" t="s">
        <v>10175</v>
      </c>
      <c r="C84">
        <v>2014</v>
      </c>
      <c r="D84" s="27">
        <v>41687</v>
      </c>
      <c r="E84" s="27">
        <v>41692</v>
      </c>
      <c r="F84" t="s">
        <v>50</v>
      </c>
      <c r="G84" t="s">
        <v>4869</v>
      </c>
      <c r="H84" t="s">
        <v>4870</v>
      </c>
      <c r="I84" t="s">
        <v>26</v>
      </c>
      <c r="J84" t="s">
        <v>27</v>
      </c>
      <c r="K84" t="s">
        <v>357</v>
      </c>
      <c r="L84" t="s">
        <v>211</v>
      </c>
      <c r="M84">
        <v>62521</v>
      </c>
      <c r="N84" t="s">
        <v>105</v>
      </c>
      <c r="O84" t="s">
        <v>533</v>
      </c>
      <c r="P84" t="s">
        <v>32</v>
      </c>
      <c r="Q84" t="s">
        <v>36</v>
      </c>
      <c r="R84" t="s">
        <v>534</v>
      </c>
      <c r="S84">
        <v>600.55799999999999</v>
      </c>
      <c r="T84">
        <v>3</v>
      </c>
      <c r="U84">
        <v>0.3</v>
      </c>
      <c r="V84">
        <v>-8.5794000000000779</v>
      </c>
    </row>
    <row r="85" spans="1:22" x14ac:dyDescent="0.25">
      <c r="A85">
        <v>8648</v>
      </c>
      <c r="B85" t="s">
        <v>10160</v>
      </c>
      <c r="C85">
        <v>2012</v>
      </c>
      <c r="D85" s="27">
        <v>41248</v>
      </c>
      <c r="E85" s="27">
        <v>41251</v>
      </c>
      <c r="F85" t="s">
        <v>188</v>
      </c>
      <c r="G85" t="s">
        <v>5799</v>
      </c>
      <c r="H85" t="s">
        <v>5800</v>
      </c>
      <c r="I85" t="s">
        <v>41</v>
      </c>
      <c r="J85" t="s">
        <v>27</v>
      </c>
      <c r="K85" t="s">
        <v>5661</v>
      </c>
      <c r="L85" t="s">
        <v>335</v>
      </c>
      <c r="M85">
        <v>37211</v>
      </c>
      <c r="N85" t="s">
        <v>30</v>
      </c>
      <c r="O85" t="s">
        <v>892</v>
      </c>
      <c r="P85" t="s">
        <v>32</v>
      </c>
      <c r="Q85" t="s">
        <v>36</v>
      </c>
      <c r="R85" t="s">
        <v>893</v>
      </c>
      <c r="S85">
        <v>97.424000000000007</v>
      </c>
      <c r="T85">
        <v>2</v>
      </c>
      <c r="U85">
        <v>0.2</v>
      </c>
      <c r="V85">
        <v>10.960199999999993</v>
      </c>
    </row>
    <row r="86" spans="1:22" x14ac:dyDescent="0.25">
      <c r="A86">
        <v>8647</v>
      </c>
      <c r="B86" t="s">
        <v>10159</v>
      </c>
      <c r="C86">
        <v>2013</v>
      </c>
      <c r="D86" s="27">
        <v>41604</v>
      </c>
      <c r="E86" s="27">
        <v>41608</v>
      </c>
      <c r="F86" t="s">
        <v>50</v>
      </c>
      <c r="G86" t="s">
        <v>6663</v>
      </c>
      <c r="H86" t="s">
        <v>6664</v>
      </c>
      <c r="I86" t="s">
        <v>26</v>
      </c>
      <c r="J86" t="s">
        <v>27</v>
      </c>
      <c r="K86" t="s">
        <v>42</v>
      </c>
      <c r="L86" t="s">
        <v>43</v>
      </c>
      <c r="M86">
        <v>90032</v>
      </c>
      <c r="N86" t="s">
        <v>44</v>
      </c>
      <c r="O86" t="s">
        <v>716</v>
      </c>
      <c r="P86" t="s">
        <v>32</v>
      </c>
      <c r="Q86" t="s">
        <v>36</v>
      </c>
      <c r="R86" t="s">
        <v>717</v>
      </c>
      <c r="S86">
        <v>194.35200000000003</v>
      </c>
      <c r="T86">
        <v>3</v>
      </c>
      <c r="U86">
        <v>0.2</v>
      </c>
      <c r="V86">
        <v>19.435200000000009</v>
      </c>
    </row>
    <row r="87" spans="1:22" x14ac:dyDescent="0.25">
      <c r="A87">
        <v>86</v>
      </c>
      <c r="B87" t="s">
        <v>381</v>
      </c>
      <c r="C87">
        <v>2014</v>
      </c>
      <c r="D87" s="27">
        <v>41788</v>
      </c>
      <c r="E87" s="27">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25">
      <c r="A88">
        <v>8563</v>
      </c>
      <c r="B88" t="s">
        <v>10106</v>
      </c>
      <c r="C88">
        <v>2013</v>
      </c>
      <c r="D88" s="27">
        <v>41367</v>
      </c>
      <c r="E88" s="27">
        <v>41371</v>
      </c>
      <c r="F88" t="s">
        <v>23</v>
      </c>
      <c r="G88" t="s">
        <v>2092</v>
      </c>
      <c r="H88" t="s">
        <v>2093</v>
      </c>
      <c r="I88" t="s">
        <v>41</v>
      </c>
      <c r="J88" t="s">
        <v>27</v>
      </c>
      <c r="K88" t="s">
        <v>2548</v>
      </c>
      <c r="L88" t="s">
        <v>114</v>
      </c>
      <c r="M88">
        <v>53209</v>
      </c>
      <c r="N88" t="s">
        <v>105</v>
      </c>
      <c r="O88" t="s">
        <v>3945</v>
      </c>
      <c r="P88" t="s">
        <v>32</v>
      </c>
      <c r="Q88" t="s">
        <v>36</v>
      </c>
      <c r="R88" t="s">
        <v>3946</v>
      </c>
      <c r="S88">
        <v>1454.9</v>
      </c>
      <c r="T88">
        <v>5</v>
      </c>
      <c r="U88">
        <v>0</v>
      </c>
      <c r="V88">
        <v>378.274</v>
      </c>
    </row>
    <row r="89" spans="1:22" x14ac:dyDescent="0.25">
      <c r="A89">
        <v>8543</v>
      </c>
      <c r="B89" t="s">
        <v>10095</v>
      </c>
      <c r="C89">
        <v>2012</v>
      </c>
      <c r="D89" s="27">
        <v>41265</v>
      </c>
      <c r="E89" s="27">
        <v>41266</v>
      </c>
      <c r="F89" t="s">
        <v>188</v>
      </c>
      <c r="G89" t="s">
        <v>3389</v>
      </c>
      <c r="H89" t="s">
        <v>3390</v>
      </c>
      <c r="I89" t="s">
        <v>41</v>
      </c>
      <c r="J89" t="s">
        <v>27</v>
      </c>
      <c r="K89" t="s">
        <v>146</v>
      </c>
      <c r="L89" t="s">
        <v>147</v>
      </c>
      <c r="M89">
        <v>19140</v>
      </c>
      <c r="N89" t="s">
        <v>148</v>
      </c>
      <c r="O89" t="s">
        <v>3375</v>
      </c>
      <c r="P89" t="s">
        <v>32</v>
      </c>
      <c r="Q89" t="s">
        <v>36</v>
      </c>
      <c r="R89" t="s">
        <v>3376</v>
      </c>
      <c r="S89">
        <v>422.62499999999994</v>
      </c>
      <c r="T89">
        <v>7</v>
      </c>
      <c r="U89">
        <v>0.3</v>
      </c>
      <c r="V89">
        <v>0</v>
      </c>
    </row>
    <row r="90" spans="1:22" x14ac:dyDescent="0.25">
      <c r="A90">
        <v>8534</v>
      </c>
      <c r="B90" t="s">
        <v>10088</v>
      </c>
      <c r="C90">
        <v>2013</v>
      </c>
      <c r="D90" s="27">
        <v>41609</v>
      </c>
      <c r="E90" s="27">
        <v>41615</v>
      </c>
      <c r="F90" t="s">
        <v>50</v>
      </c>
      <c r="G90" t="s">
        <v>805</v>
      </c>
      <c r="H90" t="s">
        <v>806</v>
      </c>
      <c r="I90" t="s">
        <v>26</v>
      </c>
      <c r="J90" t="s">
        <v>27</v>
      </c>
      <c r="K90" t="s">
        <v>880</v>
      </c>
      <c r="L90" t="s">
        <v>238</v>
      </c>
      <c r="M90">
        <v>48227</v>
      </c>
      <c r="N90" t="s">
        <v>105</v>
      </c>
      <c r="O90" t="s">
        <v>336</v>
      </c>
      <c r="P90" t="s">
        <v>32</v>
      </c>
      <c r="Q90" t="s">
        <v>36</v>
      </c>
      <c r="R90" t="s">
        <v>337</v>
      </c>
      <c r="S90">
        <v>389.97</v>
      </c>
      <c r="T90">
        <v>3</v>
      </c>
      <c r="U90">
        <v>0</v>
      </c>
      <c r="V90">
        <v>35.097300000000004</v>
      </c>
    </row>
    <row r="91" spans="1:22" x14ac:dyDescent="0.25">
      <c r="A91">
        <v>8530</v>
      </c>
      <c r="B91" t="s">
        <v>10087</v>
      </c>
      <c r="C91">
        <v>2014</v>
      </c>
      <c r="D91" s="27">
        <v>41954</v>
      </c>
      <c r="E91" s="27">
        <v>41961</v>
      </c>
      <c r="F91" t="s">
        <v>50</v>
      </c>
      <c r="G91" t="s">
        <v>3915</v>
      </c>
      <c r="H91" t="s">
        <v>3916</v>
      </c>
      <c r="I91" t="s">
        <v>102</v>
      </c>
      <c r="J91" t="s">
        <v>27</v>
      </c>
      <c r="K91" t="s">
        <v>42</v>
      </c>
      <c r="L91" t="s">
        <v>43</v>
      </c>
      <c r="M91">
        <v>90008</v>
      </c>
      <c r="N91" t="s">
        <v>44</v>
      </c>
      <c r="O91" t="s">
        <v>5396</v>
      </c>
      <c r="P91" t="s">
        <v>32</v>
      </c>
      <c r="Q91" t="s">
        <v>36</v>
      </c>
      <c r="R91" t="s">
        <v>5397</v>
      </c>
      <c r="S91">
        <v>241.42399999999998</v>
      </c>
      <c r="T91">
        <v>2</v>
      </c>
      <c r="U91">
        <v>0.2</v>
      </c>
      <c r="V91">
        <v>-36.213599999999985</v>
      </c>
    </row>
    <row r="92" spans="1:22" x14ac:dyDescent="0.25">
      <c r="A92">
        <v>8521</v>
      </c>
      <c r="B92" t="s">
        <v>10082</v>
      </c>
      <c r="C92">
        <v>2014</v>
      </c>
      <c r="D92" s="27">
        <v>41978</v>
      </c>
      <c r="E92" s="27">
        <v>41984</v>
      </c>
      <c r="F92" t="s">
        <v>50</v>
      </c>
      <c r="G92" t="s">
        <v>8517</v>
      </c>
      <c r="H92" t="s">
        <v>8518</v>
      </c>
      <c r="I92" t="s">
        <v>26</v>
      </c>
      <c r="J92" t="s">
        <v>27</v>
      </c>
      <c r="K92" t="s">
        <v>4824</v>
      </c>
      <c r="L92" t="s">
        <v>788</v>
      </c>
      <c r="M92">
        <v>7501</v>
      </c>
      <c r="N92" t="s">
        <v>148</v>
      </c>
      <c r="O92" t="s">
        <v>890</v>
      </c>
      <c r="P92" t="s">
        <v>32</v>
      </c>
      <c r="Q92" t="s">
        <v>36</v>
      </c>
      <c r="R92" t="s">
        <v>891</v>
      </c>
      <c r="S92">
        <v>302.94</v>
      </c>
      <c r="T92">
        <v>3</v>
      </c>
      <c r="U92">
        <v>0</v>
      </c>
      <c r="V92">
        <v>18.176399999999973</v>
      </c>
    </row>
    <row r="93" spans="1:22" x14ac:dyDescent="0.25">
      <c r="A93">
        <v>8520</v>
      </c>
      <c r="B93" t="s">
        <v>10082</v>
      </c>
      <c r="C93">
        <v>2014</v>
      </c>
      <c r="D93" s="27">
        <v>41978</v>
      </c>
      <c r="E93" s="27">
        <v>41984</v>
      </c>
      <c r="F93" t="s">
        <v>50</v>
      </c>
      <c r="G93" t="s">
        <v>8517</v>
      </c>
      <c r="H93" t="s">
        <v>8518</v>
      </c>
      <c r="I93" t="s">
        <v>26</v>
      </c>
      <c r="J93" t="s">
        <v>27</v>
      </c>
      <c r="K93" t="s">
        <v>4824</v>
      </c>
      <c r="L93" t="s">
        <v>788</v>
      </c>
      <c r="M93">
        <v>7501</v>
      </c>
      <c r="N93" t="s">
        <v>148</v>
      </c>
      <c r="O93" t="s">
        <v>701</v>
      </c>
      <c r="P93" t="s">
        <v>32</v>
      </c>
      <c r="Q93" t="s">
        <v>36</v>
      </c>
      <c r="R93" t="s">
        <v>702</v>
      </c>
      <c r="S93">
        <v>182.22</v>
      </c>
      <c r="T93">
        <v>3</v>
      </c>
      <c r="U93">
        <v>0</v>
      </c>
      <c r="V93">
        <v>45.555000000000007</v>
      </c>
    </row>
    <row r="94" spans="1:22" x14ac:dyDescent="0.25">
      <c r="A94">
        <v>8505</v>
      </c>
      <c r="B94" t="s">
        <v>10073</v>
      </c>
      <c r="C94">
        <v>2013</v>
      </c>
      <c r="D94" s="27">
        <v>41397</v>
      </c>
      <c r="E94" s="27">
        <v>41401</v>
      </c>
      <c r="F94" t="s">
        <v>50</v>
      </c>
      <c r="G94" t="s">
        <v>7719</v>
      </c>
      <c r="H94" t="s">
        <v>7720</v>
      </c>
      <c r="I94" t="s">
        <v>26</v>
      </c>
      <c r="J94" t="s">
        <v>27</v>
      </c>
      <c r="K94" t="s">
        <v>1614</v>
      </c>
      <c r="L94" t="s">
        <v>104</v>
      </c>
      <c r="M94">
        <v>79109</v>
      </c>
      <c r="N94" t="s">
        <v>105</v>
      </c>
      <c r="O94" t="s">
        <v>6956</v>
      </c>
      <c r="P94" t="s">
        <v>32</v>
      </c>
      <c r="Q94" t="s">
        <v>36</v>
      </c>
      <c r="R94" t="s">
        <v>6957</v>
      </c>
      <c r="S94">
        <v>366.74399999999997</v>
      </c>
      <c r="T94">
        <v>4</v>
      </c>
      <c r="U94">
        <v>0.3</v>
      </c>
      <c r="V94">
        <v>-110.02320000000003</v>
      </c>
    </row>
    <row r="95" spans="1:22" x14ac:dyDescent="0.25">
      <c r="A95">
        <v>8503</v>
      </c>
      <c r="B95" t="s">
        <v>10071</v>
      </c>
      <c r="C95">
        <v>2012</v>
      </c>
      <c r="D95" s="27">
        <v>40968</v>
      </c>
      <c r="E95" s="27">
        <v>40971</v>
      </c>
      <c r="F95" t="s">
        <v>23</v>
      </c>
      <c r="G95" t="s">
        <v>6604</v>
      </c>
      <c r="H95" t="s">
        <v>6605</v>
      </c>
      <c r="I95" t="s">
        <v>41</v>
      </c>
      <c r="J95" t="s">
        <v>27</v>
      </c>
      <c r="K95" t="s">
        <v>42</v>
      </c>
      <c r="L95" t="s">
        <v>43</v>
      </c>
      <c r="M95">
        <v>90045</v>
      </c>
      <c r="N95" t="s">
        <v>44</v>
      </c>
      <c r="O95" t="s">
        <v>1537</v>
      </c>
      <c r="P95" t="s">
        <v>32</v>
      </c>
      <c r="Q95" t="s">
        <v>36</v>
      </c>
      <c r="R95" t="s">
        <v>1538</v>
      </c>
      <c r="S95">
        <v>184.75200000000001</v>
      </c>
      <c r="T95">
        <v>3</v>
      </c>
      <c r="U95">
        <v>0.2</v>
      </c>
      <c r="V95">
        <v>-20.784600000000012</v>
      </c>
    </row>
    <row r="96" spans="1:22" x14ac:dyDescent="0.25">
      <c r="A96">
        <v>8457</v>
      </c>
      <c r="B96" t="s">
        <v>10039</v>
      </c>
      <c r="C96">
        <v>2014</v>
      </c>
      <c r="D96" s="27">
        <v>41788</v>
      </c>
      <c r="E96" s="27">
        <v>41793</v>
      </c>
      <c r="F96" t="s">
        <v>23</v>
      </c>
      <c r="G96" t="s">
        <v>2171</v>
      </c>
      <c r="H96" t="s">
        <v>2172</v>
      </c>
      <c r="I96" t="s">
        <v>41</v>
      </c>
      <c r="J96" t="s">
        <v>27</v>
      </c>
      <c r="K96" t="s">
        <v>303</v>
      </c>
      <c r="L96" t="s">
        <v>211</v>
      </c>
      <c r="M96">
        <v>60653</v>
      </c>
      <c r="N96" t="s">
        <v>105</v>
      </c>
      <c r="O96" t="s">
        <v>304</v>
      </c>
      <c r="P96" t="s">
        <v>32</v>
      </c>
      <c r="Q96" t="s">
        <v>36</v>
      </c>
      <c r="R96" t="s">
        <v>552</v>
      </c>
      <c r="S96">
        <v>106.869</v>
      </c>
      <c r="T96">
        <v>3</v>
      </c>
      <c r="U96">
        <v>0.3</v>
      </c>
      <c r="V96">
        <v>-29.007299999999994</v>
      </c>
    </row>
    <row r="97" spans="1:22" x14ac:dyDescent="0.25">
      <c r="A97">
        <v>8453</v>
      </c>
      <c r="B97" t="s">
        <v>10037</v>
      </c>
      <c r="C97">
        <v>2013</v>
      </c>
      <c r="D97" s="27">
        <v>41383</v>
      </c>
      <c r="E97" s="27">
        <v>41388</v>
      </c>
      <c r="F97" t="s">
        <v>50</v>
      </c>
      <c r="G97" t="s">
        <v>8288</v>
      </c>
      <c r="H97" t="s">
        <v>8289</v>
      </c>
      <c r="I97" t="s">
        <v>41</v>
      </c>
      <c r="J97" t="s">
        <v>27</v>
      </c>
      <c r="K97" t="s">
        <v>184</v>
      </c>
      <c r="L97" t="s">
        <v>104</v>
      </c>
      <c r="M97">
        <v>77070</v>
      </c>
      <c r="N97" t="s">
        <v>105</v>
      </c>
      <c r="O97" t="s">
        <v>3186</v>
      </c>
      <c r="P97" t="s">
        <v>32</v>
      </c>
      <c r="Q97" t="s">
        <v>36</v>
      </c>
      <c r="R97" t="s">
        <v>3187</v>
      </c>
      <c r="S97">
        <v>344.37199999999996</v>
      </c>
      <c r="T97">
        <v>4</v>
      </c>
      <c r="U97">
        <v>0.3</v>
      </c>
      <c r="V97">
        <v>-93.472400000000022</v>
      </c>
    </row>
    <row r="98" spans="1:22" x14ac:dyDescent="0.25">
      <c r="A98">
        <v>8402</v>
      </c>
      <c r="B98" t="s">
        <v>10009</v>
      </c>
      <c r="C98">
        <v>2012</v>
      </c>
      <c r="D98" s="27">
        <v>41248</v>
      </c>
      <c r="E98" s="27">
        <v>41252</v>
      </c>
      <c r="F98" t="s">
        <v>23</v>
      </c>
      <c r="G98" t="s">
        <v>5666</v>
      </c>
      <c r="H98" t="s">
        <v>5667</v>
      </c>
      <c r="I98" t="s">
        <v>26</v>
      </c>
      <c r="J98" t="s">
        <v>27</v>
      </c>
      <c r="K98" t="s">
        <v>266</v>
      </c>
      <c r="L98" t="s">
        <v>267</v>
      </c>
      <c r="M98">
        <v>10009</v>
      </c>
      <c r="N98" t="s">
        <v>148</v>
      </c>
      <c r="O98" t="s">
        <v>6595</v>
      </c>
      <c r="P98" t="s">
        <v>32</v>
      </c>
      <c r="Q98" t="s">
        <v>36</v>
      </c>
      <c r="R98" t="s">
        <v>6596</v>
      </c>
      <c r="S98">
        <v>164.64599999999999</v>
      </c>
      <c r="T98">
        <v>3</v>
      </c>
      <c r="U98">
        <v>0.1</v>
      </c>
      <c r="V98">
        <v>12.805799999999994</v>
      </c>
    </row>
    <row r="99" spans="1:22" x14ac:dyDescent="0.25">
      <c r="A99">
        <v>8399</v>
      </c>
      <c r="B99" t="s">
        <v>10007</v>
      </c>
      <c r="C99">
        <v>2014</v>
      </c>
      <c r="D99" s="27">
        <v>41946</v>
      </c>
      <c r="E99" s="27">
        <v>41951</v>
      </c>
      <c r="F99" t="s">
        <v>23</v>
      </c>
      <c r="G99" t="s">
        <v>6212</v>
      </c>
      <c r="H99" t="s">
        <v>6213</v>
      </c>
      <c r="I99" t="s">
        <v>102</v>
      </c>
      <c r="J99" t="s">
        <v>27</v>
      </c>
      <c r="K99" t="s">
        <v>318</v>
      </c>
      <c r="L99" t="s">
        <v>498</v>
      </c>
      <c r="M99">
        <v>45503</v>
      </c>
      <c r="N99" t="s">
        <v>148</v>
      </c>
      <c r="O99" t="s">
        <v>3545</v>
      </c>
      <c r="P99" t="s">
        <v>32</v>
      </c>
      <c r="Q99" t="s">
        <v>36</v>
      </c>
      <c r="R99" t="s">
        <v>3546</v>
      </c>
      <c r="S99">
        <v>155.37199999999999</v>
      </c>
      <c r="T99">
        <v>2</v>
      </c>
      <c r="U99">
        <v>0.3</v>
      </c>
      <c r="V99">
        <v>-35.513599999999997</v>
      </c>
    </row>
    <row r="100" spans="1:22" x14ac:dyDescent="0.25">
      <c r="A100">
        <v>8383</v>
      </c>
      <c r="B100" t="s">
        <v>9994</v>
      </c>
      <c r="C100">
        <v>2013</v>
      </c>
      <c r="D100" s="27">
        <v>41313</v>
      </c>
      <c r="E100" s="27">
        <v>41320</v>
      </c>
      <c r="F100" t="s">
        <v>50</v>
      </c>
      <c r="G100" t="s">
        <v>8728</v>
      </c>
      <c r="H100" t="s">
        <v>8729</v>
      </c>
      <c r="I100" t="s">
        <v>41</v>
      </c>
      <c r="J100" t="s">
        <v>27</v>
      </c>
      <c r="K100" t="s">
        <v>184</v>
      </c>
      <c r="L100" t="s">
        <v>104</v>
      </c>
      <c r="M100">
        <v>77036</v>
      </c>
      <c r="N100" t="s">
        <v>105</v>
      </c>
      <c r="O100" t="s">
        <v>3375</v>
      </c>
      <c r="P100" t="s">
        <v>32</v>
      </c>
      <c r="Q100" t="s">
        <v>36</v>
      </c>
      <c r="R100" t="s">
        <v>3376</v>
      </c>
      <c r="S100">
        <v>241.49999999999997</v>
      </c>
      <c r="T100">
        <v>4</v>
      </c>
      <c r="U100">
        <v>0.3</v>
      </c>
      <c r="V100">
        <v>0</v>
      </c>
    </row>
    <row r="101" spans="1:22" x14ac:dyDescent="0.25">
      <c r="A101">
        <v>8346</v>
      </c>
      <c r="B101" t="s">
        <v>9972</v>
      </c>
      <c r="C101">
        <v>2011</v>
      </c>
      <c r="D101" s="27">
        <v>40623</v>
      </c>
      <c r="E101" s="27">
        <v>40627</v>
      </c>
      <c r="F101" t="s">
        <v>50</v>
      </c>
      <c r="G101" t="s">
        <v>2520</v>
      </c>
      <c r="H101" t="s">
        <v>2521</v>
      </c>
      <c r="I101" t="s">
        <v>26</v>
      </c>
      <c r="J101" t="s">
        <v>27</v>
      </c>
      <c r="K101" t="s">
        <v>5137</v>
      </c>
      <c r="L101" t="s">
        <v>335</v>
      </c>
      <c r="M101">
        <v>37918</v>
      </c>
      <c r="N101" t="s">
        <v>30</v>
      </c>
      <c r="O101" t="s">
        <v>6128</v>
      </c>
      <c r="P101" t="s">
        <v>32</v>
      </c>
      <c r="Q101" t="s">
        <v>36</v>
      </c>
      <c r="R101" t="s">
        <v>6129</v>
      </c>
      <c r="S101">
        <v>218.376</v>
      </c>
      <c r="T101">
        <v>3</v>
      </c>
      <c r="U101">
        <v>0.2</v>
      </c>
      <c r="V101">
        <v>-10.918799999999983</v>
      </c>
    </row>
    <row r="102" spans="1:22" x14ac:dyDescent="0.25">
      <c r="A102">
        <v>8340</v>
      </c>
      <c r="B102" t="s">
        <v>9968</v>
      </c>
      <c r="C102">
        <v>2014</v>
      </c>
      <c r="D102" s="27">
        <v>41743</v>
      </c>
      <c r="E102" s="27">
        <v>41747</v>
      </c>
      <c r="F102" t="s">
        <v>50</v>
      </c>
      <c r="G102" t="s">
        <v>3801</v>
      </c>
      <c r="H102" t="s">
        <v>3802</v>
      </c>
      <c r="I102" t="s">
        <v>41</v>
      </c>
      <c r="J102" t="s">
        <v>27</v>
      </c>
      <c r="K102" t="s">
        <v>1179</v>
      </c>
      <c r="L102" t="s">
        <v>43</v>
      </c>
      <c r="M102">
        <v>92345</v>
      </c>
      <c r="N102" t="s">
        <v>44</v>
      </c>
      <c r="O102" t="s">
        <v>4839</v>
      </c>
      <c r="P102" t="s">
        <v>32</v>
      </c>
      <c r="Q102" t="s">
        <v>36</v>
      </c>
      <c r="R102" t="s">
        <v>4840</v>
      </c>
      <c r="S102">
        <v>436.70400000000006</v>
      </c>
      <c r="T102">
        <v>6</v>
      </c>
      <c r="U102">
        <v>0.2</v>
      </c>
      <c r="V102">
        <v>-38.211600000000033</v>
      </c>
    </row>
    <row r="103" spans="1:22" x14ac:dyDescent="0.25">
      <c r="A103">
        <v>8333</v>
      </c>
      <c r="B103" t="s">
        <v>9961</v>
      </c>
      <c r="C103">
        <v>2013</v>
      </c>
      <c r="D103" s="27">
        <v>41343</v>
      </c>
      <c r="E103" s="27">
        <v>41346</v>
      </c>
      <c r="F103" t="s">
        <v>188</v>
      </c>
      <c r="G103" t="s">
        <v>4361</v>
      </c>
      <c r="H103" t="s">
        <v>4362</v>
      </c>
      <c r="I103" t="s">
        <v>26</v>
      </c>
      <c r="J103" t="s">
        <v>27</v>
      </c>
      <c r="K103" t="s">
        <v>9962</v>
      </c>
      <c r="L103" t="s">
        <v>1245</v>
      </c>
      <c r="M103">
        <v>1810</v>
      </c>
      <c r="N103" t="s">
        <v>148</v>
      </c>
      <c r="O103" t="s">
        <v>1839</v>
      </c>
      <c r="P103" t="s">
        <v>32</v>
      </c>
      <c r="Q103" t="s">
        <v>36</v>
      </c>
      <c r="R103" t="s">
        <v>1840</v>
      </c>
      <c r="S103">
        <v>354.90000000000003</v>
      </c>
      <c r="T103">
        <v>5</v>
      </c>
      <c r="U103">
        <v>0</v>
      </c>
      <c r="V103">
        <v>88.725000000000023</v>
      </c>
    </row>
    <row r="104" spans="1:22" x14ac:dyDescent="0.25">
      <c r="A104">
        <v>8314</v>
      </c>
      <c r="B104" t="s">
        <v>9949</v>
      </c>
      <c r="C104">
        <v>2011</v>
      </c>
      <c r="D104" s="27">
        <v>40736</v>
      </c>
      <c r="E104" s="27">
        <v>40740</v>
      </c>
      <c r="F104" t="s">
        <v>50</v>
      </c>
      <c r="G104" t="s">
        <v>3227</v>
      </c>
      <c r="H104" t="s">
        <v>3228</v>
      </c>
      <c r="I104" t="s">
        <v>102</v>
      </c>
      <c r="J104" t="s">
        <v>27</v>
      </c>
      <c r="K104" t="s">
        <v>7859</v>
      </c>
      <c r="L104" t="s">
        <v>104</v>
      </c>
      <c r="M104">
        <v>77573</v>
      </c>
      <c r="N104" t="s">
        <v>105</v>
      </c>
      <c r="O104" t="s">
        <v>3329</v>
      </c>
      <c r="P104" t="s">
        <v>32</v>
      </c>
      <c r="Q104" t="s">
        <v>36</v>
      </c>
      <c r="R104" t="s">
        <v>3330</v>
      </c>
      <c r="S104">
        <v>512.35799999999995</v>
      </c>
      <c r="T104">
        <v>3</v>
      </c>
      <c r="U104">
        <v>0.3</v>
      </c>
      <c r="V104">
        <v>-14.638799999999947</v>
      </c>
    </row>
    <row r="105" spans="1:22" x14ac:dyDescent="0.25">
      <c r="A105">
        <v>8303</v>
      </c>
      <c r="B105" t="s">
        <v>9942</v>
      </c>
      <c r="C105">
        <v>2014</v>
      </c>
      <c r="D105" s="27">
        <v>41847</v>
      </c>
      <c r="E105" s="27">
        <v>41853</v>
      </c>
      <c r="F105" t="s">
        <v>50</v>
      </c>
      <c r="G105" t="s">
        <v>3658</v>
      </c>
      <c r="H105" t="s">
        <v>3659</v>
      </c>
      <c r="I105" t="s">
        <v>41</v>
      </c>
      <c r="J105" t="s">
        <v>27</v>
      </c>
      <c r="K105" t="s">
        <v>42</v>
      </c>
      <c r="L105" t="s">
        <v>43</v>
      </c>
      <c r="M105">
        <v>90036</v>
      </c>
      <c r="N105" t="s">
        <v>44</v>
      </c>
      <c r="O105" t="s">
        <v>2580</v>
      </c>
      <c r="P105" t="s">
        <v>32</v>
      </c>
      <c r="Q105" t="s">
        <v>36</v>
      </c>
      <c r="R105" t="s">
        <v>2581</v>
      </c>
      <c r="S105">
        <v>362.35199999999998</v>
      </c>
      <c r="T105">
        <v>3</v>
      </c>
      <c r="U105">
        <v>0.2</v>
      </c>
      <c r="V105">
        <v>45.293999999999954</v>
      </c>
    </row>
    <row r="106" spans="1:22" x14ac:dyDescent="0.25">
      <c r="A106">
        <v>8282</v>
      </c>
      <c r="B106" t="s">
        <v>9932</v>
      </c>
      <c r="C106">
        <v>2014</v>
      </c>
      <c r="D106" s="27">
        <v>41769</v>
      </c>
      <c r="E106" s="27">
        <v>41770</v>
      </c>
      <c r="F106" t="s">
        <v>188</v>
      </c>
      <c r="G106" t="s">
        <v>1779</v>
      </c>
      <c r="H106" t="s">
        <v>1780</v>
      </c>
      <c r="I106" t="s">
        <v>41</v>
      </c>
      <c r="J106" t="s">
        <v>27</v>
      </c>
      <c r="K106" t="s">
        <v>1521</v>
      </c>
      <c r="L106" t="s">
        <v>88</v>
      </c>
      <c r="M106">
        <v>28540</v>
      </c>
      <c r="N106" t="s">
        <v>30</v>
      </c>
      <c r="O106" t="s">
        <v>3375</v>
      </c>
      <c r="P106" t="s">
        <v>32</v>
      </c>
      <c r="Q106" t="s">
        <v>36</v>
      </c>
      <c r="R106" t="s">
        <v>3376</v>
      </c>
      <c r="S106">
        <v>207</v>
      </c>
      <c r="T106">
        <v>3</v>
      </c>
      <c r="U106">
        <v>0.2</v>
      </c>
      <c r="V106">
        <v>25.874999999999972</v>
      </c>
    </row>
    <row r="107" spans="1:22" x14ac:dyDescent="0.25">
      <c r="A107">
        <v>8273</v>
      </c>
      <c r="B107" t="s">
        <v>9926</v>
      </c>
      <c r="C107">
        <v>2013</v>
      </c>
      <c r="D107" s="27">
        <v>41568</v>
      </c>
      <c r="E107" s="27">
        <v>41573</v>
      </c>
      <c r="F107" t="s">
        <v>50</v>
      </c>
      <c r="G107" t="s">
        <v>4193</v>
      </c>
      <c r="H107" t="s">
        <v>4194</v>
      </c>
      <c r="I107" t="s">
        <v>41</v>
      </c>
      <c r="J107" t="s">
        <v>27</v>
      </c>
      <c r="K107" t="s">
        <v>9134</v>
      </c>
      <c r="L107" t="s">
        <v>43</v>
      </c>
      <c r="M107">
        <v>92020</v>
      </c>
      <c r="N107" t="s">
        <v>44</v>
      </c>
      <c r="O107" t="s">
        <v>7860</v>
      </c>
      <c r="P107" t="s">
        <v>32</v>
      </c>
      <c r="Q107" t="s">
        <v>36</v>
      </c>
      <c r="R107" t="s">
        <v>7861</v>
      </c>
      <c r="S107">
        <v>387.13600000000002</v>
      </c>
      <c r="T107">
        <v>4</v>
      </c>
      <c r="U107">
        <v>0.2</v>
      </c>
      <c r="V107">
        <v>4.8391999999999911</v>
      </c>
    </row>
    <row r="108" spans="1:22" x14ac:dyDescent="0.25">
      <c r="A108">
        <v>8272</v>
      </c>
      <c r="B108" t="s">
        <v>9925</v>
      </c>
      <c r="C108">
        <v>2013</v>
      </c>
      <c r="D108" s="27">
        <v>41634</v>
      </c>
      <c r="E108" s="27">
        <v>41640</v>
      </c>
      <c r="F108" t="s">
        <v>50</v>
      </c>
      <c r="G108" t="s">
        <v>4798</v>
      </c>
      <c r="H108" t="s">
        <v>4799</v>
      </c>
      <c r="I108" t="s">
        <v>26</v>
      </c>
      <c r="J108" t="s">
        <v>27</v>
      </c>
      <c r="K108" t="s">
        <v>266</v>
      </c>
      <c r="L108" t="s">
        <v>267</v>
      </c>
      <c r="M108">
        <v>10009</v>
      </c>
      <c r="N108" t="s">
        <v>148</v>
      </c>
      <c r="O108" t="s">
        <v>1588</v>
      </c>
      <c r="P108" t="s">
        <v>32</v>
      </c>
      <c r="Q108" t="s">
        <v>36</v>
      </c>
      <c r="R108" t="s">
        <v>1589</v>
      </c>
      <c r="S108">
        <v>2563.056</v>
      </c>
      <c r="T108">
        <v>8</v>
      </c>
      <c r="U108">
        <v>0.1</v>
      </c>
      <c r="V108">
        <v>313.26239999999967</v>
      </c>
    </row>
    <row r="109" spans="1:22" x14ac:dyDescent="0.25">
      <c r="A109">
        <v>8237</v>
      </c>
      <c r="B109" t="s">
        <v>9908</v>
      </c>
      <c r="C109">
        <v>2014</v>
      </c>
      <c r="D109" s="27">
        <v>41761</v>
      </c>
      <c r="E109" s="27">
        <v>41766</v>
      </c>
      <c r="F109" t="s">
        <v>50</v>
      </c>
      <c r="G109" t="s">
        <v>1453</v>
      </c>
      <c r="H109" t="s">
        <v>1454</v>
      </c>
      <c r="I109" t="s">
        <v>26</v>
      </c>
      <c r="J109" t="s">
        <v>27</v>
      </c>
      <c r="K109" t="s">
        <v>1521</v>
      </c>
      <c r="L109" t="s">
        <v>54</v>
      </c>
      <c r="M109">
        <v>32216</v>
      </c>
      <c r="N109" t="s">
        <v>30</v>
      </c>
      <c r="O109" t="s">
        <v>1872</v>
      </c>
      <c r="P109" t="s">
        <v>32</v>
      </c>
      <c r="Q109" t="s">
        <v>36</v>
      </c>
      <c r="R109" t="s">
        <v>1873</v>
      </c>
      <c r="S109">
        <v>2803.92</v>
      </c>
      <c r="T109">
        <v>5</v>
      </c>
      <c r="U109">
        <v>0.2</v>
      </c>
      <c r="V109">
        <v>0</v>
      </c>
    </row>
    <row r="110" spans="1:22" x14ac:dyDescent="0.25">
      <c r="A110">
        <v>8206</v>
      </c>
      <c r="B110" t="s">
        <v>9891</v>
      </c>
      <c r="C110">
        <v>2012</v>
      </c>
      <c r="D110" s="27">
        <v>41221</v>
      </c>
      <c r="E110" s="27">
        <v>41221</v>
      </c>
      <c r="F110" t="s">
        <v>1290</v>
      </c>
      <c r="G110" t="s">
        <v>3939</v>
      </c>
      <c r="H110" t="s">
        <v>3940</v>
      </c>
      <c r="I110" t="s">
        <v>41</v>
      </c>
      <c r="J110" t="s">
        <v>27</v>
      </c>
      <c r="K110" t="s">
        <v>266</v>
      </c>
      <c r="L110" t="s">
        <v>267</v>
      </c>
      <c r="M110">
        <v>10024</v>
      </c>
      <c r="N110" t="s">
        <v>148</v>
      </c>
      <c r="O110" t="s">
        <v>2436</v>
      </c>
      <c r="P110" t="s">
        <v>32</v>
      </c>
      <c r="Q110" t="s">
        <v>36</v>
      </c>
      <c r="R110" t="s">
        <v>2437</v>
      </c>
      <c r="S110">
        <v>577.76400000000001</v>
      </c>
      <c r="T110">
        <v>2</v>
      </c>
      <c r="U110">
        <v>0.1</v>
      </c>
      <c r="V110">
        <v>115.5528</v>
      </c>
    </row>
    <row r="111" spans="1:22" x14ac:dyDescent="0.25">
      <c r="A111">
        <v>8187</v>
      </c>
      <c r="B111" t="s">
        <v>9883</v>
      </c>
      <c r="C111">
        <v>2012</v>
      </c>
      <c r="D111" s="27">
        <v>41165</v>
      </c>
      <c r="E111" s="27">
        <v>41169</v>
      </c>
      <c r="F111" t="s">
        <v>23</v>
      </c>
      <c r="G111" t="s">
        <v>1308</v>
      </c>
      <c r="H111" t="s">
        <v>1309</v>
      </c>
      <c r="I111" t="s">
        <v>26</v>
      </c>
      <c r="J111" t="s">
        <v>27</v>
      </c>
      <c r="K111" t="s">
        <v>303</v>
      </c>
      <c r="L111" t="s">
        <v>211</v>
      </c>
      <c r="M111">
        <v>60623</v>
      </c>
      <c r="N111" t="s">
        <v>105</v>
      </c>
      <c r="O111" t="s">
        <v>701</v>
      </c>
      <c r="P111" t="s">
        <v>32</v>
      </c>
      <c r="Q111" t="s">
        <v>36</v>
      </c>
      <c r="R111" t="s">
        <v>702</v>
      </c>
      <c r="S111">
        <v>170.072</v>
      </c>
      <c r="T111">
        <v>4</v>
      </c>
      <c r="U111">
        <v>0.3</v>
      </c>
      <c r="V111">
        <v>-12.147999999999996</v>
      </c>
    </row>
    <row r="112" spans="1:22" x14ac:dyDescent="0.25">
      <c r="A112">
        <v>8170</v>
      </c>
      <c r="B112" t="s">
        <v>9870</v>
      </c>
      <c r="C112">
        <v>2014</v>
      </c>
      <c r="D112" s="27">
        <v>41950</v>
      </c>
      <c r="E112" s="27">
        <v>41957</v>
      </c>
      <c r="F112" t="s">
        <v>50</v>
      </c>
      <c r="G112" t="s">
        <v>1249</v>
      </c>
      <c r="H112" t="s">
        <v>1250</v>
      </c>
      <c r="I112" t="s">
        <v>102</v>
      </c>
      <c r="J112" t="s">
        <v>27</v>
      </c>
      <c r="K112" t="s">
        <v>95</v>
      </c>
      <c r="L112" t="s">
        <v>96</v>
      </c>
      <c r="M112">
        <v>98105</v>
      </c>
      <c r="N112" t="s">
        <v>44</v>
      </c>
      <c r="O112" t="s">
        <v>1195</v>
      </c>
      <c r="P112" t="s">
        <v>32</v>
      </c>
      <c r="Q112" t="s">
        <v>36</v>
      </c>
      <c r="R112" t="s">
        <v>1196</v>
      </c>
      <c r="S112">
        <v>449.56800000000004</v>
      </c>
      <c r="T112">
        <v>2</v>
      </c>
      <c r="U112">
        <v>0.2</v>
      </c>
      <c r="V112">
        <v>-73.054800000000071</v>
      </c>
    </row>
    <row r="113" spans="1:22" x14ac:dyDescent="0.25">
      <c r="A113">
        <v>8161</v>
      </c>
      <c r="B113" t="s">
        <v>9866</v>
      </c>
      <c r="C113">
        <v>2013</v>
      </c>
      <c r="D113" s="27">
        <v>41321</v>
      </c>
      <c r="E113" s="27">
        <v>41325</v>
      </c>
      <c r="F113" t="s">
        <v>50</v>
      </c>
      <c r="G113" t="s">
        <v>4011</v>
      </c>
      <c r="H113" t="s">
        <v>4012</v>
      </c>
      <c r="I113" t="s">
        <v>26</v>
      </c>
      <c r="J113" t="s">
        <v>27</v>
      </c>
      <c r="K113" t="s">
        <v>1093</v>
      </c>
      <c r="L113" t="s">
        <v>788</v>
      </c>
      <c r="M113">
        <v>7109</v>
      </c>
      <c r="N113" t="s">
        <v>148</v>
      </c>
      <c r="O113" t="s">
        <v>8382</v>
      </c>
      <c r="P113" t="s">
        <v>32</v>
      </c>
      <c r="Q113" t="s">
        <v>36</v>
      </c>
      <c r="R113" t="s">
        <v>8383</v>
      </c>
      <c r="S113">
        <v>227.96</v>
      </c>
      <c r="T113">
        <v>2</v>
      </c>
      <c r="U113">
        <v>0</v>
      </c>
      <c r="V113">
        <v>36.473600000000005</v>
      </c>
    </row>
    <row r="114" spans="1:22" x14ac:dyDescent="0.25">
      <c r="A114">
        <v>8125</v>
      </c>
      <c r="B114" t="s">
        <v>9845</v>
      </c>
      <c r="C114">
        <v>2014</v>
      </c>
      <c r="D114" s="27">
        <v>41890</v>
      </c>
      <c r="E114" s="27">
        <v>41895</v>
      </c>
      <c r="F114" t="s">
        <v>50</v>
      </c>
      <c r="G114" t="s">
        <v>2896</v>
      </c>
      <c r="H114" t="s">
        <v>2897</v>
      </c>
      <c r="I114" t="s">
        <v>26</v>
      </c>
      <c r="J114" t="s">
        <v>27</v>
      </c>
      <c r="K114" t="s">
        <v>9437</v>
      </c>
      <c r="L114" t="s">
        <v>43</v>
      </c>
      <c r="M114">
        <v>95351</v>
      </c>
      <c r="N114" t="s">
        <v>44</v>
      </c>
      <c r="O114" t="s">
        <v>890</v>
      </c>
      <c r="P114" t="s">
        <v>32</v>
      </c>
      <c r="Q114" t="s">
        <v>36</v>
      </c>
      <c r="R114" t="s">
        <v>891</v>
      </c>
      <c r="S114">
        <v>161.56800000000001</v>
      </c>
      <c r="T114">
        <v>2</v>
      </c>
      <c r="U114">
        <v>0.2</v>
      </c>
      <c r="V114">
        <v>-28.274400000000021</v>
      </c>
    </row>
    <row r="115" spans="1:22" x14ac:dyDescent="0.25">
      <c r="A115">
        <v>8121</v>
      </c>
      <c r="B115" t="s">
        <v>9843</v>
      </c>
      <c r="C115">
        <v>2013</v>
      </c>
      <c r="D115" s="27">
        <v>41590</v>
      </c>
      <c r="E115" s="27">
        <v>41595</v>
      </c>
      <c r="F115" t="s">
        <v>50</v>
      </c>
      <c r="G115" t="s">
        <v>1901</v>
      </c>
      <c r="H115" t="s">
        <v>1902</v>
      </c>
      <c r="I115" t="s">
        <v>26</v>
      </c>
      <c r="J115" t="s">
        <v>27</v>
      </c>
      <c r="K115" t="s">
        <v>127</v>
      </c>
      <c r="L115" t="s">
        <v>43</v>
      </c>
      <c r="M115">
        <v>94110</v>
      </c>
      <c r="N115" t="s">
        <v>44</v>
      </c>
      <c r="O115" t="s">
        <v>1931</v>
      </c>
      <c r="P115" t="s">
        <v>32</v>
      </c>
      <c r="Q115" t="s">
        <v>36</v>
      </c>
      <c r="R115" t="s">
        <v>1932</v>
      </c>
      <c r="S115">
        <v>451.15199999999993</v>
      </c>
      <c r="T115">
        <v>3</v>
      </c>
      <c r="U115">
        <v>0.2</v>
      </c>
      <c r="V115">
        <v>0</v>
      </c>
    </row>
    <row r="116" spans="1:22" x14ac:dyDescent="0.25">
      <c r="A116">
        <v>8119</v>
      </c>
      <c r="B116" t="s">
        <v>9842</v>
      </c>
      <c r="C116">
        <v>2014</v>
      </c>
      <c r="D116" s="27">
        <v>41843</v>
      </c>
      <c r="E116" s="27">
        <v>41848</v>
      </c>
      <c r="F116" t="s">
        <v>50</v>
      </c>
      <c r="G116" t="s">
        <v>4353</v>
      </c>
      <c r="H116" t="s">
        <v>4354</v>
      </c>
      <c r="I116" t="s">
        <v>26</v>
      </c>
      <c r="J116" t="s">
        <v>27</v>
      </c>
      <c r="K116" t="s">
        <v>303</v>
      </c>
      <c r="L116" t="s">
        <v>211</v>
      </c>
      <c r="M116">
        <v>60653</v>
      </c>
      <c r="N116" t="s">
        <v>105</v>
      </c>
      <c r="O116" t="s">
        <v>1931</v>
      </c>
      <c r="P116" t="s">
        <v>32</v>
      </c>
      <c r="Q116" t="s">
        <v>36</v>
      </c>
      <c r="R116" t="s">
        <v>1932</v>
      </c>
      <c r="S116">
        <v>526.34399999999994</v>
      </c>
      <c r="T116">
        <v>4</v>
      </c>
      <c r="U116">
        <v>0.3</v>
      </c>
      <c r="V116">
        <v>-75.191999999999979</v>
      </c>
    </row>
    <row r="117" spans="1:22" x14ac:dyDescent="0.25">
      <c r="A117">
        <v>8114</v>
      </c>
      <c r="B117" t="s">
        <v>9837</v>
      </c>
      <c r="C117">
        <v>2013</v>
      </c>
      <c r="D117" s="27">
        <v>41610</v>
      </c>
      <c r="E117" s="27">
        <v>41612</v>
      </c>
      <c r="F117" t="s">
        <v>23</v>
      </c>
      <c r="G117" t="s">
        <v>5570</v>
      </c>
      <c r="H117" t="s">
        <v>5571</v>
      </c>
      <c r="I117" t="s">
        <v>26</v>
      </c>
      <c r="J117" t="s">
        <v>27</v>
      </c>
      <c r="K117" t="s">
        <v>5108</v>
      </c>
      <c r="L117" t="s">
        <v>104</v>
      </c>
      <c r="M117">
        <v>76903</v>
      </c>
      <c r="N117" t="s">
        <v>105</v>
      </c>
      <c r="O117" t="s">
        <v>892</v>
      </c>
      <c r="P117" t="s">
        <v>32</v>
      </c>
      <c r="Q117" t="s">
        <v>36</v>
      </c>
      <c r="R117" t="s">
        <v>893</v>
      </c>
      <c r="S117">
        <v>85.245999999999995</v>
      </c>
      <c r="T117">
        <v>2</v>
      </c>
      <c r="U117">
        <v>0.3</v>
      </c>
      <c r="V117">
        <v>-1.217800000000004</v>
      </c>
    </row>
    <row r="118" spans="1:22" x14ac:dyDescent="0.25">
      <c r="A118">
        <v>8112</v>
      </c>
      <c r="B118" t="s">
        <v>9837</v>
      </c>
      <c r="C118">
        <v>2013</v>
      </c>
      <c r="D118" s="27">
        <v>41610</v>
      </c>
      <c r="E118" s="27">
        <v>41612</v>
      </c>
      <c r="F118" t="s">
        <v>23</v>
      </c>
      <c r="G118" t="s">
        <v>5570</v>
      </c>
      <c r="H118" t="s">
        <v>5571</v>
      </c>
      <c r="I118" t="s">
        <v>26</v>
      </c>
      <c r="J118" t="s">
        <v>27</v>
      </c>
      <c r="K118" t="s">
        <v>5108</v>
      </c>
      <c r="L118" t="s">
        <v>104</v>
      </c>
      <c r="M118">
        <v>76903</v>
      </c>
      <c r="N118" t="s">
        <v>105</v>
      </c>
      <c r="O118" t="s">
        <v>1839</v>
      </c>
      <c r="P118" t="s">
        <v>32</v>
      </c>
      <c r="Q118" t="s">
        <v>36</v>
      </c>
      <c r="R118" t="s">
        <v>1840</v>
      </c>
      <c r="S118">
        <v>248.43</v>
      </c>
      <c r="T118">
        <v>5</v>
      </c>
      <c r="U118">
        <v>0.3</v>
      </c>
      <c r="V118">
        <v>-17.744999999999976</v>
      </c>
    </row>
    <row r="119" spans="1:22" x14ac:dyDescent="0.25">
      <c r="A119">
        <v>8111</v>
      </c>
      <c r="B119" t="s">
        <v>9836</v>
      </c>
      <c r="C119">
        <v>2014</v>
      </c>
      <c r="D119" s="27">
        <v>41962</v>
      </c>
      <c r="E119" s="27">
        <v>41967</v>
      </c>
      <c r="F119" t="s">
        <v>50</v>
      </c>
      <c r="G119" t="s">
        <v>6692</v>
      </c>
      <c r="H119" t="s">
        <v>6693</v>
      </c>
      <c r="I119" t="s">
        <v>26</v>
      </c>
      <c r="J119" t="s">
        <v>27</v>
      </c>
      <c r="K119" t="s">
        <v>303</v>
      </c>
      <c r="L119" t="s">
        <v>211</v>
      </c>
      <c r="M119">
        <v>60623</v>
      </c>
      <c r="N119" t="s">
        <v>105</v>
      </c>
      <c r="O119" t="s">
        <v>6128</v>
      </c>
      <c r="P119" t="s">
        <v>32</v>
      </c>
      <c r="Q119" t="s">
        <v>36</v>
      </c>
      <c r="R119" t="s">
        <v>6129</v>
      </c>
      <c r="S119">
        <v>127.38599999999998</v>
      </c>
      <c r="T119">
        <v>2</v>
      </c>
      <c r="U119">
        <v>0.3</v>
      </c>
      <c r="V119">
        <v>-25.477199999999982</v>
      </c>
    </row>
    <row r="120" spans="1:22" x14ac:dyDescent="0.25">
      <c r="A120">
        <v>8109</v>
      </c>
      <c r="B120" t="s">
        <v>9835</v>
      </c>
      <c r="C120">
        <v>2014</v>
      </c>
      <c r="D120" s="27">
        <v>41982</v>
      </c>
      <c r="E120" s="27">
        <v>41989</v>
      </c>
      <c r="F120" t="s">
        <v>50</v>
      </c>
      <c r="G120" t="s">
        <v>2341</v>
      </c>
      <c r="H120" t="s">
        <v>2342</v>
      </c>
      <c r="I120" t="s">
        <v>26</v>
      </c>
      <c r="J120" t="s">
        <v>27</v>
      </c>
      <c r="K120" t="s">
        <v>146</v>
      </c>
      <c r="L120" t="s">
        <v>147</v>
      </c>
      <c r="M120">
        <v>19140</v>
      </c>
      <c r="N120" t="s">
        <v>148</v>
      </c>
      <c r="O120" t="s">
        <v>1537</v>
      </c>
      <c r="P120" t="s">
        <v>32</v>
      </c>
      <c r="Q120" t="s">
        <v>36</v>
      </c>
      <c r="R120" t="s">
        <v>1538</v>
      </c>
      <c r="S120">
        <v>215.54400000000001</v>
      </c>
      <c r="T120">
        <v>4</v>
      </c>
      <c r="U120">
        <v>0.3</v>
      </c>
      <c r="V120">
        <v>-58.504800000000017</v>
      </c>
    </row>
    <row r="121" spans="1:22" x14ac:dyDescent="0.25">
      <c r="A121">
        <v>8072</v>
      </c>
      <c r="B121" t="s">
        <v>9811</v>
      </c>
      <c r="C121">
        <v>2014</v>
      </c>
      <c r="D121" s="27">
        <v>41641</v>
      </c>
      <c r="E121" s="27">
        <v>41645</v>
      </c>
      <c r="F121" t="s">
        <v>50</v>
      </c>
      <c r="G121" t="s">
        <v>465</v>
      </c>
      <c r="H121" t="s">
        <v>466</v>
      </c>
      <c r="I121" t="s">
        <v>26</v>
      </c>
      <c r="J121" t="s">
        <v>27</v>
      </c>
      <c r="K121" t="s">
        <v>1681</v>
      </c>
      <c r="L121" t="s">
        <v>104</v>
      </c>
      <c r="M121">
        <v>77340</v>
      </c>
      <c r="N121" t="s">
        <v>105</v>
      </c>
      <c r="O121" t="s">
        <v>2481</v>
      </c>
      <c r="P121" t="s">
        <v>32</v>
      </c>
      <c r="Q121" t="s">
        <v>36</v>
      </c>
      <c r="R121" t="s">
        <v>2482</v>
      </c>
      <c r="S121">
        <v>310.74399999999997</v>
      </c>
      <c r="T121">
        <v>4</v>
      </c>
      <c r="U121">
        <v>0.3</v>
      </c>
      <c r="V121">
        <v>-26.635199999999998</v>
      </c>
    </row>
    <row r="122" spans="1:22" x14ac:dyDescent="0.25">
      <c r="A122">
        <v>8040</v>
      </c>
      <c r="B122" t="s">
        <v>9795</v>
      </c>
      <c r="C122">
        <v>2014</v>
      </c>
      <c r="D122" s="27">
        <v>41873</v>
      </c>
      <c r="E122" s="27">
        <v>41877</v>
      </c>
      <c r="F122" t="s">
        <v>23</v>
      </c>
      <c r="G122" t="s">
        <v>6482</v>
      </c>
      <c r="H122" t="s">
        <v>6483</v>
      </c>
      <c r="I122" t="s">
        <v>41</v>
      </c>
      <c r="J122" t="s">
        <v>27</v>
      </c>
      <c r="K122" t="s">
        <v>95</v>
      </c>
      <c r="L122" t="s">
        <v>96</v>
      </c>
      <c r="M122">
        <v>98115</v>
      </c>
      <c r="N122" t="s">
        <v>44</v>
      </c>
      <c r="O122" t="s">
        <v>716</v>
      </c>
      <c r="P122" t="s">
        <v>32</v>
      </c>
      <c r="Q122" t="s">
        <v>36</v>
      </c>
      <c r="R122" t="s">
        <v>717</v>
      </c>
      <c r="S122">
        <v>388.70400000000006</v>
      </c>
      <c r="T122">
        <v>6</v>
      </c>
      <c r="U122">
        <v>0.2</v>
      </c>
      <c r="V122">
        <v>38.870400000000018</v>
      </c>
    </row>
    <row r="123" spans="1:22" x14ac:dyDescent="0.25">
      <c r="A123">
        <v>8024</v>
      </c>
      <c r="B123" t="s">
        <v>9787</v>
      </c>
      <c r="C123">
        <v>2011</v>
      </c>
      <c r="D123" s="27">
        <v>40745</v>
      </c>
      <c r="E123" s="27">
        <v>40749</v>
      </c>
      <c r="F123" t="s">
        <v>50</v>
      </c>
      <c r="G123" t="s">
        <v>3744</v>
      </c>
      <c r="H123" t="s">
        <v>3745</v>
      </c>
      <c r="I123" t="s">
        <v>41</v>
      </c>
      <c r="J123" t="s">
        <v>27</v>
      </c>
      <c r="K123" t="s">
        <v>815</v>
      </c>
      <c r="L123" t="s">
        <v>104</v>
      </c>
      <c r="M123">
        <v>75217</v>
      </c>
      <c r="N123" t="s">
        <v>105</v>
      </c>
      <c r="O123" t="s">
        <v>1931</v>
      </c>
      <c r="P123" t="s">
        <v>32</v>
      </c>
      <c r="Q123" t="s">
        <v>36</v>
      </c>
      <c r="R123" t="s">
        <v>1932</v>
      </c>
      <c r="S123">
        <v>657.93</v>
      </c>
      <c r="T123">
        <v>5</v>
      </c>
      <c r="U123">
        <v>0.3</v>
      </c>
      <c r="V123">
        <v>-93.989999999999952</v>
      </c>
    </row>
    <row r="124" spans="1:22" x14ac:dyDescent="0.25">
      <c r="A124">
        <v>8010</v>
      </c>
      <c r="B124" t="s">
        <v>9780</v>
      </c>
      <c r="C124">
        <v>2012</v>
      </c>
      <c r="D124" s="27">
        <v>41230</v>
      </c>
      <c r="E124" s="27">
        <v>41237</v>
      </c>
      <c r="F124" t="s">
        <v>50</v>
      </c>
      <c r="G124" t="s">
        <v>7158</v>
      </c>
      <c r="H124" t="s">
        <v>7159</v>
      </c>
      <c r="I124" t="s">
        <v>26</v>
      </c>
      <c r="J124" t="s">
        <v>27</v>
      </c>
      <c r="K124" t="s">
        <v>4847</v>
      </c>
      <c r="L124" t="s">
        <v>649</v>
      </c>
      <c r="M124">
        <v>73120</v>
      </c>
      <c r="N124" t="s">
        <v>105</v>
      </c>
      <c r="O124" t="s">
        <v>9131</v>
      </c>
      <c r="P124" t="s">
        <v>32</v>
      </c>
      <c r="Q124" t="s">
        <v>36</v>
      </c>
      <c r="R124" t="s">
        <v>9132</v>
      </c>
      <c r="S124">
        <v>1323.8999999999999</v>
      </c>
      <c r="T124">
        <v>5</v>
      </c>
      <c r="U124">
        <v>0</v>
      </c>
      <c r="V124">
        <v>383.93099999999993</v>
      </c>
    </row>
    <row r="125" spans="1:22" x14ac:dyDescent="0.25">
      <c r="A125">
        <v>7970</v>
      </c>
      <c r="B125" t="s">
        <v>9758</v>
      </c>
      <c r="C125">
        <v>2013</v>
      </c>
      <c r="D125" s="27">
        <v>41558</v>
      </c>
      <c r="E125" s="27">
        <v>41560</v>
      </c>
      <c r="F125" t="s">
        <v>188</v>
      </c>
      <c r="G125" t="s">
        <v>4952</v>
      </c>
      <c r="H125" t="s">
        <v>4953</v>
      </c>
      <c r="I125" t="s">
        <v>41</v>
      </c>
      <c r="J125" t="s">
        <v>27</v>
      </c>
      <c r="K125" t="s">
        <v>807</v>
      </c>
      <c r="L125" t="s">
        <v>457</v>
      </c>
      <c r="M125">
        <v>80219</v>
      </c>
      <c r="N125" t="s">
        <v>44</v>
      </c>
      <c r="O125" t="s">
        <v>2060</v>
      </c>
      <c r="P125" t="s">
        <v>32</v>
      </c>
      <c r="Q125" t="s">
        <v>36</v>
      </c>
      <c r="R125" t="s">
        <v>2061</v>
      </c>
      <c r="S125">
        <v>120.78399999999999</v>
      </c>
      <c r="T125">
        <v>1</v>
      </c>
      <c r="U125">
        <v>0.2</v>
      </c>
      <c r="V125">
        <v>13.588199999999986</v>
      </c>
    </row>
    <row r="126" spans="1:22" x14ac:dyDescent="0.25">
      <c r="A126">
        <v>125</v>
      </c>
      <c r="B126" t="s">
        <v>530</v>
      </c>
      <c r="C126">
        <v>2011</v>
      </c>
      <c r="D126" s="27">
        <v>40903</v>
      </c>
      <c r="E126" s="27">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25">
      <c r="A127">
        <v>7956</v>
      </c>
      <c r="B127" t="s">
        <v>9755</v>
      </c>
      <c r="C127">
        <v>2014</v>
      </c>
      <c r="D127" s="27">
        <v>41918</v>
      </c>
      <c r="E127" s="27">
        <v>41923</v>
      </c>
      <c r="F127" t="s">
        <v>50</v>
      </c>
      <c r="G127" t="s">
        <v>513</v>
      </c>
      <c r="H127" t="s">
        <v>514</v>
      </c>
      <c r="I127" t="s">
        <v>41</v>
      </c>
      <c r="J127" t="s">
        <v>27</v>
      </c>
      <c r="K127" t="s">
        <v>8488</v>
      </c>
      <c r="L127" t="s">
        <v>43</v>
      </c>
      <c r="M127">
        <v>95928</v>
      </c>
      <c r="N127" t="s">
        <v>44</v>
      </c>
      <c r="O127" t="s">
        <v>5539</v>
      </c>
      <c r="P127" t="s">
        <v>32</v>
      </c>
      <c r="Q127" t="s">
        <v>36</v>
      </c>
      <c r="R127" t="s">
        <v>5540</v>
      </c>
      <c r="S127">
        <v>435.16800000000006</v>
      </c>
      <c r="T127">
        <v>4</v>
      </c>
      <c r="U127">
        <v>0.2</v>
      </c>
      <c r="V127">
        <v>-59.835600000000042</v>
      </c>
    </row>
    <row r="128" spans="1:22" x14ac:dyDescent="0.25">
      <c r="A128">
        <v>7949</v>
      </c>
      <c r="B128" t="s">
        <v>9752</v>
      </c>
      <c r="C128">
        <v>2011</v>
      </c>
      <c r="D128" s="27">
        <v>40603</v>
      </c>
      <c r="E128" s="27">
        <v>40607</v>
      </c>
      <c r="F128" t="s">
        <v>50</v>
      </c>
      <c r="G128" t="s">
        <v>5523</v>
      </c>
      <c r="H128" t="s">
        <v>5524</v>
      </c>
      <c r="I128" t="s">
        <v>26</v>
      </c>
      <c r="J128" t="s">
        <v>27</v>
      </c>
      <c r="K128" t="s">
        <v>4172</v>
      </c>
      <c r="L128" t="s">
        <v>104</v>
      </c>
      <c r="M128">
        <v>79907</v>
      </c>
      <c r="N128" t="s">
        <v>105</v>
      </c>
      <c r="O128" t="s">
        <v>3375</v>
      </c>
      <c r="P128" t="s">
        <v>32</v>
      </c>
      <c r="Q128" t="s">
        <v>36</v>
      </c>
      <c r="R128" t="s">
        <v>3376</v>
      </c>
      <c r="S128">
        <v>362.24999999999994</v>
      </c>
      <c r="T128">
        <v>6</v>
      </c>
      <c r="U128">
        <v>0.3</v>
      </c>
      <c r="V128">
        <v>0</v>
      </c>
    </row>
    <row r="129" spans="1:22" x14ac:dyDescent="0.25">
      <c r="A129">
        <v>7941</v>
      </c>
      <c r="B129" t="s">
        <v>9750</v>
      </c>
      <c r="C129">
        <v>2013</v>
      </c>
      <c r="D129" s="27">
        <v>41623</v>
      </c>
      <c r="E129" s="27">
        <v>41626</v>
      </c>
      <c r="F129" t="s">
        <v>188</v>
      </c>
      <c r="G129" t="s">
        <v>878</v>
      </c>
      <c r="H129" t="s">
        <v>879</v>
      </c>
      <c r="I129" t="s">
        <v>41</v>
      </c>
      <c r="J129" t="s">
        <v>27</v>
      </c>
      <c r="K129" t="s">
        <v>947</v>
      </c>
      <c r="L129" t="s">
        <v>43</v>
      </c>
      <c r="M129">
        <v>92037</v>
      </c>
      <c r="N129" t="s">
        <v>44</v>
      </c>
      <c r="O129" t="s">
        <v>304</v>
      </c>
      <c r="P129" t="s">
        <v>32</v>
      </c>
      <c r="Q129" t="s">
        <v>36</v>
      </c>
      <c r="R129" t="s">
        <v>552</v>
      </c>
      <c r="S129">
        <v>81.424000000000007</v>
      </c>
      <c r="T129">
        <v>2</v>
      </c>
      <c r="U129">
        <v>0.2</v>
      </c>
      <c r="V129">
        <v>-9.1601999999999961</v>
      </c>
    </row>
    <row r="130" spans="1:22" x14ac:dyDescent="0.25">
      <c r="A130">
        <v>129</v>
      </c>
      <c r="B130" t="s">
        <v>549</v>
      </c>
      <c r="C130">
        <v>2013</v>
      </c>
      <c r="D130" s="27">
        <v>41585</v>
      </c>
      <c r="E130" s="27">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25">
      <c r="A131">
        <v>7932</v>
      </c>
      <c r="B131" t="s">
        <v>9748</v>
      </c>
      <c r="C131">
        <v>2013</v>
      </c>
      <c r="D131" s="27">
        <v>41471</v>
      </c>
      <c r="E131" s="27">
        <v>41476</v>
      </c>
      <c r="F131" t="s">
        <v>50</v>
      </c>
      <c r="G131" t="s">
        <v>3907</v>
      </c>
      <c r="H131" t="s">
        <v>3908</v>
      </c>
      <c r="I131" t="s">
        <v>41</v>
      </c>
      <c r="J131" t="s">
        <v>27</v>
      </c>
      <c r="K131" t="s">
        <v>419</v>
      </c>
      <c r="L131" t="s">
        <v>420</v>
      </c>
      <c r="M131">
        <v>97206</v>
      </c>
      <c r="N131" t="s">
        <v>44</v>
      </c>
      <c r="O131" t="s">
        <v>1461</v>
      </c>
      <c r="P131" t="s">
        <v>32</v>
      </c>
      <c r="Q131" t="s">
        <v>36</v>
      </c>
      <c r="R131" t="s">
        <v>1462</v>
      </c>
      <c r="S131">
        <v>230.28000000000003</v>
      </c>
      <c r="T131">
        <v>3</v>
      </c>
      <c r="U131">
        <v>0.2</v>
      </c>
      <c r="V131">
        <v>23.027999999999992</v>
      </c>
    </row>
    <row r="132" spans="1:22" x14ac:dyDescent="0.25">
      <c r="A132">
        <v>7917</v>
      </c>
      <c r="B132" t="s">
        <v>9738</v>
      </c>
      <c r="C132">
        <v>2012</v>
      </c>
      <c r="D132" s="27">
        <v>41233</v>
      </c>
      <c r="E132" s="27">
        <v>41237</v>
      </c>
      <c r="F132" t="s">
        <v>50</v>
      </c>
      <c r="G132" t="s">
        <v>2363</v>
      </c>
      <c r="H132" t="s">
        <v>2364</v>
      </c>
      <c r="I132" t="s">
        <v>102</v>
      </c>
      <c r="J132" t="s">
        <v>27</v>
      </c>
      <c r="K132" t="s">
        <v>146</v>
      </c>
      <c r="L132" t="s">
        <v>147</v>
      </c>
      <c r="M132">
        <v>19140</v>
      </c>
      <c r="N132" t="s">
        <v>148</v>
      </c>
      <c r="O132" t="s">
        <v>3186</v>
      </c>
      <c r="P132" t="s">
        <v>32</v>
      </c>
      <c r="Q132" t="s">
        <v>36</v>
      </c>
      <c r="R132" t="s">
        <v>3187</v>
      </c>
      <c r="S132">
        <v>344.37199999999996</v>
      </c>
      <c r="T132">
        <v>4</v>
      </c>
      <c r="U132">
        <v>0.3</v>
      </c>
      <c r="V132">
        <v>-93.472400000000022</v>
      </c>
    </row>
    <row r="133" spans="1:22" x14ac:dyDescent="0.25">
      <c r="A133">
        <v>7904</v>
      </c>
      <c r="B133" t="s">
        <v>9727</v>
      </c>
      <c r="C133">
        <v>2014</v>
      </c>
      <c r="D133" s="27">
        <v>41865</v>
      </c>
      <c r="E133" s="27">
        <v>41870</v>
      </c>
      <c r="F133" t="s">
        <v>50</v>
      </c>
      <c r="G133" t="s">
        <v>3535</v>
      </c>
      <c r="H133" t="s">
        <v>3536</v>
      </c>
      <c r="I133" t="s">
        <v>26</v>
      </c>
      <c r="J133" t="s">
        <v>27</v>
      </c>
      <c r="K133" t="s">
        <v>334</v>
      </c>
      <c r="L133" t="s">
        <v>335</v>
      </c>
      <c r="M133">
        <v>38109</v>
      </c>
      <c r="N133" t="s">
        <v>30</v>
      </c>
      <c r="O133" t="s">
        <v>9131</v>
      </c>
      <c r="P133" t="s">
        <v>32</v>
      </c>
      <c r="Q133" t="s">
        <v>36</v>
      </c>
      <c r="R133" t="s">
        <v>9132</v>
      </c>
      <c r="S133">
        <v>423.64799999999997</v>
      </c>
      <c r="T133">
        <v>2</v>
      </c>
      <c r="U133">
        <v>0.2</v>
      </c>
      <c r="V133">
        <v>47.660399999999967</v>
      </c>
    </row>
    <row r="134" spans="1:22" x14ac:dyDescent="0.25">
      <c r="A134">
        <v>7873</v>
      </c>
      <c r="B134" t="s">
        <v>9715</v>
      </c>
      <c r="C134">
        <v>2013</v>
      </c>
      <c r="D134" s="27">
        <v>41551</v>
      </c>
      <c r="E134" s="27">
        <v>41555</v>
      </c>
      <c r="F134" t="s">
        <v>50</v>
      </c>
      <c r="G134" t="s">
        <v>5603</v>
      </c>
      <c r="H134" t="s">
        <v>5604</v>
      </c>
      <c r="I134" t="s">
        <v>102</v>
      </c>
      <c r="J134" t="s">
        <v>27</v>
      </c>
      <c r="K134" t="s">
        <v>8469</v>
      </c>
      <c r="L134" t="s">
        <v>43</v>
      </c>
      <c r="M134">
        <v>92630</v>
      </c>
      <c r="N134" t="s">
        <v>44</v>
      </c>
      <c r="O134" t="s">
        <v>533</v>
      </c>
      <c r="P134" t="s">
        <v>32</v>
      </c>
      <c r="Q134" t="s">
        <v>36</v>
      </c>
      <c r="R134" t="s">
        <v>534</v>
      </c>
      <c r="S134">
        <v>915.13600000000008</v>
      </c>
      <c r="T134">
        <v>4</v>
      </c>
      <c r="U134">
        <v>0.2</v>
      </c>
      <c r="V134">
        <v>102.95279999999988</v>
      </c>
    </row>
    <row r="135" spans="1:22" x14ac:dyDescent="0.25">
      <c r="A135">
        <v>7866</v>
      </c>
      <c r="B135" t="s">
        <v>9708</v>
      </c>
      <c r="C135">
        <v>2012</v>
      </c>
      <c r="D135" s="27">
        <v>41104</v>
      </c>
      <c r="E135" s="27">
        <v>41109</v>
      </c>
      <c r="F135" t="s">
        <v>23</v>
      </c>
      <c r="G135" t="s">
        <v>5215</v>
      </c>
      <c r="H135" t="s">
        <v>5216</v>
      </c>
      <c r="I135" t="s">
        <v>26</v>
      </c>
      <c r="J135" t="s">
        <v>27</v>
      </c>
      <c r="K135" t="s">
        <v>1823</v>
      </c>
      <c r="L135" t="s">
        <v>310</v>
      </c>
      <c r="M135">
        <v>85204</v>
      </c>
      <c r="N135" t="s">
        <v>44</v>
      </c>
      <c r="O135" t="s">
        <v>686</v>
      </c>
      <c r="P135" t="s">
        <v>32</v>
      </c>
      <c r="Q135" t="s">
        <v>36</v>
      </c>
      <c r="R135" t="s">
        <v>687</v>
      </c>
      <c r="S135">
        <v>441.92</v>
      </c>
      <c r="T135">
        <v>2</v>
      </c>
      <c r="U135">
        <v>0.2</v>
      </c>
      <c r="V135">
        <v>49.715999999999966</v>
      </c>
    </row>
    <row r="136" spans="1:22" x14ac:dyDescent="0.25">
      <c r="A136">
        <v>7837</v>
      </c>
      <c r="B136" t="s">
        <v>9694</v>
      </c>
      <c r="C136">
        <v>2012</v>
      </c>
      <c r="D136" s="27">
        <v>41177</v>
      </c>
      <c r="E136" s="27">
        <v>41182</v>
      </c>
      <c r="F136" t="s">
        <v>50</v>
      </c>
      <c r="G136" t="s">
        <v>584</v>
      </c>
      <c r="H136" t="s">
        <v>585</v>
      </c>
      <c r="I136" t="s">
        <v>41</v>
      </c>
      <c r="J136" t="s">
        <v>27</v>
      </c>
      <c r="K136" t="s">
        <v>95</v>
      </c>
      <c r="L136" t="s">
        <v>96</v>
      </c>
      <c r="M136">
        <v>98103</v>
      </c>
      <c r="N136" t="s">
        <v>44</v>
      </c>
      <c r="O136" t="s">
        <v>3891</v>
      </c>
      <c r="P136" t="s">
        <v>32</v>
      </c>
      <c r="Q136" t="s">
        <v>36</v>
      </c>
      <c r="R136" t="s">
        <v>3892</v>
      </c>
      <c r="S136">
        <v>307.13600000000002</v>
      </c>
      <c r="T136">
        <v>4</v>
      </c>
      <c r="U136">
        <v>0.2</v>
      </c>
      <c r="V136">
        <v>-11.51760000000003</v>
      </c>
    </row>
    <row r="137" spans="1:22" x14ac:dyDescent="0.25">
      <c r="A137">
        <v>7829</v>
      </c>
      <c r="B137" t="s">
        <v>9690</v>
      </c>
      <c r="C137">
        <v>2012</v>
      </c>
      <c r="D137" s="27">
        <v>41025</v>
      </c>
      <c r="E137" s="27">
        <v>41030</v>
      </c>
      <c r="F137" t="s">
        <v>50</v>
      </c>
      <c r="G137" t="s">
        <v>2546</v>
      </c>
      <c r="H137" t="s">
        <v>2547</v>
      </c>
      <c r="I137" t="s">
        <v>41</v>
      </c>
      <c r="J137" t="s">
        <v>27</v>
      </c>
      <c r="K137" t="s">
        <v>947</v>
      </c>
      <c r="L137" t="s">
        <v>43</v>
      </c>
      <c r="M137">
        <v>92105</v>
      </c>
      <c r="N137" t="s">
        <v>44</v>
      </c>
      <c r="O137" t="s">
        <v>5750</v>
      </c>
      <c r="P137" t="s">
        <v>32</v>
      </c>
      <c r="Q137" t="s">
        <v>36</v>
      </c>
      <c r="R137" t="s">
        <v>5751</v>
      </c>
      <c r="S137">
        <v>63.936000000000007</v>
      </c>
      <c r="T137">
        <v>3</v>
      </c>
      <c r="U137">
        <v>0.2</v>
      </c>
      <c r="V137">
        <v>6.3935999999999957</v>
      </c>
    </row>
    <row r="138" spans="1:22" x14ac:dyDescent="0.25">
      <c r="A138">
        <v>7826</v>
      </c>
      <c r="B138" t="s">
        <v>9688</v>
      </c>
      <c r="C138">
        <v>2012</v>
      </c>
      <c r="D138" s="27">
        <v>40942</v>
      </c>
      <c r="E138" s="27">
        <v>40946</v>
      </c>
      <c r="F138" t="s">
        <v>50</v>
      </c>
      <c r="G138" t="s">
        <v>3884</v>
      </c>
      <c r="H138" t="s">
        <v>3885</v>
      </c>
      <c r="I138" t="s">
        <v>41</v>
      </c>
      <c r="J138" t="s">
        <v>27</v>
      </c>
      <c r="K138" t="s">
        <v>7569</v>
      </c>
      <c r="L138" t="s">
        <v>267</v>
      </c>
      <c r="M138">
        <v>13440</v>
      </c>
      <c r="N138" t="s">
        <v>148</v>
      </c>
      <c r="O138" t="s">
        <v>203</v>
      </c>
      <c r="P138" t="s">
        <v>32</v>
      </c>
      <c r="Q138" t="s">
        <v>36</v>
      </c>
      <c r="R138" t="s">
        <v>204</v>
      </c>
      <c r="S138">
        <v>90.882000000000005</v>
      </c>
      <c r="T138">
        <v>1</v>
      </c>
      <c r="U138">
        <v>0.1</v>
      </c>
      <c r="V138">
        <v>15.147000000000004</v>
      </c>
    </row>
    <row r="139" spans="1:22" x14ac:dyDescent="0.25">
      <c r="A139">
        <v>7825</v>
      </c>
      <c r="B139" t="s">
        <v>9687</v>
      </c>
      <c r="C139">
        <v>2011</v>
      </c>
      <c r="D139" s="27">
        <v>40679</v>
      </c>
      <c r="E139" s="27">
        <v>40686</v>
      </c>
      <c r="F139" t="s">
        <v>50</v>
      </c>
      <c r="G139" t="s">
        <v>3884</v>
      </c>
      <c r="H139" t="s">
        <v>3885</v>
      </c>
      <c r="I139" t="s">
        <v>41</v>
      </c>
      <c r="J139" t="s">
        <v>27</v>
      </c>
      <c r="K139" t="s">
        <v>42</v>
      </c>
      <c r="L139" t="s">
        <v>43</v>
      </c>
      <c r="M139">
        <v>90036</v>
      </c>
      <c r="N139" t="s">
        <v>44</v>
      </c>
      <c r="O139" t="s">
        <v>5494</v>
      </c>
      <c r="P139" t="s">
        <v>32</v>
      </c>
      <c r="Q139" t="s">
        <v>36</v>
      </c>
      <c r="R139" t="s">
        <v>5495</v>
      </c>
      <c r="S139">
        <v>232.88</v>
      </c>
      <c r="T139">
        <v>5</v>
      </c>
      <c r="U139">
        <v>0.2</v>
      </c>
      <c r="V139">
        <v>17.466000000000008</v>
      </c>
    </row>
    <row r="140" spans="1:22" x14ac:dyDescent="0.25">
      <c r="A140">
        <v>7800</v>
      </c>
      <c r="B140" t="s">
        <v>9675</v>
      </c>
      <c r="C140">
        <v>2014</v>
      </c>
      <c r="D140" s="27">
        <v>41723</v>
      </c>
      <c r="E140" s="27">
        <v>41726</v>
      </c>
      <c r="F140" t="s">
        <v>188</v>
      </c>
      <c r="G140" t="s">
        <v>3389</v>
      </c>
      <c r="H140" t="s">
        <v>3390</v>
      </c>
      <c r="I140" t="s">
        <v>41</v>
      </c>
      <c r="J140" t="s">
        <v>27</v>
      </c>
      <c r="K140" t="s">
        <v>266</v>
      </c>
      <c r="L140" t="s">
        <v>267</v>
      </c>
      <c r="M140">
        <v>10035</v>
      </c>
      <c r="N140" t="s">
        <v>148</v>
      </c>
      <c r="O140" t="s">
        <v>1537</v>
      </c>
      <c r="P140" t="s">
        <v>32</v>
      </c>
      <c r="Q140" t="s">
        <v>36</v>
      </c>
      <c r="R140" t="s">
        <v>1538</v>
      </c>
      <c r="S140">
        <v>207.84600000000003</v>
      </c>
      <c r="T140">
        <v>3</v>
      </c>
      <c r="U140">
        <v>0.1</v>
      </c>
      <c r="V140">
        <v>2.3093999999999895</v>
      </c>
    </row>
    <row r="141" spans="1:22" x14ac:dyDescent="0.25">
      <c r="A141">
        <v>7766</v>
      </c>
      <c r="B141" t="s">
        <v>9655</v>
      </c>
      <c r="C141">
        <v>2014</v>
      </c>
      <c r="D141" s="27">
        <v>41864</v>
      </c>
      <c r="E141" s="27">
        <v>41864</v>
      </c>
      <c r="F141" t="s">
        <v>1290</v>
      </c>
      <c r="G141" t="s">
        <v>1532</v>
      </c>
      <c r="H141" t="s">
        <v>1533</v>
      </c>
      <c r="I141" t="s">
        <v>41</v>
      </c>
      <c r="J141" t="s">
        <v>27</v>
      </c>
      <c r="K141" t="s">
        <v>382</v>
      </c>
      <c r="L141" t="s">
        <v>2735</v>
      </c>
      <c r="M141">
        <v>21044</v>
      </c>
      <c r="N141" t="s">
        <v>148</v>
      </c>
      <c r="O141" t="s">
        <v>1588</v>
      </c>
      <c r="P141" t="s">
        <v>32</v>
      </c>
      <c r="Q141" t="s">
        <v>36</v>
      </c>
      <c r="R141" t="s">
        <v>1589</v>
      </c>
      <c r="S141">
        <v>1779.9</v>
      </c>
      <c r="T141">
        <v>5</v>
      </c>
      <c r="U141">
        <v>0</v>
      </c>
      <c r="V141">
        <v>373.77899999999983</v>
      </c>
    </row>
    <row r="142" spans="1:22" x14ac:dyDescent="0.25">
      <c r="A142">
        <v>7731</v>
      </c>
      <c r="B142" t="s">
        <v>9628</v>
      </c>
      <c r="C142">
        <v>2014</v>
      </c>
      <c r="D142" s="27">
        <v>41804</v>
      </c>
      <c r="E142" s="27">
        <v>41810</v>
      </c>
      <c r="F142" t="s">
        <v>50</v>
      </c>
      <c r="G142" t="s">
        <v>620</v>
      </c>
      <c r="H142" t="s">
        <v>621</v>
      </c>
      <c r="I142" t="s">
        <v>102</v>
      </c>
      <c r="J142" t="s">
        <v>27</v>
      </c>
      <c r="K142" t="s">
        <v>95</v>
      </c>
      <c r="L142" t="s">
        <v>96</v>
      </c>
      <c r="M142">
        <v>98103</v>
      </c>
      <c r="N142" t="s">
        <v>44</v>
      </c>
      <c r="O142" t="s">
        <v>4839</v>
      </c>
      <c r="P142" t="s">
        <v>32</v>
      </c>
      <c r="Q142" t="s">
        <v>36</v>
      </c>
      <c r="R142" t="s">
        <v>4840</v>
      </c>
      <c r="S142">
        <v>291.13600000000002</v>
      </c>
      <c r="T142">
        <v>4</v>
      </c>
      <c r="U142">
        <v>0.2</v>
      </c>
      <c r="V142">
        <v>-25.474400000000017</v>
      </c>
    </row>
    <row r="143" spans="1:22" x14ac:dyDescent="0.25">
      <c r="A143">
        <v>7724</v>
      </c>
      <c r="B143" t="s">
        <v>9623</v>
      </c>
      <c r="C143">
        <v>2012</v>
      </c>
      <c r="D143" s="27">
        <v>41162</v>
      </c>
      <c r="E143" s="27">
        <v>41166</v>
      </c>
      <c r="F143" t="s">
        <v>50</v>
      </c>
      <c r="G143" t="s">
        <v>7867</v>
      </c>
      <c r="H143" t="s">
        <v>7868</v>
      </c>
      <c r="I143" t="s">
        <v>41</v>
      </c>
      <c r="J143" t="s">
        <v>27</v>
      </c>
      <c r="K143" t="s">
        <v>1237</v>
      </c>
      <c r="L143" t="s">
        <v>104</v>
      </c>
      <c r="M143">
        <v>78745</v>
      </c>
      <c r="N143" t="s">
        <v>105</v>
      </c>
      <c r="O143" t="s">
        <v>4768</v>
      </c>
      <c r="P143" t="s">
        <v>32</v>
      </c>
      <c r="Q143" t="s">
        <v>36</v>
      </c>
      <c r="R143" t="s">
        <v>4769</v>
      </c>
      <c r="S143">
        <v>179.886</v>
      </c>
      <c r="T143">
        <v>1</v>
      </c>
      <c r="U143">
        <v>0.3</v>
      </c>
      <c r="V143">
        <v>-2.5698000000000292</v>
      </c>
    </row>
    <row r="144" spans="1:22" x14ac:dyDescent="0.25">
      <c r="A144">
        <v>7695</v>
      </c>
      <c r="B144" t="s">
        <v>9607</v>
      </c>
      <c r="C144">
        <v>2013</v>
      </c>
      <c r="D144" s="27">
        <v>41356</v>
      </c>
      <c r="E144" s="27">
        <v>41356</v>
      </c>
      <c r="F144" t="s">
        <v>1290</v>
      </c>
      <c r="G144" t="s">
        <v>4266</v>
      </c>
      <c r="H144" t="s">
        <v>4267</v>
      </c>
      <c r="I144" t="s">
        <v>26</v>
      </c>
      <c r="J144" t="s">
        <v>27</v>
      </c>
      <c r="K144" t="s">
        <v>95</v>
      </c>
      <c r="L144" t="s">
        <v>96</v>
      </c>
      <c r="M144">
        <v>98103</v>
      </c>
      <c r="N144" t="s">
        <v>44</v>
      </c>
      <c r="O144" t="s">
        <v>4577</v>
      </c>
      <c r="P144" t="s">
        <v>32</v>
      </c>
      <c r="Q144" t="s">
        <v>36</v>
      </c>
      <c r="R144" t="s">
        <v>4578</v>
      </c>
      <c r="S144">
        <v>167.88800000000001</v>
      </c>
      <c r="T144">
        <v>7</v>
      </c>
      <c r="U144">
        <v>0.2</v>
      </c>
      <c r="V144">
        <v>14.690199999999997</v>
      </c>
    </row>
    <row r="145" spans="1:22" x14ac:dyDescent="0.25">
      <c r="A145">
        <v>7682</v>
      </c>
      <c r="B145" t="s">
        <v>9599</v>
      </c>
      <c r="C145">
        <v>2011</v>
      </c>
      <c r="D145" s="27">
        <v>40908</v>
      </c>
      <c r="E145" s="27">
        <v>40915</v>
      </c>
      <c r="F145" t="s">
        <v>50</v>
      </c>
      <c r="G145" t="s">
        <v>3814</v>
      </c>
      <c r="H145" t="s">
        <v>3815</v>
      </c>
      <c r="I145" t="s">
        <v>102</v>
      </c>
      <c r="J145" t="s">
        <v>27</v>
      </c>
      <c r="K145" t="s">
        <v>3577</v>
      </c>
      <c r="L145" t="s">
        <v>1399</v>
      </c>
      <c r="M145">
        <v>2908</v>
      </c>
      <c r="N145" t="s">
        <v>148</v>
      </c>
      <c r="O145" t="s">
        <v>203</v>
      </c>
      <c r="P145" t="s">
        <v>32</v>
      </c>
      <c r="Q145" t="s">
        <v>36</v>
      </c>
      <c r="R145" t="s">
        <v>204</v>
      </c>
      <c r="S145">
        <v>605.88</v>
      </c>
      <c r="T145">
        <v>6</v>
      </c>
      <c r="U145">
        <v>0</v>
      </c>
      <c r="V145">
        <v>151.47000000000003</v>
      </c>
    </row>
    <row r="146" spans="1:22" x14ac:dyDescent="0.25">
      <c r="A146">
        <v>7649</v>
      </c>
      <c r="B146" t="s">
        <v>9579</v>
      </c>
      <c r="C146">
        <v>2013</v>
      </c>
      <c r="D146" s="27">
        <v>41349</v>
      </c>
      <c r="E146" s="27">
        <v>41350</v>
      </c>
      <c r="F146" t="s">
        <v>188</v>
      </c>
      <c r="G146" t="s">
        <v>6751</v>
      </c>
      <c r="H146" t="s">
        <v>6752</v>
      </c>
      <c r="I146" t="s">
        <v>41</v>
      </c>
      <c r="J146" t="s">
        <v>27</v>
      </c>
      <c r="K146" t="s">
        <v>127</v>
      </c>
      <c r="L146" t="s">
        <v>43</v>
      </c>
      <c r="M146">
        <v>94110</v>
      </c>
      <c r="N146" t="s">
        <v>44</v>
      </c>
      <c r="O146" t="s">
        <v>3036</v>
      </c>
      <c r="P146" t="s">
        <v>32</v>
      </c>
      <c r="Q146" t="s">
        <v>36</v>
      </c>
      <c r="R146" t="s">
        <v>3037</v>
      </c>
      <c r="S146">
        <v>1352.0320000000002</v>
      </c>
      <c r="T146">
        <v>4</v>
      </c>
      <c r="U146">
        <v>0.2</v>
      </c>
      <c r="V146">
        <v>84.501999999999953</v>
      </c>
    </row>
    <row r="147" spans="1:22" x14ac:dyDescent="0.25">
      <c r="A147">
        <v>7646</v>
      </c>
      <c r="B147" t="s">
        <v>9577</v>
      </c>
      <c r="C147">
        <v>2012</v>
      </c>
      <c r="D147" s="27">
        <v>41004</v>
      </c>
      <c r="E147" s="27">
        <v>41010</v>
      </c>
      <c r="F147" t="s">
        <v>50</v>
      </c>
      <c r="G147" t="s">
        <v>6012</v>
      </c>
      <c r="H147" t="s">
        <v>6013</v>
      </c>
      <c r="I147" t="s">
        <v>41</v>
      </c>
      <c r="J147" t="s">
        <v>27</v>
      </c>
      <c r="K147" t="s">
        <v>42</v>
      </c>
      <c r="L147" t="s">
        <v>43</v>
      </c>
      <c r="M147">
        <v>90036</v>
      </c>
      <c r="N147" t="s">
        <v>44</v>
      </c>
      <c r="O147" t="s">
        <v>3400</v>
      </c>
      <c r="P147" t="s">
        <v>32</v>
      </c>
      <c r="Q147" t="s">
        <v>36</v>
      </c>
      <c r="R147" t="s">
        <v>3401</v>
      </c>
      <c r="S147">
        <v>892.22400000000005</v>
      </c>
      <c r="T147">
        <v>3</v>
      </c>
      <c r="U147">
        <v>0.2</v>
      </c>
      <c r="V147">
        <v>89.222400000000022</v>
      </c>
    </row>
    <row r="148" spans="1:22" x14ac:dyDescent="0.25">
      <c r="A148">
        <v>7637</v>
      </c>
      <c r="B148" t="s">
        <v>9572</v>
      </c>
      <c r="C148">
        <v>2014</v>
      </c>
      <c r="D148" s="27">
        <v>42003</v>
      </c>
      <c r="E148" s="27">
        <v>42006</v>
      </c>
      <c r="F148" t="s">
        <v>23</v>
      </c>
      <c r="G148" t="s">
        <v>2885</v>
      </c>
      <c r="H148" t="s">
        <v>2886</v>
      </c>
      <c r="I148" t="s">
        <v>26</v>
      </c>
      <c r="J148" t="s">
        <v>27</v>
      </c>
      <c r="K148" t="s">
        <v>1473</v>
      </c>
      <c r="L148" t="s">
        <v>29</v>
      </c>
      <c r="M148">
        <v>40214</v>
      </c>
      <c r="N148" t="s">
        <v>30</v>
      </c>
      <c r="O148" t="s">
        <v>3375</v>
      </c>
      <c r="P148" t="s">
        <v>32</v>
      </c>
      <c r="Q148" t="s">
        <v>36</v>
      </c>
      <c r="R148" t="s">
        <v>3376</v>
      </c>
      <c r="S148">
        <v>258.75</v>
      </c>
      <c r="T148">
        <v>3</v>
      </c>
      <c r="U148">
        <v>0</v>
      </c>
      <c r="V148">
        <v>77.624999999999972</v>
      </c>
    </row>
    <row r="149" spans="1:22" x14ac:dyDescent="0.25">
      <c r="A149">
        <v>7636</v>
      </c>
      <c r="B149" t="s">
        <v>9572</v>
      </c>
      <c r="C149">
        <v>2014</v>
      </c>
      <c r="D149" s="27">
        <v>42003</v>
      </c>
      <c r="E149" s="27">
        <v>42006</v>
      </c>
      <c r="F149" t="s">
        <v>23</v>
      </c>
      <c r="G149" t="s">
        <v>2885</v>
      </c>
      <c r="H149" t="s">
        <v>2886</v>
      </c>
      <c r="I149" t="s">
        <v>26</v>
      </c>
      <c r="J149" t="s">
        <v>27</v>
      </c>
      <c r="K149" t="s">
        <v>1473</v>
      </c>
      <c r="L149" t="s">
        <v>29</v>
      </c>
      <c r="M149">
        <v>40214</v>
      </c>
      <c r="N149" t="s">
        <v>30</v>
      </c>
      <c r="O149" t="s">
        <v>6357</v>
      </c>
      <c r="P149" t="s">
        <v>32</v>
      </c>
      <c r="Q149" t="s">
        <v>36</v>
      </c>
      <c r="R149" t="s">
        <v>6358</v>
      </c>
      <c r="S149">
        <v>300.98</v>
      </c>
      <c r="T149">
        <v>1</v>
      </c>
      <c r="U149">
        <v>0</v>
      </c>
      <c r="V149">
        <v>87.28419999999997</v>
      </c>
    </row>
    <row r="150" spans="1:22" x14ac:dyDescent="0.25">
      <c r="A150">
        <v>7633</v>
      </c>
      <c r="B150" t="s">
        <v>9572</v>
      </c>
      <c r="C150">
        <v>2014</v>
      </c>
      <c r="D150" s="27">
        <v>42003</v>
      </c>
      <c r="E150" s="27">
        <v>42006</v>
      </c>
      <c r="F150" t="s">
        <v>23</v>
      </c>
      <c r="G150" t="s">
        <v>2885</v>
      </c>
      <c r="H150" t="s">
        <v>2886</v>
      </c>
      <c r="I150" t="s">
        <v>26</v>
      </c>
      <c r="J150" t="s">
        <v>27</v>
      </c>
      <c r="K150" t="s">
        <v>1473</v>
      </c>
      <c r="L150" t="s">
        <v>29</v>
      </c>
      <c r="M150">
        <v>40214</v>
      </c>
      <c r="N150" t="s">
        <v>30</v>
      </c>
      <c r="O150" t="s">
        <v>1164</v>
      </c>
      <c r="P150" t="s">
        <v>32</v>
      </c>
      <c r="Q150" t="s">
        <v>36</v>
      </c>
      <c r="R150" t="s">
        <v>1165</v>
      </c>
      <c r="S150">
        <v>1207.8399999999999</v>
      </c>
      <c r="T150">
        <v>8</v>
      </c>
      <c r="U150">
        <v>0</v>
      </c>
      <c r="V150">
        <v>314.03840000000002</v>
      </c>
    </row>
    <row r="151" spans="1:22" x14ac:dyDescent="0.25">
      <c r="A151">
        <v>150</v>
      </c>
      <c r="B151" t="s">
        <v>609</v>
      </c>
      <c r="C151">
        <v>2013</v>
      </c>
      <c r="D151" s="27">
        <v>41614</v>
      </c>
      <c r="E151" s="27">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25">
      <c r="A152">
        <v>7632</v>
      </c>
      <c r="B152" t="s">
        <v>9571</v>
      </c>
      <c r="C152">
        <v>2011</v>
      </c>
      <c r="D152" s="27">
        <v>40632</v>
      </c>
      <c r="E152" s="27">
        <v>40634</v>
      </c>
      <c r="F152" t="s">
        <v>188</v>
      </c>
      <c r="G152" t="s">
        <v>762</v>
      </c>
      <c r="H152" t="s">
        <v>763</v>
      </c>
      <c r="I152" t="s">
        <v>102</v>
      </c>
      <c r="J152" t="s">
        <v>27</v>
      </c>
      <c r="K152" t="s">
        <v>3152</v>
      </c>
      <c r="L152" t="s">
        <v>104</v>
      </c>
      <c r="M152">
        <v>78521</v>
      </c>
      <c r="N152" t="s">
        <v>105</v>
      </c>
      <c r="O152" t="s">
        <v>3102</v>
      </c>
      <c r="P152" t="s">
        <v>32</v>
      </c>
      <c r="Q152" t="s">
        <v>36</v>
      </c>
      <c r="R152" t="s">
        <v>3103</v>
      </c>
      <c r="S152">
        <v>127.30199999999999</v>
      </c>
      <c r="T152">
        <v>7</v>
      </c>
      <c r="U152">
        <v>0.3</v>
      </c>
      <c r="V152">
        <v>-9.0929999999999964</v>
      </c>
    </row>
    <row r="153" spans="1:22" x14ac:dyDescent="0.25">
      <c r="A153">
        <v>7622</v>
      </c>
      <c r="B153" t="s">
        <v>9567</v>
      </c>
      <c r="C153">
        <v>2011</v>
      </c>
      <c r="D153" s="27">
        <v>40872</v>
      </c>
      <c r="E153" s="27">
        <v>40876</v>
      </c>
      <c r="F153" t="s">
        <v>50</v>
      </c>
      <c r="G153" t="s">
        <v>5081</v>
      </c>
      <c r="H153" t="s">
        <v>5082</v>
      </c>
      <c r="I153" t="s">
        <v>26</v>
      </c>
      <c r="J153" t="s">
        <v>27</v>
      </c>
      <c r="K153" t="s">
        <v>42</v>
      </c>
      <c r="L153" t="s">
        <v>43</v>
      </c>
      <c r="M153">
        <v>90004</v>
      </c>
      <c r="N153" t="s">
        <v>44</v>
      </c>
      <c r="O153" t="s">
        <v>2455</v>
      </c>
      <c r="P153" t="s">
        <v>32</v>
      </c>
      <c r="Q153" t="s">
        <v>36</v>
      </c>
      <c r="R153" t="s">
        <v>2456</v>
      </c>
      <c r="S153">
        <v>725.34400000000005</v>
      </c>
      <c r="T153">
        <v>4</v>
      </c>
      <c r="U153">
        <v>0.2</v>
      </c>
      <c r="V153">
        <v>54.400800000000004</v>
      </c>
    </row>
    <row r="154" spans="1:22" x14ac:dyDescent="0.25">
      <c r="A154">
        <v>7594</v>
      </c>
      <c r="B154" t="s">
        <v>9551</v>
      </c>
      <c r="C154">
        <v>2013</v>
      </c>
      <c r="D154" s="27">
        <v>41523</v>
      </c>
      <c r="E154" s="27">
        <v>41527</v>
      </c>
      <c r="F154" t="s">
        <v>50</v>
      </c>
      <c r="G154" t="s">
        <v>1772</v>
      </c>
      <c r="H154" t="s">
        <v>1773</v>
      </c>
      <c r="I154" t="s">
        <v>26</v>
      </c>
      <c r="J154" t="s">
        <v>27</v>
      </c>
      <c r="K154" t="s">
        <v>146</v>
      </c>
      <c r="L154" t="s">
        <v>147</v>
      </c>
      <c r="M154">
        <v>19134</v>
      </c>
      <c r="N154" t="s">
        <v>148</v>
      </c>
      <c r="O154" t="s">
        <v>3036</v>
      </c>
      <c r="P154" t="s">
        <v>32</v>
      </c>
      <c r="Q154" t="s">
        <v>36</v>
      </c>
      <c r="R154" t="s">
        <v>3037</v>
      </c>
      <c r="S154">
        <v>887.27099999999984</v>
      </c>
      <c r="T154">
        <v>3</v>
      </c>
      <c r="U154">
        <v>0.3</v>
      </c>
      <c r="V154">
        <v>-63.376499999999965</v>
      </c>
    </row>
    <row r="155" spans="1:22" x14ac:dyDescent="0.25">
      <c r="A155">
        <v>7592</v>
      </c>
      <c r="B155" t="s">
        <v>9551</v>
      </c>
      <c r="C155">
        <v>2013</v>
      </c>
      <c r="D155" s="27">
        <v>41523</v>
      </c>
      <c r="E155" s="27">
        <v>41527</v>
      </c>
      <c r="F155" t="s">
        <v>50</v>
      </c>
      <c r="G155" t="s">
        <v>1772</v>
      </c>
      <c r="H155" t="s">
        <v>1773</v>
      </c>
      <c r="I155" t="s">
        <v>26</v>
      </c>
      <c r="J155" t="s">
        <v>27</v>
      </c>
      <c r="K155" t="s">
        <v>146</v>
      </c>
      <c r="L155" t="s">
        <v>147</v>
      </c>
      <c r="M155">
        <v>19134</v>
      </c>
      <c r="N155" t="s">
        <v>148</v>
      </c>
      <c r="O155" t="s">
        <v>304</v>
      </c>
      <c r="P155" t="s">
        <v>32</v>
      </c>
      <c r="Q155" t="s">
        <v>36</v>
      </c>
      <c r="R155" t="s">
        <v>552</v>
      </c>
      <c r="S155">
        <v>71.245999999999995</v>
      </c>
      <c r="T155">
        <v>2</v>
      </c>
      <c r="U155">
        <v>0.3</v>
      </c>
      <c r="V155">
        <v>-19.338199999999993</v>
      </c>
    </row>
    <row r="156" spans="1:22" x14ac:dyDescent="0.25">
      <c r="A156">
        <v>7583</v>
      </c>
      <c r="B156" t="s">
        <v>9547</v>
      </c>
      <c r="C156">
        <v>2012</v>
      </c>
      <c r="D156" s="27">
        <v>41015</v>
      </c>
      <c r="E156" s="27">
        <v>41020</v>
      </c>
      <c r="F156" t="s">
        <v>50</v>
      </c>
      <c r="G156" t="s">
        <v>6029</v>
      </c>
      <c r="H156" t="s">
        <v>6030</v>
      </c>
      <c r="I156" t="s">
        <v>41</v>
      </c>
      <c r="J156" t="s">
        <v>27</v>
      </c>
      <c r="K156" t="s">
        <v>266</v>
      </c>
      <c r="L156" t="s">
        <v>267</v>
      </c>
      <c r="M156">
        <v>10024</v>
      </c>
      <c r="N156" t="s">
        <v>148</v>
      </c>
      <c r="O156" t="s">
        <v>281</v>
      </c>
      <c r="P156" t="s">
        <v>32</v>
      </c>
      <c r="Q156" t="s">
        <v>36</v>
      </c>
      <c r="R156" t="s">
        <v>282</v>
      </c>
      <c r="S156">
        <v>127.76400000000001</v>
      </c>
      <c r="T156">
        <v>2</v>
      </c>
      <c r="U156">
        <v>0.1</v>
      </c>
      <c r="V156">
        <v>2.8392000000000017</v>
      </c>
    </row>
    <row r="157" spans="1:22" x14ac:dyDescent="0.25">
      <c r="A157">
        <v>7579</v>
      </c>
      <c r="B157" t="s">
        <v>9544</v>
      </c>
      <c r="C157">
        <v>2013</v>
      </c>
      <c r="D157" s="27">
        <v>41627</v>
      </c>
      <c r="E157" s="27">
        <v>41630</v>
      </c>
      <c r="F157" t="s">
        <v>188</v>
      </c>
      <c r="G157" t="s">
        <v>424</v>
      </c>
      <c r="H157" t="s">
        <v>425</v>
      </c>
      <c r="I157" t="s">
        <v>102</v>
      </c>
      <c r="J157" t="s">
        <v>27</v>
      </c>
      <c r="K157" t="s">
        <v>2530</v>
      </c>
      <c r="L157" t="s">
        <v>138</v>
      </c>
      <c r="M157">
        <v>68104</v>
      </c>
      <c r="N157" t="s">
        <v>105</v>
      </c>
      <c r="O157" t="s">
        <v>1931</v>
      </c>
      <c r="P157" t="s">
        <v>32</v>
      </c>
      <c r="Q157" t="s">
        <v>36</v>
      </c>
      <c r="R157" t="s">
        <v>1932</v>
      </c>
      <c r="S157">
        <v>563.93999999999994</v>
      </c>
      <c r="T157">
        <v>3</v>
      </c>
      <c r="U157">
        <v>0</v>
      </c>
      <c r="V157">
        <v>112.78800000000001</v>
      </c>
    </row>
    <row r="158" spans="1:22" x14ac:dyDescent="0.25">
      <c r="A158">
        <v>7565</v>
      </c>
      <c r="B158" t="s">
        <v>9538</v>
      </c>
      <c r="C158">
        <v>2013</v>
      </c>
      <c r="D158" s="27">
        <v>41304</v>
      </c>
      <c r="E158" s="27">
        <v>41306</v>
      </c>
      <c r="F158" t="s">
        <v>23</v>
      </c>
      <c r="G158" t="s">
        <v>5562</v>
      </c>
      <c r="H158" t="s">
        <v>5563</v>
      </c>
      <c r="I158" t="s">
        <v>26</v>
      </c>
      <c r="J158" t="s">
        <v>27</v>
      </c>
      <c r="K158" t="s">
        <v>95</v>
      </c>
      <c r="L158" t="s">
        <v>96</v>
      </c>
      <c r="M158">
        <v>98103</v>
      </c>
      <c r="N158" t="s">
        <v>44</v>
      </c>
      <c r="O158" t="s">
        <v>5539</v>
      </c>
      <c r="P158" t="s">
        <v>32</v>
      </c>
      <c r="Q158" t="s">
        <v>36</v>
      </c>
      <c r="R158" t="s">
        <v>5540</v>
      </c>
      <c r="S158">
        <v>435.16800000000006</v>
      </c>
      <c r="T158">
        <v>4</v>
      </c>
      <c r="U158">
        <v>0.2</v>
      </c>
      <c r="V158">
        <v>-59.835600000000042</v>
      </c>
    </row>
    <row r="159" spans="1:22" x14ac:dyDescent="0.25">
      <c r="A159">
        <v>158</v>
      </c>
      <c r="B159" t="s">
        <v>642</v>
      </c>
      <c r="C159">
        <v>2011</v>
      </c>
      <c r="D159" s="27">
        <v>40603</v>
      </c>
      <c r="E159" s="27">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25">
      <c r="A160">
        <v>7562</v>
      </c>
      <c r="B160" t="s">
        <v>9535</v>
      </c>
      <c r="C160">
        <v>2013</v>
      </c>
      <c r="D160" s="27">
        <v>41639</v>
      </c>
      <c r="E160" s="27">
        <v>41641</v>
      </c>
      <c r="F160" t="s">
        <v>188</v>
      </c>
      <c r="G160" t="s">
        <v>1786</v>
      </c>
      <c r="H160" t="s">
        <v>1787</v>
      </c>
      <c r="I160" t="s">
        <v>26</v>
      </c>
      <c r="J160" t="s">
        <v>27</v>
      </c>
      <c r="K160" t="s">
        <v>2470</v>
      </c>
      <c r="L160" t="s">
        <v>147</v>
      </c>
      <c r="M160">
        <v>17602</v>
      </c>
      <c r="N160" t="s">
        <v>148</v>
      </c>
      <c r="O160" t="s">
        <v>35</v>
      </c>
      <c r="P160" t="s">
        <v>32</v>
      </c>
      <c r="Q160" t="s">
        <v>36</v>
      </c>
      <c r="R160" t="s">
        <v>37</v>
      </c>
      <c r="S160">
        <v>170.78599999999997</v>
      </c>
      <c r="T160">
        <v>1</v>
      </c>
      <c r="U160">
        <v>0.3</v>
      </c>
      <c r="V160">
        <v>0</v>
      </c>
    </row>
    <row r="161" spans="1:22" x14ac:dyDescent="0.25">
      <c r="A161">
        <v>7545</v>
      </c>
      <c r="B161" t="s">
        <v>9526</v>
      </c>
      <c r="C161">
        <v>2014</v>
      </c>
      <c r="D161" s="27">
        <v>41976</v>
      </c>
      <c r="E161" s="27">
        <v>41980</v>
      </c>
      <c r="F161" t="s">
        <v>50</v>
      </c>
      <c r="G161" t="s">
        <v>4287</v>
      </c>
      <c r="H161" t="s">
        <v>4288</v>
      </c>
      <c r="I161" t="s">
        <v>41</v>
      </c>
      <c r="J161" t="s">
        <v>27</v>
      </c>
      <c r="K161" t="s">
        <v>807</v>
      </c>
      <c r="L161" t="s">
        <v>457</v>
      </c>
      <c r="M161">
        <v>80219</v>
      </c>
      <c r="N161" t="s">
        <v>44</v>
      </c>
      <c r="O161" t="s">
        <v>2455</v>
      </c>
      <c r="P161" t="s">
        <v>32</v>
      </c>
      <c r="Q161" t="s">
        <v>36</v>
      </c>
      <c r="R161" t="s">
        <v>2456</v>
      </c>
      <c r="S161">
        <v>906.68000000000006</v>
      </c>
      <c r="T161">
        <v>5</v>
      </c>
      <c r="U161">
        <v>0.2</v>
      </c>
      <c r="V161">
        <v>68.001000000000033</v>
      </c>
    </row>
    <row r="162" spans="1:22" x14ac:dyDescent="0.25">
      <c r="A162">
        <v>7534</v>
      </c>
      <c r="B162" t="s">
        <v>9522</v>
      </c>
      <c r="C162">
        <v>2014</v>
      </c>
      <c r="D162" s="27">
        <v>41696</v>
      </c>
      <c r="E162" s="27">
        <v>41700</v>
      </c>
      <c r="F162" t="s">
        <v>50</v>
      </c>
      <c r="G162" t="s">
        <v>5023</v>
      </c>
      <c r="H162" t="s">
        <v>5024</v>
      </c>
      <c r="I162" t="s">
        <v>26</v>
      </c>
      <c r="J162" t="s">
        <v>27</v>
      </c>
      <c r="K162" t="s">
        <v>3520</v>
      </c>
      <c r="L162" t="s">
        <v>88</v>
      </c>
      <c r="M162">
        <v>27834</v>
      </c>
      <c r="N162" t="s">
        <v>30</v>
      </c>
      <c r="O162" t="s">
        <v>3186</v>
      </c>
      <c r="P162" t="s">
        <v>32</v>
      </c>
      <c r="Q162" t="s">
        <v>36</v>
      </c>
      <c r="R162" t="s">
        <v>3187</v>
      </c>
      <c r="S162">
        <v>196.78399999999999</v>
      </c>
      <c r="T162">
        <v>2</v>
      </c>
      <c r="U162">
        <v>0.2</v>
      </c>
      <c r="V162">
        <v>-22.138200000000012</v>
      </c>
    </row>
    <row r="163" spans="1:22" x14ac:dyDescent="0.25">
      <c r="A163">
        <v>7533</v>
      </c>
      <c r="B163" t="s">
        <v>9520</v>
      </c>
      <c r="C163">
        <v>2013</v>
      </c>
      <c r="D163" s="27">
        <v>41443</v>
      </c>
      <c r="E163" s="27">
        <v>41445</v>
      </c>
      <c r="F163" t="s">
        <v>188</v>
      </c>
      <c r="G163" t="s">
        <v>564</v>
      </c>
      <c r="H163" t="s">
        <v>565</v>
      </c>
      <c r="I163" t="s">
        <v>26</v>
      </c>
      <c r="J163" t="s">
        <v>27</v>
      </c>
      <c r="K163" t="s">
        <v>9521</v>
      </c>
      <c r="L163" t="s">
        <v>457</v>
      </c>
      <c r="M163">
        <v>80501</v>
      </c>
      <c r="N163" t="s">
        <v>44</v>
      </c>
      <c r="O163" t="s">
        <v>2060</v>
      </c>
      <c r="P163" t="s">
        <v>32</v>
      </c>
      <c r="Q163" t="s">
        <v>36</v>
      </c>
      <c r="R163" t="s">
        <v>2061</v>
      </c>
      <c r="S163">
        <v>483.13599999999997</v>
      </c>
      <c r="T163">
        <v>4</v>
      </c>
      <c r="U163">
        <v>0.2</v>
      </c>
      <c r="V163">
        <v>54.352799999999945</v>
      </c>
    </row>
    <row r="164" spans="1:22" x14ac:dyDescent="0.25">
      <c r="A164">
        <v>7526</v>
      </c>
      <c r="B164" t="s">
        <v>9518</v>
      </c>
      <c r="C164">
        <v>2011</v>
      </c>
      <c r="D164" s="27">
        <v>40796</v>
      </c>
      <c r="E164" s="27">
        <v>40802</v>
      </c>
      <c r="F164" t="s">
        <v>50</v>
      </c>
      <c r="G164" t="s">
        <v>486</v>
      </c>
      <c r="H164" t="s">
        <v>487</v>
      </c>
      <c r="I164" t="s">
        <v>26</v>
      </c>
      <c r="J164" t="s">
        <v>27</v>
      </c>
      <c r="K164" t="s">
        <v>6231</v>
      </c>
      <c r="L164" t="s">
        <v>420</v>
      </c>
      <c r="M164">
        <v>97030</v>
      </c>
      <c r="N164" t="s">
        <v>44</v>
      </c>
      <c r="O164" t="s">
        <v>3400</v>
      </c>
      <c r="P164" t="s">
        <v>32</v>
      </c>
      <c r="Q164" t="s">
        <v>36</v>
      </c>
      <c r="R164" t="s">
        <v>3401</v>
      </c>
      <c r="S164">
        <v>1487.04</v>
      </c>
      <c r="T164">
        <v>5</v>
      </c>
      <c r="U164">
        <v>0.2</v>
      </c>
      <c r="V164">
        <v>148.70400000000006</v>
      </c>
    </row>
    <row r="165" spans="1:22" x14ac:dyDescent="0.25">
      <c r="A165">
        <v>7524</v>
      </c>
      <c r="B165" t="s">
        <v>9517</v>
      </c>
      <c r="C165">
        <v>2013</v>
      </c>
      <c r="D165" s="27">
        <v>41523</v>
      </c>
      <c r="E165" s="27">
        <v>41529</v>
      </c>
      <c r="F165" t="s">
        <v>50</v>
      </c>
      <c r="G165" t="s">
        <v>1704</v>
      </c>
      <c r="H165" t="s">
        <v>1705</v>
      </c>
      <c r="I165" t="s">
        <v>26</v>
      </c>
      <c r="J165" t="s">
        <v>27</v>
      </c>
      <c r="K165" t="s">
        <v>2470</v>
      </c>
      <c r="L165" t="s">
        <v>498</v>
      </c>
      <c r="M165">
        <v>43130</v>
      </c>
      <c r="N165" t="s">
        <v>148</v>
      </c>
      <c r="O165" t="s">
        <v>892</v>
      </c>
      <c r="P165" t="s">
        <v>32</v>
      </c>
      <c r="Q165" t="s">
        <v>36</v>
      </c>
      <c r="R165" t="s">
        <v>893</v>
      </c>
      <c r="S165">
        <v>85.245999999999995</v>
      </c>
      <c r="T165">
        <v>2</v>
      </c>
      <c r="U165">
        <v>0.3</v>
      </c>
      <c r="V165">
        <v>-1.217800000000004</v>
      </c>
    </row>
    <row r="166" spans="1:22" x14ac:dyDescent="0.25">
      <c r="A166">
        <v>7484</v>
      </c>
      <c r="B166" t="s">
        <v>9501</v>
      </c>
      <c r="C166">
        <v>2011</v>
      </c>
      <c r="D166" s="27">
        <v>40892</v>
      </c>
      <c r="E166" s="27">
        <v>40894</v>
      </c>
      <c r="F166" t="s">
        <v>23</v>
      </c>
      <c r="G166" t="s">
        <v>1574</v>
      </c>
      <c r="H166" t="s">
        <v>1575</v>
      </c>
      <c r="I166" t="s">
        <v>41</v>
      </c>
      <c r="J166" t="s">
        <v>27</v>
      </c>
      <c r="K166" t="s">
        <v>146</v>
      </c>
      <c r="L166" t="s">
        <v>147</v>
      </c>
      <c r="M166">
        <v>19140</v>
      </c>
      <c r="N166" t="s">
        <v>148</v>
      </c>
      <c r="O166" t="s">
        <v>4839</v>
      </c>
      <c r="P166" t="s">
        <v>32</v>
      </c>
      <c r="Q166" t="s">
        <v>36</v>
      </c>
      <c r="R166" t="s">
        <v>4840</v>
      </c>
      <c r="S166">
        <v>445.80200000000002</v>
      </c>
      <c r="T166">
        <v>7</v>
      </c>
      <c r="U166">
        <v>0.3</v>
      </c>
      <c r="V166">
        <v>-108.26620000000001</v>
      </c>
    </row>
    <row r="167" spans="1:22" x14ac:dyDescent="0.25">
      <c r="A167">
        <v>7475</v>
      </c>
      <c r="B167" t="s">
        <v>9498</v>
      </c>
      <c r="C167">
        <v>2011</v>
      </c>
      <c r="D167" s="27">
        <v>40550</v>
      </c>
      <c r="E167" s="27">
        <v>40554</v>
      </c>
      <c r="F167" t="s">
        <v>50</v>
      </c>
      <c r="G167" t="s">
        <v>3915</v>
      </c>
      <c r="H167" t="s">
        <v>3916</v>
      </c>
      <c r="I167" t="s">
        <v>102</v>
      </c>
      <c r="J167" t="s">
        <v>27</v>
      </c>
      <c r="K167" t="s">
        <v>28</v>
      </c>
      <c r="L167" t="s">
        <v>29</v>
      </c>
      <c r="M167">
        <v>42420</v>
      </c>
      <c r="N167" t="s">
        <v>30</v>
      </c>
      <c r="O167" t="s">
        <v>533</v>
      </c>
      <c r="P167" t="s">
        <v>32</v>
      </c>
      <c r="Q167" t="s">
        <v>36</v>
      </c>
      <c r="R167" t="s">
        <v>534</v>
      </c>
      <c r="S167">
        <v>2573.8200000000002</v>
      </c>
      <c r="T167">
        <v>9</v>
      </c>
      <c r="U167">
        <v>0</v>
      </c>
      <c r="V167">
        <v>746.40779999999972</v>
      </c>
    </row>
    <row r="168" spans="1:22" x14ac:dyDescent="0.25">
      <c r="A168">
        <v>7451</v>
      </c>
      <c r="B168" t="s">
        <v>9485</v>
      </c>
      <c r="C168">
        <v>2014</v>
      </c>
      <c r="D168" s="27">
        <v>41900</v>
      </c>
      <c r="E168" s="27">
        <v>41905</v>
      </c>
      <c r="F168" t="s">
        <v>23</v>
      </c>
      <c r="G168" t="s">
        <v>2656</v>
      </c>
      <c r="H168" t="s">
        <v>2657</v>
      </c>
      <c r="I168" t="s">
        <v>102</v>
      </c>
      <c r="J168" t="s">
        <v>27</v>
      </c>
      <c r="K168" t="s">
        <v>184</v>
      </c>
      <c r="L168" t="s">
        <v>104</v>
      </c>
      <c r="M168">
        <v>77036</v>
      </c>
      <c r="N168" t="s">
        <v>105</v>
      </c>
      <c r="O168" t="s">
        <v>4839</v>
      </c>
      <c r="P168" t="s">
        <v>32</v>
      </c>
      <c r="Q168" t="s">
        <v>36</v>
      </c>
      <c r="R168" t="s">
        <v>4840</v>
      </c>
      <c r="S168">
        <v>318.43</v>
      </c>
      <c r="T168">
        <v>5</v>
      </c>
      <c r="U168">
        <v>0.3</v>
      </c>
      <c r="V168">
        <v>-77.333000000000013</v>
      </c>
    </row>
    <row r="169" spans="1:22" x14ac:dyDescent="0.25">
      <c r="A169">
        <v>168</v>
      </c>
      <c r="B169" t="s">
        <v>675</v>
      </c>
      <c r="C169">
        <v>2011</v>
      </c>
      <c r="D169" s="27">
        <v>40794</v>
      </c>
      <c r="E169" s="27">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25">
      <c r="A170">
        <v>7426</v>
      </c>
      <c r="B170" t="s">
        <v>9474</v>
      </c>
      <c r="C170">
        <v>2013</v>
      </c>
      <c r="D170" s="27">
        <v>41451</v>
      </c>
      <c r="E170" s="27">
        <v>41453</v>
      </c>
      <c r="F170" t="s">
        <v>23</v>
      </c>
      <c r="G170" t="s">
        <v>813</v>
      </c>
      <c r="H170" t="s">
        <v>814</v>
      </c>
      <c r="I170" t="s">
        <v>26</v>
      </c>
      <c r="J170" t="s">
        <v>27</v>
      </c>
      <c r="K170" t="s">
        <v>184</v>
      </c>
      <c r="L170" t="s">
        <v>104</v>
      </c>
      <c r="M170">
        <v>77070</v>
      </c>
      <c r="N170" t="s">
        <v>105</v>
      </c>
      <c r="O170" t="s">
        <v>304</v>
      </c>
      <c r="P170" t="s">
        <v>32</v>
      </c>
      <c r="Q170" t="s">
        <v>36</v>
      </c>
      <c r="R170" t="s">
        <v>305</v>
      </c>
      <c r="S170">
        <v>85.245999999999995</v>
      </c>
      <c r="T170">
        <v>2</v>
      </c>
      <c r="U170">
        <v>0.3</v>
      </c>
      <c r="V170">
        <v>-6.0890000000000057</v>
      </c>
    </row>
    <row r="171" spans="1:22" x14ac:dyDescent="0.25">
      <c r="A171">
        <v>7415</v>
      </c>
      <c r="B171" t="s">
        <v>9470</v>
      </c>
      <c r="C171">
        <v>2013</v>
      </c>
      <c r="D171" s="27">
        <v>41347</v>
      </c>
      <c r="E171" s="27">
        <v>41349</v>
      </c>
      <c r="F171" t="s">
        <v>23</v>
      </c>
      <c r="G171" t="s">
        <v>355</v>
      </c>
      <c r="H171" t="s">
        <v>356</v>
      </c>
      <c r="I171" t="s">
        <v>41</v>
      </c>
      <c r="J171" t="s">
        <v>27</v>
      </c>
      <c r="K171" t="s">
        <v>146</v>
      </c>
      <c r="L171" t="s">
        <v>147</v>
      </c>
      <c r="M171">
        <v>19134</v>
      </c>
      <c r="N171" t="s">
        <v>148</v>
      </c>
      <c r="O171" t="s">
        <v>686</v>
      </c>
      <c r="P171" t="s">
        <v>32</v>
      </c>
      <c r="Q171" t="s">
        <v>36</v>
      </c>
      <c r="R171" t="s">
        <v>687</v>
      </c>
      <c r="S171">
        <v>386.67999999999995</v>
      </c>
      <c r="T171">
        <v>2</v>
      </c>
      <c r="U171">
        <v>0.3</v>
      </c>
      <c r="V171">
        <v>-5.5240000000000293</v>
      </c>
    </row>
    <row r="172" spans="1:22" x14ac:dyDescent="0.25">
      <c r="A172">
        <v>7407</v>
      </c>
      <c r="B172" t="s">
        <v>9464</v>
      </c>
      <c r="C172">
        <v>2012</v>
      </c>
      <c r="D172" s="27">
        <v>41043</v>
      </c>
      <c r="E172" s="27">
        <v>41048</v>
      </c>
      <c r="F172" t="s">
        <v>50</v>
      </c>
      <c r="G172" t="s">
        <v>995</v>
      </c>
      <c r="H172" t="s">
        <v>996</v>
      </c>
      <c r="I172" t="s">
        <v>41</v>
      </c>
      <c r="J172" t="s">
        <v>27</v>
      </c>
      <c r="K172" t="s">
        <v>9351</v>
      </c>
      <c r="L172" t="s">
        <v>43</v>
      </c>
      <c r="M172">
        <v>93010</v>
      </c>
      <c r="N172" t="s">
        <v>44</v>
      </c>
      <c r="O172" t="s">
        <v>6357</v>
      </c>
      <c r="P172" t="s">
        <v>32</v>
      </c>
      <c r="Q172" t="s">
        <v>36</v>
      </c>
      <c r="R172" t="s">
        <v>6358</v>
      </c>
      <c r="S172">
        <v>722.35200000000009</v>
      </c>
      <c r="T172">
        <v>3</v>
      </c>
      <c r="U172">
        <v>0.2</v>
      </c>
      <c r="V172">
        <v>81.264599999999916</v>
      </c>
    </row>
    <row r="173" spans="1:22" x14ac:dyDescent="0.25">
      <c r="A173">
        <v>7406</v>
      </c>
      <c r="B173" t="s">
        <v>9464</v>
      </c>
      <c r="C173">
        <v>2012</v>
      </c>
      <c r="D173" s="27">
        <v>41043</v>
      </c>
      <c r="E173" s="27">
        <v>41048</v>
      </c>
      <c r="F173" t="s">
        <v>50</v>
      </c>
      <c r="G173" t="s">
        <v>995</v>
      </c>
      <c r="H173" t="s">
        <v>996</v>
      </c>
      <c r="I173" t="s">
        <v>41</v>
      </c>
      <c r="J173" t="s">
        <v>27</v>
      </c>
      <c r="K173" t="s">
        <v>9351</v>
      </c>
      <c r="L173" t="s">
        <v>43</v>
      </c>
      <c r="M173">
        <v>93010</v>
      </c>
      <c r="N173" t="s">
        <v>44</v>
      </c>
      <c r="O173" t="s">
        <v>4928</v>
      </c>
      <c r="P173" t="s">
        <v>32</v>
      </c>
      <c r="Q173" t="s">
        <v>36</v>
      </c>
      <c r="R173" t="s">
        <v>4929</v>
      </c>
      <c r="S173">
        <v>97.567999999999998</v>
      </c>
      <c r="T173">
        <v>2</v>
      </c>
      <c r="U173">
        <v>0.2</v>
      </c>
      <c r="V173">
        <v>-6.0980000000000025</v>
      </c>
    </row>
    <row r="174" spans="1:22" x14ac:dyDescent="0.25">
      <c r="A174">
        <v>7397</v>
      </c>
      <c r="B174" t="s">
        <v>9459</v>
      </c>
      <c r="C174">
        <v>2013</v>
      </c>
      <c r="D174" s="27">
        <v>41634</v>
      </c>
      <c r="E174" s="27">
        <v>41639</v>
      </c>
      <c r="F174" t="s">
        <v>50</v>
      </c>
      <c r="G174" t="s">
        <v>6798</v>
      </c>
      <c r="H174" t="s">
        <v>6799</v>
      </c>
      <c r="I174" t="s">
        <v>41</v>
      </c>
      <c r="J174" t="s">
        <v>27</v>
      </c>
      <c r="K174" t="s">
        <v>266</v>
      </c>
      <c r="L174" t="s">
        <v>267</v>
      </c>
      <c r="M174">
        <v>10024</v>
      </c>
      <c r="N174" t="s">
        <v>148</v>
      </c>
      <c r="O174" t="s">
        <v>2436</v>
      </c>
      <c r="P174" t="s">
        <v>32</v>
      </c>
      <c r="Q174" t="s">
        <v>36</v>
      </c>
      <c r="R174" t="s">
        <v>2437</v>
      </c>
      <c r="S174">
        <v>866.64599999999996</v>
      </c>
      <c r="T174">
        <v>3</v>
      </c>
      <c r="U174">
        <v>0.1</v>
      </c>
      <c r="V174">
        <v>173.32919999999999</v>
      </c>
    </row>
    <row r="175" spans="1:22" x14ac:dyDescent="0.25">
      <c r="A175">
        <v>174</v>
      </c>
      <c r="B175" t="s">
        <v>694</v>
      </c>
      <c r="C175">
        <v>2011</v>
      </c>
      <c r="D175" s="27">
        <v>40760</v>
      </c>
      <c r="E175" s="27">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25">
      <c r="A176">
        <v>7390</v>
      </c>
      <c r="B176" t="s">
        <v>9456</v>
      </c>
      <c r="C176">
        <v>2014</v>
      </c>
      <c r="D176" s="27">
        <v>41973</v>
      </c>
      <c r="E176" s="27">
        <v>41977</v>
      </c>
      <c r="F176" t="s">
        <v>50</v>
      </c>
      <c r="G176" t="s">
        <v>655</v>
      </c>
      <c r="H176" t="s">
        <v>656</v>
      </c>
      <c r="I176" t="s">
        <v>26</v>
      </c>
      <c r="J176" t="s">
        <v>27</v>
      </c>
      <c r="K176" t="s">
        <v>6244</v>
      </c>
      <c r="L176" t="s">
        <v>335</v>
      </c>
      <c r="M176">
        <v>37421</v>
      </c>
      <c r="N176" t="s">
        <v>30</v>
      </c>
      <c r="O176" t="s">
        <v>35</v>
      </c>
      <c r="P176" t="s">
        <v>32</v>
      </c>
      <c r="Q176" t="s">
        <v>36</v>
      </c>
      <c r="R176" t="s">
        <v>37</v>
      </c>
      <c r="S176">
        <v>390.36799999999999</v>
      </c>
      <c r="T176">
        <v>2</v>
      </c>
      <c r="U176">
        <v>0.2</v>
      </c>
      <c r="V176">
        <v>48.795999999999978</v>
      </c>
    </row>
    <row r="177" spans="1:22" x14ac:dyDescent="0.25">
      <c r="A177">
        <v>7368</v>
      </c>
      <c r="B177" t="s">
        <v>9445</v>
      </c>
      <c r="C177">
        <v>2013</v>
      </c>
      <c r="D177" s="27">
        <v>41607</v>
      </c>
      <c r="E177" s="27">
        <v>41613</v>
      </c>
      <c r="F177" t="s">
        <v>50</v>
      </c>
      <c r="G177" t="s">
        <v>878</v>
      </c>
      <c r="H177" t="s">
        <v>879</v>
      </c>
      <c r="I177" t="s">
        <v>41</v>
      </c>
      <c r="J177" t="s">
        <v>27</v>
      </c>
      <c r="K177" t="s">
        <v>146</v>
      </c>
      <c r="L177" t="s">
        <v>147</v>
      </c>
      <c r="M177">
        <v>19140</v>
      </c>
      <c r="N177" t="s">
        <v>148</v>
      </c>
      <c r="O177" t="s">
        <v>1839</v>
      </c>
      <c r="P177" t="s">
        <v>32</v>
      </c>
      <c r="Q177" t="s">
        <v>36</v>
      </c>
      <c r="R177" t="s">
        <v>1840</v>
      </c>
      <c r="S177">
        <v>347.80200000000002</v>
      </c>
      <c r="T177">
        <v>7</v>
      </c>
      <c r="U177">
        <v>0.3</v>
      </c>
      <c r="V177">
        <v>-24.842999999999961</v>
      </c>
    </row>
    <row r="178" spans="1:22" x14ac:dyDescent="0.25">
      <c r="A178">
        <v>7362</v>
      </c>
      <c r="B178" t="s">
        <v>9444</v>
      </c>
      <c r="C178">
        <v>2013</v>
      </c>
      <c r="D178" s="27">
        <v>41377</v>
      </c>
      <c r="E178" s="27">
        <v>41379</v>
      </c>
      <c r="F178" t="s">
        <v>188</v>
      </c>
      <c r="G178" t="s">
        <v>5748</v>
      </c>
      <c r="H178" t="s">
        <v>5749</v>
      </c>
      <c r="I178" t="s">
        <v>26</v>
      </c>
      <c r="J178" t="s">
        <v>27</v>
      </c>
      <c r="K178" t="s">
        <v>42</v>
      </c>
      <c r="L178" t="s">
        <v>43</v>
      </c>
      <c r="M178">
        <v>90036</v>
      </c>
      <c r="N178" t="s">
        <v>44</v>
      </c>
      <c r="O178" t="s">
        <v>1585</v>
      </c>
      <c r="P178" t="s">
        <v>32</v>
      </c>
      <c r="Q178" t="s">
        <v>36</v>
      </c>
      <c r="R178" t="s">
        <v>1586</v>
      </c>
      <c r="S178">
        <v>194.35200000000003</v>
      </c>
      <c r="T178">
        <v>3</v>
      </c>
      <c r="U178">
        <v>0.2</v>
      </c>
      <c r="V178">
        <v>-36.441000000000031</v>
      </c>
    </row>
    <row r="179" spans="1:22" x14ac:dyDescent="0.25">
      <c r="A179">
        <v>178</v>
      </c>
      <c r="B179" t="s">
        <v>715</v>
      </c>
      <c r="C179">
        <v>2012</v>
      </c>
      <c r="D179" s="27">
        <v>41234</v>
      </c>
      <c r="E179" s="27">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25">
      <c r="A180">
        <v>7348</v>
      </c>
      <c r="B180" t="s">
        <v>9433</v>
      </c>
      <c r="C180">
        <v>2014</v>
      </c>
      <c r="D180" s="27">
        <v>41985</v>
      </c>
      <c r="E180" s="27">
        <v>41991</v>
      </c>
      <c r="F180" t="s">
        <v>50</v>
      </c>
      <c r="G180" t="s">
        <v>39</v>
      </c>
      <c r="H180" t="s">
        <v>40</v>
      </c>
      <c r="I180" t="s">
        <v>41</v>
      </c>
      <c r="J180" t="s">
        <v>27</v>
      </c>
      <c r="K180" t="s">
        <v>1521</v>
      </c>
      <c r="L180" t="s">
        <v>54</v>
      </c>
      <c r="M180">
        <v>32216</v>
      </c>
      <c r="N180" t="s">
        <v>30</v>
      </c>
      <c r="O180" t="s">
        <v>1585</v>
      </c>
      <c r="P180" t="s">
        <v>32</v>
      </c>
      <c r="Q180" t="s">
        <v>36</v>
      </c>
      <c r="R180" t="s">
        <v>1586</v>
      </c>
      <c r="S180">
        <v>64.784000000000006</v>
      </c>
      <c r="T180">
        <v>1</v>
      </c>
      <c r="U180">
        <v>0.2</v>
      </c>
      <c r="V180">
        <v>-12.147000000000009</v>
      </c>
    </row>
    <row r="181" spans="1:22" x14ac:dyDescent="0.25">
      <c r="A181">
        <v>7341</v>
      </c>
      <c r="B181" t="s">
        <v>9431</v>
      </c>
      <c r="C181">
        <v>2011</v>
      </c>
      <c r="D181" s="27">
        <v>40750</v>
      </c>
      <c r="E181" s="27">
        <v>40756</v>
      </c>
      <c r="F181" t="s">
        <v>50</v>
      </c>
      <c r="G181" t="s">
        <v>4143</v>
      </c>
      <c r="H181" t="s">
        <v>4144</v>
      </c>
      <c r="I181" t="s">
        <v>26</v>
      </c>
      <c r="J181" t="s">
        <v>27</v>
      </c>
      <c r="K181" t="s">
        <v>1736</v>
      </c>
      <c r="L181" t="s">
        <v>1272</v>
      </c>
      <c r="M181">
        <v>30318</v>
      </c>
      <c r="N181" t="s">
        <v>30</v>
      </c>
      <c r="O181" t="s">
        <v>5165</v>
      </c>
      <c r="P181" t="s">
        <v>32</v>
      </c>
      <c r="Q181" t="s">
        <v>36</v>
      </c>
      <c r="R181" t="s">
        <v>5166</v>
      </c>
      <c r="S181">
        <v>67.88</v>
      </c>
      <c r="T181">
        <v>2</v>
      </c>
      <c r="U181">
        <v>0</v>
      </c>
      <c r="V181">
        <v>18.327599999999997</v>
      </c>
    </row>
    <row r="182" spans="1:22" x14ac:dyDescent="0.25">
      <c r="A182">
        <v>7339</v>
      </c>
      <c r="B182" t="s">
        <v>9429</v>
      </c>
      <c r="C182">
        <v>2011</v>
      </c>
      <c r="D182" s="27">
        <v>40897</v>
      </c>
      <c r="E182" s="27">
        <v>40900</v>
      </c>
      <c r="F182" t="s">
        <v>23</v>
      </c>
      <c r="G182" t="s">
        <v>3518</v>
      </c>
      <c r="H182" t="s">
        <v>3519</v>
      </c>
      <c r="I182" t="s">
        <v>41</v>
      </c>
      <c r="J182" t="s">
        <v>27</v>
      </c>
      <c r="K182" t="s">
        <v>266</v>
      </c>
      <c r="L182" t="s">
        <v>267</v>
      </c>
      <c r="M182">
        <v>10035</v>
      </c>
      <c r="N182" t="s">
        <v>148</v>
      </c>
      <c r="O182" t="s">
        <v>6142</v>
      </c>
      <c r="P182" t="s">
        <v>32</v>
      </c>
      <c r="Q182" t="s">
        <v>36</v>
      </c>
      <c r="R182" t="s">
        <v>6143</v>
      </c>
      <c r="S182">
        <v>192.18600000000004</v>
      </c>
      <c r="T182">
        <v>3</v>
      </c>
      <c r="U182">
        <v>0.1</v>
      </c>
      <c r="V182">
        <v>36.3018</v>
      </c>
    </row>
    <row r="183" spans="1:22" x14ac:dyDescent="0.25">
      <c r="A183">
        <v>7308</v>
      </c>
      <c r="B183" t="s">
        <v>9409</v>
      </c>
      <c r="C183">
        <v>2013</v>
      </c>
      <c r="D183" s="27">
        <v>41584</v>
      </c>
      <c r="E183" s="27">
        <v>41586</v>
      </c>
      <c r="F183" t="s">
        <v>23</v>
      </c>
      <c r="G183" t="s">
        <v>940</v>
      </c>
      <c r="H183" t="s">
        <v>941</v>
      </c>
      <c r="I183" t="s">
        <v>26</v>
      </c>
      <c r="J183" t="s">
        <v>27</v>
      </c>
      <c r="K183" t="s">
        <v>630</v>
      </c>
      <c r="L183" t="s">
        <v>43</v>
      </c>
      <c r="M183">
        <v>95123</v>
      </c>
      <c r="N183" t="s">
        <v>44</v>
      </c>
      <c r="O183" t="s">
        <v>6142</v>
      </c>
      <c r="P183" t="s">
        <v>32</v>
      </c>
      <c r="Q183" t="s">
        <v>36</v>
      </c>
      <c r="R183" t="s">
        <v>6143</v>
      </c>
      <c r="S183">
        <v>113.88800000000002</v>
      </c>
      <c r="T183">
        <v>2</v>
      </c>
      <c r="U183">
        <v>0.2</v>
      </c>
      <c r="V183">
        <v>9.9651999999999994</v>
      </c>
    </row>
    <row r="184" spans="1:22" x14ac:dyDescent="0.25">
      <c r="A184">
        <v>7304</v>
      </c>
      <c r="B184" t="s">
        <v>9407</v>
      </c>
      <c r="C184">
        <v>2014</v>
      </c>
      <c r="D184" s="27">
        <v>41887</v>
      </c>
      <c r="E184" s="27">
        <v>41891</v>
      </c>
      <c r="F184" t="s">
        <v>50</v>
      </c>
      <c r="G184" t="s">
        <v>8517</v>
      </c>
      <c r="H184" t="s">
        <v>8518</v>
      </c>
      <c r="I184" t="s">
        <v>26</v>
      </c>
      <c r="J184" t="s">
        <v>27</v>
      </c>
      <c r="K184" t="s">
        <v>3461</v>
      </c>
      <c r="L184" t="s">
        <v>54</v>
      </c>
      <c r="M184">
        <v>33437</v>
      </c>
      <c r="N184" t="s">
        <v>30</v>
      </c>
      <c r="O184" t="s">
        <v>701</v>
      </c>
      <c r="P184" t="s">
        <v>32</v>
      </c>
      <c r="Q184" t="s">
        <v>36</v>
      </c>
      <c r="R184" t="s">
        <v>702</v>
      </c>
      <c r="S184">
        <v>97.184000000000012</v>
      </c>
      <c r="T184">
        <v>2</v>
      </c>
      <c r="U184">
        <v>0.2</v>
      </c>
      <c r="V184">
        <v>6.0740000000000016</v>
      </c>
    </row>
    <row r="185" spans="1:22" x14ac:dyDescent="0.25">
      <c r="A185">
        <v>7266</v>
      </c>
      <c r="B185" t="s">
        <v>9381</v>
      </c>
      <c r="C185">
        <v>2011</v>
      </c>
      <c r="D185" s="27">
        <v>40870</v>
      </c>
      <c r="E185" s="27">
        <v>40873</v>
      </c>
      <c r="F185" t="s">
        <v>23</v>
      </c>
      <c r="G185" t="s">
        <v>3856</v>
      </c>
      <c r="H185" t="s">
        <v>3857</v>
      </c>
      <c r="I185" t="s">
        <v>41</v>
      </c>
      <c r="J185" t="s">
        <v>27</v>
      </c>
      <c r="K185" t="s">
        <v>184</v>
      </c>
      <c r="L185" t="s">
        <v>104</v>
      </c>
      <c r="M185">
        <v>77095</v>
      </c>
      <c r="N185" t="s">
        <v>105</v>
      </c>
      <c r="O185" t="s">
        <v>3545</v>
      </c>
      <c r="P185" t="s">
        <v>32</v>
      </c>
      <c r="Q185" t="s">
        <v>36</v>
      </c>
      <c r="R185" t="s">
        <v>3546</v>
      </c>
      <c r="S185">
        <v>155.37199999999999</v>
      </c>
      <c r="T185">
        <v>2</v>
      </c>
      <c r="U185">
        <v>0.3</v>
      </c>
      <c r="V185">
        <v>-35.513599999999997</v>
      </c>
    </row>
    <row r="186" spans="1:22" x14ac:dyDescent="0.25">
      <c r="A186">
        <v>7244</v>
      </c>
      <c r="B186" t="s">
        <v>9368</v>
      </c>
      <c r="C186">
        <v>2014</v>
      </c>
      <c r="D186" s="27">
        <v>41869</v>
      </c>
      <c r="E186" s="27">
        <v>41874</v>
      </c>
      <c r="F186" t="s">
        <v>23</v>
      </c>
      <c r="G186" t="s">
        <v>5259</v>
      </c>
      <c r="H186" t="s">
        <v>5260</v>
      </c>
      <c r="I186" t="s">
        <v>26</v>
      </c>
      <c r="J186" t="s">
        <v>27</v>
      </c>
      <c r="K186" t="s">
        <v>146</v>
      </c>
      <c r="L186" t="s">
        <v>147</v>
      </c>
      <c r="M186">
        <v>19134</v>
      </c>
      <c r="N186" t="s">
        <v>148</v>
      </c>
      <c r="O186" t="s">
        <v>1872</v>
      </c>
      <c r="P186" t="s">
        <v>32</v>
      </c>
      <c r="Q186" t="s">
        <v>36</v>
      </c>
      <c r="R186" t="s">
        <v>1873</v>
      </c>
      <c r="S186">
        <v>4416.174</v>
      </c>
      <c r="T186">
        <v>9</v>
      </c>
      <c r="U186">
        <v>0.3</v>
      </c>
      <c r="V186">
        <v>-630.88200000000006</v>
      </c>
    </row>
    <row r="187" spans="1:22" x14ac:dyDescent="0.25">
      <c r="A187">
        <v>7187</v>
      </c>
      <c r="B187" t="s">
        <v>9334</v>
      </c>
      <c r="C187">
        <v>2014</v>
      </c>
      <c r="D187" s="27">
        <v>41869</v>
      </c>
      <c r="E187" s="27">
        <v>41876</v>
      </c>
      <c r="F187" t="s">
        <v>50</v>
      </c>
      <c r="G187" t="s">
        <v>4443</v>
      </c>
      <c r="H187" t="s">
        <v>4444</v>
      </c>
      <c r="I187" t="s">
        <v>102</v>
      </c>
      <c r="J187" t="s">
        <v>27</v>
      </c>
      <c r="K187" t="s">
        <v>184</v>
      </c>
      <c r="L187" t="s">
        <v>104</v>
      </c>
      <c r="M187">
        <v>77095</v>
      </c>
      <c r="N187" t="s">
        <v>105</v>
      </c>
      <c r="O187" t="s">
        <v>5750</v>
      </c>
      <c r="P187" t="s">
        <v>32</v>
      </c>
      <c r="Q187" t="s">
        <v>36</v>
      </c>
      <c r="R187" t="s">
        <v>5751</v>
      </c>
      <c r="S187">
        <v>74.591999999999999</v>
      </c>
      <c r="T187">
        <v>4</v>
      </c>
      <c r="U187">
        <v>0.3</v>
      </c>
      <c r="V187">
        <v>-2.1312000000000033</v>
      </c>
    </row>
    <row r="188" spans="1:22" x14ac:dyDescent="0.25">
      <c r="A188">
        <v>7184</v>
      </c>
      <c r="B188" t="s">
        <v>9333</v>
      </c>
      <c r="C188">
        <v>2014</v>
      </c>
      <c r="D188" s="27">
        <v>41751</v>
      </c>
      <c r="E188" s="27">
        <v>41753</v>
      </c>
      <c r="F188" t="s">
        <v>188</v>
      </c>
      <c r="G188" t="s">
        <v>465</v>
      </c>
      <c r="H188" t="s">
        <v>466</v>
      </c>
      <c r="I188" t="s">
        <v>26</v>
      </c>
      <c r="J188" t="s">
        <v>27</v>
      </c>
      <c r="K188" t="s">
        <v>4492</v>
      </c>
      <c r="L188" t="s">
        <v>2735</v>
      </c>
      <c r="M188">
        <v>21215</v>
      </c>
      <c r="N188" t="s">
        <v>148</v>
      </c>
      <c r="O188" t="s">
        <v>203</v>
      </c>
      <c r="P188" t="s">
        <v>32</v>
      </c>
      <c r="Q188" t="s">
        <v>36</v>
      </c>
      <c r="R188" t="s">
        <v>204</v>
      </c>
      <c r="S188">
        <v>908.82</v>
      </c>
      <c r="T188">
        <v>9</v>
      </c>
      <c r="U188">
        <v>0</v>
      </c>
      <c r="V188">
        <v>227.20500000000004</v>
      </c>
    </row>
    <row r="189" spans="1:22" x14ac:dyDescent="0.25">
      <c r="A189">
        <v>7171</v>
      </c>
      <c r="B189" t="s">
        <v>9325</v>
      </c>
      <c r="C189">
        <v>2014</v>
      </c>
      <c r="D189" s="27">
        <v>41921</v>
      </c>
      <c r="E189" s="27">
        <v>41927</v>
      </c>
      <c r="F189" t="s">
        <v>50</v>
      </c>
      <c r="G189" t="s">
        <v>2520</v>
      </c>
      <c r="H189" t="s">
        <v>2521</v>
      </c>
      <c r="I189" t="s">
        <v>26</v>
      </c>
      <c r="J189" t="s">
        <v>27</v>
      </c>
      <c r="K189" t="s">
        <v>266</v>
      </c>
      <c r="L189" t="s">
        <v>267</v>
      </c>
      <c r="M189">
        <v>10009</v>
      </c>
      <c r="N189" t="s">
        <v>148</v>
      </c>
      <c r="O189" t="s">
        <v>1548</v>
      </c>
      <c r="P189" t="s">
        <v>32</v>
      </c>
      <c r="Q189" t="s">
        <v>36</v>
      </c>
      <c r="R189" t="s">
        <v>1549</v>
      </c>
      <c r="S189">
        <v>145.76400000000001</v>
      </c>
      <c r="T189">
        <v>2</v>
      </c>
      <c r="U189">
        <v>0.1</v>
      </c>
      <c r="V189">
        <v>3.2392000000000074</v>
      </c>
    </row>
    <row r="190" spans="1:22" x14ac:dyDescent="0.25">
      <c r="A190">
        <v>7168</v>
      </c>
      <c r="B190" t="s">
        <v>9324</v>
      </c>
      <c r="C190">
        <v>2011</v>
      </c>
      <c r="D190" s="27">
        <v>40746</v>
      </c>
      <c r="E190" s="27">
        <v>40748</v>
      </c>
      <c r="F190" t="s">
        <v>23</v>
      </c>
      <c r="G190" t="s">
        <v>2235</v>
      </c>
      <c r="H190" t="s">
        <v>2236</v>
      </c>
      <c r="I190" t="s">
        <v>26</v>
      </c>
      <c r="J190" t="s">
        <v>27</v>
      </c>
      <c r="K190" t="s">
        <v>127</v>
      </c>
      <c r="L190" t="s">
        <v>43</v>
      </c>
      <c r="M190">
        <v>94122</v>
      </c>
      <c r="N190" t="s">
        <v>44</v>
      </c>
      <c r="O190" t="s">
        <v>4730</v>
      </c>
      <c r="P190" t="s">
        <v>32</v>
      </c>
      <c r="Q190" t="s">
        <v>36</v>
      </c>
      <c r="R190" t="s">
        <v>4731</v>
      </c>
      <c r="S190">
        <v>717.72</v>
      </c>
      <c r="T190">
        <v>3</v>
      </c>
      <c r="U190">
        <v>0.2</v>
      </c>
      <c r="V190">
        <v>71.77200000000002</v>
      </c>
    </row>
    <row r="191" spans="1:22" x14ac:dyDescent="0.25">
      <c r="A191">
        <v>7151</v>
      </c>
      <c r="B191" t="s">
        <v>9311</v>
      </c>
      <c r="C191">
        <v>2014</v>
      </c>
      <c r="D191" s="27">
        <v>41996</v>
      </c>
      <c r="E191" s="27">
        <v>42000</v>
      </c>
      <c r="F191" t="s">
        <v>50</v>
      </c>
      <c r="G191" t="s">
        <v>6212</v>
      </c>
      <c r="H191" t="s">
        <v>6213</v>
      </c>
      <c r="I191" t="s">
        <v>102</v>
      </c>
      <c r="J191" t="s">
        <v>27</v>
      </c>
      <c r="K191" t="s">
        <v>7881</v>
      </c>
      <c r="L191" t="s">
        <v>358</v>
      </c>
      <c r="M191">
        <v>35401</v>
      </c>
      <c r="N191" t="s">
        <v>30</v>
      </c>
      <c r="O191" t="s">
        <v>1839</v>
      </c>
      <c r="P191" t="s">
        <v>32</v>
      </c>
      <c r="Q191" t="s">
        <v>36</v>
      </c>
      <c r="R191" t="s">
        <v>1840</v>
      </c>
      <c r="S191">
        <v>141.96</v>
      </c>
      <c r="T191">
        <v>2</v>
      </c>
      <c r="U191">
        <v>0</v>
      </c>
      <c r="V191">
        <v>35.490000000000009</v>
      </c>
    </row>
    <row r="192" spans="1:22" x14ac:dyDescent="0.25">
      <c r="A192">
        <v>7136</v>
      </c>
      <c r="B192" t="s">
        <v>9303</v>
      </c>
      <c r="C192">
        <v>2014</v>
      </c>
      <c r="D192" s="27">
        <v>41970</v>
      </c>
      <c r="E192" s="27">
        <v>41975</v>
      </c>
      <c r="F192" t="s">
        <v>50</v>
      </c>
      <c r="G192" t="s">
        <v>4176</v>
      </c>
      <c r="H192" t="s">
        <v>4177</v>
      </c>
      <c r="I192" t="s">
        <v>102</v>
      </c>
      <c r="J192" t="s">
        <v>27</v>
      </c>
      <c r="K192" t="s">
        <v>1464</v>
      </c>
      <c r="L192" t="s">
        <v>254</v>
      </c>
      <c r="M192">
        <v>47374</v>
      </c>
      <c r="N192" t="s">
        <v>105</v>
      </c>
      <c r="O192" t="s">
        <v>686</v>
      </c>
      <c r="P192" t="s">
        <v>32</v>
      </c>
      <c r="Q192" t="s">
        <v>36</v>
      </c>
      <c r="R192" t="s">
        <v>687</v>
      </c>
      <c r="S192">
        <v>828.59999999999991</v>
      </c>
      <c r="T192">
        <v>3</v>
      </c>
      <c r="U192">
        <v>0</v>
      </c>
      <c r="V192">
        <v>240.29399999999995</v>
      </c>
    </row>
    <row r="193" spans="1:22" x14ac:dyDescent="0.25">
      <c r="A193">
        <v>7105</v>
      </c>
      <c r="B193" t="s">
        <v>9291</v>
      </c>
      <c r="C193">
        <v>2014</v>
      </c>
      <c r="D193" s="27">
        <v>41810</v>
      </c>
      <c r="E193" s="27">
        <v>41812</v>
      </c>
      <c r="F193" t="s">
        <v>23</v>
      </c>
      <c r="G193" t="s">
        <v>4616</v>
      </c>
      <c r="H193" t="s">
        <v>4617</v>
      </c>
      <c r="I193" t="s">
        <v>41</v>
      </c>
      <c r="J193" t="s">
        <v>27</v>
      </c>
      <c r="K193" t="s">
        <v>606</v>
      </c>
      <c r="L193" t="s">
        <v>498</v>
      </c>
      <c r="M193">
        <v>43055</v>
      </c>
      <c r="N193" t="s">
        <v>148</v>
      </c>
      <c r="O193" t="s">
        <v>1280</v>
      </c>
      <c r="P193" t="s">
        <v>32</v>
      </c>
      <c r="Q193" t="s">
        <v>36</v>
      </c>
      <c r="R193" t="s">
        <v>1281</v>
      </c>
      <c r="S193">
        <v>760.11599999999987</v>
      </c>
      <c r="T193">
        <v>6</v>
      </c>
      <c r="U193">
        <v>0.3</v>
      </c>
      <c r="V193">
        <v>-43.435200000000009</v>
      </c>
    </row>
    <row r="194" spans="1:22" x14ac:dyDescent="0.25">
      <c r="A194">
        <v>7055</v>
      </c>
      <c r="B194" t="s">
        <v>9262</v>
      </c>
      <c r="C194">
        <v>2013</v>
      </c>
      <c r="D194" s="27">
        <v>41620</v>
      </c>
      <c r="E194" s="27">
        <v>41620</v>
      </c>
      <c r="F194" t="s">
        <v>1290</v>
      </c>
      <c r="G194" t="s">
        <v>5054</v>
      </c>
      <c r="H194" t="s">
        <v>5055</v>
      </c>
      <c r="I194" t="s">
        <v>26</v>
      </c>
      <c r="J194" t="s">
        <v>27</v>
      </c>
      <c r="K194" t="s">
        <v>1883</v>
      </c>
      <c r="L194" t="s">
        <v>43</v>
      </c>
      <c r="M194">
        <v>92804</v>
      </c>
      <c r="N194" t="s">
        <v>44</v>
      </c>
      <c r="O194" t="s">
        <v>4839</v>
      </c>
      <c r="P194" t="s">
        <v>32</v>
      </c>
      <c r="Q194" t="s">
        <v>36</v>
      </c>
      <c r="R194" t="s">
        <v>4840</v>
      </c>
      <c r="S194">
        <v>363.92</v>
      </c>
      <c r="T194">
        <v>5</v>
      </c>
      <c r="U194">
        <v>0.2</v>
      </c>
      <c r="V194">
        <v>-31.843000000000018</v>
      </c>
    </row>
    <row r="195" spans="1:22" x14ac:dyDescent="0.25">
      <c r="A195">
        <v>7044</v>
      </c>
      <c r="B195" t="s">
        <v>9257</v>
      </c>
      <c r="C195">
        <v>2014</v>
      </c>
      <c r="D195" s="27">
        <v>41839</v>
      </c>
      <c r="E195" s="27">
        <v>41844</v>
      </c>
      <c r="F195" t="s">
        <v>50</v>
      </c>
      <c r="G195" t="s">
        <v>2304</v>
      </c>
      <c r="H195" t="s">
        <v>2305</v>
      </c>
      <c r="I195" t="s">
        <v>26</v>
      </c>
      <c r="J195" t="s">
        <v>27</v>
      </c>
      <c r="K195" t="s">
        <v>146</v>
      </c>
      <c r="L195" t="s">
        <v>147</v>
      </c>
      <c r="M195">
        <v>19134</v>
      </c>
      <c r="N195" t="s">
        <v>148</v>
      </c>
      <c r="O195" t="s">
        <v>1839</v>
      </c>
      <c r="P195" t="s">
        <v>32</v>
      </c>
      <c r="Q195" t="s">
        <v>36</v>
      </c>
      <c r="R195" t="s">
        <v>1840</v>
      </c>
      <c r="S195">
        <v>198.744</v>
      </c>
      <c r="T195">
        <v>4</v>
      </c>
      <c r="U195">
        <v>0.3</v>
      </c>
      <c r="V195">
        <v>-14.195999999999984</v>
      </c>
    </row>
    <row r="196" spans="1:22" x14ac:dyDescent="0.25">
      <c r="A196">
        <v>7036</v>
      </c>
      <c r="B196" t="s">
        <v>9251</v>
      </c>
      <c r="C196">
        <v>2014</v>
      </c>
      <c r="D196" s="27">
        <v>41953</v>
      </c>
      <c r="E196" s="27">
        <v>41957</v>
      </c>
      <c r="F196" t="s">
        <v>50</v>
      </c>
      <c r="G196" t="s">
        <v>4507</v>
      </c>
      <c r="H196" t="s">
        <v>4508</v>
      </c>
      <c r="I196" t="s">
        <v>41</v>
      </c>
      <c r="J196" t="s">
        <v>27</v>
      </c>
      <c r="K196" t="s">
        <v>947</v>
      </c>
      <c r="L196" t="s">
        <v>43</v>
      </c>
      <c r="M196">
        <v>92105</v>
      </c>
      <c r="N196" t="s">
        <v>44</v>
      </c>
      <c r="O196" t="s">
        <v>2476</v>
      </c>
      <c r="P196" t="s">
        <v>32</v>
      </c>
      <c r="Q196" t="s">
        <v>36</v>
      </c>
      <c r="R196" t="s">
        <v>2477</v>
      </c>
      <c r="S196">
        <v>523.39200000000005</v>
      </c>
      <c r="T196">
        <v>3</v>
      </c>
      <c r="U196">
        <v>0.2</v>
      </c>
      <c r="V196">
        <v>52.339199999999977</v>
      </c>
    </row>
    <row r="197" spans="1:22" x14ac:dyDescent="0.25">
      <c r="A197">
        <v>7033</v>
      </c>
      <c r="B197" t="s">
        <v>9250</v>
      </c>
      <c r="C197">
        <v>2013</v>
      </c>
      <c r="D197" s="27">
        <v>41590</v>
      </c>
      <c r="E197" s="27">
        <v>41595</v>
      </c>
      <c r="F197" t="s">
        <v>50</v>
      </c>
      <c r="G197" t="s">
        <v>4136</v>
      </c>
      <c r="H197" t="s">
        <v>4137</v>
      </c>
      <c r="I197" t="s">
        <v>41</v>
      </c>
      <c r="J197" t="s">
        <v>27</v>
      </c>
      <c r="K197" t="s">
        <v>266</v>
      </c>
      <c r="L197" t="s">
        <v>267</v>
      </c>
      <c r="M197">
        <v>10011</v>
      </c>
      <c r="N197" t="s">
        <v>148</v>
      </c>
      <c r="O197" t="s">
        <v>4839</v>
      </c>
      <c r="P197" t="s">
        <v>32</v>
      </c>
      <c r="Q197" t="s">
        <v>36</v>
      </c>
      <c r="R197" t="s">
        <v>4840</v>
      </c>
      <c r="S197">
        <v>245.64600000000002</v>
      </c>
      <c r="T197">
        <v>3</v>
      </c>
      <c r="U197">
        <v>0.1</v>
      </c>
      <c r="V197">
        <v>8.1881999999999877</v>
      </c>
    </row>
    <row r="198" spans="1:22" x14ac:dyDescent="0.25">
      <c r="A198">
        <v>7009</v>
      </c>
      <c r="B198" t="s">
        <v>9239</v>
      </c>
      <c r="C198">
        <v>2012</v>
      </c>
      <c r="D198" s="27">
        <v>41142</v>
      </c>
      <c r="E198" s="27">
        <v>41146</v>
      </c>
      <c r="F198" t="s">
        <v>50</v>
      </c>
      <c r="G198" t="s">
        <v>3953</v>
      </c>
      <c r="H198" t="s">
        <v>3954</v>
      </c>
      <c r="I198" t="s">
        <v>41</v>
      </c>
      <c r="J198" t="s">
        <v>27</v>
      </c>
      <c r="K198" t="s">
        <v>318</v>
      </c>
      <c r="L198" t="s">
        <v>498</v>
      </c>
      <c r="M198">
        <v>45503</v>
      </c>
      <c r="N198" t="s">
        <v>148</v>
      </c>
      <c r="O198" t="s">
        <v>1793</v>
      </c>
      <c r="P198" t="s">
        <v>32</v>
      </c>
      <c r="Q198" t="s">
        <v>36</v>
      </c>
      <c r="R198" t="s">
        <v>1794</v>
      </c>
      <c r="S198">
        <v>598.45799999999997</v>
      </c>
      <c r="T198">
        <v>3</v>
      </c>
      <c r="U198">
        <v>0.3</v>
      </c>
      <c r="V198">
        <v>-42.746999999999957</v>
      </c>
    </row>
    <row r="199" spans="1:22" x14ac:dyDescent="0.25">
      <c r="A199">
        <v>7006</v>
      </c>
      <c r="B199" t="s">
        <v>9237</v>
      </c>
      <c r="C199">
        <v>2012</v>
      </c>
      <c r="D199" s="27">
        <v>41214</v>
      </c>
      <c r="E199" s="27">
        <v>41218</v>
      </c>
      <c r="F199" t="s">
        <v>50</v>
      </c>
      <c r="G199" t="s">
        <v>1913</v>
      </c>
      <c r="H199" t="s">
        <v>1914</v>
      </c>
      <c r="I199" t="s">
        <v>26</v>
      </c>
      <c r="J199" t="s">
        <v>27</v>
      </c>
      <c r="K199" t="s">
        <v>266</v>
      </c>
      <c r="L199" t="s">
        <v>267</v>
      </c>
      <c r="M199">
        <v>10009</v>
      </c>
      <c r="N199" t="s">
        <v>148</v>
      </c>
      <c r="O199" t="s">
        <v>8382</v>
      </c>
      <c r="P199" t="s">
        <v>32</v>
      </c>
      <c r="Q199" t="s">
        <v>36</v>
      </c>
      <c r="R199" t="s">
        <v>8383</v>
      </c>
      <c r="S199">
        <v>205.16400000000002</v>
      </c>
      <c r="T199">
        <v>2</v>
      </c>
      <c r="U199">
        <v>0.1</v>
      </c>
      <c r="V199">
        <v>13.677600000000002</v>
      </c>
    </row>
    <row r="200" spans="1:22" x14ac:dyDescent="0.25">
      <c r="A200">
        <v>7002</v>
      </c>
      <c r="B200" t="s">
        <v>9233</v>
      </c>
      <c r="C200">
        <v>2012</v>
      </c>
      <c r="D200" s="27">
        <v>40998</v>
      </c>
      <c r="E200" s="27">
        <v>41002</v>
      </c>
      <c r="F200" t="s">
        <v>50</v>
      </c>
      <c r="G200" t="s">
        <v>5993</v>
      </c>
      <c r="H200" t="s">
        <v>5994</v>
      </c>
      <c r="I200" t="s">
        <v>102</v>
      </c>
      <c r="J200" t="s">
        <v>27</v>
      </c>
      <c r="K200" t="s">
        <v>9234</v>
      </c>
      <c r="L200" t="s">
        <v>211</v>
      </c>
      <c r="M200">
        <v>61761</v>
      </c>
      <c r="N200" t="s">
        <v>105</v>
      </c>
      <c r="O200" t="s">
        <v>6956</v>
      </c>
      <c r="P200" t="s">
        <v>32</v>
      </c>
      <c r="Q200" t="s">
        <v>36</v>
      </c>
      <c r="R200" t="s">
        <v>6957</v>
      </c>
      <c r="S200">
        <v>366.74399999999997</v>
      </c>
      <c r="T200">
        <v>4</v>
      </c>
      <c r="U200">
        <v>0.3</v>
      </c>
      <c r="V200">
        <v>-110.02320000000003</v>
      </c>
    </row>
    <row r="201" spans="1:22" x14ac:dyDescent="0.25">
      <c r="A201">
        <v>6949</v>
      </c>
      <c r="B201" t="s">
        <v>9200</v>
      </c>
      <c r="C201">
        <v>2012</v>
      </c>
      <c r="D201" s="27">
        <v>41024</v>
      </c>
      <c r="E201" s="27">
        <v>41028</v>
      </c>
      <c r="F201" t="s">
        <v>50</v>
      </c>
      <c r="G201" t="s">
        <v>1974</v>
      </c>
      <c r="H201" t="s">
        <v>1975</v>
      </c>
      <c r="I201" t="s">
        <v>26</v>
      </c>
      <c r="J201" t="s">
        <v>27</v>
      </c>
      <c r="K201" t="s">
        <v>456</v>
      </c>
      <c r="L201" t="s">
        <v>211</v>
      </c>
      <c r="M201">
        <v>60505</v>
      </c>
      <c r="N201" t="s">
        <v>105</v>
      </c>
      <c r="O201" t="s">
        <v>6595</v>
      </c>
      <c r="P201" t="s">
        <v>32</v>
      </c>
      <c r="Q201" t="s">
        <v>36</v>
      </c>
      <c r="R201" t="s">
        <v>6596</v>
      </c>
      <c r="S201">
        <v>128.05799999999999</v>
      </c>
      <c r="T201">
        <v>3</v>
      </c>
      <c r="U201">
        <v>0.3</v>
      </c>
      <c r="V201">
        <v>-23.782199999999996</v>
      </c>
    </row>
    <row r="202" spans="1:22" x14ac:dyDescent="0.25">
      <c r="A202">
        <v>6918</v>
      </c>
      <c r="B202" t="s">
        <v>9173</v>
      </c>
      <c r="C202">
        <v>2011</v>
      </c>
      <c r="D202" s="27">
        <v>40893</v>
      </c>
      <c r="E202" s="27">
        <v>40898</v>
      </c>
      <c r="F202" t="s">
        <v>50</v>
      </c>
      <c r="G202" t="s">
        <v>7370</v>
      </c>
      <c r="H202" t="s">
        <v>7371</v>
      </c>
      <c r="I202" t="s">
        <v>41</v>
      </c>
      <c r="J202" t="s">
        <v>27</v>
      </c>
      <c r="K202" t="s">
        <v>5395</v>
      </c>
      <c r="L202" t="s">
        <v>43</v>
      </c>
      <c r="M202">
        <v>95823</v>
      </c>
      <c r="N202" t="s">
        <v>44</v>
      </c>
      <c r="O202" t="s">
        <v>4519</v>
      </c>
      <c r="P202" t="s">
        <v>32</v>
      </c>
      <c r="Q202" t="s">
        <v>36</v>
      </c>
      <c r="R202" t="s">
        <v>4520</v>
      </c>
      <c r="S202">
        <v>1403.9200000000003</v>
      </c>
      <c r="T202">
        <v>5</v>
      </c>
      <c r="U202">
        <v>0.2</v>
      </c>
      <c r="V202">
        <v>70.196000000000026</v>
      </c>
    </row>
    <row r="203" spans="1:22" x14ac:dyDescent="0.25">
      <c r="A203">
        <v>6899</v>
      </c>
      <c r="B203" t="s">
        <v>9156</v>
      </c>
      <c r="C203">
        <v>2012</v>
      </c>
      <c r="D203" s="27">
        <v>41053</v>
      </c>
      <c r="E203" s="27">
        <v>41055</v>
      </c>
      <c r="F203" t="s">
        <v>23</v>
      </c>
      <c r="G203" t="s">
        <v>7550</v>
      </c>
      <c r="H203" t="s">
        <v>7551</v>
      </c>
      <c r="I203" t="s">
        <v>26</v>
      </c>
      <c r="J203" t="s">
        <v>27</v>
      </c>
      <c r="K203" t="s">
        <v>210</v>
      </c>
      <c r="L203" t="s">
        <v>211</v>
      </c>
      <c r="M203">
        <v>60540</v>
      </c>
      <c r="N203" t="s">
        <v>105</v>
      </c>
      <c r="O203" t="s">
        <v>3186</v>
      </c>
      <c r="P203" t="s">
        <v>32</v>
      </c>
      <c r="Q203" t="s">
        <v>36</v>
      </c>
      <c r="R203" t="s">
        <v>3187</v>
      </c>
      <c r="S203">
        <v>602.65099999999995</v>
      </c>
      <c r="T203">
        <v>7</v>
      </c>
      <c r="U203">
        <v>0.3</v>
      </c>
      <c r="V203">
        <v>-163.57670000000005</v>
      </c>
    </row>
    <row r="204" spans="1:22" x14ac:dyDescent="0.25">
      <c r="A204">
        <v>6885</v>
      </c>
      <c r="B204" t="s">
        <v>9151</v>
      </c>
      <c r="C204">
        <v>2012</v>
      </c>
      <c r="D204" s="27">
        <v>41060</v>
      </c>
      <c r="E204" s="27">
        <v>41064</v>
      </c>
      <c r="F204" t="s">
        <v>50</v>
      </c>
      <c r="G204" t="s">
        <v>1870</v>
      </c>
      <c r="H204" t="s">
        <v>1871</v>
      </c>
      <c r="I204" t="s">
        <v>26</v>
      </c>
      <c r="J204" t="s">
        <v>27</v>
      </c>
      <c r="K204" t="s">
        <v>409</v>
      </c>
      <c r="L204" t="s">
        <v>229</v>
      </c>
      <c r="M204">
        <v>55407</v>
      </c>
      <c r="N204" t="s">
        <v>105</v>
      </c>
      <c r="O204" t="s">
        <v>6248</v>
      </c>
      <c r="P204" t="s">
        <v>32</v>
      </c>
      <c r="Q204" t="s">
        <v>36</v>
      </c>
      <c r="R204" t="s">
        <v>6249</v>
      </c>
      <c r="S204">
        <v>2567.84</v>
      </c>
      <c r="T204">
        <v>8</v>
      </c>
      <c r="U204">
        <v>0</v>
      </c>
      <c r="V204">
        <v>770.35199999999986</v>
      </c>
    </row>
    <row r="205" spans="1:22" x14ac:dyDescent="0.25">
      <c r="A205">
        <v>6880</v>
      </c>
      <c r="B205" t="s">
        <v>9150</v>
      </c>
      <c r="C205">
        <v>2012</v>
      </c>
      <c r="D205" s="27">
        <v>41244</v>
      </c>
      <c r="E205" s="27">
        <v>41248</v>
      </c>
      <c r="F205" t="s">
        <v>23</v>
      </c>
      <c r="G205" t="s">
        <v>620</v>
      </c>
      <c r="H205" t="s">
        <v>621</v>
      </c>
      <c r="I205" t="s">
        <v>102</v>
      </c>
      <c r="J205" t="s">
        <v>27</v>
      </c>
      <c r="K205" t="s">
        <v>95</v>
      </c>
      <c r="L205" t="s">
        <v>96</v>
      </c>
      <c r="M205">
        <v>98105</v>
      </c>
      <c r="N205" t="s">
        <v>44</v>
      </c>
      <c r="O205" t="s">
        <v>1726</v>
      </c>
      <c r="P205" t="s">
        <v>32</v>
      </c>
      <c r="Q205" t="s">
        <v>36</v>
      </c>
      <c r="R205" t="s">
        <v>1727</v>
      </c>
      <c r="S205">
        <v>2003.9200000000003</v>
      </c>
      <c r="T205">
        <v>5</v>
      </c>
      <c r="U205">
        <v>0.2</v>
      </c>
      <c r="V205">
        <v>125.24499999999995</v>
      </c>
    </row>
    <row r="206" spans="1:22" x14ac:dyDescent="0.25">
      <c r="A206">
        <v>6863</v>
      </c>
      <c r="B206" t="s">
        <v>9141</v>
      </c>
      <c r="C206">
        <v>2014</v>
      </c>
      <c r="D206" s="27">
        <v>41747</v>
      </c>
      <c r="E206" s="27">
        <v>41752</v>
      </c>
      <c r="F206" t="s">
        <v>50</v>
      </c>
      <c r="G206" t="s">
        <v>4361</v>
      </c>
      <c r="H206" t="s">
        <v>4362</v>
      </c>
      <c r="I206" t="s">
        <v>26</v>
      </c>
      <c r="J206" t="s">
        <v>27</v>
      </c>
      <c r="K206" t="s">
        <v>42</v>
      </c>
      <c r="L206" t="s">
        <v>43</v>
      </c>
      <c r="M206">
        <v>90008</v>
      </c>
      <c r="N206" t="s">
        <v>44</v>
      </c>
      <c r="O206" t="s">
        <v>4839</v>
      </c>
      <c r="P206" t="s">
        <v>32</v>
      </c>
      <c r="Q206" t="s">
        <v>36</v>
      </c>
      <c r="R206" t="s">
        <v>4840</v>
      </c>
      <c r="S206">
        <v>218.35200000000003</v>
      </c>
      <c r="T206">
        <v>3</v>
      </c>
      <c r="U206">
        <v>0.2</v>
      </c>
      <c r="V206">
        <v>-19.105800000000016</v>
      </c>
    </row>
    <row r="207" spans="1:22" x14ac:dyDescent="0.25">
      <c r="A207">
        <v>6846</v>
      </c>
      <c r="B207" t="s">
        <v>9133</v>
      </c>
      <c r="C207">
        <v>2011</v>
      </c>
      <c r="D207" s="27">
        <v>40730</v>
      </c>
      <c r="E207" s="27">
        <v>40736</v>
      </c>
      <c r="F207" t="s">
        <v>50</v>
      </c>
      <c r="G207" t="s">
        <v>5320</v>
      </c>
      <c r="H207" t="s">
        <v>5321</v>
      </c>
      <c r="I207" t="s">
        <v>102</v>
      </c>
      <c r="J207" t="s">
        <v>27</v>
      </c>
      <c r="K207" t="s">
        <v>9134</v>
      </c>
      <c r="L207" t="s">
        <v>43</v>
      </c>
      <c r="M207">
        <v>92020</v>
      </c>
      <c r="N207" t="s">
        <v>44</v>
      </c>
      <c r="O207" t="s">
        <v>4730</v>
      </c>
      <c r="P207" t="s">
        <v>32</v>
      </c>
      <c r="Q207" t="s">
        <v>36</v>
      </c>
      <c r="R207" t="s">
        <v>4731</v>
      </c>
      <c r="S207">
        <v>478.48</v>
      </c>
      <c r="T207">
        <v>2</v>
      </c>
      <c r="U207">
        <v>0.2</v>
      </c>
      <c r="V207">
        <v>47.848000000000013</v>
      </c>
    </row>
    <row r="208" spans="1:22" x14ac:dyDescent="0.25">
      <c r="A208">
        <v>6845</v>
      </c>
      <c r="B208" t="s">
        <v>9130</v>
      </c>
      <c r="C208">
        <v>2013</v>
      </c>
      <c r="D208" s="27">
        <v>41530</v>
      </c>
      <c r="E208" s="27">
        <v>41535</v>
      </c>
      <c r="F208" t="s">
        <v>50</v>
      </c>
      <c r="G208" t="s">
        <v>2431</v>
      </c>
      <c r="H208" t="s">
        <v>2432</v>
      </c>
      <c r="I208" t="s">
        <v>41</v>
      </c>
      <c r="J208" t="s">
        <v>27</v>
      </c>
      <c r="K208" t="s">
        <v>318</v>
      </c>
      <c r="L208" t="s">
        <v>319</v>
      </c>
      <c r="M208">
        <v>22153</v>
      </c>
      <c r="N208" t="s">
        <v>30</v>
      </c>
      <c r="O208" t="s">
        <v>9131</v>
      </c>
      <c r="P208" t="s">
        <v>32</v>
      </c>
      <c r="Q208" t="s">
        <v>36</v>
      </c>
      <c r="R208" t="s">
        <v>9132</v>
      </c>
      <c r="S208">
        <v>1059.1199999999999</v>
      </c>
      <c r="T208">
        <v>4</v>
      </c>
      <c r="U208">
        <v>0</v>
      </c>
      <c r="V208">
        <v>307.14479999999992</v>
      </c>
    </row>
    <row r="209" spans="1:22" x14ac:dyDescent="0.25">
      <c r="A209">
        <v>6821</v>
      </c>
      <c r="B209" t="s">
        <v>9116</v>
      </c>
      <c r="C209">
        <v>2014</v>
      </c>
      <c r="D209" s="27">
        <v>42002</v>
      </c>
      <c r="E209" s="27">
        <v>42006</v>
      </c>
      <c r="F209" t="s">
        <v>50</v>
      </c>
      <c r="G209" t="s">
        <v>5624</v>
      </c>
      <c r="H209" t="s">
        <v>5625</v>
      </c>
      <c r="I209" t="s">
        <v>41</v>
      </c>
      <c r="J209" t="s">
        <v>27</v>
      </c>
      <c r="K209" t="s">
        <v>1385</v>
      </c>
      <c r="L209" t="s">
        <v>211</v>
      </c>
      <c r="M209">
        <v>61604</v>
      </c>
      <c r="N209" t="s">
        <v>105</v>
      </c>
      <c r="O209" t="s">
        <v>716</v>
      </c>
      <c r="P209" t="s">
        <v>32</v>
      </c>
      <c r="Q209" t="s">
        <v>36</v>
      </c>
      <c r="R209" t="s">
        <v>717</v>
      </c>
      <c r="S209">
        <v>113.372</v>
      </c>
      <c r="T209">
        <v>2</v>
      </c>
      <c r="U209">
        <v>0.3</v>
      </c>
      <c r="V209">
        <v>-3.2391999999999896</v>
      </c>
    </row>
    <row r="210" spans="1:22" x14ac:dyDescent="0.25">
      <c r="A210">
        <v>6812</v>
      </c>
      <c r="B210" t="s">
        <v>9112</v>
      </c>
      <c r="C210">
        <v>2014</v>
      </c>
      <c r="D210" s="27">
        <v>41897</v>
      </c>
      <c r="E210" s="27">
        <v>41898</v>
      </c>
      <c r="F210" t="s">
        <v>188</v>
      </c>
      <c r="G210" t="s">
        <v>4361</v>
      </c>
      <c r="H210" t="s">
        <v>4362</v>
      </c>
      <c r="I210" t="s">
        <v>26</v>
      </c>
      <c r="J210" t="s">
        <v>27</v>
      </c>
      <c r="K210" t="s">
        <v>146</v>
      </c>
      <c r="L210" t="s">
        <v>147</v>
      </c>
      <c r="M210">
        <v>19140</v>
      </c>
      <c r="N210" t="s">
        <v>148</v>
      </c>
      <c r="O210" t="s">
        <v>1548</v>
      </c>
      <c r="P210" t="s">
        <v>32</v>
      </c>
      <c r="Q210" t="s">
        <v>36</v>
      </c>
      <c r="R210" t="s">
        <v>1549</v>
      </c>
      <c r="S210">
        <v>113.372</v>
      </c>
      <c r="T210">
        <v>2</v>
      </c>
      <c r="U210">
        <v>0.3</v>
      </c>
      <c r="V210">
        <v>-29.152799999999992</v>
      </c>
    </row>
    <row r="211" spans="1:22" x14ac:dyDescent="0.25">
      <c r="A211">
        <v>6804</v>
      </c>
      <c r="B211" t="s">
        <v>9107</v>
      </c>
      <c r="C211">
        <v>2013</v>
      </c>
      <c r="D211" s="27">
        <v>41634</v>
      </c>
      <c r="E211" s="27">
        <v>41641</v>
      </c>
      <c r="F211" t="s">
        <v>50</v>
      </c>
      <c r="G211" t="s">
        <v>3640</v>
      </c>
      <c r="H211" t="s">
        <v>3641</v>
      </c>
      <c r="I211" t="s">
        <v>41</v>
      </c>
      <c r="J211" t="s">
        <v>27</v>
      </c>
      <c r="K211" t="s">
        <v>544</v>
      </c>
      <c r="L211" t="s">
        <v>310</v>
      </c>
      <c r="M211">
        <v>85023</v>
      </c>
      <c r="N211" t="s">
        <v>44</v>
      </c>
      <c r="O211" t="s">
        <v>4577</v>
      </c>
      <c r="P211" t="s">
        <v>32</v>
      </c>
      <c r="Q211" t="s">
        <v>36</v>
      </c>
      <c r="R211" t="s">
        <v>4578</v>
      </c>
      <c r="S211">
        <v>47.968000000000004</v>
      </c>
      <c r="T211">
        <v>2</v>
      </c>
      <c r="U211">
        <v>0.2</v>
      </c>
      <c r="V211">
        <v>4.1971999999999987</v>
      </c>
    </row>
    <row r="212" spans="1:22" x14ac:dyDescent="0.25">
      <c r="A212">
        <v>6766</v>
      </c>
      <c r="B212" t="s">
        <v>9082</v>
      </c>
      <c r="C212">
        <v>2014</v>
      </c>
      <c r="D212" s="27">
        <v>41750</v>
      </c>
      <c r="E212" s="27">
        <v>41754</v>
      </c>
      <c r="F212" t="s">
        <v>50</v>
      </c>
      <c r="G212" t="s">
        <v>6461</v>
      </c>
      <c r="H212" t="s">
        <v>6462</v>
      </c>
      <c r="I212" t="s">
        <v>26</v>
      </c>
      <c r="J212" t="s">
        <v>27</v>
      </c>
      <c r="K212" t="s">
        <v>303</v>
      </c>
      <c r="L212" t="s">
        <v>211</v>
      </c>
      <c r="M212">
        <v>60653</v>
      </c>
      <c r="N212" t="s">
        <v>105</v>
      </c>
      <c r="O212" t="s">
        <v>1164</v>
      </c>
      <c r="P212" t="s">
        <v>32</v>
      </c>
      <c r="Q212" t="s">
        <v>36</v>
      </c>
      <c r="R212" t="s">
        <v>1165</v>
      </c>
      <c r="S212">
        <v>317.05799999999999</v>
      </c>
      <c r="T212">
        <v>3</v>
      </c>
      <c r="U212">
        <v>0.3</v>
      </c>
      <c r="V212">
        <v>-18.117599999999996</v>
      </c>
    </row>
    <row r="213" spans="1:22" x14ac:dyDescent="0.25">
      <c r="A213">
        <v>6762</v>
      </c>
      <c r="B213" t="s">
        <v>9078</v>
      </c>
      <c r="C213">
        <v>2013</v>
      </c>
      <c r="D213" s="27">
        <v>41480</v>
      </c>
      <c r="E213" s="27">
        <v>41482</v>
      </c>
      <c r="F213" t="s">
        <v>23</v>
      </c>
      <c r="G213" t="s">
        <v>6798</v>
      </c>
      <c r="H213" t="s">
        <v>6799</v>
      </c>
      <c r="I213" t="s">
        <v>41</v>
      </c>
      <c r="J213" t="s">
        <v>27</v>
      </c>
      <c r="K213" t="s">
        <v>266</v>
      </c>
      <c r="L213" t="s">
        <v>267</v>
      </c>
      <c r="M213">
        <v>10035</v>
      </c>
      <c r="N213" t="s">
        <v>148</v>
      </c>
      <c r="O213" t="s">
        <v>3495</v>
      </c>
      <c r="P213" t="s">
        <v>32</v>
      </c>
      <c r="Q213" t="s">
        <v>36</v>
      </c>
      <c r="R213" t="s">
        <v>3496</v>
      </c>
      <c r="S213">
        <v>253.76399999999998</v>
      </c>
      <c r="T213">
        <v>2</v>
      </c>
      <c r="U213">
        <v>0.1</v>
      </c>
      <c r="V213">
        <v>31.015599999999978</v>
      </c>
    </row>
    <row r="214" spans="1:22" x14ac:dyDescent="0.25">
      <c r="A214">
        <v>6757</v>
      </c>
      <c r="B214" t="s">
        <v>9073</v>
      </c>
      <c r="C214">
        <v>2014</v>
      </c>
      <c r="D214" s="27">
        <v>41898</v>
      </c>
      <c r="E214" s="27">
        <v>41902</v>
      </c>
      <c r="F214" t="s">
        <v>50</v>
      </c>
      <c r="G214" t="s">
        <v>9074</v>
      </c>
      <c r="H214" t="s">
        <v>9075</v>
      </c>
      <c r="I214" t="s">
        <v>41</v>
      </c>
      <c r="J214" t="s">
        <v>27</v>
      </c>
      <c r="K214" t="s">
        <v>1119</v>
      </c>
      <c r="L214" t="s">
        <v>788</v>
      </c>
      <c r="M214">
        <v>8701</v>
      </c>
      <c r="N214" t="s">
        <v>148</v>
      </c>
      <c r="O214" t="s">
        <v>6953</v>
      </c>
      <c r="P214" t="s">
        <v>32</v>
      </c>
      <c r="Q214" t="s">
        <v>36</v>
      </c>
      <c r="R214" t="s">
        <v>6954</v>
      </c>
      <c r="S214">
        <v>512.96</v>
      </c>
      <c r="T214">
        <v>4</v>
      </c>
      <c r="U214">
        <v>0</v>
      </c>
      <c r="V214">
        <v>143.62880000000001</v>
      </c>
    </row>
    <row r="215" spans="1:22" x14ac:dyDescent="0.25">
      <c r="A215">
        <v>6751</v>
      </c>
      <c r="B215" t="s">
        <v>9072</v>
      </c>
      <c r="C215">
        <v>2013</v>
      </c>
      <c r="D215" s="27">
        <v>41454</v>
      </c>
      <c r="E215" s="27">
        <v>41456</v>
      </c>
      <c r="F215" t="s">
        <v>23</v>
      </c>
      <c r="G215" t="s">
        <v>6119</v>
      </c>
      <c r="H215" t="s">
        <v>6120</v>
      </c>
      <c r="I215" t="s">
        <v>26</v>
      </c>
      <c r="J215" t="s">
        <v>27</v>
      </c>
      <c r="K215" t="s">
        <v>4824</v>
      </c>
      <c r="L215" t="s">
        <v>788</v>
      </c>
      <c r="M215">
        <v>7501</v>
      </c>
      <c r="N215" t="s">
        <v>148</v>
      </c>
      <c r="O215" t="s">
        <v>6595</v>
      </c>
      <c r="P215" t="s">
        <v>32</v>
      </c>
      <c r="Q215" t="s">
        <v>36</v>
      </c>
      <c r="R215" t="s">
        <v>6596</v>
      </c>
      <c r="S215">
        <v>121.96</v>
      </c>
      <c r="T215">
        <v>2</v>
      </c>
      <c r="U215">
        <v>0</v>
      </c>
      <c r="V215">
        <v>20.733199999999997</v>
      </c>
    </row>
    <row r="216" spans="1:22" x14ac:dyDescent="0.25">
      <c r="A216">
        <v>6743</v>
      </c>
      <c r="B216" t="s">
        <v>9067</v>
      </c>
      <c r="C216">
        <v>2014</v>
      </c>
      <c r="D216" s="27">
        <v>41827</v>
      </c>
      <c r="E216" s="27">
        <v>41832</v>
      </c>
      <c r="F216" t="s">
        <v>50</v>
      </c>
      <c r="G216" t="s">
        <v>1189</v>
      </c>
      <c r="H216" t="s">
        <v>1190</v>
      </c>
      <c r="I216" t="s">
        <v>26</v>
      </c>
      <c r="J216" t="s">
        <v>27</v>
      </c>
      <c r="K216" t="s">
        <v>42</v>
      </c>
      <c r="L216" t="s">
        <v>43</v>
      </c>
      <c r="M216">
        <v>90008</v>
      </c>
      <c r="N216" t="s">
        <v>44</v>
      </c>
      <c r="O216" t="s">
        <v>304</v>
      </c>
      <c r="P216" t="s">
        <v>32</v>
      </c>
      <c r="Q216" t="s">
        <v>36</v>
      </c>
      <c r="R216" t="s">
        <v>552</v>
      </c>
      <c r="S216">
        <v>122.13600000000001</v>
      </c>
      <c r="T216">
        <v>3</v>
      </c>
      <c r="U216">
        <v>0.2</v>
      </c>
      <c r="V216">
        <v>-13.740299999999994</v>
      </c>
    </row>
    <row r="217" spans="1:22" x14ac:dyDescent="0.25">
      <c r="A217">
        <v>6741</v>
      </c>
      <c r="B217" t="s">
        <v>9066</v>
      </c>
      <c r="C217">
        <v>2011</v>
      </c>
      <c r="D217" s="27">
        <v>40689</v>
      </c>
      <c r="E217" s="27">
        <v>40694</v>
      </c>
      <c r="F217" t="s">
        <v>50</v>
      </c>
      <c r="G217" t="s">
        <v>4324</v>
      </c>
      <c r="H217" t="s">
        <v>4325</v>
      </c>
      <c r="I217" t="s">
        <v>26</v>
      </c>
      <c r="J217" t="s">
        <v>27</v>
      </c>
      <c r="K217" t="s">
        <v>303</v>
      </c>
      <c r="L217" t="s">
        <v>211</v>
      </c>
      <c r="M217">
        <v>60623</v>
      </c>
      <c r="N217" t="s">
        <v>105</v>
      </c>
      <c r="O217" t="s">
        <v>4768</v>
      </c>
      <c r="P217" t="s">
        <v>32</v>
      </c>
      <c r="Q217" t="s">
        <v>36</v>
      </c>
      <c r="R217" t="s">
        <v>4769</v>
      </c>
      <c r="S217">
        <v>359.77199999999999</v>
      </c>
      <c r="T217">
        <v>2</v>
      </c>
      <c r="U217">
        <v>0.3</v>
      </c>
      <c r="V217">
        <v>-5.1396000000000583</v>
      </c>
    </row>
    <row r="218" spans="1:22" x14ac:dyDescent="0.25">
      <c r="A218">
        <v>6731</v>
      </c>
      <c r="B218" t="s">
        <v>9062</v>
      </c>
      <c r="C218">
        <v>2012</v>
      </c>
      <c r="D218" s="27">
        <v>41078</v>
      </c>
      <c r="E218" s="27">
        <v>41080</v>
      </c>
      <c r="F218" t="s">
        <v>188</v>
      </c>
      <c r="G218" t="s">
        <v>2439</v>
      </c>
      <c r="H218" t="s">
        <v>2440</v>
      </c>
      <c r="I218" t="s">
        <v>41</v>
      </c>
      <c r="J218" t="s">
        <v>27</v>
      </c>
      <c r="K218" t="s">
        <v>3792</v>
      </c>
      <c r="L218" t="s">
        <v>335</v>
      </c>
      <c r="M218">
        <v>37167</v>
      </c>
      <c r="N218" t="s">
        <v>30</v>
      </c>
      <c r="O218" t="s">
        <v>942</v>
      </c>
      <c r="P218" t="s">
        <v>32</v>
      </c>
      <c r="Q218" t="s">
        <v>36</v>
      </c>
      <c r="R218" t="s">
        <v>943</v>
      </c>
      <c r="S218">
        <v>643.13599999999997</v>
      </c>
      <c r="T218">
        <v>4</v>
      </c>
      <c r="U218">
        <v>0.2</v>
      </c>
      <c r="V218">
        <v>56.274400000000014</v>
      </c>
    </row>
    <row r="219" spans="1:22" x14ac:dyDescent="0.25">
      <c r="A219">
        <v>6710</v>
      </c>
      <c r="B219" t="s">
        <v>9049</v>
      </c>
      <c r="C219">
        <v>2012</v>
      </c>
      <c r="D219" s="27">
        <v>41227</v>
      </c>
      <c r="E219" s="27">
        <v>41232</v>
      </c>
      <c r="F219" t="s">
        <v>50</v>
      </c>
      <c r="G219" t="s">
        <v>449</v>
      </c>
      <c r="H219" t="s">
        <v>450</v>
      </c>
      <c r="I219" t="s">
        <v>26</v>
      </c>
      <c r="J219" t="s">
        <v>27</v>
      </c>
      <c r="K219" t="s">
        <v>9050</v>
      </c>
      <c r="L219" t="s">
        <v>668</v>
      </c>
      <c r="M219">
        <v>87124</v>
      </c>
      <c r="N219" t="s">
        <v>44</v>
      </c>
      <c r="O219" t="s">
        <v>1084</v>
      </c>
      <c r="P219" t="s">
        <v>32</v>
      </c>
      <c r="Q219" t="s">
        <v>36</v>
      </c>
      <c r="R219" t="s">
        <v>1085</v>
      </c>
      <c r="S219">
        <v>230.35200000000003</v>
      </c>
      <c r="T219">
        <v>3</v>
      </c>
      <c r="U219">
        <v>0.2</v>
      </c>
      <c r="V219">
        <v>20.155800000000013</v>
      </c>
    </row>
    <row r="220" spans="1:22" x14ac:dyDescent="0.25">
      <c r="A220">
        <v>6709</v>
      </c>
      <c r="B220" t="s">
        <v>9049</v>
      </c>
      <c r="C220">
        <v>2012</v>
      </c>
      <c r="D220" s="27">
        <v>41227</v>
      </c>
      <c r="E220" s="27">
        <v>41232</v>
      </c>
      <c r="F220" t="s">
        <v>50</v>
      </c>
      <c r="G220" t="s">
        <v>449</v>
      </c>
      <c r="H220" t="s">
        <v>450</v>
      </c>
      <c r="I220" t="s">
        <v>26</v>
      </c>
      <c r="J220" t="s">
        <v>27</v>
      </c>
      <c r="K220" t="s">
        <v>9050</v>
      </c>
      <c r="L220" t="s">
        <v>668</v>
      </c>
      <c r="M220">
        <v>87124</v>
      </c>
      <c r="N220" t="s">
        <v>44</v>
      </c>
      <c r="O220" t="s">
        <v>686</v>
      </c>
      <c r="P220" t="s">
        <v>32</v>
      </c>
      <c r="Q220" t="s">
        <v>36</v>
      </c>
      <c r="R220" t="s">
        <v>687</v>
      </c>
      <c r="S220">
        <v>883.84</v>
      </c>
      <c r="T220">
        <v>4</v>
      </c>
      <c r="U220">
        <v>0.2</v>
      </c>
      <c r="V220">
        <v>99.431999999999931</v>
      </c>
    </row>
    <row r="221" spans="1:22" x14ac:dyDescent="0.25">
      <c r="A221">
        <v>6700</v>
      </c>
      <c r="B221" t="s">
        <v>9040</v>
      </c>
      <c r="C221">
        <v>2014</v>
      </c>
      <c r="D221" s="27">
        <v>41842</v>
      </c>
      <c r="E221" s="27">
        <v>41846</v>
      </c>
      <c r="F221" t="s">
        <v>50</v>
      </c>
      <c r="G221" t="s">
        <v>4348</v>
      </c>
      <c r="H221" t="s">
        <v>4349</v>
      </c>
      <c r="I221" t="s">
        <v>26</v>
      </c>
      <c r="J221" t="s">
        <v>27</v>
      </c>
      <c r="K221" t="s">
        <v>947</v>
      </c>
      <c r="L221" t="s">
        <v>43</v>
      </c>
      <c r="M221">
        <v>92024</v>
      </c>
      <c r="N221" t="s">
        <v>44</v>
      </c>
      <c r="O221" t="s">
        <v>4619</v>
      </c>
      <c r="P221" t="s">
        <v>32</v>
      </c>
      <c r="Q221" t="s">
        <v>36</v>
      </c>
      <c r="R221" t="s">
        <v>4620</v>
      </c>
      <c r="S221">
        <v>225.29600000000002</v>
      </c>
      <c r="T221">
        <v>2</v>
      </c>
      <c r="U221">
        <v>0.2</v>
      </c>
      <c r="V221">
        <v>22.529599999999995</v>
      </c>
    </row>
    <row r="222" spans="1:22" x14ac:dyDescent="0.25">
      <c r="A222">
        <v>6654</v>
      </c>
      <c r="B222" t="s">
        <v>9012</v>
      </c>
      <c r="C222">
        <v>2014</v>
      </c>
      <c r="D222" s="27">
        <v>41891</v>
      </c>
      <c r="E222" s="27">
        <v>41894</v>
      </c>
      <c r="F222" t="s">
        <v>188</v>
      </c>
      <c r="G222" t="s">
        <v>2410</v>
      </c>
      <c r="H222" t="s">
        <v>2411</v>
      </c>
      <c r="I222" t="s">
        <v>41</v>
      </c>
      <c r="J222" t="s">
        <v>27</v>
      </c>
      <c r="K222" t="s">
        <v>1127</v>
      </c>
      <c r="L222" t="s">
        <v>104</v>
      </c>
      <c r="M222">
        <v>76017</v>
      </c>
      <c r="N222" t="s">
        <v>105</v>
      </c>
      <c r="O222" t="s">
        <v>6595</v>
      </c>
      <c r="P222" t="s">
        <v>32</v>
      </c>
      <c r="Q222" t="s">
        <v>36</v>
      </c>
      <c r="R222" t="s">
        <v>6596</v>
      </c>
      <c r="S222">
        <v>213.42999999999995</v>
      </c>
      <c r="T222">
        <v>5</v>
      </c>
      <c r="U222">
        <v>0.3</v>
      </c>
      <c r="V222">
        <v>-39.636999999999993</v>
      </c>
    </row>
    <row r="223" spans="1:22" x14ac:dyDescent="0.25">
      <c r="A223">
        <v>6631</v>
      </c>
      <c r="B223" t="s">
        <v>9003</v>
      </c>
      <c r="C223">
        <v>2013</v>
      </c>
      <c r="D223" s="27">
        <v>41634</v>
      </c>
      <c r="E223" s="27">
        <v>41639</v>
      </c>
      <c r="F223" t="s">
        <v>50</v>
      </c>
      <c r="G223" t="s">
        <v>4798</v>
      </c>
      <c r="H223" t="s">
        <v>4799</v>
      </c>
      <c r="I223" t="s">
        <v>26</v>
      </c>
      <c r="J223" t="s">
        <v>27</v>
      </c>
      <c r="K223" t="s">
        <v>95</v>
      </c>
      <c r="L223" t="s">
        <v>96</v>
      </c>
      <c r="M223">
        <v>98115</v>
      </c>
      <c r="N223" t="s">
        <v>44</v>
      </c>
      <c r="O223" t="s">
        <v>3945</v>
      </c>
      <c r="P223" t="s">
        <v>32</v>
      </c>
      <c r="Q223" t="s">
        <v>36</v>
      </c>
      <c r="R223" t="s">
        <v>3946</v>
      </c>
      <c r="S223">
        <v>698.35200000000009</v>
      </c>
      <c r="T223">
        <v>3</v>
      </c>
      <c r="U223">
        <v>0.2</v>
      </c>
      <c r="V223">
        <v>52.376399999999961</v>
      </c>
    </row>
    <row r="224" spans="1:22" x14ac:dyDescent="0.25">
      <c r="A224">
        <v>6626</v>
      </c>
      <c r="B224" t="s">
        <v>8996</v>
      </c>
      <c r="C224">
        <v>2012</v>
      </c>
      <c r="D224" s="27">
        <v>40927</v>
      </c>
      <c r="E224" s="27">
        <v>40931</v>
      </c>
      <c r="F224" t="s">
        <v>50</v>
      </c>
      <c r="G224" t="s">
        <v>3347</v>
      </c>
      <c r="H224" t="s">
        <v>3348</v>
      </c>
      <c r="I224" t="s">
        <v>26</v>
      </c>
      <c r="J224" t="s">
        <v>27</v>
      </c>
      <c r="K224" t="s">
        <v>8997</v>
      </c>
      <c r="L224" t="s">
        <v>104</v>
      </c>
      <c r="M224">
        <v>77590</v>
      </c>
      <c r="N224" t="s">
        <v>105</v>
      </c>
      <c r="O224" t="s">
        <v>6142</v>
      </c>
      <c r="P224" t="s">
        <v>32</v>
      </c>
      <c r="Q224" t="s">
        <v>36</v>
      </c>
      <c r="R224" t="s">
        <v>6143</v>
      </c>
      <c r="S224">
        <v>199.304</v>
      </c>
      <c r="T224">
        <v>4</v>
      </c>
      <c r="U224">
        <v>0.3</v>
      </c>
      <c r="V224">
        <v>-8.5416000000000025</v>
      </c>
    </row>
    <row r="225" spans="1:22" x14ac:dyDescent="0.25">
      <c r="A225">
        <v>6612</v>
      </c>
      <c r="B225" t="s">
        <v>8990</v>
      </c>
      <c r="C225">
        <v>2012</v>
      </c>
      <c r="D225" s="27">
        <v>41020</v>
      </c>
      <c r="E225" s="27">
        <v>41027</v>
      </c>
      <c r="F225" t="s">
        <v>50</v>
      </c>
      <c r="G225" t="s">
        <v>8309</v>
      </c>
      <c r="H225" t="s">
        <v>8310</v>
      </c>
      <c r="I225" t="s">
        <v>26</v>
      </c>
      <c r="J225" t="s">
        <v>27</v>
      </c>
      <c r="K225" t="s">
        <v>1473</v>
      </c>
      <c r="L225" t="s">
        <v>29</v>
      </c>
      <c r="M225">
        <v>40214</v>
      </c>
      <c r="N225" t="s">
        <v>30</v>
      </c>
      <c r="O225" t="s">
        <v>1084</v>
      </c>
      <c r="P225" t="s">
        <v>32</v>
      </c>
      <c r="Q225" t="s">
        <v>36</v>
      </c>
      <c r="R225" t="s">
        <v>1085</v>
      </c>
      <c r="S225">
        <v>191.96</v>
      </c>
      <c r="T225">
        <v>2</v>
      </c>
      <c r="U225">
        <v>0</v>
      </c>
      <c r="V225">
        <v>51.829200000000014</v>
      </c>
    </row>
    <row r="226" spans="1:22" x14ac:dyDescent="0.25">
      <c r="A226">
        <v>6608</v>
      </c>
      <c r="B226" t="s">
        <v>8987</v>
      </c>
      <c r="C226">
        <v>2013</v>
      </c>
      <c r="D226" s="27">
        <v>41421</v>
      </c>
      <c r="E226" s="27">
        <v>41426</v>
      </c>
      <c r="F226" t="s">
        <v>50</v>
      </c>
      <c r="G226" t="s">
        <v>5810</v>
      </c>
      <c r="H226" t="s">
        <v>5811</v>
      </c>
      <c r="I226" t="s">
        <v>26</v>
      </c>
      <c r="J226" t="s">
        <v>27</v>
      </c>
      <c r="K226" t="s">
        <v>2542</v>
      </c>
      <c r="L226" t="s">
        <v>43</v>
      </c>
      <c r="M226">
        <v>92704</v>
      </c>
      <c r="N226" t="s">
        <v>44</v>
      </c>
      <c r="O226" t="s">
        <v>890</v>
      </c>
      <c r="P226" t="s">
        <v>32</v>
      </c>
      <c r="Q226" t="s">
        <v>36</v>
      </c>
      <c r="R226" t="s">
        <v>891</v>
      </c>
      <c r="S226">
        <v>484.70400000000006</v>
      </c>
      <c r="T226">
        <v>6</v>
      </c>
      <c r="U226">
        <v>0.2</v>
      </c>
      <c r="V226">
        <v>-84.823200000000071</v>
      </c>
    </row>
    <row r="227" spans="1:22" x14ac:dyDescent="0.25">
      <c r="A227">
        <v>6602</v>
      </c>
      <c r="B227" t="s">
        <v>8984</v>
      </c>
      <c r="C227">
        <v>2011</v>
      </c>
      <c r="D227" s="27">
        <v>40879</v>
      </c>
      <c r="E227" s="27">
        <v>40884</v>
      </c>
      <c r="F227" t="s">
        <v>50</v>
      </c>
      <c r="G227" t="s">
        <v>226</v>
      </c>
      <c r="H227" t="s">
        <v>227</v>
      </c>
      <c r="I227" t="s">
        <v>41</v>
      </c>
      <c r="J227" t="s">
        <v>27</v>
      </c>
      <c r="K227" t="s">
        <v>3213</v>
      </c>
      <c r="L227" t="s">
        <v>2735</v>
      </c>
      <c r="M227">
        <v>20735</v>
      </c>
      <c r="N227" t="s">
        <v>148</v>
      </c>
      <c r="O227" t="s">
        <v>4577</v>
      </c>
      <c r="P227" t="s">
        <v>32</v>
      </c>
      <c r="Q227" t="s">
        <v>36</v>
      </c>
      <c r="R227" t="s">
        <v>4578</v>
      </c>
      <c r="S227">
        <v>239.84</v>
      </c>
      <c r="T227">
        <v>8</v>
      </c>
      <c r="U227">
        <v>0</v>
      </c>
      <c r="V227">
        <v>64.756799999999998</v>
      </c>
    </row>
    <row r="228" spans="1:22" x14ac:dyDescent="0.25">
      <c r="A228">
        <v>6577</v>
      </c>
      <c r="B228" t="s">
        <v>8969</v>
      </c>
      <c r="C228">
        <v>2014</v>
      </c>
      <c r="D228" s="27">
        <v>41702</v>
      </c>
      <c r="E228" s="27">
        <v>41707</v>
      </c>
      <c r="F228" t="s">
        <v>50</v>
      </c>
      <c r="G228" t="s">
        <v>6942</v>
      </c>
      <c r="H228" t="s">
        <v>6943</v>
      </c>
      <c r="I228" t="s">
        <v>26</v>
      </c>
      <c r="J228" t="s">
        <v>27</v>
      </c>
      <c r="K228" t="s">
        <v>42</v>
      </c>
      <c r="L228" t="s">
        <v>43</v>
      </c>
      <c r="M228">
        <v>90008</v>
      </c>
      <c r="N228" t="s">
        <v>44</v>
      </c>
      <c r="O228" t="s">
        <v>281</v>
      </c>
      <c r="P228" t="s">
        <v>32</v>
      </c>
      <c r="Q228" t="s">
        <v>36</v>
      </c>
      <c r="R228" t="s">
        <v>282</v>
      </c>
      <c r="S228">
        <v>170.35200000000003</v>
      </c>
      <c r="T228">
        <v>3</v>
      </c>
      <c r="U228">
        <v>0.2</v>
      </c>
      <c r="V228">
        <v>-17.035200000000003</v>
      </c>
    </row>
    <row r="229" spans="1:22" x14ac:dyDescent="0.25">
      <c r="A229">
        <v>6570</v>
      </c>
      <c r="B229" t="s">
        <v>8964</v>
      </c>
      <c r="C229">
        <v>2011</v>
      </c>
      <c r="D229" s="27">
        <v>40651</v>
      </c>
      <c r="E229" s="27">
        <v>40655</v>
      </c>
      <c r="F229" t="s">
        <v>50</v>
      </c>
      <c r="G229" t="s">
        <v>290</v>
      </c>
      <c r="H229" t="s">
        <v>291</v>
      </c>
      <c r="I229" t="s">
        <v>26</v>
      </c>
      <c r="J229" t="s">
        <v>27</v>
      </c>
      <c r="K229" t="s">
        <v>184</v>
      </c>
      <c r="L229" t="s">
        <v>104</v>
      </c>
      <c r="M229">
        <v>77095</v>
      </c>
      <c r="N229" t="s">
        <v>105</v>
      </c>
      <c r="O229" t="s">
        <v>1164</v>
      </c>
      <c r="P229" t="s">
        <v>32</v>
      </c>
      <c r="Q229" t="s">
        <v>36</v>
      </c>
      <c r="R229" t="s">
        <v>1165</v>
      </c>
      <c r="S229">
        <v>317.05799999999999</v>
      </c>
      <c r="T229">
        <v>3</v>
      </c>
      <c r="U229">
        <v>0.3</v>
      </c>
      <c r="V229">
        <v>-18.117599999999996</v>
      </c>
    </row>
    <row r="230" spans="1:22" x14ac:dyDescent="0.25">
      <c r="A230">
        <v>229</v>
      </c>
      <c r="B230" t="s">
        <v>887</v>
      </c>
      <c r="C230">
        <v>2012</v>
      </c>
      <c r="D230" s="27">
        <v>40967</v>
      </c>
      <c r="E230" s="27">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25">
      <c r="A231">
        <v>230</v>
      </c>
      <c r="B231" t="s">
        <v>887</v>
      </c>
      <c r="C231">
        <v>2012</v>
      </c>
      <c r="D231" s="27">
        <v>40967</v>
      </c>
      <c r="E231" s="27">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25">
      <c r="A232">
        <v>6566</v>
      </c>
      <c r="B232" t="s">
        <v>8962</v>
      </c>
      <c r="C232">
        <v>2011</v>
      </c>
      <c r="D232" s="27">
        <v>40670</v>
      </c>
      <c r="E232" s="27">
        <v>40675</v>
      </c>
      <c r="F232" t="s">
        <v>50</v>
      </c>
      <c r="G232" t="s">
        <v>4911</v>
      </c>
      <c r="H232" t="s">
        <v>4912</v>
      </c>
      <c r="I232" t="s">
        <v>26</v>
      </c>
      <c r="J232" t="s">
        <v>27</v>
      </c>
      <c r="K232" t="s">
        <v>1479</v>
      </c>
      <c r="L232" t="s">
        <v>1245</v>
      </c>
      <c r="M232">
        <v>1841</v>
      </c>
      <c r="N232" t="s">
        <v>148</v>
      </c>
      <c r="O232" t="s">
        <v>2476</v>
      </c>
      <c r="P232" t="s">
        <v>32</v>
      </c>
      <c r="Q232" t="s">
        <v>36</v>
      </c>
      <c r="R232" t="s">
        <v>2477</v>
      </c>
      <c r="S232">
        <v>872.32</v>
      </c>
      <c r="T232">
        <v>4</v>
      </c>
      <c r="U232">
        <v>0</v>
      </c>
      <c r="V232">
        <v>244.24959999999999</v>
      </c>
    </row>
    <row r="233" spans="1:22" x14ac:dyDescent="0.25">
      <c r="A233">
        <v>6559</v>
      </c>
      <c r="B233" t="s">
        <v>8959</v>
      </c>
      <c r="C233">
        <v>2012</v>
      </c>
      <c r="D233" s="27">
        <v>41065</v>
      </c>
      <c r="E233" s="27">
        <v>41070</v>
      </c>
      <c r="F233" t="s">
        <v>50</v>
      </c>
      <c r="G233" t="s">
        <v>4136</v>
      </c>
      <c r="H233" t="s">
        <v>4137</v>
      </c>
      <c r="I233" t="s">
        <v>41</v>
      </c>
      <c r="J233" t="s">
        <v>27</v>
      </c>
      <c r="K233" t="s">
        <v>3452</v>
      </c>
      <c r="L233" t="s">
        <v>267</v>
      </c>
      <c r="M233">
        <v>14215</v>
      </c>
      <c r="N233" t="s">
        <v>148</v>
      </c>
      <c r="O233" t="s">
        <v>1931</v>
      </c>
      <c r="P233" t="s">
        <v>32</v>
      </c>
      <c r="Q233" t="s">
        <v>36</v>
      </c>
      <c r="R233" t="s">
        <v>1932</v>
      </c>
      <c r="S233">
        <v>1522.6379999999999</v>
      </c>
      <c r="T233">
        <v>9</v>
      </c>
      <c r="U233">
        <v>0.1</v>
      </c>
      <c r="V233">
        <v>169.18200000000004</v>
      </c>
    </row>
    <row r="234" spans="1:22" x14ac:dyDescent="0.25">
      <c r="A234">
        <v>6551</v>
      </c>
      <c r="B234" t="s">
        <v>8954</v>
      </c>
      <c r="C234">
        <v>2012</v>
      </c>
      <c r="D234" s="27">
        <v>41214</v>
      </c>
      <c r="E234" s="27">
        <v>41216</v>
      </c>
      <c r="F234" t="s">
        <v>23</v>
      </c>
      <c r="G234" t="s">
        <v>3593</v>
      </c>
      <c r="H234" t="s">
        <v>3594</v>
      </c>
      <c r="I234" t="s">
        <v>26</v>
      </c>
      <c r="J234" t="s">
        <v>27</v>
      </c>
      <c r="K234" t="s">
        <v>266</v>
      </c>
      <c r="L234" t="s">
        <v>267</v>
      </c>
      <c r="M234">
        <v>10035</v>
      </c>
      <c r="N234" t="s">
        <v>148</v>
      </c>
      <c r="O234" t="s">
        <v>6128</v>
      </c>
      <c r="P234" t="s">
        <v>32</v>
      </c>
      <c r="Q234" t="s">
        <v>36</v>
      </c>
      <c r="R234" t="s">
        <v>6129</v>
      </c>
      <c r="S234">
        <v>327.56399999999996</v>
      </c>
      <c r="T234">
        <v>4</v>
      </c>
      <c r="U234">
        <v>0.1</v>
      </c>
      <c r="V234">
        <v>21.837600000000023</v>
      </c>
    </row>
    <row r="235" spans="1:22" x14ac:dyDescent="0.25">
      <c r="A235">
        <v>6550</v>
      </c>
      <c r="B235" t="s">
        <v>8953</v>
      </c>
      <c r="C235">
        <v>2012</v>
      </c>
      <c r="D235" s="27">
        <v>41120</v>
      </c>
      <c r="E235" s="27">
        <v>41122</v>
      </c>
      <c r="F235" t="s">
        <v>188</v>
      </c>
      <c r="G235" t="s">
        <v>6370</v>
      </c>
      <c r="H235" t="s">
        <v>6371</v>
      </c>
      <c r="I235" t="s">
        <v>102</v>
      </c>
      <c r="J235" t="s">
        <v>27</v>
      </c>
      <c r="K235" t="s">
        <v>932</v>
      </c>
      <c r="L235" t="s">
        <v>229</v>
      </c>
      <c r="M235">
        <v>55044</v>
      </c>
      <c r="N235" t="s">
        <v>105</v>
      </c>
      <c r="O235" t="s">
        <v>3102</v>
      </c>
      <c r="P235" t="s">
        <v>32</v>
      </c>
      <c r="Q235" t="s">
        <v>36</v>
      </c>
      <c r="R235" t="s">
        <v>3103</v>
      </c>
      <c r="S235">
        <v>155.88</v>
      </c>
      <c r="T235">
        <v>6</v>
      </c>
      <c r="U235">
        <v>0</v>
      </c>
      <c r="V235">
        <v>38.970000000000006</v>
      </c>
    </row>
    <row r="236" spans="1:22" x14ac:dyDescent="0.25">
      <c r="A236">
        <v>6548</v>
      </c>
      <c r="B236" t="s">
        <v>8952</v>
      </c>
      <c r="C236">
        <v>2011</v>
      </c>
      <c r="D236" s="27">
        <v>40603</v>
      </c>
      <c r="E236" s="27">
        <v>40607</v>
      </c>
      <c r="F236" t="s">
        <v>50</v>
      </c>
      <c r="G236" t="s">
        <v>6036</v>
      </c>
      <c r="H236" t="s">
        <v>6037</v>
      </c>
      <c r="I236" t="s">
        <v>102</v>
      </c>
      <c r="J236" t="s">
        <v>27</v>
      </c>
      <c r="K236" t="s">
        <v>5480</v>
      </c>
      <c r="L236" t="s">
        <v>211</v>
      </c>
      <c r="M236">
        <v>60126</v>
      </c>
      <c r="N236" t="s">
        <v>105</v>
      </c>
      <c r="O236" t="s">
        <v>384</v>
      </c>
      <c r="P236" t="s">
        <v>32</v>
      </c>
      <c r="Q236" t="s">
        <v>36</v>
      </c>
      <c r="R236" t="s">
        <v>385</v>
      </c>
      <c r="S236">
        <v>634.11599999999999</v>
      </c>
      <c r="T236">
        <v>6</v>
      </c>
      <c r="U236">
        <v>0.3</v>
      </c>
      <c r="V236">
        <v>-172.11720000000003</v>
      </c>
    </row>
    <row r="237" spans="1:22" x14ac:dyDescent="0.25">
      <c r="A237">
        <v>6540</v>
      </c>
      <c r="B237" t="s">
        <v>8949</v>
      </c>
      <c r="C237">
        <v>2012</v>
      </c>
      <c r="D237" s="27">
        <v>41207</v>
      </c>
      <c r="E237" s="27">
        <v>41212</v>
      </c>
      <c r="F237" t="s">
        <v>50</v>
      </c>
      <c r="G237" t="s">
        <v>819</v>
      </c>
      <c r="H237" t="s">
        <v>820</v>
      </c>
      <c r="I237" t="s">
        <v>41</v>
      </c>
      <c r="J237" t="s">
        <v>27</v>
      </c>
      <c r="K237" t="s">
        <v>606</v>
      </c>
      <c r="L237" t="s">
        <v>245</v>
      </c>
      <c r="M237">
        <v>19711</v>
      </c>
      <c r="N237" t="s">
        <v>148</v>
      </c>
      <c r="O237" t="s">
        <v>5494</v>
      </c>
      <c r="P237" t="s">
        <v>32</v>
      </c>
      <c r="Q237" t="s">
        <v>36</v>
      </c>
      <c r="R237" t="s">
        <v>5495</v>
      </c>
      <c r="S237">
        <v>291.10000000000002</v>
      </c>
      <c r="T237">
        <v>5</v>
      </c>
      <c r="U237">
        <v>0</v>
      </c>
      <c r="V237">
        <v>75.686000000000007</v>
      </c>
    </row>
    <row r="238" spans="1:22" x14ac:dyDescent="0.25">
      <c r="A238">
        <v>6522</v>
      </c>
      <c r="B238" t="s">
        <v>8937</v>
      </c>
      <c r="C238">
        <v>2014</v>
      </c>
      <c r="D238" s="27">
        <v>41656</v>
      </c>
      <c r="E238" s="27">
        <v>41658</v>
      </c>
      <c r="F238" t="s">
        <v>23</v>
      </c>
      <c r="G238" t="s">
        <v>4029</v>
      </c>
      <c r="H238" t="s">
        <v>4030</v>
      </c>
      <c r="I238" t="s">
        <v>26</v>
      </c>
      <c r="J238" t="s">
        <v>27</v>
      </c>
      <c r="K238" t="s">
        <v>328</v>
      </c>
      <c r="L238" t="s">
        <v>238</v>
      </c>
      <c r="M238">
        <v>49201</v>
      </c>
      <c r="N238" t="s">
        <v>105</v>
      </c>
      <c r="O238" t="s">
        <v>7951</v>
      </c>
      <c r="P238" t="s">
        <v>32</v>
      </c>
      <c r="Q238" t="s">
        <v>36</v>
      </c>
      <c r="R238" t="s">
        <v>7952</v>
      </c>
      <c r="S238">
        <v>302.67</v>
      </c>
      <c r="T238">
        <v>3</v>
      </c>
      <c r="U238">
        <v>0</v>
      </c>
      <c r="V238">
        <v>72.640799999999999</v>
      </c>
    </row>
    <row r="239" spans="1:22" x14ac:dyDescent="0.25">
      <c r="A239">
        <v>6516</v>
      </c>
      <c r="B239" t="s">
        <v>8936</v>
      </c>
      <c r="C239">
        <v>2014</v>
      </c>
      <c r="D239" s="27">
        <v>41898</v>
      </c>
      <c r="E239" s="27">
        <v>41902</v>
      </c>
      <c r="F239" t="s">
        <v>50</v>
      </c>
      <c r="G239" t="s">
        <v>4199</v>
      </c>
      <c r="H239" t="s">
        <v>4200</v>
      </c>
      <c r="I239" t="s">
        <v>26</v>
      </c>
      <c r="J239" t="s">
        <v>27</v>
      </c>
      <c r="K239" t="s">
        <v>127</v>
      </c>
      <c r="L239" t="s">
        <v>43</v>
      </c>
      <c r="M239">
        <v>94122</v>
      </c>
      <c r="N239" t="s">
        <v>44</v>
      </c>
      <c r="O239" t="s">
        <v>3741</v>
      </c>
      <c r="P239" t="s">
        <v>32</v>
      </c>
      <c r="Q239" t="s">
        <v>36</v>
      </c>
      <c r="R239" t="s">
        <v>3742</v>
      </c>
      <c r="S239">
        <v>218.35200000000003</v>
      </c>
      <c r="T239">
        <v>3</v>
      </c>
      <c r="U239">
        <v>0.2</v>
      </c>
      <c r="V239">
        <v>0</v>
      </c>
    </row>
    <row r="240" spans="1:22" x14ac:dyDescent="0.25">
      <c r="A240">
        <v>6463</v>
      </c>
      <c r="B240" t="s">
        <v>8909</v>
      </c>
      <c r="C240">
        <v>2014</v>
      </c>
      <c r="D240" s="27">
        <v>41774</v>
      </c>
      <c r="E240" s="27">
        <v>41777</v>
      </c>
      <c r="F240" t="s">
        <v>188</v>
      </c>
      <c r="G240" t="s">
        <v>2672</v>
      </c>
      <c r="H240" t="s">
        <v>2673</v>
      </c>
      <c r="I240" t="s">
        <v>41</v>
      </c>
      <c r="J240" t="s">
        <v>27</v>
      </c>
      <c r="K240" t="s">
        <v>4492</v>
      </c>
      <c r="L240" t="s">
        <v>2735</v>
      </c>
      <c r="M240">
        <v>21215</v>
      </c>
      <c r="N240" t="s">
        <v>148</v>
      </c>
      <c r="O240" t="s">
        <v>6956</v>
      </c>
      <c r="P240" t="s">
        <v>32</v>
      </c>
      <c r="Q240" t="s">
        <v>36</v>
      </c>
      <c r="R240" t="s">
        <v>6957</v>
      </c>
      <c r="S240">
        <v>261.95999999999998</v>
      </c>
      <c r="T240">
        <v>2</v>
      </c>
      <c r="U240">
        <v>0</v>
      </c>
      <c r="V240">
        <v>23.576399999999978</v>
      </c>
    </row>
    <row r="241" spans="1:22" x14ac:dyDescent="0.25">
      <c r="A241">
        <v>6440</v>
      </c>
      <c r="B241" t="s">
        <v>8899</v>
      </c>
      <c r="C241">
        <v>2011</v>
      </c>
      <c r="D241" s="27">
        <v>40820</v>
      </c>
      <c r="E241" s="27">
        <v>40822</v>
      </c>
      <c r="F241" t="s">
        <v>188</v>
      </c>
      <c r="G241" t="s">
        <v>3525</v>
      </c>
      <c r="H241" t="s">
        <v>3526</v>
      </c>
      <c r="I241" t="s">
        <v>26</v>
      </c>
      <c r="J241" t="s">
        <v>27</v>
      </c>
      <c r="K241" t="s">
        <v>266</v>
      </c>
      <c r="L241" t="s">
        <v>267</v>
      </c>
      <c r="M241">
        <v>10024</v>
      </c>
      <c r="N241" t="s">
        <v>148</v>
      </c>
      <c r="O241" t="s">
        <v>6956</v>
      </c>
      <c r="P241" t="s">
        <v>32</v>
      </c>
      <c r="Q241" t="s">
        <v>36</v>
      </c>
      <c r="R241" t="s">
        <v>6957</v>
      </c>
      <c r="S241">
        <v>589.41</v>
      </c>
      <c r="T241">
        <v>5</v>
      </c>
      <c r="U241">
        <v>0.1</v>
      </c>
      <c r="V241">
        <v>-6.5490000000000492</v>
      </c>
    </row>
    <row r="242" spans="1:22" x14ac:dyDescent="0.25">
      <c r="A242">
        <v>6424</v>
      </c>
      <c r="B242" t="s">
        <v>8888</v>
      </c>
      <c r="C242">
        <v>2012</v>
      </c>
      <c r="D242" s="27">
        <v>41206</v>
      </c>
      <c r="E242" s="27">
        <v>41209</v>
      </c>
      <c r="F242" t="s">
        <v>188</v>
      </c>
      <c r="G242" t="s">
        <v>3083</v>
      </c>
      <c r="H242" t="s">
        <v>3084</v>
      </c>
      <c r="I242" t="s">
        <v>102</v>
      </c>
      <c r="J242" t="s">
        <v>27</v>
      </c>
      <c r="K242" t="s">
        <v>3199</v>
      </c>
      <c r="L242" t="s">
        <v>43</v>
      </c>
      <c r="M242">
        <v>94601</v>
      </c>
      <c r="N242" t="s">
        <v>44</v>
      </c>
      <c r="O242" t="s">
        <v>1445</v>
      </c>
      <c r="P242" t="s">
        <v>32</v>
      </c>
      <c r="Q242" t="s">
        <v>36</v>
      </c>
      <c r="R242" t="s">
        <v>1446</v>
      </c>
      <c r="S242">
        <v>454.27200000000005</v>
      </c>
      <c r="T242">
        <v>8</v>
      </c>
      <c r="U242">
        <v>0.2</v>
      </c>
      <c r="V242">
        <v>-73.819200000000052</v>
      </c>
    </row>
    <row r="243" spans="1:22" x14ac:dyDescent="0.25">
      <c r="A243">
        <v>6420</v>
      </c>
      <c r="B243" t="s">
        <v>8886</v>
      </c>
      <c r="C243">
        <v>2013</v>
      </c>
      <c r="D243" s="27">
        <v>41579</v>
      </c>
      <c r="E243" s="27">
        <v>41584</v>
      </c>
      <c r="F243" t="s">
        <v>50</v>
      </c>
      <c r="G243" t="s">
        <v>2507</v>
      </c>
      <c r="H243" t="s">
        <v>2508</v>
      </c>
      <c r="I243" t="s">
        <v>41</v>
      </c>
      <c r="J243" t="s">
        <v>27</v>
      </c>
      <c r="K243" t="s">
        <v>4548</v>
      </c>
      <c r="L243" t="s">
        <v>649</v>
      </c>
      <c r="M243">
        <v>74133</v>
      </c>
      <c r="N243" t="s">
        <v>105</v>
      </c>
      <c r="O243" t="s">
        <v>5123</v>
      </c>
      <c r="P243" t="s">
        <v>32</v>
      </c>
      <c r="Q243" t="s">
        <v>36</v>
      </c>
      <c r="R243" t="s">
        <v>5124</v>
      </c>
      <c r="S243">
        <v>368.96999999999997</v>
      </c>
      <c r="T243">
        <v>3</v>
      </c>
      <c r="U243">
        <v>0</v>
      </c>
      <c r="V243">
        <v>81.173400000000001</v>
      </c>
    </row>
    <row r="244" spans="1:22" x14ac:dyDescent="0.25">
      <c r="A244">
        <v>6408</v>
      </c>
      <c r="B244" t="s">
        <v>8879</v>
      </c>
      <c r="C244">
        <v>2014</v>
      </c>
      <c r="D244" s="27">
        <v>41774</v>
      </c>
      <c r="E244" s="27">
        <v>41775</v>
      </c>
      <c r="F244" t="s">
        <v>188</v>
      </c>
      <c r="G244" t="s">
        <v>1878</v>
      </c>
      <c r="H244" t="s">
        <v>1879</v>
      </c>
      <c r="I244" t="s">
        <v>26</v>
      </c>
      <c r="J244" t="s">
        <v>27</v>
      </c>
      <c r="K244" t="s">
        <v>184</v>
      </c>
      <c r="L244" t="s">
        <v>104</v>
      </c>
      <c r="M244">
        <v>77041</v>
      </c>
      <c r="N244" t="s">
        <v>105</v>
      </c>
      <c r="O244" t="s">
        <v>4768</v>
      </c>
      <c r="P244" t="s">
        <v>32</v>
      </c>
      <c r="Q244" t="s">
        <v>36</v>
      </c>
      <c r="R244" t="s">
        <v>4769</v>
      </c>
      <c r="S244">
        <v>899.43</v>
      </c>
      <c r="T244">
        <v>5</v>
      </c>
      <c r="U244">
        <v>0.3</v>
      </c>
      <c r="V244">
        <v>-12.84900000000016</v>
      </c>
    </row>
    <row r="245" spans="1:22" x14ac:dyDescent="0.25">
      <c r="A245">
        <v>6406</v>
      </c>
      <c r="B245" t="s">
        <v>8878</v>
      </c>
      <c r="C245">
        <v>2014</v>
      </c>
      <c r="D245" s="27">
        <v>41883</v>
      </c>
      <c r="E245" s="27">
        <v>41885</v>
      </c>
      <c r="F245" t="s">
        <v>23</v>
      </c>
      <c r="G245" t="s">
        <v>2546</v>
      </c>
      <c r="H245" t="s">
        <v>2547</v>
      </c>
      <c r="I245" t="s">
        <v>41</v>
      </c>
      <c r="J245" t="s">
        <v>27</v>
      </c>
      <c r="K245" t="s">
        <v>4676</v>
      </c>
      <c r="L245" t="s">
        <v>96</v>
      </c>
      <c r="M245">
        <v>99207</v>
      </c>
      <c r="N245" t="s">
        <v>44</v>
      </c>
      <c r="O245" t="s">
        <v>1588</v>
      </c>
      <c r="P245" t="s">
        <v>32</v>
      </c>
      <c r="Q245" t="s">
        <v>36</v>
      </c>
      <c r="R245" t="s">
        <v>1589</v>
      </c>
      <c r="S245">
        <v>569.5680000000001</v>
      </c>
      <c r="T245">
        <v>2</v>
      </c>
      <c r="U245">
        <v>0.2</v>
      </c>
      <c r="V245">
        <v>7.119599999999906</v>
      </c>
    </row>
    <row r="246" spans="1:22" x14ac:dyDescent="0.25">
      <c r="A246">
        <v>245</v>
      </c>
      <c r="B246" t="s">
        <v>929</v>
      </c>
      <c r="C246">
        <v>2011</v>
      </c>
      <c r="D246" s="27">
        <v>40695</v>
      </c>
      <c r="E246" s="27">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25">
      <c r="A247">
        <v>6375</v>
      </c>
      <c r="B247" t="s">
        <v>8862</v>
      </c>
      <c r="C247">
        <v>2011</v>
      </c>
      <c r="D247" s="27">
        <v>40662</v>
      </c>
      <c r="E247" s="27">
        <v>40666</v>
      </c>
      <c r="F247" t="s">
        <v>50</v>
      </c>
      <c r="G247" t="s">
        <v>1345</v>
      </c>
      <c r="H247" t="s">
        <v>1346</v>
      </c>
      <c r="I247" t="s">
        <v>41</v>
      </c>
      <c r="J247" t="s">
        <v>27</v>
      </c>
      <c r="K247" t="s">
        <v>334</v>
      </c>
      <c r="L247" t="s">
        <v>335</v>
      </c>
      <c r="M247">
        <v>38109</v>
      </c>
      <c r="N247" t="s">
        <v>30</v>
      </c>
      <c r="O247" t="s">
        <v>2555</v>
      </c>
      <c r="P247" t="s">
        <v>32</v>
      </c>
      <c r="Q247" t="s">
        <v>36</v>
      </c>
      <c r="R247" t="s">
        <v>2556</v>
      </c>
      <c r="S247">
        <v>561.58400000000006</v>
      </c>
      <c r="T247">
        <v>2</v>
      </c>
      <c r="U247">
        <v>0.2</v>
      </c>
      <c r="V247">
        <v>70.197999999999922</v>
      </c>
    </row>
    <row r="248" spans="1:22" x14ac:dyDescent="0.25">
      <c r="A248">
        <v>6340</v>
      </c>
      <c r="B248" t="s">
        <v>8838</v>
      </c>
      <c r="C248">
        <v>2014</v>
      </c>
      <c r="D248" s="27">
        <v>41918</v>
      </c>
      <c r="E248" s="27">
        <v>41922</v>
      </c>
      <c r="F248" t="s">
        <v>50</v>
      </c>
      <c r="G248" t="s">
        <v>4002</v>
      </c>
      <c r="H248" t="s">
        <v>4003</v>
      </c>
      <c r="I248" t="s">
        <v>41</v>
      </c>
      <c r="J248" t="s">
        <v>27</v>
      </c>
      <c r="K248" t="s">
        <v>266</v>
      </c>
      <c r="L248" t="s">
        <v>267</v>
      </c>
      <c r="M248">
        <v>10035</v>
      </c>
      <c r="N248" t="s">
        <v>148</v>
      </c>
      <c r="O248" t="s">
        <v>3186</v>
      </c>
      <c r="P248" t="s">
        <v>32</v>
      </c>
      <c r="Q248" t="s">
        <v>36</v>
      </c>
      <c r="R248" t="s">
        <v>3187</v>
      </c>
      <c r="S248">
        <v>221.38200000000001</v>
      </c>
      <c r="T248">
        <v>2</v>
      </c>
      <c r="U248">
        <v>0.1</v>
      </c>
      <c r="V248">
        <v>2.4597999999999871</v>
      </c>
    </row>
    <row r="249" spans="1:22" x14ac:dyDescent="0.25">
      <c r="A249">
        <v>6309</v>
      </c>
      <c r="B249" t="s">
        <v>8823</v>
      </c>
      <c r="C249">
        <v>2013</v>
      </c>
      <c r="D249" s="27">
        <v>41583</v>
      </c>
      <c r="E249" s="27">
        <v>41585</v>
      </c>
      <c r="F249" t="s">
        <v>23</v>
      </c>
      <c r="G249" t="s">
        <v>7263</v>
      </c>
      <c r="H249" t="s">
        <v>7264</v>
      </c>
      <c r="I249" t="s">
        <v>41</v>
      </c>
      <c r="J249" t="s">
        <v>27</v>
      </c>
      <c r="K249" t="s">
        <v>8824</v>
      </c>
      <c r="L249" t="s">
        <v>420</v>
      </c>
      <c r="M249">
        <v>97405</v>
      </c>
      <c r="N249" t="s">
        <v>44</v>
      </c>
      <c r="O249" t="s">
        <v>7267</v>
      </c>
      <c r="P249" t="s">
        <v>32</v>
      </c>
      <c r="Q249" t="s">
        <v>36</v>
      </c>
      <c r="R249" t="s">
        <v>7268</v>
      </c>
      <c r="S249">
        <v>650.35200000000009</v>
      </c>
      <c r="T249">
        <v>3</v>
      </c>
      <c r="U249">
        <v>0.2</v>
      </c>
      <c r="V249">
        <v>-97.552800000000076</v>
      </c>
    </row>
    <row r="250" spans="1:22" x14ac:dyDescent="0.25">
      <c r="A250">
        <v>6307</v>
      </c>
      <c r="B250" t="s">
        <v>8823</v>
      </c>
      <c r="C250">
        <v>2013</v>
      </c>
      <c r="D250" s="27">
        <v>41583</v>
      </c>
      <c r="E250" s="27">
        <v>41585</v>
      </c>
      <c r="F250" t="s">
        <v>23</v>
      </c>
      <c r="G250" t="s">
        <v>7263</v>
      </c>
      <c r="H250" t="s">
        <v>7264</v>
      </c>
      <c r="I250" t="s">
        <v>41</v>
      </c>
      <c r="J250" t="s">
        <v>27</v>
      </c>
      <c r="K250" t="s">
        <v>8824</v>
      </c>
      <c r="L250" t="s">
        <v>420</v>
      </c>
      <c r="M250">
        <v>97405</v>
      </c>
      <c r="N250" t="s">
        <v>44</v>
      </c>
      <c r="O250" t="s">
        <v>6956</v>
      </c>
      <c r="P250" t="s">
        <v>32</v>
      </c>
      <c r="Q250" t="s">
        <v>36</v>
      </c>
      <c r="R250" t="s">
        <v>6957</v>
      </c>
      <c r="S250">
        <v>104.78399999999999</v>
      </c>
      <c r="T250">
        <v>1</v>
      </c>
      <c r="U250">
        <v>0.2</v>
      </c>
      <c r="V250">
        <v>-14.407800000000009</v>
      </c>
    </row>
    <row r="251" spans="1:22" x14ac:dyDescent="0.25">
      <c r="A251">
        <v>250</v>
      </c>
      <c r="B251" t="s">
        <v>939</v>
      </c>
      <c r="C251">
        <v>2013</v>
      </c>
      <c r="D251" s="27">
        <v>41619</v>
      </c>
      <c r="E251" s="27">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25">
      <c r="A252">
        <v>6292</v>
      </c>
      <c r="B252" t="s">
        <v>8810</v>
      </c>
      <c r="C252">
        <v>2014</v>
      </c>
      <c r="D252" s="27">
        <v>41976</v>
      </c>
      <c r="E252" s="27">
        <v>41979</v>
      </c>
      <c r="F252" t="s">
        <v>188</v>
      </c>
      <c r="G252" t="s">
        <v>2098</v>
      </c>
      <c r="H252" t="s">
        <v>2099</v>
      </c>
      <c r="I252" t="s">
        <v>26</v>
      </c>
      <c r="J252" t="s">
        <v>27</v>
      </c>
      <c r="K252" t="s">
        <v>1976</v>
      </c>
      <c r="L252" t="s">
        <v>319</v>
      </c>
      <c r="M252">
        <v>24153</v>
      </c>
      <c r="N252" t="s">
        <v>30</v>
      </c>
      <c r="O252" t="s">
        <v>4519</v>
      </c>
      <c r="P252" t="s">
        <v>32</v>
      </c>
      <c r="Q252" t="s">
        <v>36</v>
      </c>
      <c r="R252" t="s">
        <v>4520</v>
      </c>
      <c r="S252">
        <v>701.96</v>
      </c>
      <c r="T252">
        <v>2</v>
      </c>
      <c r="U252">
        <v>0</v>
      </c>
      <c r="V252">
        <v>168.47040000000004</v>
      </c>
    </row>
    <row r="253" spans="1:22" x14ac:dyDescent="0.25">
      <c r="A253">
        <v>6290</v>
      </c>
      <c r="B253" t="s">
        <v>8809</v>
      </c>
      <c r="C253">
        <v>2012</v>
      </c>
      <c r="D253" s="27">
        <v>40981</v>
      </c>
      <c r="E253" s="27">
        <v>40986</v>
      </c>
      <c r="F253" t="s">
        <v>23</v>
      </c>
      <c r="G253" t="s">
        <v>3116</v>
      </c>
      <c r="H253" t="s">
        <v>3117</v>
      </c>
      <c r="I253" t="s">
        <v>102</v>
      </c>
      <c r="J253" t="s">
        <v>27</v>
      </c>
      <c r="K253" t="s">
        <v>8488</v>
      </c>
      <c r="L253" t="s">
        <v>43</v>
      </c>
      <c r="M253">
        <v>95928</v>
      </c>
      <c r="N253" t="s">
        <v>44</v>
      </c>
      <c r="O253" t="s">
        <v>533</v>
      </c>
      <c r="P253" t="s">
        <v>32</v>
      </c>
      <c r="Q253" t="s">
        <v>36</v>
      </c>
      <c r="R253" t="s">
        <v>534</v>
      </c>
      <c r="S253">
        <v>915.13600000000008</v>
      </c>
      <c r="T253">
        <v>4</v>
      </c>
      <c r="U253">
        <v>0.2</v>
      </c>
      <c r="V253">
        <v>102.95279999999988</v>
      </c>
    </row>
    <row r="254" spans="1:22" x14ac:dyDescent="0.25">
      <c r="A254">
        <v>6285</v>
      </c>
      <c r="B254" t="s">
        <v>8805</v>
      </c>
      <c r="C254">
        <v>2013</v>
      </c>
      <c r="D254" s="27">
        <v>41542</v>
      </c>
      <c r="E254" s="27">
        <v>41546</v>
      </c>
      <c r="F254" t="s">
        <v>50</v>
      </c>
      <c r="G254" t="s">
        <v>4764</v>
      </c>
      <c r="H254" t="s">
        <v>4765</v>
      </c>
      <c r="I254" t="s">
        <v>41</v>
      </c>
      <c r="J254" t="s">
        <v>27</v>
      </c>
      <c r="K254" t="s">
        <v>42</v>
      </c>
      <c r="L254" t="s">
        <v>43</v>
      </c>
      <c r="M254">
        <v>90049</v>
      </c>
      <c r="N254" t="s">
        <v>44</v>
      </c>
      <c r="O254" t="s">
        <v>4619</v>
      </c>
      <c r="P254" t="s">
        <v>32</v>
      </c>
      <c r="Q254" t="s">
        <v>36</v>
      </c>
      <c r="R254" t="s">
        <v>4620</v>
      </c>
      <c r="S254">
        <v>563.24</v>
      </c>
      <c r="T254">
        <v>5</v>
      </c>
      <c r="U254">
        <v>0.2</v>
      </c>
      <c r="V254">
        <v>56.324000000000012</v>
      </c>
    </row>
    <row r="255" spans="1:22" x14ac:dyDescent="0.25">
      <c r="A255">
        <v>6271</v>
      </c>
      <c r="B255" t="s">
        <v>8795</v>
      </c>
      <c r="C255">
        <v>2014</v>
      </c>
      <c r="D255" s="27">
        <v>41976</v>
      </c>
      <c r="E255" s="27">
        <v>41980</v>
      </c>
      <c r="F255" t="s">
        <v>50</v>
      </c>
      <c r="G255" t="s">
        <v>1532</v>
      </c>
      <c r="H255" t="s">
        <v>1533</v>
      </c>
      <c r="I255" t="s">
        <v>41</v>
      </c>
      <c r="J255" t="s">
        <v>27</v>
      </c>
      <c r="K255" t="s">
        <v>3199</v>
      </c>
      <c r="L255" t="s">
        <v>43</v>
      </c>
      <c r="M255">
        <v>94601</v>
      </c>
      <c r="N255" t="s">
        <v>44</v>
      </c>
      <c r="O255" t="s">
        <v>6903</v>
      </c>
      <c r="P255" t="s">
        <v>32</v>
      </c>
      <c r="Q255" t="s">
        <v>36</v>
      </c>
      <c r="R255" t="s">
        <v>6904</v>
      </c>
      <c r="S255">
        <v>1159.056</v>
      </c>
      <c r="T255">
        <v>9</v>
      </c>
      <c r="U255">
        <v>0.2</v>
      </c>
      <c r="V255">
        <v>43.464599999999905</v>
      </c>
    </row>
    <row r="256" spans="1:22" x14ac:dyDescent="0.25">
      <c r="A256">
        <v>6232</v>
      </c>
      <c r="B256" t="s">
        <v>8765</v>
      </c>
      <c r="C256">
        <v>2014</v>
      </c>
      <c r="D256" s="27">
        <v>41894</v>
      </c>
      <c r="E256" s="27">
        <v>41894</v>
      </c>
      <c r="F256" t="s">
        <v>1290</v>
      </c>
      <c r="G256" t="s">
        <v>1934</v>
      </c>
      <c r="H256" t="s">
        <v>1935</v>
      </c>
      <c r="I256" t="s">
        <v>26</v>
      </c>
      <c r="J256" t="s">
        <v>27</v>
      </c>
      <c r="K256" t="s">
        <v>95</v>
      </c>
      <c r="L256" t="s">
        <v>96</v>
      </c>
      <c r="M256">
        <v>98105</v>
      </c>
      <c r="N256" t="s">
        <v>44</v>
      </c>
      <c r="O256" t="s">
        <v>2481</v>
      </c>
      <c r="P256" t="s">
        <v>32</v>
      </c>
      <c r="Q256" t="s">
        <v>36</v>
      </c>
      <c r="R256" t="s">
        <v>2482</v>
      </c>
      <c r="S256">
        <v>177.56800000000001</v>
      </c>
      <c r="T256">
        <v>2</v>
      </c>
      <c r="U256">
        <v>0.2</v>
      </c>
      <c r="V256">
        <v>8.8783999999999921</v>
      </c>
    </row>
    <row r="257" spans="1:22" x14ac:dyDescent="0.25">
      <c r="A257">
        <v>6227</v>
      </c>
      <c r="B257" t="s">
        <v>8760</v>
      </c>
      <c r="C257">
        <v>2012</v>
      </c>
      <c r="D257" s="27">
        <v>41187</v>
      </c>
      <c r="E257" s="27">
        <v>41191</v>
      </c>
      <c r="F257" t="s">
        <v>50</v>
      </c>
      <c r="G257" t="s">
        <v>1913</v>
      </c>
      <c r="H257" t="s">
        <v>1914</v>
      </c>
      <c r="I257" t="s">
        <v>26</v>
      </c>
      <c r="J257" t="s">
        <v>27</v>
      </c>
      <c r="K257" t="s">
        <v>419</v>
      </c>
      <c r="L257" t="s">
        <v>420</v>
      </c>
      <c r="M257">
        <v>97206</v>
      </c>
      <c r="N257" t="s">
        <v>44</v>
      </c>
      <c r="O257" t="s">
        <v>6128</v>
      </c>
      <c r="P257" t="s">
        <v>32</v>
      </c>
      <c r="Q257" t="s">
        <v>36</v>
      </c>
      <c r="R257" t="s">
        <v>6129</v>
      </c>
      <c r="S257">
        <v>291.16800000000001</v>
      </c>
      <c r="T257">
        <v>4</v>
      </c>
      <c r="U257">
        <v>0.2</v>
      </c>
      <c r="V257">
        <v>-14.558399999999978</v>
      </c>
    </row>
    <row r="258" spans="1:22" x14ac:dyDescent="0.25">
      <c r="A258">
        <v>6208</v>
      </c>
      <c r="B258" t="s">
        <v>8748</v>
      </c>
      <c r="C258">
        <v>2013</v>
      </c>
      <c r="D258" s="27">
        <v>41568</v>
      </c>
      <c r="E258" s="27">
        <v>41572</v>
      </c>
      <c r="F258" t="s">
        <v>23</v>
      </c>
      <c r="G258" t="s">
        <v>2660</v>
      </c>
      <c r="H258" t="s">
        <v>2661</v>
      </c>
      <c r="I258" t="s">
        <v>26</v>
      </c>
      <c r="J258" t="s">
        <v>27</v>
      </c>
      <c r="K258" t="s">
        <v>184</v>
      </c>
      <c r="L258" t="s">
        <v>104</v>
      </c>
      <c r="M258">
        <v>77095</v>
      </c>
      <c r="N258" t="s">
        <v>105</v>
      </c>
      <c r="O258" t="s">
        <v>1548</v>
      </c>
      <c r="P258" t="s">
        <v>32</v>
      </c>
      <c r="Q258" t="s">
        <v>36</v>
      </c>
      <c r="R258" t="s">
        <v>1549</v>
      </c>
      <c r="S258">
        <v>56.686</v>
      </c>
      <c r="T258">
        <v>1</v>
      </c>
      <c r="U258">
        <v>0.3</v>
      </c>
      <c r="V258">
        <v>-14.576399999999996</v>
      </c>
    </row>
    <row r="259" spans="1:22" x14ac:dyDescent="0.25">
      <c r="A259">
        <v>6203</v>
      </c>
      <c r="B259" t="s">
        <v>8745</v>
      </c>
      <c r="C259">
        <v>2013</v>
      </c>
      <c r="D259" s="27">
        <v>41625</v>
      </c>
      <c r="E259" s="27">
        <v>41632</v>
      </c>
      <c r="F259" t="s">
        <v>50</v>
      </c>
      <c r="G259" t="s">
        <v>111</v>
      </c>
      <c r="H259" t="s">
        <v>112</v>
      </c>
      <c r="I259" t="s">
        <v>26</v>
      </c>
      <c r="J259" t="s">
        <v>27</v>
      </c>
      <c r="K259" t="s">
        <v>6122</v>
      </c>
      <c r="L259" t="s">
        <v>43</v>
      </c>
      <c r="M259">
        <v>92307</v>
      </c>
      <c r="N259" t="s">
        <v>44</v>
      </c>
      <c r="O259" t="s">
        <v>3495</v>
      </c>
      <c r="P259" t="s">
        <v>32</v>
      </c>
      <c r="Q259" t="s">
        <v>36</v>
      </c>
      <c r="R259" t="s">
        <v>3496</v>
      </c>
      <c r="S259">
        <v>563.91999999999996</v>
      </c>
      <c r="T259">
        <v>5</v>
      </c>
      <c r="U259">
        <v>0.2</v>
      </c>
      <c r="V259">
        <v>7.0489999999999498</v>
      </c>
    </row>
    <row r="260" spans="1:22" x14ac:dyDescent="0.25">
      <c r="A260">
        <v>6185</v>
      </c>
      <c r="B260" t="s">
        <v>8734</v>
      </c>
      <c r="C260">
        <v>2013</v>
      </c>
      <c r="D260" s="27">
        <v>41620</v>
      </c>
      <c r="E260" s="27">
        <v>41622</v>
      </c>
      <c r="F260" t="s">
        <v>188</v>
      </c>
      <c r="G260" t="s">
        <v>4100</v>
      </c>
      <c r="H260" t="s">
        <v>4101</v>
      </c>
      <c r="I260" t="s">
        <v>102</v>
      </c>
      <c r="J260" t="s">
        <v>27</v>
      </c>
      <c r="K260" t="s">
        <v>419</v>
      </c>
      <c r="L260" t="s">
        <v>420</v>
      </c>
      <c r="M260">
        <v>97206</v>
      </c>
      <c r="N260" t="s">
        <v>44</v>
      </c>
      <c r="O260" t="s">
        <v>203</v>
      </c>
      <c r="P260" t="s">
        <v>32</v>
      </c>
      <c r="Q260" t="s">
        <v>36</v>
      </c>
      <c r="R260" t="s">
        <v>204</v>
      </c>
      <c r="S260">
        <v>403.92</v>
      </c>
      <c r="T260">
        <v>5</v>
      </c>
      <c r="U260">
        <v>0.2</v>
      </c>
      <c r="V260">
        <v>25.245000000000019</v>
      </c>
    </row>
    <row r="261" spans="1:22" x14ac:dyDescent="0.25">
      <c r="A261">
        <v>6176</v>
      </c>
      <c r="B261" t="s">
        <v>8731</v>
      </c>
      <c r="C261">
        <v>2012</v>
      </c>
      <c r="D261" s="27">
        <v>41173</v>
      </c>
      <c r="E261" s="27">
        <v>41178</v>
      </c>
      <c r="F261" t="s">
        <v>50</v>
      </c>
      <c r="G261" t="s">
        <v>6173</v>
      </c>
      <c r="H261" t="s">
        <v>6174</v>
      </c>
      <c r="I261" t="s">
        <v>26</v>
      </c>
      <c r="J261" t="s">
        <v>27</v>
      </c>
      <c r="K261" t="s">
        <v>382</v>
      </c>
      <c r="L261" t="s">
        <v>383</v>
      </c>
      <c r="M261">
        <v>29203</v>
      </c>
      <c r="N261" t="s">
        <v>30</v>
      </c>
      <c r="O261" t="s">
        <v>3036</v>
      </c>
      <c r="P261" t="s">
        <v>32</v>
      </c>
      <c r="Q261" t="s">
        <v>36</v>
      </c>
      <c r="R261" t="s">
        <v>3037</v>
      </c>
      <c r="S261">
        <v>1690.04</v>
      </c>
      <c r="T261">
        <v>4</v>
      </c>
      <c r="U261">
        <v>0</v>
      </c>
      <c r="V261">
        <v>422.51</v>
      </c>
    </row>
    <row r="262" spans="1:22" x14ac:dyDescent="0.25">
      <c r="A262">
        <v>6150</v>
      </c>
      <c r="B262" t="s">
        <v>8714</v>
      </c>
      <c r="C262">
        <v>2014</v>
      </c>
      <c r="D262" s="27">
        <v>42002</v>
      </c>
      <c r="E262" s="27">
        <v>42005</v>
      </c>
      <c r="F262" t="s">
        <v>188</v>
      </c>
      <c r="G262" t="s">
        <v>6311</v>
      </c>
      <c r="H262" t="s">
        <v>6312</v>
      </c>
      <c r="I262" t="s">
        <v>41</v>
      </c>
      <c r="J262" t="s">
        <v>27</v>
      </c>
      <c r="K262" t="s">
        <v>1173</v>
      </c>
      <c r="L262" t="s">
        <v>43</v>
      </c>
      <c r="M262">
        <v>90805</v>
      </c>
      <c r="N262" t="s">
        <v>44</v>
      </c>
      <c r="O262" t="s">
        <v>281</v>
      </c>
      <c r="P262" t="s">
        <v>32</v>
      </c>
      <c r="Q262" t="s">
        <v>36</v>
      </c>
      <c r="R262" t="s">
        <v>282</v>
      </c>
      <c r="S262">
        <v>340.70400000000006</v>
      </c>
      <c r="T262">
        <v>6</v>
      </c>
      <c r="U262">
        <v>0.2</v>
      </c>
      <c r="V262">
        <v>-34.070400000000006</v>
      </c>
    </row>
    <row r="263" spans="1:22" x14ac:dyDescent="0.25">
      <c r="A263">
        <v>6132</v>
      </c>
      <c r="B263" t="s">
        <v>8697</v>
      </c>
      <c r="C263">
        <v>2011</v>
      </c>
      <c r="D263" s="27">
        <v>40904</v>
      </c>
      <c r="E263" s="27">
        <v>40908</v>
      </c>
      <c r="F263" t="s">
        <v>50</v>
      </c>
      <c r="G263" t="s">
        <v>2911</v>
      </c>
      <c r="H263" t="s">
        <v>2912</v>
      </c>
      <c r="I263" t="s">
        <v>102</v>
      </c>
      <c r="J263" t="s">
        <v>27</v>
      </c>
      <c r="K263" t="s">
        <v>266</v>
      </c>
      <c r="L263" t="s">
        <v>267</v>
      </c>
      <c r="M263">
        <v>10011</v>
      </c>
      <c r="N263" t="s">
        <v>148</v>
      </c>
      <c r="O263" t="s">
        <v>892</v>
      </c>
      <c r="P263" t="s">
        <v>32</v>
      </c>
      <c r="Q263" t="s">
        <v>36</v>
      </c>
      <c r="R263" t="s">
        <v>893</v>
      </c>
      <c r="S263">
        <v>767.21400000000006</v>
      </c>
      <c r="T263">
        <v>14</v>
      </c>
      <c r="U263">
        <v>0.1</v>
      </c>
      <c r="V263">
        <v>161.96739999999997</v>
      </c>
    </row>
    <row r="264" spans="1:22" x14ac:dyDescent="0.25">
      <c r="A264">
        <v>6128</v>
      </c>
      <c r="B264" t="s">
        <v>8692</v>
      </c>
      <c r="C264">
        <v>2013</v>
      </c>
      <c r="D264" s="27">
        <v>41365</v>
      </c>
      <c r="E264" s="27">
        <v>41371</v>
      </c>
      <c r="F264" t="s">
        <v>50</v>
      </c>
      <c r="G264" t="s">
        <v>4754</v>
      </c>
      <c r="H264" t="s">
        <v>4755</v>
      </c>
      <c r="I264" t="s">
        <v>26</v>
      </c>
      <c r="J264" t="s">
        <v>27</v>
      </c>
      <c r="K264" t="s">
        <v>266</v>
      </c>
      <c r="L264" t="s">
        <v>267</v>
      </c>
      <c r="M264">
        <v>10009</v>
      </c>
      <c r="N264" t="s">
        <v>148</v>
      </c>
      <c r="O264" t="s">
        <v>701</v>
      </c>
      <c r="P264" t="s">
        <v>32</v>
      </c>
      <c r="Q264" t="s">
        <v>36</v>
      </c>
      <c r="R264" t="s">
        <v>702</v>
      </c>
      <c r="S264">
        <v>327.99600000000004</v>
      </c>
      <c r="T264">
        <v>6</v>
      </c>
      <c r="U264">
        <v>0.1</v>
      </c>
      <c r="V264">
        <v>54.666000000000011</v>
      </c>
    </row>
    <row r="265" spans="1:22" x14ac:dyDescent="0.25">
      <c r="A265">
        <v>6115</v>
      </c>
      <c r="B265" t="s">
        <v>8680</v>
      </c>
      <c r="C265">
        <v>2013</v>
      </c>
      <c r="D265" s="27">
        <v>41591</v>
      </c>
      <c r="E265" s="27">
        <v>41595</v>
      </c>
      <c r="F265" t="s">
        <v>50</v>
      </c>
      <c r="G265" t="s">
        <v>7106</v>
      </c>
      <c r="H265" t="s">
        <v>7107</v>
      </c>
      <c r="I265" t="s">
        <v>26</v>
      </c>
      <c r="J265" t="s">
        <v>27</v>
      </c>
      <c r="K265" t="s">
        <v>3870</v>
      </c>
      <c r="L265" t="s">
        <v>498</v>
      </c>
      <c r="M265">
        <v>44134</v>
      </c>
      <c r="N265" t="s">
        <v>148</v>
      </c>
      <c r="O265" t="s">
        <v>2436</v>
      </c>
      <c r="P265" t="s">
        <v>32</v>
      </c>
      <c r="Q265" t="s">
        <v>36</v>
      </c>
      <c r="R265" t="s">
        <v>2437</v>
      </c>
      <c r="S265">
        <v>449.37200000000001</v>
      </c>
      <c r="T265">
        <v>2</v>
      </c>
      <c r="U265">
        <v>0.3</v>
      </c>
      <c r="V265">
        <v>-12.839199999999977</v>
      </c>
    </row>
    <row r="266" spans="1:22" x14ac:dyDescent="0.25">
      <c r="A266">
        <v>6114</v>
      </c>
      <c r="B266" t="s">
        <v>8680</v>
      </c>
      <c r="C266">
        <v>2013</v>
      </c>
      <c r="D266" s="27">
        <v>41591</v>
      </c>
      <c r="E266" s="27">
        <v>41595</v>
      </c>
      <c r="F266" t="s">
        <v>50</v>
      </c>
      <c r="G266" t="s">
        <v>7106</v>
      </c>
      <c r="H266" t="s">
        <v>7107</v>
      </c>
      <c r="I266" t="s">
        <v>26</v>
      </c>
      <c r="J266" t="s">
        <v>27</v>
      </c>
      <c r="K266" t="s">
        <v>3870</v>
      </c>
      <c r="L266" t="s">
        <v>498</v>
      </c>
      <c r="M266">
        <v>44134</v>
      </c>
      <c r="N266" t="s">
        <v>148</v>
      </c>
      <c r="O266" t="s">
        <v>35</v>
      </c>
      <c r="P266" t="s">
        <v>32</v>
      </c>
      <c r="Q266" t="s">
        <v>36</v>
      </c>
      <c r="R266" t="s">
        <v>37</v>
      </c>
      <c r="S266">
        <v>1537.0739999999998</v>
      </c>
      <c r="T266">
        <v>9</v>
      </c>
      <c r="U266">
        <v>0.3</v>
      </c>
      <c r="V266">
        <v>0</v>
      </c>
    </row>
    <row r="267" spans="1:22" x14ac:dyDescent="0.25">
      <c r="A267">
        <v>6111</v>
      </c>
      <c r="B267" t="s">
        <v>8680</v>
      </c>
      <c r="C267">
        <v>2013</v>
      </c>
      <c r="D267" s="27">
        <v>41591</v>
      </c>
      <c r="E267" s="27">
        <v>41595</v>
      </c>
      <c r="F267" t="s">
        <v>50</v>
      </c>
      <c r="G267" t="s">
        <v>7106</v>
      </c>
      <c r="H267" t="s">
        <v>7107</v>
      </c>
      <c r="I267" t="s">
        <v>26</v>
      </c>
      <c r="J267" t="s">
        <v>27</v>
      </c>
      <c r="K267" t="s">
        <v>3870</v>
      </c>
      <c r="L267" t="s">
        <v>498</v>
      </c>
      <c r="M267">
        <v>44134</v>
      </c>
      <c r="N267" t="s">
        <v>148</v>
      </c>
      <c r="O267" t="s">
        <v>6357</v>
      </c>
      <c r="P267" t="s">
        <v>32</v>
      </c>
      <c r="Q267" t="s">
        <v>36</v>
      </c>
      <c r="R267" t="s">
        <v>6358</v>
      </c>
      <c r="S267">
        <v>1474.8020000000001</v>
      </c>
      <c r="T267">
        <v>7</v>
      </c>
      <c r="U267">
        <v>0.3</v>
      </c>
      <c r="V267">
        <v>-21.068600000000174</v>
      </c>
    </row>
    <row r="268" spans="1:22" x14ac:dyDescent="0.25">
      <c r="A268">
        <v>6102</v>
      </c>
      <c r="B268" t="s">
        <v>8673</v>
      </c>
      <c r="C268">
        <v>2014</v>
      </c>
      <c r="D268" s="27">
        <v>41903</v>
      </c>
      <c r="E268" s="27">
        <v>41909</v>
      </c>
      <c r="F268" t="s">
        <v>50</v>
      </c>
      <c r="G268" t="s">
        <v>2304</v>
      </c>
      <c r="H268" t="s">
        <v>2305</v>
      </c>
      <c r="I268" t="s">
        <v>26</v>
      </c>
      <c r="J268" t="s">
        <v>27</v>
      </c>
      <c r="K268" t="s">
        <v>266</v>
      </c>
      <c r="L268" t="s">
        <v>267</v>
      </c>
      <c r="M268">
        <v>10035</v>
      </c>
      <c r="N268" t="s">
        <v>148</v>
      </c>
      <c r="O268" t="s">
        <v>1726</v>
      </c>
      <c r="P268" t="s">
        <v>32</v>
      </c>
      <c r="Q268" t="s">
        <v>36</v>
      </c>
      <c r="R268" t="s">
        <v>1727</v>
      </c>
      <c r="S268">
        <v>2254.41</v>
      </c>
      <c r="T268">
        <v>5</v>
      </c>
      <c r="U268">
        <v>0.1</v>
      </c>
      <c r="V268">
        <v>375.73500000000001</v>
      </c>
    </row>
    <row r="269" spans="1:22" x14ac:dyDescent="0.25">
      <c r="A269">
        <v>6100</v>
      </c>
      <c r="B269" t="s">
        <v>8673</v>
      </c>
      <c r="C269">
        <v>2014</v>
      </c>
      <c r="D269" s="27">
        <v>41903</v>
      </c>
      <c r="E269" s="27">
        <v>41909</v>
      </c>
      <c r="F269" t="s">
        <v>50</v>
      </c>
      <c r="G269" t="s">
        <v>2304</v>
      </c>
      <c r="H269" t="s">
        <v>2305</v>
      </c>
      <c r="I269" t="s">
        <v>26</v>
      </c>
      <c r="J269" t="s">
        <v>27</v>
      </c>
      <c r="K269" t="s">
        <v>266</v>
      </c>
      <c r="L269" t="s">
        <v>267</v>
      </c>
      <c r="M269">
        <v>10035</v>
      </c>
      <c r="N269" t="s">
        <v>148</v>
      </c>
      <c r="O269" t="s">
        <v>1136</v>
      </c>
      <c r="P269" t="s">
        <v>32</v>
      </c>
      <c r="Q269" t="s">
        <v>36</v>
      </c>
      <c r="R269" t="s">
        <v>1137</v>
      </c>
      <c r="S269">
        <v>2888.1270000000004</v>
      </c>
      <c r="T269">
        <v>11</v>
      </c>
      <c r="U269">
        <v>0.1</v>
      </c>
      <c r="V269">
        <v>609.71569999999997</v>
      </c>
    </row>
    <row r="270" spans="1:22" x14ac:dyDescent="0.25">
      <c r="A270">
        <v>6097</v>
      </c>
      <c r="B270" t="s">
        <v>8673</v>
      </c>
      <c r="C270">
        <v>2014</v>
      </c>
      <c r="D270" s="27">
        <v>41903</v>
      </c>
      <c r="E270" s="27">
        <v>41909</v>
      </c>
      <c r="F270" t="s">
        <v>50</v>
      </c>
      <c r="G270" t="s">
        <v>2304</v>
      </c>
      <c r="H270" t="s">
        <v>2305</v>
      </c>
      <c r="I270" t="s">
        <v>26</v>
      </c>
      <c r="J270" t="s">
        <v>27</v>
      </c>
      <c r="K270" t="s">
        <v>266</v>
      </c>
      <c r="L270" t="s">
        <v>267</v>
      </c>
      <c r="M270">
        <v>10035</v>
      </c>
      <c r="N270" t="s">
        <v>148</v>
      </c>
      <c r="O270" t="s">
        <v>261</v>
      </c>
      <c r="P270" t="s">
        <v>32</v>
      </c>
      <c r="Q270" t="s">
        <v>36</v>
      </c>
      <c r="R270" t="s">
        <v>262</v>
      </c>
      <c r="S270">
        <v>80.991</v>
      </c>
      <c r="T270">
        <v>1</v>
      </c>
      <c r="U270">
        <v>0.1</v>
      </c>
      <c r="V270">
        <v>8.0990999999999875</v>
      </c>
    </row>
    <row r="271" spans="1:22" x14ac:dyDescent="0.25">
      <c r="A271">
        <v>6091</v>
      </c>
      <c r="B271" t="s">
        <v>8673</v>
      </c>
      <c r="C271">
        <v>2014</v>
      </c>
      <c r="D271" s="27">
        <v>41903</v>
      </c>
      <c r="E271" s="27">
        <v>41909</v>
      </c>
      <c r="F271" t="s">
        <v>50</v>
      </c>
      <c r="G271" t="s">
        <v>2304</v>
      </c>
      <c r="H271" t="s">
        <v>2305</v>
      </c>
      <c r="I271" t="s">
        <v>26</v>
      </c>
      <c r="J271" t="s">
        <v>27</v>
      </c>
      <c r="K271" t="s">
        <v>266</v>
      </c>
      <c r="L271" t="s">
        <v>267</v>
      </c>
      <c r="M271">
        <v>10035</v>
      </c>
      <c r="N271" t="s">
        <v>148</v>
      </c>
      <c r="O271" t="s">
        <v>3621</v>
      </c>
      <c r="P271" t="s">
        <v>32</v>
      </c>
      <c r="Q271" t="s">
        <v>36</v>
      </c>
      <c r="R271" t="s">
        <v>3622</v>
      </c>
      <c r="S271">
        <v>272.64600000000002</v>
      </c>
      <c r="T271">
        <v>3</v>
      </c>
      <c r="U271">
        <v>0.1</v>
      </c>
      <c r="V271">
        <v>18.176400000000008</v>
      </c>
    </row>
    <row r="272" spans="1:22" x14ac:dyDescent="0.25">
      <c r="A272">
        <v>6068</v>
      </c>
      <c r="B272" t="s">
        <v>8660</v>
      </c>
      <c r="C272">
        <v>2014</v>
      </c>
      <c r="D272" s="27">
        <v>41780</v>
      </c>
      <c r="E272" s="27">
        <v>41784</v>
      </c>
      <c r="F272" t="s">
        <v>50</v>
      </c>
      <c r="G272" t="s">
        <v>2130</v>
      </c>
      <c r="H272" t="s">
        <v>2131</v>
      </c>
      <c r="I272" t="s">
        <v>102</v>
      </c>
      <c r="J272" t="s">
        <v>27</v>
      </c>
      <c r="K272" t="s">
        <v>1119</v>
      </c>
      <c r="L272" t="s">
        <v>43</v>
      </c>
      <c r="M272">
        <v>90712</v>
      </c>
      <c r="N272" t="s">
        <v>44</v>
      </c>
      <c r="O272" t="s">
        <v>1585</v>
      </c>
      <c r="P272" t="s">
        <v>32</v>
      </c>
      <c r="Q272" t="s">
        <v>36</v>
      </c>
      <c r="R272" t="s">
        <v>1586</v>
      </c>
      <c r="S272">
        <v>518.27200000000005</v>
      </c>
      <c r="T272">
        <v>8</v>
      </c>
      <c r="U272">
        <v>0.2</v>
      </c>
      <c r="V272">
        <v>-97.176000000000073</v>
      </c>
    </row>
    <row r="273" spans="1:22" x14ac:dyDescent="0.25">
      <c r="A273">
        <v>6044</v>
      </c>
      <c r="B273" t="s">
        <v>8643</v>
      </c>
      <c r="C273">
        <v>2014</v>
      </c>
      <c r="D273" s="27">
        <v>41779</v>
      </c>
      <c r="E273" s="27">
        <v>41784</v>
      </c>
      <c r="F273" t="s">
        <v>23</v>
      </c>
      <c r="G273" t="s">
        <v>2822</v>
      </c>
      <c r="H273" t="s">
        <v>2823</v>
      </c>
      <c r="I273" t="s">
        <v>41</v>
      </c>
      <c r="J273" t="s">
        <v>27</v>
      </c>
      <c r="K273" t="s">
        <v>5137</v>
      </c>
      <c r="L273" t="s">
        <v>335</v>
      </c>
      <c r="M273">
        <v>37918</v>
      </c>
      <c r="N273" t="s">
        <v>30</v>
      </c>
      <c r="O273" t="s">
        <v>2095</v>
      </c>
      <c r="P273" t="s">
        <v>32</v>
      </c>
      <c r="Q273" t="s">
        <v>36</v>
      </c>
      <c r="R273" t="s">
        <v>2096</v>
      </c>
      <c r="S273">
        <v>314.35199999999998</v>
      </c>
      <c r="T273">
        <v>3</v>
      </c>
      <c r="U273">
        <v>0.2</v>
      </c>
      <c r="V273">
        <v>-35.36460000000001</v>
      </c>
    </row>
    <row r="274" spans="1:22" x14ac:dyDescent="0.25">
      <c r="A274">
        <v>6031</v>
      </c>
      <c r="B274" t="s">
        <v>8632</v>
      </c>
      <c r="C274">
        <v>2014</v>
      </c>
      <c r="D274" s="27">
        <v>41827</v>
      </c>
      <c r="E274" s="27">
        <v>41827</v>
      </c>
      <c r="F274" t="s">
        <v>1290</v>
      </c>
      <c r="G274" t="s">
        <v>7308</v>
      </c>
      <c r="H274" t="s">
        <v>7309</v>
      </c>
      <c r="I274" t="s">
        <v>26</v>
      </c>
      <c r="J274" t="s">
        <v>27</v>
      </c>
      <c r="K274" t="s">
        <v>1419</v>
      </c>
      <c r="L274" t="s">
        <v>54</v>
      </c>
      <c r="M274">
        <v>33142</v>
      </c>
      <c r="N274" t="s">
        <v>30</v>
      </c>
      <c r="O274" t="s">
        <v>4730</v>
      </c>
      <c r="P274" t="s">
        <v>32</v>
      </c>
      <c r="Q274" t="s">
        <v>36</v>
      </c>
      <c r="R274" t="s">
        <v>4731</v>
      </c>
      <c r="S274">
        <v>239.24</v>
      </c>
      <c r="T274">
        <v>1</v>
      </c>
      <c r="U274">
        <v>0.2</v>
      </c>
      <c r="V274">
        <v>23.924000000000007</v>
      </c>
    </row>
    <row r="275" spans="1:22" x14ac:dyDescent="0.25">
      <c r="A275">
        <v>6006</v>
      </c>
      <c r="B275" t="s">
        <v>8617</v>
      </c>
      <c r="C275">
        <v>2012</v>
      </c>
      <c r="D275" s="27">
        <v>41215</v>
      </c>
      <c r="E275" s="27">
        <v>41220</v>
      </c>
      <c r="F275" t="s">
        <v>50</v>
      </c>
      <c r="G275" t="s">
        <v>5023</v>
      </c>
      <c r="H275" t="s">
        <v>5024</v>
      </c>
      <c r="I275" t="s">
        <v>26</v>
      </c>
      <c r="J275" t="s">
        <v>27</v>
      </c>
      <c r="K275" t="s">
        <v>276</v>
      </c>
      <c r="L275" t="s">
        <v>267</v>
      </c>
      <c r="M275">
        <v>12180</v>
      </c>
      <c r="N275" t="s">
        <v>148</v>
      </c>
      <c r="O275" t="s">
        <v>6595</v>
      </c>
      <c r="P275" t="s">
        <v>32</v>
      </c>
      <c r="Q275" t="s">
        <v>36</v>
      </c>
      <c r="R275" t="s">
        <v>6596</v>
      </c>
      <c r="S275">
        <v>109.764</v>
      </c>
      <c r="T275">
        <v>2</v>
      </c>
      <c r="U275">
        <v>0.1</v>
      </c>
      <c r="V275">
        <v>8.5371999999999968</v>
      </c>
    </row>
    <row r="276" spans="1:22" x14ac:dyDescent="0.25">
      <c r="A276">
        <v>5999</v>
      </c>
      <c r="B276" t="s">
        <v>8612</v>
      </c>
      <c r="C276">
        <v>2011</v>
      </c>
      <c r="D276" s="27">
        <v>40887</v>
      </c>
      <c r="E276" s="27">
        <v>40891</v>
      </c>
      <c r="F276" t="s">
        <v>50</v>
      </c>
      <c r="G276" t="s">
        <v>584</v>
      </c>
      <c r="H276" t="s">
        <v>585</v>
      </c>
      <c r="I276" t="s">
        <v>41</v>
      </c>
      <c r="J276" t="s">
        <v>27</v>
      </c>
      <c r="K276" t="s">
        <v>8613</v>
      </c>
      <c r="L276" t="s">
        <v>6260</v>
      </c>
      <c r="M276">
        <v>83605</v>
      </c>
      <c r="N276" t="s">
        <v>44</v>
      </c>
      <c r="O276" t="s">
        <v>3495</v>
      </c>
      <c r="P276" t="s">
        <v>32</v>
      </c>
      <c r="Q276" t="s">
        <v>36</v>
      </c>
      <c r="R276" t="s">
        <v>3496</v>
      </c>
      <c r="S276">
        <v>338.35199999999998</v>
      </c>
      <c r="T276">
        <v>3</v>
      </c>
      <c r="U276">
        <v>0.2</v>
      </c>
      <c r="V276">
        <v>4.2293999999999699</v>
      </c>
    </row>
    <row r="277" spans="1:22" x14ac:dyDescent="0.25">
      <c r="A277">
        <v>5996</v>
      </c>
      <c r="B277" t="s">
        <v>8611</v>
      </c>
      <c r="C277">
        <v>2013</v>
      </c>
      <c r="D277" s="27">
        <v>41620</v>
      </c>
      <c r="E277" s="27">
        <v>41620</v>
      </c>
      <c r="F277" t="s">
        <v>1290</v>
      </c>
      <c r="G277" t="s">
        <v>3094</v>
      </c>
      <c r="H277" t="s">
        <v>3095</v>
      </c>
      <c r="I277" t="s">
        <v>41</v>
      </c>
      <c r="J277" t="s">
        <v>27</v>
      </c>
      <c r="K277" t="s">
        <v>497</v>
      </c>
      <c r="L277" t="s">
        <v>498</v>
      </c>
      <c r="M277">
        <v>43229</v>
      </c>
      <c r="N277" t="s">
        <v>148</v>
      </c>
      <c r="O277" t="s">
        <v>6956</v>
      </c>
      <c r="P277" t="s">
        <v>32</v>
      </c>
      <c r="Q277" t="s">
        <v>36</v>
      </c>
      <c r="R277" t="s">
        <v>6957</v>
      </c>
      <c r="S277">
        <v>458.42999999999995</v>
      </c>
      <c r="T277">
        <v>5</v>
      </c>
      <c r="U277">
        <v>0.3</v>
      </c>
      <c r="V277">
        <v>-137.52900000000002</v>
      </c>
    </row>
    <row r="278" spans="1:22" x14ac:dyDescent="0.25">
      <c r="A278">
        <v>5993</v>
      </c>
      <c r="B278" t="s">
        <v>8610</v>
      </c>
      <c r="C278">
        <v>2014</v>
      </c>
      <c r="D278" s="27">
        <v>41898</v>
      </c>
      <c r="E278" s="27">
        <v>41904</v>
      </c>
      <c r="F278" t="s">
        <v>50</v>
      </c>
      <c r="G278" t="s">
        <v>2490</v>
      </c>
      <c r="H278" t="s">
        <v>2491</v>
      </c>
      <c r="I278" t="s">
        <v>26</v>
      </c>
      <c r="J278" t="s">
        <v>27</v>
      </c>
      <c r="K278" t="s">
        <v>42</v>
      </c>
      <c r="L278" t="s">
        <v>43</v>
      </c>
      <c r="M278">
        <v>90049</v>
      </c>
      <c r="N278" t="s">
        <v>44</v>
      </c>
      <c r="O278" t="s">
        <v>1537</v>
      </c>
      <c r="P278" t="s">
        <v>32</v>
      </c>
      <c r="Q278" t="s">
        <v>36</v>
      </c>
      <c r="R278" t="s">
        <v>1538</v>
      </c>
      <c r="S278">
        <v>184.75200000000001</v>
      </c>
      <c r="T278">
        <v>3</v>
      </c>
      <c r="U278">
        <v>0.2</v>
      </c>
      <c r="V278">
        <v>-20.784600000000012</v>
      </c>
    </row>
    <row r="279" spans="1:22" x14ac:dyDescent="0.25">
      <c r="A279">
        <v>5981</v>
      </c>
      <c r="B279" t="s">
        <v>8606</v>
      </c>
      <c r="C279">
        <v>2011</v>
      </c>
      <c r="D279" s="27">
        <v>40793</v>
      </c>
      <c r="E279" s="27">
        <v>40799</v>
      </c>
      <c r="F279" t="s">
        <v>50</v>
      </c>
      <c r="G279" t="s">
        <v>440</v>
      </c>
      <c r="H279" t="s">
        <v>441</v>
      </c>
      <c r="I279" t="s">
        <v>102</v>
      </c>
      <c r="J279" t="s">
        <v>27</v>
      </c>
      <c r="K279" t="s">
        <v>4548</v>
      </c>
      <c r="L279" t="s">
        <v>649</v>
      </c>
      <c r="M279">
        <v>74133</v>
      </c>
      <c r="N279" t="s">
        <v>105</v>
      </c>
      <c r="O279" t="s">
        <v>716</v>
      </c>
      <c r="P279" t="s">
        <v>32</v>
      </c>
      <c r="Q279" t="s">
        <v>36</v>
      </c>
      <c r="R279" t="s">
        <v>717</v>
      </c>
      <c r="S279">
        <v>161.96</v>
      </c>
      <c r="T279">
        <v>2</v>
      </c>
      <c r="U279">
        <v>0</v>
      </c>
      <c r="V279">
        <v>45.348800000000011</v>
      </c>
    </row>
    <row r="280" spans="1:22" x14ac:dyDescent="0.25">
      <c r="A280">
        <v>5960</v>
      </c>
      <c r="B280" t="s">
        <v>8595</v>
      </c>
      <c r="C280">
        <v>2013</v>
      </c>
      <c r="D280" s="27">
        <v>41346</v>
      </c>
      <c r="E280" s="27">
        <v>41349</v>
      </c>
      <c r="F280" t="s">
        <v>23</v>
      </c>
      <c r="G280" t="s">
        <v>1358</v>
      </c>
      <c r="H280" t="s">
        <v>1359</v>
      </c>
      <c r="I280" t="s">
        <v>41</v>
      </c>
      <c r="J280" t="s">
        <v>27</v>
      </c>
      <c r="K280" t="s">
        <v>127</v>
      </c>
      <c r="L280" t="s">
        <v>43</v>
      </c>
      <c r="M280">
        <v>94109</v>
      </c>
      <c r="N280" t="s">
        <v>44</v>
      </c>
      <c r="O280" t="s">
        <v>2436</v>
      </c>
      <c r="P280" t="s">
        <v>32</v>
      </c>
      <c r="Q280" t="s">
        <v>36</v>
      </c>
      <c r="R280" t="s">
        <v>2437</v>
      </c>
      <c r="S280">
        <v>770.35200000000009</v>
      </c>
      <c r="T280">
        <v>3</v>
      </c>
      <c r="U280">
        <v>0.2</v>
      </c>
      <c r="V280">
        <v>77.035199999999975</v>
      </c>
    </row>
    <row r="281" spans="1:22" x14ac:dyDescent="0.25">
      <c r="A281">
        <v>5916</v>
      </c>
      <c r="B281" t="s">
        <v>8575</v>
      </c>
      <c r="C281">
        <v>2012</v>
      </c>
      <c r="D281" s="27">
        <v>41169</v>
      </c>
      <c r="E281" s="27">
        <v>41175</v>
      </c>
      <c r="F281" t="s">
        <v>50</v>
      </c>
      <c r="G281" t="s">
        <v>7024</v>
      </c>
      <c r="H281" t="s">
        <v>7025</v>
      </c>
      <c r="I281" t="s">
        <v>26</v>
      </c>
      <c r="J281" t="s">
        <v>27</v>
      </c>
      <c r="K281" t="s">
        <v>266</v>
      </c>
      <c r="L281" t="s">
        <v>267</v>
      </c>
      <c r="M281">
        <v>10035</v>
      </c>
      <c r="N281" t="s">
        <v>148</v>
      </c>
      <c r="O281" t="s">
        <v>3545</v>
      </c>
      <c r="P281" t="s">
        <v>32</v>
      </c>
      <c r="Q281" t="s">
        <v>36</v>
      </c>
      <c r="R281" t="s">
        <v>3546</v>
      </c>
      <c r="S281">
        <v>199.76400000000001</v>
      </c>
      <c r="T281">
        <v>2</v>
      </c>
      <c r="U281">
        <v>0.1</v>
      </c>
      <c r="V281">
        <v>8.8783999999999956</v>
      </c>
    </row>
    <row r="282" spans="1:22" x14ac:dyDescent="0.25">
      <c r="A282">
        <v>5883</v>
      </c>
      <c r="B282" t="s">
        <v>8550</v>
      </c>
      <c r="C282">
        <v>2013</v>
      </c>
      <c r="D282" s="27">
        <v>41536</v>
      </c>
      <c r="E282" s="27">
        <v>41540</v>
      </c>
      <c r="F282" t="s">
        <v>50</v>
      </c>
      <c r="G282" t="s">
        <v>4007</v>
      </c>
      <c r="H282" t="s">
        <v>4008</v>
      </c>
      <c r="I282" t="s">
        <v>41</v>
      </c>
      <c r="J282" t="s">
        <v>27</v>
      </c>
      <c r="K282" t="s">
        <v>947</v>
      </c>
      <c r="L282" t="s">
        <v>43</v>
      </c>
      <c r="M282">
        <v>92105</v>
      </c>
      <c r="N282" t="s">
        <v>44</v>
      </c>
      <c r="O282" t="s">
        <v>3186</v>
      </c>
      <c r="P282" t="s">
        <v>32</v>
      </c>
      <c r="Q282" t="s">
        <v>36</v>
      </c>
      <c r="R282" t="s">
        <v>3187</v>
      </c>
      <c r="S282">
        <v>885.52800000000002</v>
      </c>
      <c r="T282">
        <v>9</v>
      </c>
      <c r="U282">
        <v>0.2</v>
      </c>
      <c r="V282">
        <v>-99.621900000000068</v>
      </c>
    </row>
    <row r="283" spans="1:22" x14ac:dyDescent="0.25">
      <c r="A283">
        <v>5881</v>
      </c>
      <c r="B283" t="s">
        <v>8550</v>
      </c>
      <c r="C283">
        <v>2013</v>
      </c>
      <c r="D283" s="27">
        <v>41536</v>
      </c>
      <c r="E283" s="27">
        <v>41540</v>
      </c>
      <c r="F283" t="s">
        <v>50</v>
      </c>
      <c r="G283" t="s">
        <v>4007</v>
      </c>
      <c r="H283" t="s">
        <v>4008</v>
      </c>
      <c r="I283" t="s">
        <v>41</v>
      </c>
      <c r="J283" t="s">
        <v>27</v>
      </c>
      <c r="K283" t="s">
        <v>947</v>
      </c>
      <c r="L283" t="s">
        <v>43</v>
      </c>
      <c r="M283">
        <v>92105</v>
      </c>
      <c r="N283" t="s">
        <v>44</v>
      </c>
      <c r="O283" t="s">
        <v>1726</v>
      </c>
      <c r="P283" t="s">
        <v>32</v>
      </c>
      <c r="Q283" t="s">
        <v>36</v>
      </c>
      <c r="R283" t="s">
        <v>1727</v>
      </c>
      <c r="S283">
        <v>801.5680000000001</v>
      </c>
      <c r="T283">
        <v>2</v>
      </c>
      <c r="U283">
        <v>0.2</v>
      </c>
      <c r="V283">
        <v>50.097999999999985</v>
      </c>
    </row>
    <row r="284" spans="1:22" x14ac:dyDescent="0.25">
      <c r="A284">
        <v>5870</v>
      </c>
      <c r="B284" t="s">
        <v>8540</v>
      </c>
      <c r="C284">
        <v>2013</v>
      </c>
      <c r="D284" s="27">
        <v>41586</v>
      </c>
      <c r="E284" s="27">
        <v>41591</v>
      </c>
      <c r="F284" t="s">
        <v>50</v>
      </c>
      <c r="G284" t="s">
        <v>6150</v>
      </c>
      <c r="H284" t="s">
        <v>6151</v>
      </c>
      <c r="I284" t="s">
        <v>102</v>
      </c>
      <c r="J284" t="s">
        <v>27</v>
      </c>
      <c r="K284" t="s">
        <v>8541</v>
      </c>
      <c r="L284" t="s">
        <v>8542</v>
      </c>
      <c r="M284">
        <v>82001</v>
      </c>
      <c r="N284" t="s">
        <v>44</v>
      </c>
      <c r="O284" t="s">
        <v>1726</v>
      </c>
      <c r="P284" t="s">
        <v>32</v>
      </c>
      <c r="Q284" t="s">
        <v>36</v>
      </c>
      <c r="R284" t="s">
        <v>1727</v>
      </c>
      <c r="S284">
        <v>1603.1360000000002</v>
      </c>
      <c r="T284">
        <v>4</v>
      </c>
      <c r="U284">
        <v>0.2</v>
      </c>
      <c r="V284">
        <v>100.19599999999997</v>
      </c>
    </row>
    <row r="285" spans="1:22" x14ac:dyDescent="0.25">
      <c r="A285">
        <v>5867</v>
      </c>
      <c r="B285" t="s">
        <v>8538</v>
      </c>
      <c r="C285">
        <v>2011</v>
      </c>
      <c r="D285" s="27">
        <v>40760</v>
      </c>
      <c r="E285" s="27">
        <v>40762</v>
      </c>
      <c r="F285" t="s">
        <v>23</v>
      </c>
      <c r="G285" t="s">
        <v>5300</v>
      </c>
      <c r="H285" t="s">
        <v>5301</v>
      </c>
      <c r="I285" t="s">
        <v>41</v>
      </c>
      <c r="J285" t="s">
        <v>27</v>
      </c>
      <c r="K285" t="s">
        <v>4608</v>
      </c>
      <c r="L285" t="s">
        <v>747</v>
      </c>
      <c r="M285">
        <v>6450</v>
      </c>
      <c r="N285" t="s">
        <v>148</v>
      </c>
      <c r="O285" t="s">
        <v>2455</v>
      </c>
      <c r="P285" t="s">
        <v>32</v>
      </c>
      <c r="Q285" t="s">
        <v>36</v>
      </c>
      <c r="R285" t="s">
        <v>2456</v>
      </c>
      <c r="S285">
        <v>1133.3499999999999</v>
      </c>
      <c r="T285">
        <v>5</v>
      </c>
      <c r="U285">
        <v>0</v>
      </c>
      <c r="V285">
        <v>294.67100000000005</v>
      </c>
    </row>
    <row r="286" spans="1:22" x14ac:dyDescent="0.25">
      <c r="A286">
        <v>5847</v>
      </c>
      <c r="B286" t="s">
        <v>8525</v>
      </c>
      <c r="C286">
        <v>2012</v>
      </c>
      <c r="D286" s="27">
        <v>41230</v>
      </c>
      <c r="E286" s="27">
        <v>41234</v>
      </c>
      <c r="F286" t="s">
        <v>50</v>
      </c>
      <c r="G286" t="s">
        <v>5038</v>
      </c>
      <c r="H286" t="s">
        <v>5039</v>
      </c>
      <c r="I286" t="s">
        <v>26</v>
      </c>
      <c r="J286" t="s">
        <v>27</v>
      </c>
      <c r="K286" t="s">
        <v>947</v>
      </c>
      <c r="L286" t="s">
        <v>43</v>
      </c>
      <c r="M286">
        <v>92105</v>
      </c>
      <c r="N286" t="s">
        <v>44</v>
      </c>
      <c r="O286" t="s">
        <v>3495</v>
      </c>
      <c r="P286" t="s">
        <v>32</v>
      </c>
      <c r="Q286" t="s">
        <v>36</v>
      </c>
      <c r="R286" t="s">
        <v>3496</v>
      </c>
      <c r="S286">
        <v>225.56799999999998</v>
      </c>
      <c r="T286">
        <v>2</v>
      </c>
      <c r="U286">
        <v>0.2</v>
      </c>
      <c r="V286">
        <v>2.8195999999999799</v>
      </c>
    </row>
    <row r="287" spans="1:22" x14ac:dyDescent="0.25">
      <c r="A287">
        <v>5834</v>
      </c>
      <c r="B287" t="s">
        <v>8514</v>
      </c>
      <c r="C287">
        <v>2013</v>
      </c>
      <c r="D287" s="27">
        <v>41477</v>
      </c>
      <c r="E287" s="27">
        <v>41482</v>
      </c>
      <c r="F287" t="s">
        <v>50</v>
      </c>
      <c r="G287" t="s">
        <v>3723</v>
      </c>
      <c r="H287" t="s">
        <v>3724</v>
      </c>
      <c r="I287" t="s">
        <v>26</v>
      </c>
      <c r="J287" t="s">
        <v>27</v>
      </c>
      <c r="K287" t="s">
        <v>87</v>
      </c>
      <c r="L287" t="s">
        <v>88</v>
      </c>
      <c r="M287">
        <v>28027</v>
      </c>
      <c r="N287" t="s">
        <v>30</v>
      </c>
      <c r="O287" t="s">
        <v>3741</v>
      </c>
      <c r="P287" t="s">
        <v>32</v>
      </c>
      <c r="Q287" t="s">
        <v>36</v>
      </c>
      <c r="R287" t="s">
        <v>3742</v>
      </c>
      <c r="S287">
        <v>363.92</v>
      </c>
      <c r="T287">
        <v>5</v>
      </c>
      <c r="U287">
        <v>0.2</v>
      </c>
      <c r="V287">
        <v>0</v>
      </c>
    </row>
    <row r="288" spans="1:22" x14ac:dyDescent="0.25">
      <c r="A288">
        <v>5831</v>
      </c>
      <c r="B288" t="s">
        <v>8512</v>
      </c>
      <c r="C288">
        <v>2013</v>
      </c>
      <c r="D288" s="27">
        <v>41612</v>
      </c>
      <c r="E288" s="27">
        <v>41616</v>
      </c>
      <c r="F288" t="s">
        <v>50</v>
      </c>
      <c r="G288" t="s">
        <v>3881</v>
      </c>
      <c r="H288" t="s">
        <v>3882</v>
      </c>
      <c r="I288" t="s">
        <v>26</v>
      </c>
      <c r="J288" t="s">
        <v>27</v>
      </c>
      <c r="K288" t="s">
        <v>1464</v>
      </c>
      <c r="L288" t="s">
        <v>254</v>
      </c>
      <c r="M288">
        <v>47374</v>
      </c>
      <c r="N288" t="s">
        <v>105</v>
      </c>
      <c r="O288" t="s">
        <v>4577</v>
      </c>
      <c r="P288" t="s">
        <v>32</v>
      </c>
      <c r="Q288" t="s">
        <v>36</v>
      </c>
      <c r="R288" t="s">
        <v>4578</v>
      </c>
      <c r="S288">
        <v>29.98</v>
      </c>
      <c r="T288">
        <v>1</v>
      </c>
      <c r="U288">
        <v>0</v>
      </c>
      <c r="V288">
        <v>8.0945999999999998</v>
      </c>
    </row>
    <row r="289" spans="1:22" x14ac:dyDescent="0.25">
      <c r="A289">
        <v>5828</v>
      </c>
      <c r="B289" t="s">
        <v>8511</v>
      </c>
      <c r="C289">
        <v>2014</v>
      </c>
      <c r="D289" s="27">
        <v>41886</v>
      </c>
      <c r="E289" s="27">
        <v>41889</v>
      </c>
      <c r="F289" t="s">
        <v>23</v>
      </c>
      <c r="G289" t="s">
        <v>6295</v>
      </c>
      <c r="H289" t="s">
        <v>6296</v>
      </c>
      <c r="I289" t="s">
        <v>102</v>
      </c>
      <c r="J289" t="s">
        <v>27</v>
      </c>
      <c r="K289" t="s">
        <v>266</v>
      </c>
      <c r="L289" t="s">
        <v>267</v>
      </c>
      <c r="M289">
        <v>10035</v>
      </c>
      <c r="N289" t="s">
        <v>148</v>
      </c>
      <c r="O289" t="s">
        <v>890</v>
      </c>
      <c r="P289" t="s">
        <v>32</v>
      </c>
      <c r="Q289" t="s">
        <v>36</v>
      </c>
      <c r="R289" t="s">
        <v>891</v>
      </c>
      <c r="S289">
        <v>181.76400000000001</v>
      </c>
      <c r="T289">
        <v>2</v>
      </c>
      <c r="U289">
        <v>0.1</v>
      </c>
      <c r="V289">
        <v>-8.0784000000000198</v>
      </c>
    </row>
    <row r="290" spans="1:22" x14ac:dyDescent="0.25">
      <c r="A290">
        <v>5827</v>
      </c>
      <c r="B290" t="s">
        <v>8511</v>
      </c>
      <c r="C290">
        <v>2014</v>
      </c>
      <c r="D290" s="27">
        <v>41886</v>
      </c>
      <c r="E290" s="27">
        <v>41889</v>
      </c>
      <c r="F290" t="s">
        <v>23</v>
      </c>
      <c r="G290" t="s">
        <v>6295</v>
      </c>
      <c r="H290" t="s">
        <v>6296</v>
      </c>
      <c r="I290" t="s">
        <v>102</v>
      </c>
      <c r="J290" t="s">
        <v>27</v>
      </c>
      <c r="K290" t="s">
        <v>266</v>
      </c>
      <c r="L290" t="s">
        <v>267</v>
      </c>
      <c r="M290">
        <v>10035</v>
      </c>
      <c r="N290" t="s">
        <v>148</v>
      </c>
      <c r="O290" t="s">
        <v>7951</v>
      </c>
      <c r="P290" t="s">
        <v>32</v>
      </c>
      <c r="Q290" t="s">
        <v>36</v>
      </c>
      <c r="R290" t="s">
        <v>7952</v>
      </c>
      <c r="S290">
        <v>90.801000000000002</v>
      </c>
      <c r="T290">
        <v>1</v>
      </c>
      <c r="U290">
        <v>0.1</v>
      </c>
      <c r="V290">
        <v>14.124599999999999</v>
      </c>
    </row>
    <row r="291" spans="1:22" x14ac:dyDescent="0.25">
      <c r="A291">
        <v>5800</v>
      </c>
      <c r="B291" t="s">
        <v>8495</v>
      </c>
      <c r="C291">
        <v>2011</v>
      </c>
      <c r="D291" s="27">
        <v>40775</v>
      </c>
      <c r="E291" s="27">
        <v>40780</v>
      </c>
      <c r="F291" t="s">
        <v>23</v>
      </c>
      <c r="G291" t="s">
        <v>2152</v>
      </c>
      <c r="H291" t="s">
        <v>2153</v>
      </c>
      <c r="I291" t="s">
        <v>26</v>
      </c>
      <c r="J291" t="s">
        <v>27</v>
      </c>
      <c r="K291" t="s">
        <v>303</v>
      </c>
      <c r="L291" t="s">
        <v>211</v>
      </c>
      <c r="M291">
        <v>60610</v>
      </c>
      <c r="N291" t="s">
        <v>105</v>
      </c>
      <c r="O291" t="s">
        <v>6357</v>
      </c>
      <c r="P291" t="s">
        <v>32</v>
      </c>
      <c r="Q291" t="s">
        <v>36</v>
      </c>
      <c r="R291" t="s">
        <v>6358</v>
      </c>
      <c r="S291">
        <v>421.37200000000001</v>
      </c>
      <c r="T291">
        <v>2</v>
      </c>
      <c r="U291">
        <v>0.3</v>
      </c>
      <c r="V291">
        <v>-6.0196000000000538</v>
      </c>
    </row>
    <row r="292" spans="1:22" x14ac:dyDescent="0.25">
      <c r="A292">
        <v>5792</v>
      </c>
      <c r="B292" t="s">
        <v>8493</v>
      </c>
      <c r="C292">
        <v>2014</v>
      </c>
      <c r="D292" s="27">
        <v>41912</v>
      </c>
      <c r="E292" s="27">
        <v>41915</v>
      </c>
      <c r="F292" t="s">
        <v>188</v>
      </c>
      <c r="G292" t="s">
        <v>2567</v>
      </c>
      <c r="H292" t="s">
        <v>2568</v>
      </c>
      <c r="I292" t="s">
        <v>26</v>
      </c>
      <c r="J292" t="s">
        <v>27</v>
      </c>
      <c r="K292" t="s">
        <v>5954</v>
      </c>
      <c r="L292" t="s">
        <v>43</v>
      </c>
      <c r="M292">
        <v>93309</v>
      </c>
      <c r="N292" t="s">
        <v>44</v>
      </c>
      <c r="O292" t="s">
        <v>3741</v>
      </c>
      <c r="P292" t="s">
        <v>32</v>
      </c>
      <c r="Q292" t="s">
        <v>36</v>
      </c>
      <c r="R292" t="s">
        <v>3742</v>
      </c>
      <c r="S292">
        <v>72.784000000000006</v>
      </c>
      <c r="T292">
        <v>1</v>
      </c>
      <c r="U292">
        <v>0.2</v>
      </c>
      <c r="V292">
        <v>0</v>
      </c>
    </row>
    <row r="293" spans="1:22" x14ac:dyDescent="0.25">
      <c r="A293">
        <v>5780</v>
      </c>
      <c r="B293" t="s">
        <v>8483</v>
      </c>
      <c r="C293">
        <v>2011</v>
      </c>
      <c r="D293" s="27">
        <v>40858</v>
      </c>
      <c r="E293" s="27">
        <v>40865</v>
      </c>
      <c r="F293" t="s">
        <v>50</v>
      </c>
      <c r="G293" t="s">
        <v>2287</v>
      </c>
      <c r="H293" t="s">
        <v>2288</v>
      </c>
      <c r="I293" t="s">
        <v>26</v>
      </c>
      <c r="J293" t="s">
        <v>27</v>
      </c>
      <c r="K293" t="s">
        <v>42</v>
      </c>
      <c r="L293" t="s">
        <v>43</v>
      </c>
      <c r="M293">
        <v>90008</v>
      </c>
      <c r="N293" t="s">
        <v>44</v>
      </c>
      <c r="O293" t="s">
        <v>4619</v>
      </c>
      <c r="P293" t="s">
        <v>32</v>
      </c>
      <c r="Q293" t="s">
        <v>36</v>
      </c>
      <c r="R293" t="s">
        <v>4620</v>
      </c>
      <c r="S293">
        <v>112.64800000000001</v>
      </c>
      <c r="T293">
        <v>1</v>
      </c>
      <c r="U293">
        <v>0.2</v>
      </c>
      <c r="V293">
        <v>11.264799999999997</v>
      </c>
    </row>
    <row r="294" spans="1:22" x14ac:dyDescent="0.25">
      <c r="A294">
        <v>5775</v>
      </c>
      <c r="B294" t="s">
        <v>8480</v>
      </c>
      <c r="C294">
        <v>2013</v>
      </c>
      <c r="D294" s="27">
        <v>41377</v>
      </c>
      <c r="E294" s="27">
        <v>41381</v>
      </c>
      <c r="F294" t="s">
        <v>50</v>
      </c>
      <c r="G294" t="s">
        <v>3723</v>
      </c>
      <c r="H294" t="s">
        <v>3724</v>
      </c>
      <c r="I294" t="s">
        <v>26</v>
      </c>
      <c r="J294" t="s">
        <v>27</v>
      </c>
      <c r="K294" t="s">
        <v>42</v>
      </c>
      <c r="L294" t="s">
        <v>43</v>
      </c>
      <c r="M294">
        <v>90036</v>
      </c>
      <c r="N294" t="s">
        <v>44</v>
      </c>
      <c r="O294" t="s">
        <v>8382</v>
      </c>
      <c r="P294" t="s">
        <v>32</v>
      </c>
      <c r="Q294" t="s">
        <v>36</v>
      </c>
      <c r="R294" t="s">
        <v>8383</v>
      </c>
      <c r="S294">
        <v>638.28800000000012</v>
      </c>
      <c r="T294">
        <v>7</v>
      </c>
      <c r="U294">
        <v>0.2</v>
      </c>
      <c r="V294">
        <v>-31.914400000000015</v>
      </c>
    </row>
    <row r="295" spans="1:22" x14ac:dyDescent="0.25">
      <c r="A295">
        <v>5764</v>
      </c>
      <c r="B295" t="s">
        <v>8470</v>
      </c>
      <c r="C295">
        <v>2012</v>
      </c>
      <c r="D295" s="27">
        <v>41216</v>
      </c>
      <c r="E295" s="27">
        <v>41218</v>
      </c>
      <c r="F295" t="s">
        <v>188</v>
      </c>
      <c r="G295" t="s">
        <v>792</v>
      </c>
      <c r="H295" t="s">
        <v>793</v>
      </c>
      <c r="I295" t="s">
        <v>41</v>
      </c>
      <c r="J295" t="s">
        <v>27</v>
      </c>
      <c r="K295" t="s">
        <v>1173</v>
      </c>
      <c r="L295" t="s">
        <v>267</v>
      </c>
      <c r="M295">
        <v>11561</v>
      </c>
      <c r="N295" t="s">
        <v>148</v>
      </c>
      <c r="O295" t="s">
        <v>6903</v>
      </c>
      <c r="P295" t="s">
        <v>32</v>
      </c>
      <c r="Q295" t="s">
        <v>36</v>
      </c>
      <c r="R295" t="s">
        <v>6904</v>
      </c>
      <c r="S295">
        <v>1448.8200000000002</v>
      </c>
      <c r="T295">
        <v>10</v>
      </c>
      <c r="U295">
        <v>0.1</v>
      </c>
      <c r="V295">
        <v>209.27399999999992</v>
      </c>
    </row>
    <row r="296" spans="1:22" x14ac:dyDescent="0.25">
      <c r="A296">
        <v>295</v>
      </c>
      <c r="B296" t="s">
        <v>1078</v>
      </c>
      <c r="C296">
        <v>2011</v>
      </c>
      <c r="D296" s="27">
        <v>40903</v>
      </c>
      <c r="E296" s="27">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25">
      <c r="A297">
        <v>5754</v>
      </c>
      <c r="B297" t="s">
        <v>8460</v>
      </c>
      <c r="C297">
        <v>2013</v>
      </c>
      <c r="D297" s="27">
        <v>41308</v>
      </c>
      <c r="E297" s="27">
        <v>41315</v>
      </c>
      <c r="F297" t="s">
        <v>50</v>
      </c>
      <c r="G297" t="s">
        <v>6573</v>
      </c>
      <c r="H297" t="s">
        <v>6574</v>
      </c>
      <c r="I297" t="s">
        <v>26</v>
      </c>
      <c r="J297" t="s">
        <v>27</v>
      </c>
      <c r="K297" t="s">
        <v>1464</v>
      </c>
      <c r="L297" t="s">
        <v>29</v>
      </c>
      <c r="M297">
        <v>40475</v>
      </c>
      <c r="N297" t="s">
        <v>30</v>
      </c>
      <c r="O297" t="s">
        <v>1488</v>
      </c>
      <c r="P297" t="s">
        <v>32</v>
      </c>
      <c r="Q297" t="s">
        <v>36</v>
      </c>
      <c r="R297" t="s">
        <v>1489</v>
      </c>
      <c r="S297">
        <v>866.4</v>
      </c>
      <c r="T297">
        <v>4</v>
      </c>
      <c r="U297">
        <v>0</v>
      </c>
      <c r="V297">
        <v>225.26400000000001</v>
      </c>
    </row>
    <row r="298" spans="1:22" x14ac:dyDescent="0.25">
      <c r="A298">
        <v>5710</v>
      </c>
      <c r="B298" t="s">
        <v>8435</v>
      </c>
      <c r="C298">
        <v>2012</v>
      </c>
      <c r="D298" s="27">
        <v>41037</v>
      </c>
      <c r="E298" s="27">
        <v>41044</v>
      </c>
      <c r="F298" t="s">
        <v>50</v>
      </c>
      <c r="G298" t="s">
        <v>4276</v>
      </c>
      <c r="H298" t="s">
        <v>4277</v>
      </c>
      <c r="I298" t="s">
        <v>26</v>
      </c>
      <c r="J298" t="s">
        <v>27</v>
      </c>
      <c r="K298" t="s">
        <v>266</v>
      </c>
      <c r="L298" t="s">
        <v>267</v>
      </c>
      <c r="M298">
        <v>10024</v>
      </c>
      <c r="N298" t="s">
        <v>148</v>
      </c>
      <c r="O298" t="s">
        <v>1839</v>
      </c>
      <c r="P298" t="s">
        <v>32</v>
      </c>
      <c r="Q298" t="s">
        <v>36</v>
      </c>
      <c r="R298" t="s">
        <v>1840</v>
      </c>
      <c r="S298">
        <v>127.76400000000001</v>
      </c>
      <c r="T298">
        <v>2</v>
      </c>
      <c r="U298">
        <v>0.1</v>
      </c>
      <c r="V298">
        <v>21.294000000000008</v>
      </c>
    </row>
    <row r="299" spans="1:22" x14ac:dyDescent="0.25">
      <c r="A299">
        <v>5695</v>
      </c>
      <c r="B299" t="s">
        <v>8426</v>
      </c>
      <c r="C299">
        <v>2012</v>
      </c>
      <c r="D299" s="27">
        <v>41253</v>
      </c>
      <c r="E299" s="27">
        <v>41259</v>
      </c>
      <c r="F299" t="s">
        <v>50</v>
      </c>
      <c r="G299" t="s">
        <v>3025</v>
      </c>
      <c r="H299" t="s">
        <v>3026</v>
      </c>
      <c r="I299" t="s">
        <v>41</v>
      </c>
      <c r="J299" t="s">
        <v>27</v>
      </c>
      <c r="K299" t="s">
        <v>4492</v>
      </c>
      <c r="L299" t="s">
        <v>2735</v>
      </c>
      <c r="M299">
        <v>21215</v>
      </c>
      <c r="N299" t="s">
        <v>148</v>
      </c>
      <c r="O299" t="s">
        <v>1280</v>
      </c>
      <c r="P299" t="s">
        <v>32</v>
      </c>
      <c r="Q299" t="s">
        <v>36</v>
      </c>
      <c r="R299" t="s">
        <v>1281</v>
      </c>
      <c r="S299">
        <v>542.93999999999994</v>
      </c>
      <c r="T299">
        <v>3</v>
      </c>
      <c r="U299">
        <v>0</v>
      </c>
      <c r="V299">
        <v>141.1644</v>
      </c>
    </row>
    <row r="300" spans="1:22" x14ac:dyDescent="0.25">
      <c r="A300">
        <v>5690</v>
      </c>
      <c r="B300" t="s">
        <v>8425</v>
      </c>
      <c r="C300">
        <v>2012</v>
      </c>
      <c r="D300" s="27">
        <v>41269</v>
      </c>
      <c r="E300" s="27">
        <v>41274</v>
      </c>
      <c r="F300" t="s">
        <v>50</v>
      </c>
      <c r="G300" t="s">
        <v>417</v>
      </c>
      <c r="H300" t="s">
        <v>418</v>
      </c>
      <c r="I300" t="s">
        <v>102</v>
      </c>
      <c r="J300" t="s">
        <v>27</v>
      </c>
      <c r="K300" t="s">
        <v>184</v>
      </c>
      <c r="L300" t="s">
        <v>104</v>
      </c>
      <c r="M300">
        <v>77070</v>
      </c>
      <c r="N300" t="s">
        <v>105</v>
      </c>
      <c r="O300" t="s">
        <v>8277</v>
      </c>
      <c r="P300" t="s">
        <v>32</v>
      </c>
      <c r="Q300" t="s">
        <v>36</v>
      </c>
      <c r="R300" t="s">
        <v>8278</v>
      </c>
      <c r="S300">
        <v>275.05799999999999</v>
      </c>
      <c r="T300">
        <v>3</v>
      </c>
      <c r="U300">
        <v>0.3</v>
      </c>
      <c r="V300">
        <v>-90.376199999999997</v>
      </c>
    </row>
    <row r="301" spans="1:22" x14ac:dyDescent="0.25">
      <c r="A301">
        <v>5640</v>
      </c>
      <c r="B301" t="s">
        <v>8394</v>
      </c>
      <c r="C301">
        <v>2011</v>
      </c>
      <c r="D301" s="27">
        <v>40898</v>
      </c>
      <c r="E301" s="27">
        <v>40904</v>
      </c>
      <c r="F301" t="s">
        <v>50</v>
      </c>
      <c r="G301" t="s">
        <v>2520</v>
      </c>
      <c r="H301" t="s">
        <v>2521</v>
      </c>
      <c r="I301" t="s">
        <v>26</v>
      </c>
      <c r="J301" t="s">
        <v>27</v>
      </c>
      <c r="K301" t="s">
        <v>947</v>
      </c>
      <c r="L301" t="s">
        <v>43</v>
      </c>
      <c r="M301">
        <v>92024</v>
      </c>
      <c r="N301" t="s">
        <v>44</v>
      </c>
      <c r="O301" t="s">
        <v>1807</v>
      </c>
      <c r="P301" t="s">
        <v>32</v>
      </c>
      <c r="Q301" t="s">
        <v>36</v>
      </c>
      <c r="R301" t="s">
        <v>1808</v>
      </c>
      <c r="S301">
        <v>572.16000000000008</v>
      </c>
      <c r="T301">
        <v>3</v>
      </c>
      <c r="U301">
        <v>0.2</v>
      </c>
      <c r="V301">
        <v>35.759999999999962</v>
      </c>
    </row>
    <row r="302" spans="1:22" x14ac:dyDescent="0.25">
      <c r="A302">
        <v>5639</v>
      </c>
      <c r="B302" t="s">
        <v>8394</v>
      </c>
      <c r="C302">
        <v>2011</v>
      </c>
      <c r="D302" s="27">
        <v>40898</v>
      </c>
      <c r="E302" s="27">
        <v>40904</v>
      </c>
      <c r="F302" t="s">
        <v>50</v>
      </c>
      <c r="G302" t="s">
        <v>2520</v>
      </c>
      <c r="H302" t="s">
        <v>2521</v>
      </c>
      <c r="I302" t="s">
        <v>26</v>
      </c>
      <c r="J302" t="s">
        <v>27</v>
      </c>
      <c r="K302" t="s">
        <v>947</v>
      </c>
      <c r="L302" t="s">
        <v>43</v>
      </c>
      <c r="M302">
        <v>92024</v>
      </c>
      <c r="N302" t="s">
        <v>44</v>
      </c>
      <c r="O302" t="s">
        <v>686</v>
      </c>
      <c r="P302" t="s">
        <v>32</v>
      </c>
      <c r="Q302" t="s">
        <v>36</v>
      </c>
      <c r="R302" t="s">
        <v>687</v>
      </c>
      <c r="S302">
        <v>1325.76</v>
      </c>
      <c r="T302">
        <v>6</v>
      </c>
      <c r="U302">
        <v>0.2</v>
      </c>
      <c r="V302">
        <v>149.14799999999991</v>
      </c>
    </row>
    <row r="303" spans="1:22" x14ac:dyDescent="0.25">
      <c r="A303">
        <v>5629</v>
      </c>
      <c r="B303" t="s">
        <v>8381</v>
      </c>
      <c r="C303">
        <v>2014</v>
      </c>
      <c r="D303" s="27">
        <v>41817</v>
      </c>
      <c r="E303" s="27">
        <v>41822</v>
      </c>
      <c r="F303" t="s">
        <v>50</v>
      </c>
      <c r="G303" t="s">
        <v>958</v>
      </c>
      <c r="H303" t="s">
        <v>959</v>
      </c>
      <c r="I303" t="s">
        <v>41</v>
      </c>
      <c r="J303" t="s">
        <v>27</v>
      </c>
      <c r="K303" t="s">
        <v>1419</v>
      </c>
      <c r="L303" t="s">
        <v>54</v>
      </c>
      <c r="M303">
        <v>33180</v>
      </c>
      <c r="N303" t="s">
        <v>30</v>
      </c>
      <c r="O303" t="s">
        <v>8382</v>
      </c>
      <c r="P303" t="s">
        <v>32</v>
      </c>
      <c r="Q303" t="s">
        <v>36</v>
      </c>
      <c r="R303" t="s">
        <v>8383</v>
      </c>
      <c r="S303">
        <v>273.55200000000002</v>
      </c>
      <c r="T303">
        <v>3</v>
      </c>
      <c r="U303">
        <v>0.2</v>
      </c>
      <c r="V303">
        <v>-13.677599999999998</v>
      </c>
    </row>
    <row r="304" spans="1:22" x14ac:dyDescent="0.25">
      <c r="A304">
        <v>5622</v>
      </c>
      <c r="B304" t="s">
        <v>8378</v>
      </c>
      <c r="C304">
        <v>2013</v>
      </c>
      <c r="D304" s="27">
        <v>41543</v>
      </c>
      <c r="E304" s="27">
        <v>41548</v>
      </c>
      <c r="F304" t="s">
        <v>50</v>
      </c>
      <c r="G304" t="s">
        <v>2328</v>
      </c>
      <c r="H304" t="s">
        <v>2329</v>
      </c>
      <c r="I304" t="s">
        <v>41</v>
      </c>
      <c r="J304" t="s">
        <v>27</v>
      </c>
      <c r="K304" t="s">
        <v>7592</v>
      </c>
      <c r="L304" t="s">
        <v>114</v>
      </c>
      <c r="M304">
        <v>54601</v>
      </c>
      <c r="N304" t="s">
        <v>105</v>
      </c>
      <c r="O304" t="s">
        <v>203</v>
      </c>
      <c r="P304" t="s">
        <v>32</v>
      </c>
      <c r="Q304" t="s">
        <v>36</v>
      </c>
      <c r="R304" t="s">
        <v>204</v>
      </c>
      <c r="S304">
        <v>201.96</v>
      </c>
      <c r="T304">
        <v>2</v>
      </c>
      <c r="U304">
        <v>0</v>
      </c>
      <c r="V304">
        <v>50.490000000000009</v>
      </c>
    </row>
    <row r="305" spans="1:22" x14ac:dyDescent="0.25">
      <c r="A305">
        <v>5607</v>
      </c>
      <c r="B305" t="s">
        <v>8364</v>
      </c>
      <c r="C305">
        <v>2013</v>
      </c>
      <c r="D305" s="27">
        <v>41538</v>
      </c>
      <c r="E305" s="27">
        <v>41543</v>
      </c>
      <c r="F305" t="s">
        <v>50</v>
      </c>
      <c r="G305" t="s">
        <v>4427</v>
      </c>
      <c r="H305" t="s">
        <v>4428</v>
      </c>
      <c r="I305" t="s">
        <v>41</v>
      </c>
      <c r="J305" t="s">
        <v>27</v>
      </c>
      <c r="K305" t="s">
        <v>4488</v>
      </c>
      <c r="L305" t="s">
        <v>88</v>
      </c>
      <c r="M305">
        <v>27405</v>
      </c>
      <c r="N305" t="s">
        <v>30</v>
      </c>
      <c r="O305" t="s">
        <v>3186</v>
      </c>
      <c r="P305" t="s">
        <v>32</v>
      </c>
      <c r="Q305" t="s">
        <v>36</v>
      </c>
      <c r="R305" t="s">
        <v>3187</v>
      </c>
      <c r="S305">
        <v>98.391999999999996</v>
      </c>
      <c r="T305">
        <v>1</v>
      </c>
      <c r="U305">
        <v>0.2</v>
      </c>
      <c r="V305">
        <v>-11.069100000000006</v>
      </c>
    </row>
    <row r="306" spans="1:22" x14ac:dyDescent="0.25">
      <c r="A306">
        <v>5592</v>
      </c>
      <c r="B306" t="s">
        <v>8350</v>
      </c>
      <c r="C306">
        <v>2011</v>
      </c>
      <c r="D306" s="27">
        <v>40829</v>
      </c>
      <c r="E306" s="27">
        <v>40834</v>
      </c>
      <c r="F306" t="s">
        <v>23</v>
      </c>
      <c r="G306" t="s">
        <v>4236</v>
      </c>
      <c r="H306" t="s">
        <v>4237</v>
      </c>
      <c r="I306" t="s">
        <v>41</v>
      </c>
      <c r="J306" t="s">
        <v>27</v>
      </c>
      <c r="K306" t="s">
        <v>1119</v>
      </c>
      <c r="L306" t="s">
        <v>788</v>
      </c>
      <c r="M306">
        <v>8701</v>
      </c>
      <c r="N306" t="s">
        <v>148</v>
      </c>
      <c r="O306" t="s">
        <v>3186</v>
      </c>
      <c r="P306" t="s">
        <v>32</v>
      </c>
      <c r="Q306" t="s">
        <v>36</v>
      </c>
      <c r="R306" t="s">
        <v>3187</v>
      </c>
      <c r="S306">
        <v>245.98</v>
      </c>
      <c r="T306">
        <v>2</v>
      </c>
      <c r="U306">
        <v>0</v>
      </c>
      <c r="V306">
        <v>27.057799999999986</v>
      </c>
    </row>
    <row r="307" spans="1:22" x14ac:dyDescent="0.25">
      <c r="A307">
        <v>5580</v>
      </c>
      <c r="B307" t="s">
        <v>8338</v>
      </c>
      <c r="C307">
        <v>2014</v>
      </c>
      <c r="D307" s="27">
        <v>41892</v>
      </c>
      <c r="E307" s="27">
        <v>41897</v>
      </c>
      <c r="F307" t="s">
        <v>23</v>
      </c>
      <c r="G307" t="s">
        <v>6573</v>
      </c>
      <c r="H307" t="s">
        <v>6574</v>
      </c>
      <c r="I307" t="s">
        <v>26</v>
      </c>
      <c r="J307" t="s">
        <v>27</v>
      </c>
      <c r="K307" t="s">
        <v>42</v>
      </c>
      <c r="L307" t="s">
        <v>43</v>
      </c>
      <c r="M307">
        <v>90004</v>
      </c>
      <c r="N307" t="s">
        <v>44</v>
      </c>
      <c r="O307" t="s">
        <v>4928</v>
      </c>
      <c r="P307" t="s">
        <v>32</v>
      </c>
      <c r="Q307" t="s">
        <v>36</v>
      </c>
      <c r="R307" t="s">
        <v>4929</v>
      </c>
      <c r="S307">
        <v>243.92</v>
      </c>
      <c r="T307">
        <v>5</v>
      </c>
      <c r="U307">
        <v>0.2</v>
      </c>
      <c r="V307">
        <v>-15.245000000000005</v>
      </c>
    </row>
    <row r="308" spans="1:22" x14ac:dyDescent="0.25">
      <c r="A308">
        <v>5568</v>
      </c>
      <c r="B308" t="s">
        <v>8329</v>
      </c>
      <c r="C308">
        <v>2014</v>
      </c>
      <c r="D308" s="27">
        <v>41712</v>
      </c>
      <c r="E308" s="27">
        <v>41712</v>
      </c>
      <c r="F308" t="s">
        <v>1290</v>
      </c>
      <c r="G308" t="s">
        <v>6713</v>
      </c>
      <c r="H308" t="s">
        <v>6714</v>
      </c>
      <c r="I308" t="s">
        <v>102</v>
      </c>
      <c r="J308" t="s">
        <v>27</v>
      </c>
      <c r="K308" t="s">
        <v>303</v>
      </c>
      <c r="L308" t="s">
        <v>211</v>
      </c>
      <c r="M308">
        <v>60610</v>
      </c>
      <c r="N308" t="s">
        <v>105</v>
      </c>
      <c r="O308" t="s">
        <v>6953</v>
      </c>
      <c r="P308" t="s">
        <v>32</v>
      </c>
      <c r="Q308" t="s">
        <v>36</v>
      </c>
      <c r="R308" t="s">
        <v>6954</v>
      </c>
      <c r="S308">
        <v>89.768000000000001</v>
      </c>
      <c r="T308">
        <v>1</v>
      </c>
      <c r="U308">
        <v>0.3</v>
      </c>
      <c r="V308">
        <v>-2.5647999999999982</v>
      </c>
    </row>
    <row r="309" spans="1:22" x14ac:dyDescent="0.25">
      <c r="A309">
        <v>5540</v>
      </c>
      <c r="B309" t="s">
        <v>8314</v>
      </c>
      <c r="C309">
        <v>2014</v>
      </c>
      <c r="D309" s="27">
        <v>41782</v>
      </c>
      <c r="E309" s="27">
        <v>41786</v>
      </c>
      <c r="F309" t="s">
        <v>50</v>
      </c>
      <c r="G309" t="s">
        <v>824</v>
      </c>
      <c r="H309" t="s">
        <v>825</v>
      </c>
      <c r="I309" t="s">
        <v>26</v>
      </c>
      <c r="J309" t="s">
        <v>27</v>
      </c>
      <c r="K309" t="s">
        <v>303</v>
      </c>
      <c r="L309" t="s">
        <v>211</v>
      </c>
      <c r="M309">
        <v>60653</v>
      </c>
      <c r="N309" t="s">
        <v>105</v>
      </c>
      <c r="O309" t="s">
        <v>336</v>
      </c>
      <c r="P309" t="s">
        <v>32</v>
      </c>
      <c r="Q309" t="s">
        <v>36</v>
      </c>
      <c r="R309" t="s">
        <v>337</v>
      </c>
      <c r="S309">
        <v>181.98599999999999</v>
      </c>
      <c r="T309">
        <v>2</v>
      </c>
      <c r="U309">
        <v>0.3</v>
      </c>
      <c r="V309">
        <v>-54.595799999999997</v>
      </c>
    </row>
    <row r="310" spans="1:22" x14ac:dyDescent="0.25">
      <c r="A310">
        <v>5518</v>
      </c>
      <c r="B310" t="s">
        <v>8298</v>
      </c>
      <c r="C310">
        <v>2014</v>
      </c>
      <c r="D310" s="27">
        <v>41978</v>
      </c>
      <c r="E310" s="27">
        <v>41983</v>
      </c>
      <c r="F310" t="s">
        <v>50</v>
      </c>
      <c r="G310" t="s">
        <v>842</v>
      </c>
      <c r="H310" t="s">
        <v>843</v>
      </c>
      <c r="I310" t="s">
        <v>41</v>
      </c>
      <c r="J310" t="s">
        <v>27</v>
      </c>
      <c r="K310" t="s">
        <v>146</v>
      </c>
      <c r="L310" t="s">
        <v>147</v>
      </c>
      <c r="M310">
        <v>19134</v>
      </c>
      <c r="N310" t="s">
        <v>148</v>
      </c>
      <c r="O310" t="s">
        <v>3411</v>
      </c>
      <c r="P310" t="s">
        <v>32</v>
      </c>
      <c r="Q310" t="s">
        <v>36</v>
      </c>
      <c r="R310" t="s">
        <v>3412</v>
      </c>
      <c r="S310">
        <v>239.95999999999998</v>
      </c>
      <c r="T310">
        <v>10</v>
      </c>
      <c r="U310">
        <v>0.3</v>
      </c>
      <c r="V310">
        <v>-10.283999999999992</v>
      </c>
    </row>
    <row r="311" spans="1:22" x14ac:dyDescent="0.25">
      <c r="A311">
        <v>5501</v>
      </c>
      <c r="B311" t="s">
        <v>8286</v>
      </c>
      <c r="C311">
        <v>2014</v>
      </c>
      <c r="D311" s="27">
        <v>41836</v>
      </c>
      <c r="E311" s="27">
        <v>41839</v>
      </c>
      <c r="F311" t="s">
        <v>23</v>
      </c>
      <c r="G311" t="s">
        <v>4324</v>
      </c>
      <c r="H311" t="s">
        <v>4325</v>
      </c>
      <c r="I311" t="s">
        <v>26</v>
      </c>
      <c r="J311" t="s">
        <v>27</v>
      </c>
      <c r="K311" t="s">
        <v>266</v>
      </c>
      <c r="L311" t="s">
        <v>267</v>
      </c>
      <c r="M311">
        <v>10024</v>
      </c>
      <c r="N311" t="s">
        <v>148</v>
      </c>
      <c r="O311" t="s">
        <v>5123</v>
      </c>
      <c r="P311" t="s">
        <v>32</v>
      </c>
      <c r="Q311" t="s">
        <v>36</v>
      </c>
      <c r="R311" t="s">
        <v>5124</v>
      </c>
      <c r="S311">
        <v>664.14599999999996</v>
      </c>
      <c r="T311">
        <v>6</v>
      </c>
      <c r="U311">
        <v>0.1</v>
      </c>
      <c r="V311">
        <v>88.552800000000005</v>
      </c>
    </row>
    <row r="312" spans="1:22" x14ac:dyDescent="0.25">
      <c r="A312">
        <v>311</v>
      </c>
      <c r="B312" t="s">
        <v>1130</v>
      </c>
      <c r="C312">
        <v>2013</v>
      </c>
      <c r="D312" s="27">
        <v>41530</v>
      </c>
      <c r="E312" s="27">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25">
      <c r="A313">
        <v>5491</v>
      </c>
      <c r="B313" t="s">
        <v>8281</v>
      </c>
      <c r="C313">
        <v>2014</v>
      </c>
      <c r="D313" s="27">
        <v>41731</v>
      </c>
      <c r="E313" s="27">
        <v>41734</v>
      </c>
      <c r="F313" t="s">
        <v>23</v>
      </c>
      <c r="G313" t="s">
        <v>2410</v>
      </c>
      <c r="H313" t="s">
        <v>2411</v>
      </c>
      <c r="I313" t="s">
        <v>41</v>
      </c>
      <c r="J313" t="s">
        <v>27</v>
      </c>
      <c r="K313" t="s">
        <v>1521</v>
      </c>
      <c r="L313" t="s">
        <v>54</v>
      </c>
      <c r="M313">
        <v>32216</v>
      </c>
      <c r="N313" t="s">
        <v>30</v>
      </c>
      <c r="O313" t="s">
        <v>4839</v>
      </c>
      <c r="P313" t="s">
        <v>32</v>
      </c>
      <c r="Q313" t="s">
        <v>36</v>
      </c>
      <c r="R313" t="s">
        <v>4840</v>
      </c>
      <c r="S313">
        <v>218.35200000000003</v>
      </c>
      <c r="T313">
        <v>3</v>
      </c>
      <c r="U313">
        <v>0.2</v>
      </c>
      <c r="V313">
        <v>-19.105800000000016</v>
      </c>
    </row>
    <row r="314" spans="1:22" x14ac:dyDescent="0.25">
      <c r="A314">
        <v>5485</v>
      </c>
      <c r="B314" t="s">
        <v>8276</v>
      </c>
      <c r="C314">
        <v>2014</v>
      </c>
      <c r="D314" s="27">
        <v>41670</v>
      </c>
      <c r="E314" s="27">
        <v>41675</v>
      </c>
      <c r="F314" t="s">
        <v>50</v>
      </c>
      <c r="G314" t="s">
        <v>152</v>
      </c>
      <c r="H314" t="s">
        <v>153</v>
      </c>
      <c r="I314" t="s">
        <v>26</v>
      </c>
      <c r="J314" t="s">
        <v>27</v>
      </c>
      <c r="K314" t="s">
        <v>1419</v>
      </c>
      <c r="L314" t="s">
        <v>54</v>
      </c>
      <c r="M314">
        <v>33142</v>
      </c>
      <c r="N314" t="s">
        <v>30</v>
      </c>
      <c r="O314" t="s">
        <v>8277</v>
      </c>
      <c r="P314" t="s">
        <v>32</v>
      </c>
      <c r="Q314" t="s">
        <v>36</v>
      </c>
      <c r="R314" t="s">
        <v>8278</v>
      </c>
      <c r="S314">
        <v>419.13599999999997</v>
      </c>
      <c r="T314">
        <v>4</v>
      </c>
      <c r="U314">
        <v>0.2</v>
      </c>
      <c r="V314">
        <v>-68.1096</v>
      </c>
    </row>
    <row r="315" spans="1:22" x14ac:dyDescent="0.25">
      <c r="A315">
        <v>5469</v>
      </c>
      <c r="B315" t="s">
        <v>8268</v>
      </c>
      <c r="C315">
        <v>2011</v>
      </c>
      <c r="D315" s="27">
        <v>40812</v>
      </c>
      <c r="E315" s="27">
        <v>40813</v>
      </c>
      <c r="F315" t="s">
        <v>188</v>
      </c>
      <c r="G315" t="s">
        <v>5098</v>
      </c>
      <c r="H315" t="s">
        <v>5099</v>
      </c>
      <c r="I315" t="s">
        <v>102</v>
      </c>
      <c r="J315" t="s">
        <v>27</v>
      </c>
      <c r="K315" t="s">
        <v>947</v>
      </c>
      <c r="L315" t="s">
        <v>43</v>
      </c>
      <c r="M315">
        <v>92105</v>
      </c>
      <c r="N315" t="s">
        <v>44</v>
      </c>
      <c r="O315" t="s">
        <v>35</v>
      </c>
      <c r="P315" t="s">
        <v>32</v>
      </c>
      <c r="Q315" t="s">
        <v>36</v>
      </c>
      <c r="R315" t="s">
        <v>37</v>
      </c>
      <c r="S315">
        <v>585.55200000000002</v>
      </c>
      <c r="T315">
        <v>3</v>
      </c>
      <c r="U315">
        <v>0.2</v>
      </c>
      <c r="V315">
        <v>73.19399999999996</v>
      </c>
    </row>
    <row r="316" spans="1:22" x14ac:dyDescent="0.25">
      <c r="A316">
        <v>5468</v>
      </c>
      <c r="B316" t="s">
        <v>8267</v>
      </c>
      <c r="C316">
        <v>2013</v>
      </c>
      <c r="D316" s="27">
        <v>41435</v>
      </c>
      <c r="E316" s="27">
        <v>41440</v>
      </c>
      <c r="F316" t="s">
        <v>50</v>
      </c>
      <c r="G316" t="s">
        <v>1772</v>
      </c>
      <c r="H316" t="s">
        <v>1773</v>
      </c>
      <c r="I316" t="s">
        <v>26</v>
      </c>
      <c r="J316" t="s">
        <v>27</v>
      </c>
      <c r="K316" t="s">
        <v>127</v>
      </c>
      <c r="L316" t="s">
        <v>43</v>
      </c>
      <c r="M316">
        <v>94109</v>
      </c>
      <c r="N316" t="s">
        <v>44</v>
      </c>
      <c r="O316" t="s">
        <v>149</v>
      </c>
      <c r="P316" t="s">
        <v>32</v>
      </c>
      <c r="Q316" t="s">
        <v>36</v>
      </c>
      <c r="R316" t="s">
        <v>150</v>
      </c>
      <c r="S316">
        <v>122.352</v>
      </c>
      <c r="T316">
        <v>3</v>
      </c>
      <c r="U316">
        <v>0.2</v>
      </c>
      <c r="V316">
        <v>13.764599999999994</v>
      </c>
    </row>
    <row r="317" spans="1:22" x14ac:dyDescent="0.25">
      <c r="A317">
        <v>5355</v>
      </c>
      <c r="B317" t="s">
        <v>8166</v>
      </c>
      <c r="C317">
        <v>2011</v>
      </c>
      <c r="D317" s="27">
        <v>40676</v>
      </c>
      <c r="E317" s="27">
        <v>40682</v>
      </c>
      <c r="F317" t="s">
        <v>50</v>
      </c>
      <c r="G317" t="s">
        <v>6420</v>
      </c>
      <c r="H317" t="s">
        <v>6421</v>
      </c>
      <c r="I317" t="s">
        <v>41</v>
      </c>
      <c r="J317" t="s">
        <v>27</v>
      </c>
      <c r="K317" t="s">
        <v>42</v>
      </c>
      <c r="L317" t="s">
        <v>43</v>
      </c>
      <c r="M317">
        <v>90004</v>
      </c>
      <c r="N317" t="s">
        <v>44</v>
      </c>
      <c r="O317" t="s">
        <v>5494</v>
      </c>
      <c r="P317" t="s">
        <v>32</v>
      </c>
      <c r="Q317" t="s">
        <v>36</v>
      </c>
      <c r="R317" t="s">
        <v>5495</v>
      </c>
      <c r="S317">
        <v>279.45600000000002</v>
      </c>
      <c r="T317">
        <v>6</v>
      </c>
      <c r="U317">
        <v>0.2</v>
      </c>
      <c r="V317">
        <v>20.959199999999996</v>
      </c>
    </row>
    <row r="318" spans="1:22" x14ac:dyDescent="0.25">
      <c r="A318">
        <v>5316</v>
      </c>
      <c r="B318" t="s">
        <v>8141</v>
      </c>
      <c r="C318">
        <v>2013</v>
      </c>
      <c r="D318" s="27">
        <v>41397</v>
      </c>
      <c r="E318" s="27">
        <v>41403</v>
      </c>
      <c r="F318" t="s">
        <v>50</v>
      </c>
      <c r="G318" t="s">
        <v>2450</v>
      </c>
      <c r="H318" t="s">
        <v>2451</v>
      </c>
      <c r="I318" t="s">
        <v>26</v>
      </c>
      <c r="J318" t="s">
        <v>27</v>
      </c>
      <c r="K318" t="s">
        <v>4488</v>
      </c>
      <c r="L318" t="s">
        <v>88</v>
      </c>
      <c r="M318">
        <v>27405</v>
      </c>
      <c r="N318" t="s">
        <v>30</v>
      </c>
      <c r="O318" t="s">
        <v>3102</v>
      </c>
      <c r="P318" t="s">
        <v>32</v>
      </c>
      <c r="Q318" t="s">
        <v>36</v>
      </c>
      <c r="R318" t="s">
        <v>3103</v>
      </c>
      <c r="S318">
        <v>187.05600000000001</v>
      </c>
      <c r="T318">
        <v>9</v>
      </c>
      <c r="U318">
        <v>0.2</v>
      </c>
      <c r="V318">
        <v>11.69100000000001</v>
      </c>
    </row>
    <row r="319" spans="1:22" x14ac:dyDescent="0.25">
      <c r="A319">
        <v>318</v>
      </c>
      <c r="B319" t="s">
        <v>1161</v>
      </c>
      <c r="C319">
        <v>2011</v>
      </c>
      <c r="D319" s="27">
        <v>40851</v>
      </c>
      <c r="E319" s="27">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25">
      <c r="A320">
        <v>5309</v>
      </c>
      <c r="B320" t="s">
        <v>8136</v>
      </c>
      <c r="C320">
        <v>2014</v>
      </c>
      <c r="D320" s="27">
        <v>41963</v>
      </c>
      <c r="E320" s="27">
        <v>41965</v>
      </c>
      <c r="F320" t="s">
        <v>188</v>
      </c>
      <c r="G320" t="s">
        <v>6951</v>
      </c>
      <c r="H320" t="s">
        <v>6952</v>
      </c>
      <c r="I320" t="s">
        <v>26</v>
      </c>
      <c r="J320" t="s">
        <v>27</v>
      </c>
      <c r="K320" t="s">
        <v>184</v>
      </c>
      <c r="L320" t="s">
        <v>104</v>
      </c>
      <c r="M320">
        <v>77095</v>
      </c>
      <c r="N320" t="s">
        <v>105</v>
      </c>
      <c r="O320" t="s">
        <v>4839</v>
      </c>
      <c r="P320" t="s">
        <v>32</v>
      </c>
      <c r="Q320" t="s">
        <v>36</v>
      </c>
      <c r="R320" t="s">
        <v>4840</v>
      </c>
      <c r="S320">
        <v>191.05799999999999</v>
      </c>
      <c r="T320">
        <v>3</v>
      </c>
      <c r="U320">
        <v>0.3</v>
      </c>
      <c r="V320">
        <v>-46.399800000000013</v>
      </c>
    </row>
    <row r="321" spans="1:22" x14ac:dyDescent="0.25">
      <c r="A321">
        <v>5304</v>
      </c>
      <c r="B321" t="s">
        <v>8131</v>
      </c>
      <c r="C321">
        <v>2011</v>
      </c>
      <c r="D321" s="27">
        <v>40863</v>
      </c>
      <c r="E321" s="27">
        <v>40867</v>
      </c>
      <c r="F321" t="s">
        <v>50</v>
      </c>
      <c r="G321" t="s">
        <v>2243</v>
      </c>
      <c r="H321" t="s">
        <v>2244</v>
      </c>
      <c r="I321" t="s">
        <v>26</v>
      </c>
      <c r="J321" t="s">
        <v>27</v>
      </c>
      <c r="K321" t="s">
        <v>357</v>
      </c>
      <c r="L321" t="s">
        <v>211</v>
      </c>
      <c r="M321">
        <v>62521</v>
      </c>
      <c r="N321" t="s">
        <v>105</v>
      </c>
      <c r="O321" t="s">
        <v>5750</v>
      </c>
      <c r="P321" t="s">
        <v>32</v>
      </c>
      <c r="Q321" t="s">
        <v>36</v>
      </c>
      <c r="R321" t="s">
        <v>5751</v>
      </c>
      <c r="S321">
        <v>37.295999999999999</v>
      </c>
      <c r="T321">
        <v>2</v>
      </c>
      <c r="U321">
        <v>0.3</v>
      </c>
      <c r="V321">
        <v>-1.0656000000000017</v>
      </c>
    </row>
    <row r="322" spans="1:22" x14ac:dyDescent="0.25">
      <c r="A322">
        <v>5291</v>
      </c>
      <c r="B322" t="s">
        <v>8121</v>
      </c>
      <c r="C322">
        <v>2011</v>
      </c>
      <c r="D322" s="27">
        <v>40794</v>
      </c>
      <c r="E322" s="27">
        <v>40801</v>
      </c>
      <c r="F322" t="s">
        <v>50</v>
      </c>
      <c r="G322" t="s">
        <v>3739</v>
      </c>
      <c r="H322" t="s">
        <v>3740</v>
      </c>
      <c r="I322" t="s">
        <v>26</v>
      </c>
      <c r="J322" t="s">
        <v>27</v>
      </c>
      <c r="K322" t="s">
        <v>184</v>
      </c>
      <c r="L322" t="s">
        <v>104</v>
      </c>
      <c r="M322">
        <v>77036</v>
      </c>
      <c r="N322" t="s">
        <v>105</v>
      </c>
      <c r="O322" t="s">
        <v>686</v>
      </c>
      <c r="P322" t="s">
        <v>32</v>
      </c>
      <c r="Q322" t="s">
        <v>36</v>
      </c>
      <c r="R322" t="s">
        <v>687</v>
      </c>
      <c r="S322">
        <v>966.69999999999982</v>
      </c>
      <c r="T322">
        <v>5</v>
      </c>
      <c r="U322">
        <v>0.3</v>
      </c>
      <c r="V322">
        <v>-13.810000000000116</v>
      </c>
    </row>
    <row r="323" spans="1:22" x14ac:dyDescent="0.25">
      <c r="A323">
        <v>5278</v>
      </c>
      <c r="B323" t="s">
        <v>8113</v>
      </c>
      <c r="C323">
        <v>2011</v>
      </c>
      <c r="D323" s="27">
        <v>40799</v>
      </c>
      <c r="E323" s="27">
        <v>40803</v>
      </c>
      <c r="F323" t="s">
        <v>50</v>
      </c>
      <c r="G323" t="s">
        <v>5320</v>
      </c>
      <c r="H323" t="s">
        <v>5321</v>
      </c>
      <c r="I323" t="s">
        <v>102</v>
      </c>
      <c r="J323" t="s">
        <v>27</v>
      </c>
      <c r="K323" t="s">
        <v>6902</v>
      </c>
      <c r="L323" t="s">
        <v>104</v>
      </c>
      <c r="M323">
        <v>79762</v>
      </c>
      <c r="N323" t="s">
        <v>105</v>
      </c>
      <c r="O323" t="s">
        <v>716</v>
      </c>
      <c r="P323" t="s">
        <v>32</v>
      </c>
      <c r="Q323" t="s">
        <v>36</v>
      </c>
      <c r="R323" t="s">
        <v>717</v>
      </c>
      <c r="S323">
        <v>340.11599999999999</v>
      </c>
      <c r="T323">
        <v>6</v>
      </c>
      <c r="U323">
        <v>0.3</v>
      </c>
      <c r="V323">
        <v>-9.717599999999976</v>
      </c>
    </row>
    <row r="324" spans="1:22" x14ac:dyDescent="0.25">
      <c r="A324">
        <v>5275</v>
      </c>
      <c r="B324" t="s">
        <v>8111</v>
      </c>
      <c r="C324">
        <v>2012</v>
      </c>
      <c r="D324" s="27">
        <v>41220</v>
      </c>
      <c r="E324" s="27">
        <v>41222</v>
      </c>
      <c r="F324" t="s">
        <v>23</v>
      </c>
      <c r="G324" t="s">
        <v>5810</v>
      </c>
      <c r="H324" t="s">
        <v>5811</v>
      </c>
      <c r="I324" t="s">
        <v>26</v>
      </c>
      <c r="J324" t="s">
        <v>27</v>
      </c>
      <c r="K324" t="s">
        <v>2221</v>
      </c>
      <c r="L324" t="s">
        <v>5203</v>
      </c>
      <c r="M324" t="s">
        <v>5204</v>
      </c>
      <c r="N324" t="s">
        <v>148</v>
      </c>
      <c r="O324" t="s">
        <v>1807</v>
      </c>
      <c r="P324" t="s">
        <v>32</v>
      </c>
      <c r="Q324" t="s">
        <v>36</v>
      </c>
      <c r="R324" t="s">
        <v>1808</v>
      </c>
      <c r="S324">
        <v>715.2</v>
      </c>
      <c r="T324">
        <v>3</v>
      </c>
      <c r="U324">
        <v>0</v>
      </c>
      <c r="V324">
        <v>178.79999999999998</v>
      </c>
    </row>
    <row r="325" spans="1:22" x14ac:dyDescent="0.25">
      <c r="A325">
        <v>5255</v>
      </c>
      <c r="B325" t="s">
        <v>8097</v>
      </c>
      <c r="C325">
        <v>2012</v>
      </c>
      <c r="D325" s="27">
        <v>40973</v>
      </c>
      <c r="E325" s="27">
        <v>40975</v>
      </c>
      <c r="F325" t="s">
        <v>23</v>
      </c>
      <c r="G325" t="s">
        <v>1060</v>
      </c>
      <c r="H325" t="s">
        <v>1061</v>
      </c>
      <c r="I325" t="s">
        <v>41</v>
      </c>
      <c r="J325" t="s">
        <v>27</v>
      </c>
      <c r="K325" t="s">
        <v>8098</v>
      </c>
      <c r="L325" t="s">
        <v>147</v>
      </c>
      <c r="M325">
        <v>18018</v>
      </c>
      <c r="N325" t="s">
        <v>148</v>
      </c>
      <c r="O325" t="s">
        <v>1839</v>
      </c>
      <c r="P325" t="s">
        <v>32</v>
      </c>
      <c r="Q325" t="s">
        <v>36</v>
      </c>
      <c r="R325" t="s">
        <v>1840</v>
      </c>
      <c r="S325">
        <v>99.372</v>
      </c>
      <c r="T325">
        <v>2</v>
      </c>
      <c r="U325">
        <v>0.3</v>
      </c>
      <c r="V325">
        <v>-7.0979999999999919</v>
      </c>
    </row>
    <row r="326" spans="1:22" x14ac:dyDescent="0.25">
      <c r="A326">
        <v>5234</v>
      </c>
      <c r="B326" t="s">
        <v>8077</v>
      </c>
      <c r="C326">
        <v>2011</v>
      </c>
      <c r="D326" s="27">
        <v>40834</v>
      </c>
      <c r="E326" s="27">
        <v>40838</v>
      </c>
      <c r="F326" t="s">
        <v>50</v>
      </c>
      <c r="G326" t="s">
        <v>5584</v>
      </c>
      <c r="H326" t="s">
        <v>5585</v>
      </c>
      <c r="I326" t="s">
        <v>41</v>
      </c>
      <c r="J326" t="s">
        <v>27</v>
      </c>
      <c r="K326" t="s">
        <v>7036</v>
      </c>
      <c r="L326" t="s">
        <v>1707</v>
      </c>
      <c r="M326">
        <v>71854</v>
      </c>
      <c r="N326" t="s">
        <v>30</v>
      </c>
      <c r="O326" t="s">
        <v>7951</v>
      </c>
      <c r="P326" t="s">
        <v>32</v>
      </c>
      <c r="Q326" t="s">
        <v>36</v>
      </c>
      <c r="R326" t="s">
        <v>7952</v>
      </c>
      <c r="S326">
        <v>605.34</v>
      </c>
      <c r="T326">
        <v>6</v>
      </c>
      <c r="U326">
        <v>0</v>
      </c>
      <c r="V326">
        <v>145.2816</v>
      </c>
    </row>
    <row r="327" spans="1:22" x14ac:dyDescent="0.25">
      <c r="A327">
        <v>5220</v>
      </c>
      <c r="B327" t="s">
        <v>8068</v>
      </c>
      <c r="C327">
        <v>2014</v>
      </c>
      <c r="D327" s="27">
        <v>41884</v>
      </c>
      <c r="E327" s="27">
        <v>41884</v>
      </c>
      <c r="F327" t="s">
        <v>1290</v>
      </c>
      <c r="G327" t="s">
        <v>1906</v>
      </c>
      <c r="H327" t="s">
        <v>1907</v>
      </c>
      <c r="I327" t="s">
        <v>26</v>
      </c>
      <c r="J327" t="s">
        <v>27</v>
      </c>
      <c r="K327" t="s">
        <v>880</v>
      </c>
      <c r="L327" t="s">
        <v>238</v>
      </c>
      <c r="M327">
        <v>48205</v>
      </c>
      <c r="N327" t="s">
        <v>105</v>
      </c>
      <c r="O327" t="s">
        <v>6142</v>
      </c>
      <c r="P327" t="s">
        <v>32</v>
      </c>
      <c r="Q327" t="s">
        <v>36</v>
      </c>
      <c r="R327" t="s">
        <v>6143</v>
      </c>
      <c r="S327">
        <v>498.26000000000005</v>
      </c>
      <c r="T327">
        <v>7</v>
      </c>
      <c r="U327">
        <v>0</v>
      </c>
      <c r="V327">
        <v>134.53020000000001</v>
      </c>
    </row>
    <row r="328" spans="1:22" x14ac:dyDescent="0.25">
      <c r="A328">
        <v>5189</v>
      </c>
      <c r="B328" t="s">
        <v>8052</v>
      </c>
      <c r="C328">
        <v>2012</v>
      </c>
      <c r="D328" s="27">
        <v>41165</v>
      </c>
      <c r="E328" s="27">
        <v>41170</v>
      </c>
      <c r="F328" t="s">
        <v>50</v>
      </c>
      <c r="G328" t="s">
        <v>1974</v>
      </c>
      <c r="H328" t="s">
        <v>1975</v>
      </c>
      <c r="I328" t="s">
        <v>26</v>
      </c>
      <c r="J328" t="s">
        <v>27</v>
      </c>
      <c r="K328" t="s">
        <v>497</v>
      </c>
      <c r="L328" t="s">
        <v>254</v>
      </c>
      <c r="M328">
        <v>47201</v>
      </c>
      <c r="N328" t="s">
        <v>105</v>
      </c>
      <c r="O328" t="s">
        <v>1488</v>
      </c>
      <c r="P328" t="s">
        <v>32</v>
      </c>
      <c r="Q328" t="s">
        <v>36</v>
      </c>
      <c r="R328" t="s">
        <v>1489</v>
      </c>
      <c r="S328">
        <v>1516.2</v>
      </c>
      <c r="T328">
        <v>7</v>
      </c>
      <c r="U328">
        <v>0</v>
      </c>
      <c r="V328">
        <v>394.21199999999999</v>
      </c>
    </row>
    <row r="329" spans="1:22" x14ac:dyDescent="0.25">
      <c r="A329">
        <v>5171</v>
      </c>
      <c r="B329" t="s">
        <v>8041</v>
      </c>
      <c r="C329">
        <v>2013</v>
      </c>
      <c r="D329" s="27">
        <v>41422</v>
      </c>
      <c r="E329" s="27">
        <v>41424</v>
      </c>
      <c r="F329" t="s">
        <v>23</v>
      </c>
      <c r="G329" t="s">
        <v>1345</v>
      </c>
      <c r="H329" t="s">
        <v>1346</v>
      </c>
      <c r="I329" t="s">
        <v>41</v>
      </c>
      <c r="J329" t="s">
        <v>27</v>
      </c>
      <c r="K329" t="s">
        <v>880</v>
      </c>
      <c r="L329" t="s">
        <v>238</v>
      </c>
      <c r="M329">
        <v>48205</v>
      </c>
      <c r="N329" t="s">
        <v>105</v>
      </c>
      <c r="O329" t="s">
        <v>1872</v>
      </c>
      <c r="P329" t="s">
        <v>32</v>
      </c>
      <c r="Q329" t="s">
        <v>36</v>
      </c>
      <c r="R329" t="s">
        <v>1873</v>
      </c>
      <c r="S329">
        <v>3504.9</v>
      </c>
      <c r="T329">
        <v>5</v>
      </c>
      <c r="U329">
        <v>0</v>
      </c>
      <c r="V329">
        <v>700.98000000000013</v>
      </c>
    </row>
    <row r="330" spans="1:22" x14ac:dyDescent="0.25">
      <c r="A330">
        <v>329</v>
      </c>
      <c r="B330" t="s">
        <v>1188</v>
      </c>
      <c r="C330">
        <v>2013</v>
      </c>
      <c r="D330" s="27">
        <v>41517</v>
      </c>
      <c r="E330" s="27">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25">
      <c r="A331">
        <v>5168</v>
      </c>
      <c r="B331" t="s">
        <v>8040</v>
      </c>
      <c r="C331">
        <v>2011</v>
      </c>
      <c r="D331" s="27">
        <v>40857</v>
      </c>
      <c r="E331" s="27">
        <v>40863</v>
      </c>
      <c r="F331" t="s">
        <v>50</v>
      </c>
      <c r="G331" t="s">
        <v>6696</v>
      </c>
      <c r="H331" t="s">
        <v>6697</v>
      </c>
      <c r="I331" t="s">
        <v>26</v>
      </c>
      <c r="J331" t="s">
        <v>27</v>
      </c>
      <c r="K331" t="s">
        <v>5311</v>
      </c>
      <c r="L331" t="s">
        <v>238</v>
      </c>
      <c r="M331">
        <v>48640</v>
      </c>
      <c r="N331" t="s">
        <v>105</v>
      </c>
      <c r="O331" t="s">
        <v>1931</v>
      </c>
      <c r="P331" t="s">
        <v>32</v>
      </c>
      <c r="Q331" t="s">
        <v>36</v>
      </c>
      <c r="R331" t="s">
        <v>1932</v>
      </c>
      <c r="S331">
        <v>563.93999999999994</v>
      </c>
      <c r="T331">
        <v>3</v>
      </c>
      <c r="U331">
        <v>0</v>
      </c>
      <c r="V331">
        <v>112.78800000000001</v>
      </c>
    </row>
    <row r="332" spans="1:22" x14ac:dyDescent="0.25">
      <c r="A332">
        <v>5164</v>
      </c>
      <c r="B332" t="s">
        <v>8039</v>
      </c>
      <c r="C332">
        <v>2012</v>
      </c>
      <c r="D332" s="27">
        <v>41096</v>
      </c>
      <c r="E332" s="27">
        <v>41101</v>
      </c>
      <c r="F332" t="s">
        <v>50</v>
      </c>
      <c r="G332" t="s">
        <v>6461</v>
      </c>
      <c r="H332" t="s">
        <v>6462</v>
      </c>
      <c r="I332" t="s">
        <v>26</v>
      </c>
      <c r="J332" t="s">
        <v>27</v>
      </c>
      <c r="K332" t="s">
        <v>602</v>
      </c>
      <c r="L332" t="s">
        <v>43</v>
      </c>
      <c r="M332">
        <v>91104</v>
      </c>
      <c r="N332" t="s">
        <v>44</v>
      </c>
      <c r="O332" t="s">
        <v>281</v>
      </c>
      <c r="P332" t="s">
        <v>32</v>
      </c>
      <c r="Q332" t="s">
        <v>36</v>
      </c>
      <c r="R332" t="s">
        <v>282</v>
      </c>
      <c r="S332">
        <v>170.35200000000003</v>
      </c>
      <c r="T332">
        <v>3</v>
      </c>
      <c r="U332">
        <v>0.2</v>
      </c>
      <c r="V332">
        <v>-17.035200000000003</v>
      </c>
    </row>
    <row r="333" spans="1:22" x14ac:dyDescent="0.25">
      <c r="A333">
        <v>5163</v>
      </c>
      <c r="B333" t="s">
        <v>8038</v>
      </c>
      <c r="C333">
        <v>2013</v>
      </c>
      <c r="D333" s="27">
        <v>41597</v>
      </c>
      <c r="E333" s="27">
        <v>41602</v>
      </c>
      <c r="F333" t="s">
        <v>23</v>
      </c>
      <c r="G333" t="s">
        <v>1887</v>
      </c>
      <c r="H333" t="s">
        <v>1888</v>
      </c>
      <c r="I333" t="s">
        <v>26</v>
      </c>
      <c r="J333" t="s">
        <v>27</v>
      </c>
      <c r="K333" t="s">
        <v>1113</v>
      </c>
      <c r="L333" t="s">
        <v>238</v>
      </c>
      <c r="M333">
        <v>48180</v>
      </c>
      <c r="N333" t="s">
        <v>105</v>
      </c>
      <c r="O333" t="s">
        <v>384</v>
      </c>
      <c r="P333" t="s">
        <v>32</v>
      </c>
      <c r="Q333" t="s">
        <v>36</v>
      </c>
      <c r="R333" t="s">
        <v>385</v>
      </c>
      <c r="S333">
        <v>301.95999999999998</v>
      </c>
      <c r="T333">
        <v>2</v>
      </c>
      <c r="U333">
        <v>0</v>
      </c>
      <c r="V333">
        <v>33.215599999999995</v>
      </c>
    </row>
    <row r="334" spans="1:22" x14ac:dyDescent="0.25">
      <c r="A334">
        <v>5158</v>
      </c>
      <c r="B334" t="s">
        <v>8035</v>
      </c>
      <c r="C334">
        <v>2014</v>
      </c>
      <c r="D334" s="27">
        <v>41821</v>
      </c>
      <c r="E334" s="27">
        <v>41825</v>
      </c>
      <c r="F334" t="s">
        <v>23</v>
      </c>
      <c r="G334" t="s">
        <v>6370</v>
      </c>
      <c r="H334" t="s">
        <v>6371</v>
      </c>
      <c r="I334" t="s">
        <v>102</v>
      </c>
      <c r="J334" t="s">
        <v>27</v>
      </c>
      <c r="K334" t="s">
        <v>303</v>
      </c>
      <c r="L334" t="s">
        <v>211</v>
      </c>
      <c r="M334">
        <v>60653</v>
      </c>
      <c r="N334" t="s">
        <v>105</v>
      </c>
      <c r="O334" t="s">
        <v>7267</v>
      </c>
      <c r="P334" t="s">
        <v>32</v>
      </c>
      <c r="Q334" t="s">
        <v>36</v>
      </c>
      <c r="R334" t="s">
        <v>7268</v>
      </c>
      <c r="S334">
        <v>569.05799999999999</v>
      </c>
      <c r="T334">
        <v>3</v>
      </c>
      <c r="U334">
        <v>0.3</v>
      </c>
      <c r="V334">
        <v>-178.84680000000006</v>
      </c>
    </row>
    <row r="335" spans="1:22" x14ac:dyDescent="0.25">
      <c r="A335">
        <v>5149</v>
      </c>
      <c r="B335" t="s">
        <v>8026</v>
      </c>
      <c r="C335">
        <v>2014</v>
      </c>
      <c r="D335" s="27">
        <v>41998</v>
      </c>
      <c r="E335" s="27">
        <v>42005</v>
      </c>
      <c r="F335" t="s">
        <v>50</v>
      </c>
      <c r="G335" t="s">
        <v>2599</v>
      </c>
      <c r="H335" t="s">
        <v>2600</v>
      </c>
      <c r="I335" t="s">
        <v>102</v>
      </c>
      <c r="J335" t="s">
        <v>27</v>
      </c>
      <c r="K335" t="s">
        <v>8027</v>
      </c>
      <c r="L335" t="s">
        <v>310</v>
      </c>
      <c r="M335">
        <v>85224</v>
      </c>
      <c r="N335" t="s">
        <v>44</v>
      </c>
      <c r="O335" t="s">
        <v>2555</v>
      </c>
      <c r="P335" t="s">
        <v>32</v>
      </c>
      <c r="Q335" t="s">
        <v>36</v>
      </c>
      <c r="R335" t="s">
        <v>2556</v>
      </c>
      <c r="S335">
        <v>842.37600000000009</v>
      </c>
      <c r="T335">
        <v>3</v>
      </c>
      <c r="U335">
        <v>0.2</v>
      </c>
      <c r="V335">
        <v>105.29699999999988</v>
      </c>
    </row>
    <row r="336" spans="1:22" x14ac:dyDescent="0.25">
      <c r="A336">
        <v>5142</v>
      </c>
      <c r="B336" t="s">
        <v>8024</v>
      </c>
      <c r="C336">
        <v>2013</v>
      </c>
      <c r="D336" s="27">
        <v>41366</v>
      </c>
      <c r="E336" s="27">
        <v>41370</v>
      </c>
      <c r="F336" t="s">
        <v>50</v>
      </c>
      <c r="G336" t="s">
        <v>1918</v>
      </c>
      <c r="H336" t="s">
        <v>1919</v>
      </c>
      <c r="I336" t="s">
        <v>26</v>
      </c>
      <c r="J336" t="s">
        <v>27</v>
      </c>
      <c r="K336" t="s">
        <v>266</v>
      </c>
      <c r="L336" t="s">
        <v>267</v>
      </c>
      <c r="M336">
        <v>10009</v>
      </c>
      <c r="N336" t="s">
        <v>148</v>
      </c>
      <c r="O336" t="s">
        <v>35</v>
      </c>
      <c r="P336" t="s">
        <v>32</v>
      </c>
      <c r="Q336" t="s">
        <v>36</v>
      </c>
      <c r="R336" t="s">
        <v>37</v>
      </c>
      <c r="S336">
        <v>1317.492</v>
      </c>
      <c r="T336">
        <v>6</v>
      </c>
      <c r="U336">
        <v>0.1</v>
      </c>
      <c r="V336">
        <v>292.77599999999995</v>
      </c>
    </row>
    <row r="337" spans="1:22" x14ac:dyDescent="0.25">
      <c r="A337">
        <v>5106</v>
      </c>
      <c r="B337" t="s">
        <v>7998</v>
      </c>
      <c r="C337">
        <v>2011</v>
      </c>
      <c r="D337" s="27">
        <v>40891</v>
      </c>
      <c r="E337" s="27">
        <v>40897</v>
      </c>
      <c r="F337" t="s">
        <v>50</v>
      </c>
      <c r="G337" t="s">
        <v>2460</v>
      </c>
      <c r="H337" t="s">
        <v>2461</v>
      </c>
      <c r="I337" t="s">
        <v>26</v>
      </c>
      <c r="J337" t="s">
        <v>27</v>
      </c>
      <c r="K337" t="s">
        <v>3642</v>
      </c>
      <c r="L337" t="s">
        <v>54</v>
      </c>
      <c r="M337">
        <v>32725</v>
      </c>
      <c r="N337" t="s">
        <v>30</v>
      </c>
      <c r="O337" t="s">
        <v>5494</v>
      </c>
      <c r="P337" t="s">
        <v>32</v>
      </c>
      <c r="Q337" t="s">
        <v>36</v>
      </c>
      <c r="R337" t="s">
        <v>5495</v>
      </c>
      <c r="S337">
        <v>186.304</v>
      </c>
      <c r="T337">
        <v>4</v>
      </c>
      <c r="U337">
        <v>0.2</v>
      </c>
      <c r="V337">
        <v>13.972799999999999</v>
      </c>
    </row>
    <row r="338" spans="1:22" x14ac:dyDescent="0.25">
      <c r="A338">
        <v>5033</v>
      </c>
      <c r="B338" t="s">
        <v>7955</v>
      </c>
      <c r="C338">
        <v>2013</v>
      </c>
      <c r="D338" s="27">
        <v>41635</v>
      </c>
      <c r="E338" s="27">
        <v>41642</v>
      </c>
      <c r="F338" t="s">
        <v>50</v>
      </c>
      <c r="G338" t="s">
        <v>1532</v>
      </c>
      <c r="H338" t="s">
        <v>1533</v>
      </c>
      <c r="I338" t="s">
        <v>41</v>
      </c>
      <c r="J338" t="s">
        <v>27</v>
      </c>
      <c r="K338" t="s">
        <v>3936</v>
      </c>
      <c r="L338" t="s">
        <v>788</v>
      </c>
      <c r="M338">
        <v>8360</v>
      </c>
      <c r="N338" t="s">
        <v>148</v>
      </c>
      <c r="O338" t="s">
        <v>281</v>
      </c>
      <c r="P338" t="s">
        <v>32</v>
      </c>
      <c r="Q338" t="s">
        <v>36</v>
      </c>
      <c r="R338" t="s">
        <v>282</v>
      </c>
      <c r="S338">
        <v>212.94</v>
      </c>
      <c r="T338">
        <v>3</v>
      </c>
      <c r="U338">
        <v>0</v>
      </c>
      <c r="V338">
        <v>25.552800000000005</v>
      </c>
    </row>
    <row r="339" spans="1:22" x14ac:dyDescent="0.25">
      <c r="A339">
        <v>5028</v>
      </c>
      <c r="B339" t="s">
        <v>7950</v>
      </c>
      <c r="C339">
        <v>2014</v>
      </c>
      <c r="D339" s="27">
        <v>41850</v>
      </c>
      <c r="E339" s="27">
        <v>41855</v>
      </c>
      <c r="F339" t="s">
        <v>50</v>
      </c>
      <c r="G339" t="s">
        <v>2384</v>
      </c>
      <c r="H339" t="s">
        <v>2385</v>
      </c>
      <c r="I339" t="s">
        <v>26</v>
      </c>
      <c r="J339" t="s">
        <v>27</v>
      </c>
      <c r="K339" t="s">
        <v>4847</v>
      </c>
      <c r="L339" t="s">
        <v>649</v>
      </c>
      <c r="M339">
        <v>73120</v>
      </c>
      <c r="N339" t="s">
        <v>105</v>
      </c>
      <c r="O339" t="s">
        <v>7951</v>
      </c>
      <c r="P339" t="s">
        <v>32</v>
      </c>
      <c r="Q339" t="s">
        <v>36</v>
      </c>
      <c r="R339" t="s">
        <v>7952</v>
      </c>
      <c r="S339">
        <v>302.67</v>
      </c>
      <c r="T339">
        <v>3</v>
      </c>
      <c r="U339">
        <v>0</v>
      </c>
      <c r="V339">
        <v>72.640799999999999</v>
      </c>
    </row>
    <row r="340" spans="1:22" x14ac:dyDescent="0.25">
      <c r="A340">
        <v>4988</v>
      </c>
      <c r="B340" t="s">
        <v>7913</v>
      </c>
      <c r="C340">
        <v>2013</v>
      </c>
      <c r="D340" s="27">
        <v>41389</v>
      </c>
      <c r="E340" s="27">
        <v>41393</v>
      </c>
      <c r="F340" t="s">
        <v>50</v>
      </c>
      <c r="G340" t="s">
        <v>5789</v>
      </c>
      <c r="H340" t="s">
        <v>5790</v>
      </c>
      <c r="I340" t="s">
        <v>102</v>
      </c>
      <c r="J340" t="s">
        <v>27</v>
      </c>
      <c r="K340" t="s">
        <v>1081</v>
      </c>
      <c r="L340" t="s">
        <v>457</v>
      </c>
      <c r="M340">
        <v>80906</v>
      </c>
      <c r="N340" t="s">
        <v>44</v>
      </c>
      <c r="O340" t="s">
        <v>686</v>
      </c>
      <c r="P340" t="s">
        <v>32</v>
      </c>
      <c r="Q340" t="s">
        <v>36</v>
      </c>
      <c r="R340" t="s">
        <v>687</v>
      </c>
      <c r="S340">
        <v>1325.76</v>
      </c>
      <c r="T340">
        <v>6</v>
      </c>
      <c r="U340">
        <v>0.2</v>
      </c>
      <c r="V340">
        <v>149.14799999999991</v>
      </c>
    </row>
    <row r="341" spans="1:22" x14ac:dyDescent="0.25">
      <c r="A341">
        <v>4971</v>
      </c>
      <c r="B341" t="s">
        <v>7904</v>
      </c>
      <c r="C341">
        <v>2013</v>
      </c>
      <c r="D341" s="27">
        <v>41585</v>
      </c>
      <c r="E341" s="27">
        <v>41588</v>
      </c>
      <c r="F341" t="s">
        <v>188</v>
      </c>
      <c r="G341" t="s">
        <v>1079</v>
      </c>
      <c r="H341" t="s">
        <v>1080</v>
      </c>
      <c r="I341" t="s">
        <v>41</v>
      </c>
      <c r="J341" t="s">
        <v>27</v>
      </c>
      <c r="K341" t="s">
        <v>1521</v>
      </c>
      <c r="L341" t="s">
        <v>54</v>
      </c>
      <c r="M341">
        <v>32216</v>
      </c>
      <c r="N341" t="s">
        <v>30</v>
      </c>
      <c r="O341" t="s">
        <v>336</v>
      </c>
      <c r="P341" t="s">
        <v>32</v>
      </c>
      <c r="Q341" t="s">
        <v>36</v>
      </c>
      <c r="R341" t="s">
        <v>337</v>
      </c>
      <c r="S341">
        <v>207.98400000000004</v>
      </c>
      <c r="T341">
        <v>2</v>
      </c>
      <c r="U341">
        <v>0.2</v>
      </c>
      <c r="V341">
        <v>-28.597800000000007</v>
      </c>
    </row>
    <row r="342" spans="1:22" x14ac:dyDescent="0.25">
      <c r="A342">
        <v>4970</v>
      </c>
      <c r="B342" t="s">
        <v>7903</v>
      </c>
      <c r="C342">
        <v>2012</v>
      </c>
      <c r="D342" s="27">
        <v>41123</v>
      </c>
      <c r="E342" s="27">
        <v>41126</v>
      </c>
      <c r="F342" t="s">
        <v>23</v>
      </c>
      <c r="G342" t="s">
        <v>4527</v>
      </c>
      <c r="H342" t="s">
        <v>4528</v>
      </c>
      <c r="I342" t="s">
        <v>102</v>
      </c>
      <c r="J342" t="s">
        <v>27</v>
      </c>
      <c r="K342" t="s">
        <v>3577</v>
      </c>
      <c r="L342" t="s">
        <v>1399</v>
      </c>
      <c r="M342">
        <v>2908</v>
      </c>
      <c r="N342" t="s">
        <v>148</v>
      </c>
      <c r="O342" t="s">
        <v>3545</v>
      </c>
      <c r="P342" t="s">
        <v>32</v>
      </c>
      <c r="Q342" t="s">
        <v>36</v>
      </c>
      <c r="R342" t="s">
        <v>3546</v>
      </c>
      <c r="S342">
        <v>110.98</v>
      </c>
      <c r="T342">
        <v>1</v>
      </c>
      <c r="U342">
        <v>0</v>
      </c>
      <c r="V342">
        <v>15.537199999999999</v>
      </c>
    </row>
    <row r="343" spans="1:22" x14ac:dyDescent="0.25">
      <c r="A343">
        <v>4962</v>
      </c>
      <c r="B343" t="s">
        <v>7898</v>
      </c>
      <c r="C343">
        <v>2011</v>
      </c>
      <c r="D343" s="27">
        <v>40609</v>
      </c>
      <c r="E343" s="27">
        <v>40610</v>
      </c>
      <c r="F343" t="s">
        <v>188</v>
      </c>
      <c r="G343" t="s">
        <v>7899</v>
      </c>
      <c r="H343" t="s">
        <v>7900</v>
      </c>
      <c r="I343" t="s">
        <v>26</v>
      </c>
      <c r="J343" t="s">
        <v>27</v>
      </c>
      <c r="K343" t="s">
        <v>95</v>
      </c>
      <c r="L343" t="s">
        <v>96</v>
      </c>
      <c r="M343">
        <v>98103</v>
      </c>
      <c r="N343" t="s">
        <v>44</v>
      </c>
      <c r="O343" t="s">
        <v>892</v>
      </c>
      <c r="P343" t="s">
        <v>32</v>
      </c>
      <c r="Q343" t="s">
        <v>36</v>
      </c>
      <c r="R343" t="s">
        <v>893</v>
      </c>
      <c r="S343">
        <v>48.712000000000003</v>
      </c>
      <c r="T343">
        <v>1</v>
      </c>
      <c r="U343">
        <v>0.2</v>
      </c>
      <c r="V343">
        <v>5.4800999999999966</v>
      </c>
    </row>
    <row r="344" spans="1:22" x14ac:dyDescent="0.25">
      <c r="A344">
        <v>4941</v>
      </c>
      <c r="B344" t="s">
        <v>7883</v>
      </c>
      <c r="C344">
        <v>2012</v>
      </c>
      <c r="D344" s="27">
        <v>40945</v>
      </c>
      <c r="E344" s="27">
        <v>40952</v>
      </c>
      <c r="F344" t="s">
        <v>50</v>
      </c>
      <c r="G344" t="s">
        <v>5110</v>
      </c>
      <c r="H344" t="s">
        <v>5111</v>
      </c>
      <c r="I344" t="s">
        <v>26</v>
      </c>
      <c r="J344" t="s">
        <v>27</v>
      </c>
      <c r="K344" t="s">
        <v>521</v>
      </c>
      <c r="L344" t="s">
        <v>245</v>
      </c>
      <c r="M344">
        <v>19805</v>
      </c>
      <c r="N344" t="s">
        <v>148</v>
      </c>
      <c r="O344" t="s">
        <v>3495</v>
      </c>
      <c r="P344" t="s">
        <v>32</v>
      </c>
      <c r="Q344" t="s">
        <v>36</v>
      </c>
      <c r="R344" t="s">
        <v>3496</v>
      </c>
      <c r="S344">
        <v>1268.82</v>
      </c>
      <c r="T344">
        <v>9</v>
      </c>
      <c r="U344">
        <v>0</v>
      </c>
      <c r="V344">
        <v>266.45219999999989</v>
      </c>
    </row>
    <row r="345" spans="1:22" x14ac:dyDescent="0.25">
      <c r="A345">
        <v>4929</v>
      </c>
      <c r="B345" t="s">
        <v>7870</v>
      </c>
      <c r="C345">
        <v>2014</v>
      </c>
      <c r="D345" s="27">
        <v>41975</v>
      </c>
      <c r="E345" s="27">
        <v>41980</v>
      </c>
      <c r="F345" t="s">
        <v>50</v>
      </c>
      <c r="G345" t="s">
        <v>531</v>
      </c>
      <c r="H345" t="s">
        <v>532</v>
      </c>
      <c r="I345" t="s">
        <v>102</v>
      </c>
      <c r="J345" t="s">
        <v>27</v>
      </c>
      <c r="K345" t="s">
        <v>746</v>
      </c>
      <c r="L345" t="s">
        <v>747</v>
      </c>
      <c r="M345">
        <v>6824</v>
      </c>
      <c r="N345" t="s">
        <v>148</v>
      </c>
      <c r="O345" t="s">
        <v>4730</v>
      </c>
      <c r="P345" t="s">
        <v>32</v>
      </c>
      <c r="Q345" t="s">
        <v>36</v>
      </c>
      <c r="R345" t="s">
        <v>4731</v>
      </c>
      <c r="S345">
        <v>897.15000000000009</v>
      </c>
      <c r="T345">
        <v>3</v>
      </c>
      <c r="U345">
        <v>0</v>
      </c>
      <c r="V345">
        <v>251.20200000000003</v>
      </c>
    </row>
    <row r="346" spans="1:22" x14ac:dyDescent="0.25">
      <c r="A346">
        <v>4918</v>
      </c>
      <c r="B346" t="s">
        <v>7858</v>
      </c>
      <c r="C346">
        <v>2014</v>
      </c>
      <c r="D346" s="27">
        <v>41922</v>
      </c>
      <c r="E346" s="27">
        <v>41924</v>
      </c>
      <c r="F346" t="s">
        <v>23</v>
      </c>
      <c r="G346" t="s">
        <v>799</v>
      </c>
      <c r="H346" t="s">
        <v>800</v>
      </c>
      <c r="I346" t="s">
        <v>26</v>
      </c>
      <c r="J346" t="s">
        <v>27</v>
      </c>
      <c r="K346" t="s">
        <v>7859</v>
      </c>
      <c r="L346" t="s">
        <v>104</v>
      </c>
      <c r="M346">
        <v>77573</v>
      </c>
      <c r="N346" t="s">
        <v>105</v>
      </c>
      <c r="O346" t="s">
        <v>7860</v>
      </c>
      <c r="P346" t="s">
        <v>32</v>
      </c>
      <c r="Q346" t="s">
        <v>36</v>
      </c>
      <c r="R346" t="s">
        <v>7861</v>
      </c>
      <c r="S346">
        <v>254.05799999999999</v>
      </c>
      <c r="T346">
        <v>3</v>
      </c>
      <c r="U346">
        <v>0.3</v>
      </c>
      <c r="V346">
        <v>-32.664599999999993</v>
      </c>
    </row>
    <row r="347" spans="1:22" x14ac:dyDescent="0.25">
      <c r="A347">
        <v>4905</v>
      </c>
      <c r="B347" t="s">
        <v>7851</v>
      </c>
      <c r="C347">
        <v>2011</v>
      </c>
      <c r="D347" s="27">
        <v>40878</v>
      </c>
      <c r="E347" s="27">
        <v>40880</v>
      </c>
      <c r="F347" t="s">
        <v>23</v>
      </c>
      <c r="G347" t="s">
        <v>1779</v>
      </c>
      <c r="H347" t="s">
        <v>1780</v>
      </c>
      <c r="I347" t="s">
        <v>41</v>
      </c>
      <c r="J347" t="s">
        <v>27</v>
      </c>
      <c r="K347" t="s">
        <v>184</v>
      </c>
      <c r="L347" t="s">
        <v>104</v>
      </c>
      <c r="M347">
        <v>77070</v>
      </c>
      <c r="N347" t="s">
        <v>105</v>
      </c>
      <c r="O347" t="s">
        <v>2436</v>
      </c>
      <c r="P347" t="s">
        <v>32</v>
      </c>
      <c r="Q347" t="s">
        <v>36</v>
      </c>
      <c r="R347" t="s">
        <v>2437</v>
      </c>
      <c r="S347">
        <v>674.05799999999999</v>
      </c>
      <c r="T347">
        <v>3</v>
      </c>
      <c r="U347">
        <v>0.3</v>
      </c>
      <c r="V347">
        <v>-19.258800000000008</v>
      </c>
    </row>
    <row r="348" spans="1:22" x14ac:dyDescent="0.25">
      <c r="A348">
        <v>4898</v>
      </c>
      <c r="B348" t="s">
        <v>7847</v>
      </c>
      <c r="C348">
        <v>2011</v>
      </c>
      <c r="D348" s="27">
        <v>40831</v>
      </c>
      <c r="E348" s="27">
        <v>40833</v>
      </c>
      <c r="F348" t="s">
        <v>188</v>
      </c>
      <c r="G348" t="s">
        <v>6022</v>
      </c>
      <c r="H348" t="s">
        <v>6023</v>
      </c>
      <c r="I348" t="s">
        <v>26</v>
      </c>
      <c r="J348" t="s">
        <v>27</v>
      </c>
      <c r="K348" t="s">
        <v>3870</v>
      </c>
      <c r="L348" t="s">
        <v>498</v>
      </c>
      <c r="M348">
        <v>44134</v>
      </c>
      <c r="N348" t="s">
        <v>148</v>
      </c>
      <c r="O348" t="s">
        <v>5801</v>
      </c>
      <c r="P348" t="s">
        <v>32</v>
      </c>
      <c r="Q348" t="s">
        <v>36</v>
      </c>
      <c r="R348" t="s">
        <v>5802</v>
      </c>
      <c r="S348">
        <v>183.37199999999999</v>
      </c>
      <c r="T348">
        <v>2</v>
      </c>
      <c r="U348">
        <v>0.3</v>
      </c>
      <c r="V348">
        <v>-7.8588000000000022</v>
      </c>
    </row>
    <row r="349" spans="1:22" x14ac:dyDescent="0.25">
      <c r="A349">
        <v>4887</v>
      </c>
      <c r="B349" t="s">
        <v>7843</v>
      </c>
      <c r="C349">
        <v>2013</v>
      </c>
      <c r="D349" s="27">
        <v>41607</v>
      </c>
      <c r="E349" s="27">
        <v>41610</v>
      </c>
      <c r="F349" t="s">
        <v>23</v>
      </c>
      <c r="G349" t="s">
        <v>5044</v>
      </c>
      <c r="H349" t="s">
        <v>5045</v>
      </c>
      <c r="I349" t="s">
        <v>41</v>
      </c>
      <c r="J349" t="s">
        <v>27</v>
      </c>
      <c r="K349" t="s">
        <v>7783</v>
      </c>
      <c r="L349" t="s">
        <v>1272</v>
      </c>
      <c r="M349">
        <v>30062</v>
      </c>
      <c r="N349" t="s">
        <v>30</v>
      </c>
      <c r="O349" t="s">
        <v>892</v>
      </c>
      <c r="P349" t="s">
        <v>32</v>
      </c>
      <c r="Q349" t="s">
        <v>36</v>
      </c>
      <c r="R349" t="s">
        <v>893</v>
      </c>
      <c r="S349">
        <v>182.67000000000002</v>
      </c>
      <c r="T349">
        <v>3</v>
      </c>
      <c r="U349">
        <v>0</v>
      </c>
      <c r="V349">
        <v>52.974299999999992</v>
      </c>
    </row>
    <row r="350" spans="1:22" x14ac:dyDescent="0.25">
      <c r="A350">
        <v>4881</v>
      </c>
      <c r="B350" t="s">
        <v>7840</v>
      </c>
      <c r="C350">
        <v>2014</v>
      </c>
      <c r="D350" s="27">
        <v>41946</v>
      </c>
      <c r="E350" s="27">
        <v>41949</v>
      </c>
      <c r="F350" t="s">
        <v>23</v>
      </c>
      <c r="G350" t="s">
        <v>4524</v>
      </c>
      <c r="H350" t="s">
        <v>4525</v>
      </c>
      <c r="I350" t="s">
        <v>41</v>
      </c>
      <c r="J350" t="s">
        <v>27</v>
      </c>
      <c r="K350" t="s">
        <v>28</v>
      </c>
      <c r="L350" t="s">
        <v>29</v>
      </c>
      <c r="M350">
        <v>42420</v>
      </c>
      <c r="N350" t="s">
        <v>30</v>
      </c>
      <c r="O350" t="s">
        <v>35</v>
      </c>
      <c r="P350" t="s">
        <v>32</v>
      </c>
      <c r="Q350" t="s">
        <v>36</v>
      </c>
      <c r="R350" t="s">
        <v>37</v>
      </c>
      <c r="S350">
        <v>975.92</v>
      </c>
      <c r="T350">
        <v>4</v>
      </c>
      <c r="U350">
        <v>0</v>
      </c>
      <c r="V350">
        <v>292.77599999999995</v>
      </c>
    </row>
    <row r="351" spans="1:22" x14ac:dyDescent="0.25">
      <c r="A351">
        <v>4866</v>
      </c>
      <c r="B351" t="s">
        <v>7831</v>
      </c>
      <c r="C351">
        <v>2014</v>
      </c>
      <c r="D351" s="27">
        <v>41957</v>
      </c>
      <c r="E351" s="27">
        <v>41962</v>
      </c>
      <c r="F351" t="s">
        <v>50</v>
      </c>
      <c r="G351" t="s">
        <v>655</v>
      </c>
      <c r="H351" t="s">
        <v>656</v>
      </c>
      <c r="I351" t="s">
        <v>26</v>
      </c>
      <c r="J351" t="s">
        <v>27</v>
      </c>
      <c r="K351" t="s">
        <v>95</v>
      </c>
      <c r="L351" t="s">
        <v>96</v>
      </c>
      <c r="M351">
        <v>98103</v>
      </c>
      <c r="N351" t="s">
        <v>44</v>
      </c>
      <c r="O351" t="s">
        <v>1726</v>
      </c>
      <c r="P351" t="s">
        <v>32</v>
      </c>
      <c r="Q351" t="s">
        <v>36</v>
      </c>
      <c r="R351" t="s">
        <v>1727</v>
      </c>
      <c r="S351">
        <v>2404.7040000000002</v>
      </c>
      <c r="T351">
        <v>6</v>
      </c>
      <c r="U351">
        <v>0.2</v>
      </c>
      <c r="V351">
        <v>150.29399999999998</v>
      </c>
    </row>
    <row r="352" spans="1:22" x14ac:dyDescent="0.25">
      <c r="A352">
        <v>4851</v>
      </c>
      <c r="B352" t="s">
        <v>7819</v>
      </c>
      <c r="C352">
        <v>2011</v>
      </c>
      <c r="D352" s="27">
        <v>40794</v>
      </c>
      <c r="E352" s="27">
        <v>40800</v>
      </c>
      <c r="F352" t="s">
        <v>50</v>
      </c>
      <c r="G352" t="s">
        <v>4266</v>
      </c>
      <c r="H352" t="s">
        <v>4267</v>
      </c>
      <c r="I352" t="s">
        <v>26</v>
      </c>
      <c r="J352" t="s">
        <v>27</v>
      </c>
      <c r="K352" t="s">
        <v>7820</v>
      </c>
      <c r="L352" t="s">
        <v>96</v>
      </c>
      <c r="M352">
        <v>99301</v>
      </c>
      <c r="N352" t="s">
        <v>44</v>
      </c>
      <c r="O352" t="s">
        <v>35</v>
      </c>
      <c r="P352" t="s">
        <v>32</v>
      </c>
      <c r="Q352" t="s">
        <v>36</v>
      </c>
      <c r="R352" t="s">
        <v>37</v>
      </c>
      <c r="S352">
        <v>975.92</v>
      </c>
      <c r="T352">
        <v>5</v>
      </c>
      <c r="U352">
        <v>0.2</v>
      </c>
      <c r="V352">
        <v>121.98999999999992</v>
      </c>
    </row>
    <row r="353" spans="1:22" x14ac:dyDescent="0.25">
      <c r="A353">
        <v>4825</v>
      </c>
      <c r="B353" t="s">
        <v>7802</v>
      </c>
      <c r="C353">
        <v>2013</v>
      </c>
      <c r="D353" s="27">
        <v>41600</v>
      </c>
      <c r="E353" s="27">
        <v>41605</v>
      </c>
      <c r="F353" t="s">
        <v>50</v>
      </c>
      <c r="G353" t="s">
        <v>2002</v>
      </c>
      <c r="H353" t="s">
        <v>2003</v>
      </c>
      <c r="I353" t="s">
        <v>26</v>
      </c>
      <c r="J353" t="s">
        <v>27</v>
      </c>
      <c r="K353" t="s">
        <v>497</v>
      </c>
      <c r="L353" t="s">
        <v>498</v>
      </c>
      <c r="M353">
        <v>43229</v>
      </c>
      <c r="N353" t="s">
        <v>148</v>
      </c>
      <c r="O353" t="s">
        <v>701</v>
      </c>
      <c r="P353" t="s">
        <v>32</v>
      </c>
      <c r="Q353" t="s">
        <v>36</v>
      </c>
      <c r="R353" t="s">
        <v>702</v>
      </c>
      <c r="S353">
        <v>127.554</v>
      </c>
      <c r="T353">
        <v>3</v>
      </c>
      <c r="U353">
        <v>0.3</v>
      </c>
      <c r="V353">
        <v>-9.1109999999999971</v>
      </c>
    </row>
    <row r="354" spans="1:22" x14ac:dyDescent="0.25">
      <c r="A354">
        <v>4812</v>
      </c>
      <c r="B354" t="s">
        <v>7791</v>
      </c>
      <c r="C354">
        <v>2013</v>
      </c>
      <c r="D354" s="27">
        <v>41593</v>
      </c>
      <c r="E354" s="27">
        <v>41598</v>
      </c>
      <c r="F354" t="s">
        <v>23</v>
      </c>
      <c r="G354" t="s">
        <v>6335</v>
      </c>
      <c r="H354" t="s">
        <v>6336</v>
      </c>
      <c r="I354" t="s">
        <v>26</v>
      </c>
      <c r="J354" t="s">
        <v>27</v>
      </c>
      <c r="K354" t="s">
        <v>146</v>
      </c>
      <c r="L354" t="s">
        <v>147</v>
      </c>
      <c r="M354">
        <v>19134</v>
      </c>
      <c r="N354" t="s">
        <v>148</v>
      </c>
      <c r="O354" t="s">
        <v>1280</v>
      </c>
      <c r="P354" t="s">
        <v>32</v>
      </c>
      <c r="Q354" t="s">
        <v>36</v>
      </c>
      <c r="R354" t="s">
        <v>1281</v>
      </c>
      <c r="S354">
        <v>380.05799999999994</v>
      </c>
      <c r="T354">
        <v>3</v>
      </c>
      <c r="U354">
        <v>0.3</v>
      </c>
      <c r="V354">
        <v>-21.717600000000004</v>
      </c>
    </row>
    <row r="355" spans="1:22" x14ac:dyDescent="0.25">
      <c r="A355">
        <v>4781</v>
      </c>
      <c r="B355" t="s">
        <v>7770</v>
      </c>
      <c r="C355">
        <v>2011</v>
      </c>
      <c r="D355" s="27">
        <v>40854</v>
      </c>
      <c r="E355" s="27">
        <v>40859</v>
      </c>
      <c r="F355" t="s">
        <v>50</v>
      </c>
      <c r="G355" t="s">
        <v>519</v>
      </c>
      <c r="H355" t="s">
        <v>520</v>
      </c>
      <c r="I355" t="s">
        <v>26</v>
      </c>
      <c r="J355" t="s">
        <v>27</v>
      </c>
      <c r="K355" t="s">
        <v>184</v>
      </c>
      <c r="L355" t="s">
        <v>104</v>
      </c>
      <c r="M355">
        <v>77070</v>
      </c>
      <c r="N355" t="s">
        <v>105</v>
      </c>
      <c r="O355" t="s">
        <v>5913</v>
      </c>
      <c r="P355" t="s">
        <v>32</v>
      </c>
      <c r="Q355" t="s">
        <v>36</v>
      </c>
      <c r="R355" t="s">
        <v>5914</v>
      </c>
      <c r="S355">
        <v>683.14399999999989</v>
      </c>
      <c r="T355">
        <v>4</v>
      </c>
      <c r="U355">
        <v>0.3</v>
      </c>
      <c r="V355">
        <v>0</v>
      </c>
    </row>
    <row r="356" spans="1:22" x14ac:dyDescent="0.25">
      <c r="A356">
        <v>4780</v>
      </c>
      <c r="B356" t="s">
        <v>7769</v>
      </c>
      <c r="C356">
        <v>2011</v>
      </c>
      <c r="D356" s="27">
        <v>40732</v>
      </c>
      <c r="E356" s="27">
        <v>40734</v>
      </c>
      <c r="F356" t="s">
        <v>188</v>
      </c>
      <c r="G356" t="s">
        <v>5985</v>
      </c>
      <c r="H356" t="s">
        <v>5986</v>
      </c>
      <c r="I356" t="s">
        <v>26</v>
      </c>
      <c r="J356" t="s">
        <v>27</v>
      </c>
      <c r="K356" t="s">
        <v>3452</v>
      </c>
      <c r="L356" t="s">
        <v>267</v>
      </c>
      <c r="M356">
        <v>14215</v>
      </c>
      <c r="N356" t="s">
        <v>148</v>
      </c>
      <c r="O356" t="s">
        <v>1839</v>
      </c>
      <c r="P356" t="s">
        <v>32</v>
      </c>
      <c r="Q356" t="s">
        <v>36</v>
      </c>
      <c r="R356" t="s">
        <v>1840</v>
      </c>
      <c r="S356">
        <v>63.882000000000005</v>
      </c>
      <c r="T356">
        <v>1</v>
      </c>
      <c r="U356">
        <v>0.1</v>
      </c>
      <c r="V356">
        <v>10.647000000000004</v>
      </c>
    </row>
    <row r="357" spans="1:22" x14ac:dyDescent="0.25">
      <c r="A357">
        <v>4753</v>
      </c>
      <c r="B357" t="s">
        <v>7740</v>
      </c>
      <c r="C357">
        <v>2014</v>
      </c>
      <c r="D357" s="27">
        <v>41964</v>
      </c>
      <c r="E357" s="27">
        <v>41968</v>
      </c>
      <c r="F357" t="s">
        <v>50</v>
      </c>
      <c r="G357" t="s">
        <v>2490</v>
      </c>
      <c r="H357" t="s">
        <v>2491</v>
      </c>
      <c r="I357" t="s">
        <v>26</v>
      </c>
      <c r="J357" t="s">
        <v>27</v>
      </c>
      <c r="K357" t="s">
        <v>328</v>
      </c>
      <c r="L357" t="s">
        <v>335</v>
      </c>
      <c r="M357">
        <v>38301</v>
      </c>
      <c r="N357" t="s">
        <v>30</v>
      </c>
      <c r="O357" t="s">
        <v>2095</v>
      </c>
      <c r="P357" t="s">
        <v>32</v>
      </c>
      <c r="Q357" t="s">
        <v>36</v>
      </c>
      <c r="R357" t="s">
        <v>2096</v>
      </c>
      <c r="S357">
        <v>209.56799999999998</v>
      </c>
      <c r="T357">
        <v>2</v>
      </c>
      <c r="U357">
        <v>0.2</v>
      </c>
      <c r="V357">
        <v>-23.576400000000007</v>
      </c>
    </row>
    <row r="358" spans="1:22" x14ac:dyDescent="0.25">
      <c r="A358">
        <v>4735</v>
      </c>
      <c r="B358" t="s">
        <v>7731</v>
      </c>
      <c r="C358">
        <v>2013</v>
      </c>
      <c r="D358" s="27">
        <v>41372</v>
      </c>
      <c r="E358" s="27">
        <v>41377</v>
      </c>
      <c r="F358" t="s">
        <v>50</v>
      </c>
      <c r="G358" t="s">
        <v>974</v>
      </c>
      <c r="H358" t="s">
        <v>975</v>
      </c>
      <c r="I358" t="s">
        <v>41</v>
      </c>
      <c r="J358" t="s">
        <v>27</v>
      </c>
      <c r="K358" t="s">
        <v>266</v>
      </c>
      <c r="L358" t="s">
        <v>267</v>
      </c>
      <c r="M358">
        <v>10035</v>
      </c>
      <c r="N358" t="s">
        <v>148</v>
      </c>
      <c r="O358" t="s">
        <v>35</v>
      </c>
      <c r="P358" t="s">
        <v>32</v>
      </c>
      <c r="Q358" t="s">
        <v>36</v>
      </c>
      <c r="R358" t="s">
        <v>37</v>
      </c>
      <c r="S358">
        <v>658.74599999999998</v>
      </c>
      <c r="T358">
        <v>3</v>
      </c>
      <c r="U358">
        <v>0.1</v>
      </c>
      <c r="V358">
        <v>146.38799999999998</v>
      </c>
    </row>
    <row r="359" spans="1:22" x14ac:dyDescent="0.25">
      <c r="A359">
        <v>4698</v>
      </c>
      <c r="B359" t="s">
        <v>7702</v>
      </c>
      <c r="C359">
        <v>2012</v>
      </c>
      <c r="D359" s="27">
        <v>41260</v>
      </c>
      <c r="E359" s="27">
        <v>41260</v>
      </c>
      <c r="F359" t="s">
        <v>1290</v>
      </c>
      <c r="G359" t="s">
        <v>2114</v>
      </c>
      <c r="H359" t="s">
        <v>2115</v>
      </c>
      <c r="I359" t="s">
        <v>26</v>
      </c>
      <c r="J359" t="s">
        <v>27</v>
      </c>
      <c r="K359" t="s">
        <v>880</v>
      </c>
      <c r="L359" t="s">
        <v>238</v>
      </c>
      <c r="M359">
        <v>48205</v>
      </c>
      <c r="N359" t="s">
        <v>105</v>
      </c>
      <c r="O359" t="s">
        <v>701</v>
      </c>
      <c r="P359" t="s">
        <v>32</v>
      </c>
      <c r="Q359" t="s">
        <v>36</v>
      </c>
      <c r="R359" t="s">
        <v>702</v>
      </c>
      <c r="S359">
        <v>546.66</v>
      </c>
      <c r="T359">
        <v>9</v>
      </c>
      <c r="U359">
        <v>0</v>
      </c>
      <c r="V359">
        <v>136.66500000000002</v>
      </c>
    </row>
    <row r="360" spans="1:22" x14ac:dyDescent="0.25">
      <c r="A360">
        <v>4697</v>
      </c>
      <c r="B360" t="s">
        <v>7702</v>
      </c>
      <c r="C360">
        <v>2012</v>
      </c>
      <c r="D360" s="27">
        <v>41260</v>
      </c>
      <c r="E360" s="27">
        <v>41260</v>
      </c>
      <c r="F360" t="s">
        <v>1290</v>
      </c>
      <c r="G360" t="s">
        <v>2114</v>
      </c>
      <c r="H360" t="s">
        <v>2115</v>
      </c>
      <c r="I360" t="s">
        <v>26</v>
      </c>
      <c r="J360" t="s">
        <v>27</v>
      </c>
      <c r="K360" t="s">
        <v>880</v>
      </c>
      <c r="L360" t="s">
        <v>238</v>
      </c>
      <c r="M360">
        <v>48205</v>
      </c>
      <c r="N360" t="s">
        <v>105</v>
      </c>
      <c r="O360" t="s">
        <v>6142</v>
      </c>
      <c r="P360" t="s">
        <v>32</v>
      </c>
      <c r="Q360" t="s">
        <v>36</v>
      </c>
      <c r="R360" t="s">
        <v>6143</v>
      </c>
      <c r="S360">
        <v>142.36000000000001</v>
      </c>
      <c r="T360">
        <v>2</v>
      </c>
      <c r="U360">
        <v>0</v>
      </c>
      <c r="V360">
        <v>38.437200000000004</v>
      </c>
    </row>
    <row r="361" spans="1:22" x14ac:dyDescent="0.25">
      <c r="A361">
        <v>4696</v>
      </c>
      <c r="B361" t="s">
        <v>7702</v>
      </c>
      <c r="C361">
        <v>2012</v>
      </c>
      <c r="D361" s="27">
        <v>41260</v>
      </c>
      <c r="E361" s="27">
        <v>41260</v>
      </c>
      <c r="F361" t="s">
        <v>1290</v>
      </c>
      <c r="G361" t="s">
        <v>2114</v>
      </c>
      <c r="H361" t="s">
        <v>2115</v>
      </c>
      <c r="I361" t="s">
        <v>26</v>
      </c>
      <c r="J361" t="s">
        <v>27</v>
      </c>
      <c r="K361" t="s">
        <v>880</v>
      </c>
      <c r="L361" t="s">
        <v>238</v>
      </c>
      <c r="M361">
        <v>48205</v>
      </c>
      <c r="N361" t="s">
        <v>105</v>
      </c>
      <c r="O361" t="s">
        <v>3621</v>
      </c>
      <c r="P361" t="s">
        <v>32</v>
      </c>
      <c r="Q361" t="s">
        <v>36</v>
      </c>
      <c r="R361" t="s">
        <v>3622</v>
      </c>
      <c r="S361">
        <v>302.94</v>
      </c>
      <c r="T361">
        <v>3</v>
      </c>
      <c r="U361">
        <v>0</v>
      </c>
      <c r="V361">
        <v>48.470400000000012</v>
      </c>
    </row>
    <row r="362" spans="1:22" x14ac:dyDescent="0.25">
      <c r="A362">
        <v>4692</v>
      </c>
      <c r="B362" t="s">
        <v>7701</v>
      </c>
      <c r="C362">
        <v>2011</v>
      </c>
      <c r="D362" s="27">
        <v>40897</v>
      </c>
      <c r="E362" s="27">
        <v>40899</v>
      </c>
      <c r="F362" t="s">
        <v>188</v>
      </c>
      <c r="G362" t="s">
        <v>4911</v>
      </c>
      <c r="H362" t="s">
        <v>4912</v>
      </c>
      <c r="I362" t="s">
        <v>26</v>
      </c>
      <c r="J362" t="s">
        <v>27</v>
      </c>
      <c r="K362" t="s">
        <v>1310</v>
      </c>
      <c r="L362" t="s">
        <v>310</v>
      </c>
      <c r="M362">
        <v>85705</v>
      </c>
      <c r="N362" t="s">
        <v>44</v>
      </c>
      <c r="O362" t="s">
        <v>890</v>
      </c>
      <c r="P362" t="s">
        <v>32</v>
      </c>
      <c r="Q362" t="s">
        <v>36</v>
      </c>
      <c r="R362" t="s">
        <v>891</v>
      </c>
      <c r="S362">
        <v>242.35200000000003</v>
      </c>
      <c r="T362">
        <v>3</v>
      </c>
      <c r="U362">
        <v>0.2</v>
      </c>
      <c r="V362">
        <v>-42.411600000000035</v>
      </c>
    </row>
    <row r="363" spans="1:22" x14ac:dyDescent="0.25">
      <c r="A363">
        <v>4662</v>
      </c>
      <c r="B363" t="s">
        <v>7681</v>
      </c>
      <c r="C363">
        <v>2012</v>
      </c>
      <c r="D363" s="27">
        <v>41032</v>
      </c>
      <c r="E363" s="27">
        <v>41036</v>
      </c>
      <c r="F363" t="s">
        <v>50</v>
      </c>
      <c r="G363" t="s">
        <v>5810</v>
      </c>
      <c r="H363" t="s">
        <v>5811</v>
      </c>
      <c r="I363" t="s">
        <v>26</v>
      </c>
      <c r="J363" t="s">
        <v>27</v>
      </c>
      <c r="K363" t="s">
        <v>146</v>
      </c>
      <c r="L363" t="s">
        <v>147</v>
      </c>
      <c r="M363">
        <v>19140</v>
      </c>
      <c r="N363" t="s">
        <v>148</v>
      </c>
      <c r="O363" t="s">
        <v>942</v>
      </c>
      <c r="P363" t="s">
        <v>32</v>
      </c>
      <c r="Q363" t="s">
        <v>36</v>
      </c>
      <c r="R363" t="s">
        <v>943</v>
      </c>
      <c r="S363">
        <v>844.11599999999987</v>
      </c>
      <c r="T363">
        <v>6</v>
      </c>
      <c r="U363">
        <v>0.3</v>
      </c>
      <c r="V363">
        <v>-36.176400000000001</v>
      </c>
    </row>
    <row r="364" spans="1:22" x14ac:dyDescent="0.25">
      <c r="A364">
        <v>363</v>
      </c>
      <c r="B364" t="s">
        <v>1277</v>
      </c>
      <c r="C364">
        <v>2014</v>
      </c>
      <c r="D364" s="27">
        <v>41908</v>
      </c>
      <c r="E364" s="27">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25">
      <c r="A365">
        <v>4648</v>
      </c>
      <c r="B365" t="s">
        <v>7671</v>
      </c>
      <c r="C365">
        <v>2013</v>
      </c>
      <c r="D365" s="27">
        <v>41391</v>
      </c>
      <c r="E365" s="27">
        <v>41396</v>
      </c>
      <c r="F365" t="s">
        <v>50</v>
      </c>
      <c r="G365" t="s">
        <v>7672</v>
      </c>
      <c r="H365" t="s">
        <v>7673</v>
      </c>
      <c r="I365" t="s">
        <v>102</v>
      </c>
      <c r="J365" t="s">
        <v>27</v>
      </c>
      <c r="K365" t="s">
        <v>266</v>
      </c>
      <c r="L365" t="s">
        <v>267</v>
      </c>
      <c r="M365">
        <v>10009</v>
      </c>
      <c r="N365" t="s">
        <v>148</v>
      </c>
      <c r="O365" t="s">
        <v>6903</v>
      </c>
      <c r="P365" t="s">
        <v>32</v>
      </c>
      <c r="Q365" t="s">
        <v>36</v>
      </c>
      <c r="R365" t="s">
        <v>6904</v>
      </c>
      <c r="S365">
        <v>434.64600000000002</v>
      </c>
      <c r="T365">
        <v>3</v>
      </c>
      <c r="U365">
        <v>0.1</v>
      </c>
      <c r="V365">
        <v>62.782199999999975</v>
      </c>
    </row>
    <row r="366" spans="1:22" x14ac:dyDescent="0.25">
      <c r="A366">
        <v>4646</v>
      </c>
      <c r="B366" t="s">
        <v>7669</v>
      </c>
      <c r="C366">
        <v>2013</v>
      </c>
      <c r="D366" s="27">
        <v>41499</v>
      </c>
      <c r="E366" s="27">
        <v>41503</v>
      </c>
      <c r="F366" t="s">
        <v>50</v>
      </c>
      <c r="G366" t="s">
        <v>5320</v>
      </c>
      <c r="H366" t="s">
        <v>5321</v>
      </c>
      <c r="I366" t="s">
        <v>102</v>
      </c>
      <c r="J366" t="s">
        <v>27</v>
      </c>
      <c r="K366" t="s">
        <v>266</v>
      </c>
      <c r="L366" t="s">
        <v>267</v>
      </c>
      <c r="M366">
        <v>10011</v>
      </c>
      <c r="N366" t="s">
        <v>148</v>
      </c>
      <c r="O366" t="s">
        <v>1585</v>
      </c>
      <c r="P366" t="s">
        <v>32</v>
      </c>
      <c r="Q366" t="s">
        <v>36</v>
      </c>
      <c r="R366" t="s">
        <v>1586</v>
      </c>
      <c r="S366">
        <v>145.76400000000001</v>
      </c>
      <c r="T366">
        <v>2</v>
      </c>
      <c r="U366">
        <v>0.1</v>
      </c>
      <c r="V366">
        <v>-8.0980000000000167</v>
      </c>
    </row>
    <row r="367" spans="1:22" x14ac:dyDescent="0.25">
      <c r="A367">
        <v>4643</v>
      </c>
      <c r="B367" t="s">
        <v>7665</v>
      </c>
      <c r="C367">
        <v>2014</v>
      </c>
      <c r="D367" s="27">
        <v>41935</v>
      </c>
      <c r="E367" s="27">
        <v>41937</v>
      </c>
      <c r="F367" t="s">
        <v>23</v>
      </c>
      <c r="G367" t="s">
        <v>3832</v>
      </c>
      <c r="H367" t="s">
        <v>3833</v>
      </c>
      <c r="I367" t="s">
        <v>26</v>
      </c>
      <c r="J367" t="s">
        <v>27</v>
      </c>
      <c r="K367" t="s">
        <v>5340</v>
      </c>
      <c r="L367" t="s">
        <v>457</v>
      </c>
      <c r="M367">
        <v>80525</v>
      </c>
      <c r="N367" t="s">
        <v>44</v>
      </c>
      <c r="O367" t="s">
        <v>7666</v>
      </c>
      <c r="P367" t="s">
        <v>32</v>
      </c>
      <c r="Q367" t="s">
        <v>36</v>
      </c>
      <c r="R367" t="s">
        <v>7667</v>
      </c>
      <c r="S367">
        <v>579.13599999999997</v>
      </c>
      <c r="T367">
        <v>4</v>
      </c>
      <c r="U367">
        <v>0.2</v>
      </c>
      <c r="V367">
        <v>-28.95679999999993</v>
      </c>
    </row>
    <row r="368" spans="1:22" x14ac:dyDescent="0.25">
      <c r="A368">
        <v>4619</v>
      </c>
      <c r="B368" t="s">
        <v>7648</v>
      </c>
      <c r="C368">
        <v>2012</v>
      </c>
      <c r="D368" s="27">
        <v>41173</v>
      </c>
      <c r="E368" s="27">
        <v>41178</v>
      </c>
      <c r="F368" t="s">
        <v>50</v>
      </c>
      <c r="G368" t="s">
        <v>2284</v>
      </c>
      <c r="H368" t="s">
        <v>2285</v>
      </c>
      <c r="I368" t="s">
        <v>102</v>
      </c>
      <c r="J368" t="s">
        <v>27</v>
      </c>
      <c r="K368" t="s">
        <v>4096</v>
      </c>
      <c r="L368" t="s">
        <v>1245</v>
      </c>
      <c r="M368">
        <v>2149</v>
      </c>
      <c r="N368" t="s">
        <v>148</v>
      </c>
      <c r="O368" t="s">
        <v>1280</v>
      </c>
      <c r="P368" t="s">
        <v>32</v>
      </c>
      <c r="Q368" t="s">
        <v>36</v>
      </c>
      <c r="R368" t="s">
        <v>1281</v>
      </c>
      <c r="S368">
        <v>542.93999999999994</v>
      </c>
      <c r="T368">
        <v>3</v>
      </c>
      <c r="U368">
        <v>0</v>
      </c>
      <c r="V368">
        <v>141.1644</v>
      </c>
    </row>
    <row r="369" spans="1:22" x14ac:dyDescent="0.25">
      <c r="A369">
        <v>4600</v>
      </c>
      <c r="B369" t="s">
        <v>7638</v>
      </c>
      <c r="C369">
        <v>2012</v>
      </c>
      <c r="D369" s="27">
        <v>41106</v>
      </c>
      <c r="E369" s="27">
        <v>41110</v>
      </c>
      <c r="F369" t="s">
        <v>50</v>
      </c>
      <c r="G369" t="s">
        <v>3763</v>
      </c>
      <c r="H369" t="s">
        <v>3764</v>
      </c>
      <c r="I369" t="s">
        <v>102</v>
      </c>
      <c r="J369" t="s">
        <v>27</v>
      </c>
      <c r="K369" t="s">
        <v>4492</v>
      </c>
      <c r="L369" t="s">
        <v>2735</v>
      </c>
      <c r="M369">
        <v>21215</v>
      </c>
      <c r="N369" t="s">
        <v>148</v>
      </c>
      <c r="O369" t="s">
        <v>2060</v>
      </c>
      <c r="P369" t="s">
        <v>32</v>
      </c>
      <c r="Q369" t="s">
        <v>36</v>
      </c>
      <c r="R369" t="s">
        <v>2061</v>
      </c>
      <c r="S369">
        <v>150.97999999999999</v>
      </c>
      <c r="T369">
        <v>1</v>
      </c>
      <c r="U369">
        <v>0</v>
      </c>
      <c r="V369">
        <v>43.784199999999984</v>
      </c>
    </row>
    <row r="370" spans="1:22" x14ac:dyDescent="0.25">
      <c r="A370">
        <v>4593</v>
      </c>
      <c r="B370" t="s">
        <v>7633</v>
      </c>
      <c r="C370">
        <v>2013</v>
      </c>
      <c r="D370" s="27">
        <v>41635</v>
      </c>
      <c r="E370" s="27">
        <v>41640</v>
      </c>
      <c r="F370" t="s">
        <v>50</v>
      </c>
      <c r="G370" t="s">
        <v>2515</v>
      </c>
      <c r="H370" t="s">
        <v>2516</v>
      </c>
      <c r="I370" t="s">
        <v>41</v>
      </c>
      <c r="J370" t="s">
        <v>27</v>
      </c>
      <c r="K370" t="s">
        <v>42</v>
      </c>
      <c r="L370" t="s">
        <v>43</v>
      </c>
      <c r="M370">
        <v>90004</v>
      </c>
      <c r="N370" t="s">
        <v>44</v>
      </c>
      <c r="O370" t="s">
        <v>6595</v>
      </c>
      <c r="P370" t="s">
        <v>32</v>
      </c>
      <c r="Q370" t="s">
        <v>36</v>
      </c>
      <c r="R370" t="s">
        <v>6596</v>
      </c>
      <c r="S370">
        <v>146.352</v>
      </c>
      <c r="T370">
        <v>3</v>
      </c>
      <c r="U370">
        <v>0.2</v>
      </c>
      <c r="V370">
        <v>-5.4882000000000062</v>
      </c>
    </row>
    <row r="371" spans="1:22" x14ac:dyDescent="0.25">
      <c r="A371">
        <v>4564</v>
      </c>
      <c r="B371" t="s">
        <v>7602</v>
      </c>
      <c r="C371">
        <v>2014</v>
      </c>
      <c r="D371" s="27">
        <v>41909</v>
      </c>
      <c r="E371" s="27">
        <v>41913</v>
      </c>
      <c r="F371" t="s">
        <v>50</v>
      </c>
      <c r="G371" t="s">
        <v>2656</v>
      </c>
      <c r="H371" t="s">
        <v>2657</v>
      </c>
      <c r="I371" t="s">
        <v>102</v>
      </c>
      <c r="J371" t="s">
        <v>27</v>
      </c>
      <c r="K371" t="s">
        <v>7194</v>
      </c>
      <c r="L371" t="s">
        <v>54</v>
      </c>
      <c r="M371">
        <v>33023</v>
      </c>
      <c r="N371" t="s">
        <v>30</v>
      </c>
      <c r="O371" t="s">
        <v>6956</v>
      </c>
      <c r="P371" t="s">
        <v>32</v>
      </c>
      <c r="Q371" t="s">
        <v>36</v>
      </c>
      <c r="R371" t="s">
        <v>6957</v>
      </c>
      <c r="S371">
        <v>419.13599999999997</v>
      </c>
      <c r="T371">
        <v>4</v>
      </c>
      <c r="U371">
        <v>0.2</v>
      </c>
      <c r="V371">
        <v>-57.631200000000035</v>
      </c>
    </row>
    <row r="372" spans="1:22" x14ac:dyDescent="0.25">
      <c r="A372">
        <v>4560</v>
      </c>
      <c r="B372" t="s">
        <v>7596</v>
      </c>
      <c r="C372">
        <v>2011</v>
      </c>
      <c r="D372" s="27">
        <v>40668</v>
      </c>
      <c r="E372" s="27">
        <v>40671</v>
      </c>
      <c r="F372" t="s">
        <v>188</v>
      </c>
      <c r="G372" t="s">
        <v>152</v>
      </c>
      <c r="H372" t="s">
        <v>153</v>
      </c>
      <c r="I372" t="s">
        <v>26</v>
      </c>
      <c r="J372" t="s">
        <v>27</v>
      </c>
      <c r="K372" t="s">
        <v>678</v>
      </c>
      <c r="L372" t="s">
        <v>104</v>
      </c>
      <c r="M372">
        <v>78207</v>
      </c>
      <c r="N372" t="s">
        <v>105</v>
      </c>
      <c r="O372" t="s">
        <v>304</v>
      </c>
      <c r="P372" t="s">
        <v>32</v>
      </c>
      <c r="Q372" t="s">
        <v>36</v>
      </c>
      <c r="R372" t="s">
        <v>305</v>
      </c>
      <c r="S372">
        <v>127.869</v>
      </c>
      <c r="T372">
        <v>3</v>
      </c>
      <c r="U372">
        <v>0.3</v>
      </c>
      <c r="V372">
        <v>-9.1335000000000122</v>
      </c>
    </row>
    <row r="373" spans="1:22" x14ac:dyDescent="0.25">
      <c r="A373">
        <v>4553</v>
      </c>
      <c r="B373" t="s">
        <v>7590</v>
      </c>
      <c r="C373">
        <v>2011</v>
      </c>
      <c r="D373" s="27">
        <v>40904</v>
      </c>
      <c r="E373" s="27">
        <v>40910</v>
      </c>
      <c r="F373" t="s">
        <v>50</v>
      </c>
      <c r="G373" t="s">
        <v>1913</v>
      </c>
      <c r="H373" t="s">
        <v>1914</v>
      </c>
      <c r="I373" t="s">
        <v>26</v>
      </c>
      <c r="J373" t="s">
        <v>27</v>
      </c>
      <c r="K373" t="s">
        <v>127</v>
      </c>
      <c r="L373" t="s">
        <v>43</v>
      </c>
      <c r="M373">
        <v>94122</v>
      </c>
      <c r="N373" t="s">
        <v>44</v>
      </c>
      <c r="O373" t="s">
        <v>1461</v>
      </c>
      <c r="P373" t="s">
        <v>32</v>
      </c>
      <c r="Q373" t="s">
        <v>36</v>
      </c>
      <c r="R373" t="s">
        <v>1462</v>
      </c>
      <c r="S373">
        <v>230.28000000000003</v>
      </c>
      <c r="T373">
        <v>3</v>
      </c>
      <c r="U373">
        <v>0.2</v>
      </c>
      <c r="V373">
        <v>23.027999999999992</v>
      </c>
    </row>
    <row r="374" spans="1:22" x14ac:dyDescent="0.25">
      <c r="A374">
        <v>4544</v>
      </c>
      <c r="B374" t="s">
        <v>7585</v>
      </c>
      <c r="C374">
        <v>2012</v>
      </c>
      <c r="D374" s="27">
        <v>41102</v>
      </c>
      <c r="E374" s="27">
        <v>41107</v>
      </c>
      <c r="F374" t="s">
        <v>23</v>
      </c>
      <c r="G374" t="s">
        <v>1815</v>
      </c>
      <c r="H374" t="s">
        <v>1816</v>
      </c>
      <c r="I374" t="s">
        <v>26</v>
      </c>
      <c r="J374" t="s">
        <v>27</v>
      </c>
      <c r="K374" t="s">
        <v>303</v>
      </c>
      <c r="L374" t="s">
        <v>211</v>
      </c>
      <c r="M374">
        <v>60610</v>
      </c>
      <c r="N374" t="s">
        <v>105</v>
      </c>
      <c r="O374" t="s">
        <v>892</v>
      </c>
      <c r="P374" t="s">
        <v>32</v>
      </c>
      <c r="Q374" t="s">
        <v>36</v>
      </c>
      <c r="R374" t="s">
        <v>893</v>
      </c>
      <c r="S374">
        <v>383.60699999999997</v>
      </c>
      <c r="T374">
        <v>9</v>
      </c>
      <c r="U374">
        <v>0.3</v>
      </c>
      <c r="V374">
        <v>-5.4801000000000215</v>
      </c>
    </row>
    <row r="375" spans="1:22" x14ac:dyDescent="0.25">
      <c r="A375">
        <v>4533</v>
      </c>
      <c r="B375" t="s">
        <v>7575</v>
      </c>
      <c r="C375">
        <v>2011</v>
      </c>
      <c r="D375" s="27">
        <v>40826</v>
      </c>
      <c r="E375" s="27">
        <v>40826</v>
      </c>
      <c r="F375" t="s">
        <v>1290</v>
      </c>
      <c r="G375" t="s">
        <v>1599</v>
      </c>
      <c r="H375" t="s">
        <v>1600</v>
      </c>
      <c r="I375" t="s">
        <v>102</v>
      </c>
      <c r="J375" t="s">
        <v>27</v>
      </c>
      <c r="K375" t="s">
        <v>5100</v>
      </c>
      <c r="L375" t="s">
        <v>43</v>
      </c>
      <c r="M375">
        <v>95336</v>
      </c>
      <c r="N375" t="s">
        <v>44</v>
      </c>
      <c r="O375" t="s">
        <v>149</v>
      </c>
      <c r="P375" t="s">
        <v>32</v>
      </c>
      <c r="Q375" t="s">
        <v>36</v>
      </c>
      <c r="R375" t="s">
        <v>150</v>
      </c>
      <c r="S375">
        <v>122.352</v>
      </c>
      <c r="T375">
        <v>3</v>
      </c>
      <c r="U375">
        <v>0.2</v>
      </c>
      <c r="V375">
        <v>13.764599999999994</v>
      </c>
    </row>
    <row r="376" spans="1:22" x14ac:dyDescent="0.25">
      <c r="A376">
        <v>4531</v>
      </c>
      <c r="B376" t="s">
        <v>7574</v>
      </c>
      <c r="C376">
        <v>2013</v>
      </c>
      <c r="D376" s="27">
        <v>41593</v>
      </c>
      <c r="E376" s="27">
        <v>41596</v>
      </c>
      <c r="F376" t="s">
        <v>188</v>
      </c>
      <c r="G376" t="s">
        <v>799</v>
      </c>
      <c r="H376" t="s">
        <v>800</v>
      </c>
      <c r="I376" t="s">
        <v>26</v>
      </c>
      <c r="J376" t="s">
        <v>27</v>
      </c>
      <c r="K376" t="s">
        <v>266</v>
      </c>
      <c r="L376" t="s">
        <v>267</v>
      </c>
      <c r="M376">
        <v>10009</v>
      </c>
      <c r="N376" t="s">
        <v>148</v>
      </c>
      <c r="O376" t="s">
        <v>2455</v>
      </c>
      <c r="P376" t="s">
        <v>32</v>
      </c>
      <c r="Q376" t="s">
        <v>36</v>
      </c>
      <c r="R376" t="s">
        <v>2456</v>
      </c>
      <c r="S376">
        <v>408.00599999999997</v>
      </c>
      <c r="T376">
        <v>2</v>
      </c>
      <c r="U376">
        <v>0.1</v>
      </c>
      <c r="V376">
        <v>72.534400000000005</v>
      </c>
    </row>
    <row r="377" spans="1:22" x14ac:dyDescent="0.25">
      <c r="A377">
        <v>4515</v>
      </c>
      <c r="B377" t="s">
        <v>7555</v>
      </c>
      <c r="C377">
        <v>2013</v>
      </c>
      <c r="D377" s="27">
        <v>41575</v>
      </c>
      <c r="E377" s="27">
        <v>41580</v>
      </c>
      <c r="F377" t="s">
        <v>23</v>
      </c>
      <c r="G377" t="s">
        <v>5008</v>
      </c>
      <c r="H377" t="s">
        <v>5009</v>
      </c>
      <c r="I377" t="s">
        <v>26</v>
      </c>
      <c r="J377" t="s">
        <v>27</v>
      </c>
      <c r="K377" t="s">
        <v>7556</v>
      </c>
      <c r="L377" t="s">
        <v>319</v>
      </c>
      <c r="M377">
        <v>23666</v>
      </c>
      <c r="N377" t="s">
        <v>30</v>
      </c>
      <c r="O377" t="s">
        <v>3945</v>
      </c>
      <c r="P377" t="s">
        <v>32</v>
      </c>
      <c r="Q377" t="s">
        <v>36</v>
      </c>
      <c r="R377" t="s">
        <v>3946</v>
      </c>
      <c r="S377">
        <v>290.98</v>
      </c>
      <c r="T377">
        <v>1</v>
      </c>
      <c r="U377">
        <v>0</v>
      </c>
      <c r="V377">
        <v>75.654799999999994</v>
      </c>
    </row>
    <row r="378" spans="1:22" x14ac:dyDescent="0.25">
      <c r="A378">
        <v>4495</v>
      </c>
      <c r="B378" t="s">
        <v>7538</v>
      </c>
      <c r="C378">
        <v>2011</v>
      </c>
      <c r="D378" s="27">
        <v>40878</v>
      </c>
      <c r="E378" s="27">
        <v>40880</v>
      </c>
      <c r="F378" t="s">
        <v>23</v>
      </c>
      <c r="G378" t="s">
        <v>2484</v>
      </c>
      <c r="H378" t="s">
        <v>2485</v>
      </c>
      <c r="I378" t="s">
        <v>26</v>
      </c>
      <c r="J378" t="s">
        <v>27</v>
      </c>
      <c r="K378" t="s">
        <v>497</v>
      </c>
      <c r="L378" t="s">
        <v>498</v>
      </c>
      <c r="M378">
        <v>43229</v>
      </c>
      <c r="N378" t="s">
        <v>148</v>
      </c>
      <c r="O378" t="s">
        <v>1488</v>
      </c>
      <c r="P378" t="s">
        <v>32</v>
      </c>
      <c r="Q378" t="s">
        <v>36</v>
      </c>
      <c r="R378" t="s">
        <v>1489</v>
      </c>
      <c r="S378">
        <v>909.7199999999998</v>
      </c>
      <c r="T378">
        <v>6</v>
      </c>
      <c r="U378">
        <v>0.3</v>
      </c>
      <c r="V378">
        <v>-51.983999999999924</v>
      </c>
    </row>
    <row r="379" spans="1:22" x14ac:dyDescent="0.25">
      <c r="A379">
        <v>4472</v>
      </c>
      <c r="B379" t="s">
        <v>7522</v>
      </c>
      <c r="C379">
        <v>2014</v>
      </c>
      <c r="D379" s="27">
        <v>41912</v>
      </c>
      <c r="E379" s="27">
        <v>41912</v>
      </c>
      <c r="F379" t="s">
        <v>1290</v>
      </c>
      <c r="G379" t="s">
        <v>604</v>
      </c>
      <c r="H379" t="s">
        <v>605</v>
      </c>
      <c r="I379" t="s">
        <v>102</v>
      </c>
      <c r="J379" t="s">
        <v>27</v>
      </c>
      <c r="K379" t="s">
        <v>7523</v>
      </c>
      <c r="L379" t="s">
        <v>498</v>
      </c>
      <c r="M379">
        <v>44060</v>
      </c>
      <c r="N379" t="s">
        <v>148</v>
      </c>
      <c r="O379" t="s">
        <v>4839</v>
      </c>
      <c r="P379" t="s">
        <v>32</v>
      </c>
      <c r="Q379" t="s">
        <v>36</v>
      </c>
      <c r="R379" t="s">
        <v>4840</v>
      </c>
      <c r="S379">
        <v>63.686</v>
      </c>
      <c r="T379">
        <v>1</v>
      </c>
      <c r="U379">
        <v>0.3</v>
      </c>
      <c r="V379">
        <v>-15.466600000000003</v>
      </c>
    </row>
    <row r="380" spans="1:22" x14ac:dyDescent="0.25">
      <c r="A380">
        <v>4471</v>
      </c>
      <c r="B380" t="s">
        <v>7521</v>
      </c>
      <c r="C380">
        <v>2014</v>
      </c>
      <c r="D380" s="27">
        <v>41768</v>
      </c>
      <c r="E380" s="27">
        <v>41772</v>
      </c>
      <c r="F380" t="s">
        <v>50</v>
      </c>
      <c r="G380" t="s">
        <v>1183</v>
      </c>
      <c r="H380" t="s">
        <v>1184</v>
      </c>
      <c r="I380" t="s">
        <v>41</v>
      </c>
      <c r="J380" t="s">
        <v>27</v>
      </c>
      <c r="K380" t="s">
        <v>146</v>
      </c>
      <c r="L380" t="s">
        <v>147</v>
      </c>
      <c r="M380">
        <v>19140</v>
      </c>
      <c r="N380" t="s">
        <v>148</v>
      </c>
      <c r="O380" t="s">
        <v>6595</v>
      </c>
      <c r="P380" t="s">
        <v>32</v>
      </c>
      <c r="Q380" t="s">
        <v>36</v>
      </c>
      <c r="R380" t="s">
        <v>6596</v>
      </c>
      <c r="S380">
        <v>128.05799999999999</v>
      </c>
      <c r="T380">
        <v>3</v>
      </c>
      <c r="U380">
        <v>0.3</v>
      </c>
      <c r="V380">
        <v>-23.782199999999996</v>
      </c>
    </row>
    <row r="381" spans="1:22" x14ac:dyDescent="0.25">
      <c r="A381">
        <v>4456</v>
      </c>
      <c r="B381" t="s">
        <v>7513</v>
      </c>
      <c r="C381">
        <v>2012</v>
      </c>
      <c r="D381" s="27">
        <v>41155</v>
      </c>
      <c r="E381" s="27">
        <v>41160</v>
      </c>
      <c r="F381" t="s">
        <v>50</v>
      </c>
      <c r="G381" t="s">
        <v>2954</v>
      </c>
      <c r="H381" t="s">
        <v>2955</v>
      </c>
      <c r="I381" t="s">
        <v>102</v>
      </c>
      <c r="J381" t="s">
        <v>27</v>
      </c>
      <c r="K381" t="s">
        <v>127</v>
      </c>
      <c r="L381" t="s">
        <v>43</v>
      </c>
      <c r="M381">
        <v>94110</v>
      </c>
      <c r="N381" t="s">
        <v>44</v>
      </c>
      <c r="O381" t="s">
        <v>1548</v>
      </c>
      <c r="P381" t="s">
        <v>32</v>
      </c>
      <c r="Q381" t="s">
        <v>36</v>
      </c>
      <c r="R381" t="s">
        <v>1549</v>
      </c>
      <c r="S381">
        <v>129.56800000000001</v>
      </c>
      <c r="T381">
        <v>2</v>
      </c>
      <c r="U381">
        <v>0.2</v>
      </c>
      <c r="V381">
        <v>-12.956799999999994</v>
      </c>
    </row>
    <row r="382" spans="1:22" x14ac:dyDescent="0.25">
      <c r="A382">
        <v>4429</v>
      </c>
      <c r="B382" t="s">
        <v>7494</v>
      </c>
      <c r="C382">
        <v>2014</v>
      </c>
      <c r="D382" s="27">
        <v>41720</v>
      </c>
      <c r="E382" s="27">
        <v>41726</v>
      </c>
      <c r="F382" t="s">
        <v>50</v>
      </c>
      <c r="G382" t="s">
        <v>486</v>
      </c>
      <c r="H382" t="s">
        <v>487</v>
      </c>
      <c r="I382" t="s">
        <v>26</v>
      </c>
      <c r="J382" t="s">
        <v>27</v>
      </c>
      <c r="K382" t="s">
        <v>4548</v>
      </c>
      <c r="L382" t="s">
        <v>649</v>
      </c>
      <c r="M382">
        <v>74133</v>
      </c>
      <c r="N382" t="s">
        <v>105</v>
      </c>
      <c r="O382" t="s">
        <v>6357</v>
      </c>
      <c r="P382" t="s">
        <v>32</v>
      </c>
      <c r="Q382" t="s">
        <v>36</v>
      </c>
      <c r="R382" t="s">
        <v>6358</v>
      </c>
      <c r="S382">
        <v>1805.88</v>
      </c>
      <c r="T382">
        <v>6</v>
      </c>
      <c r="U382">
        <v>0</v>
      </c>
      <c r="V382">
        <v>523.70519999999988</v>
      </c>
    </row>
    <row r="383" spans="1:22" x14ac:dyDescent="0.25">
      <c r="A383">
        <v>4398</v>
      </c>
      <c r="B383" t="s">
        <v>7471</v>
      </c>
      <c r="C383">
        <v>2011</v>
      </c>
      <c r="D383" s="27">
        <v>40731</v>
      </c>
      <c r="E383" s="27">
        <v>40735</v>
      </c>
      <c r="F383" t="s">
        <v>50</v>
      </c>
      <c r="G383" t="s">
        <v>2114</v>
      </c>
      <c r="H383" t="s">
        <v>2115</v>
      </c>
      <c r="I383" t="s">
        <v>26</v>
      </c>
      <c r="J383" t="s">
        <v>27</v>
      </c>
      <c r="K383" t="s">
        <v>146</v>
      </c>
      <c r="L383" t="s">
        <v>147</v>
      </c>
      <c r="M383">
        <v>19120</v>
      </c>
      <c r="N383" t="s">
        <v>148</v>
      </c>
      <c r="O383" t="s">
        <v>3186</v>
      </c>
      <c r="P383" t="s">
        <v>32</v>
      </c>
      <c r="Q383" t="s">
        <v>36</v>
      </c>
      <c r="R383" t="s">
        <v>3187</v>
      </c>
      <c r="S383">
        <v>172.18599999999998</v>
      </c>
      <c r="T383">
        <v>2</v>
      </c>
      <c r="U383">
        <v>0.3</v>
      </c>
      <c r="V383">
        <v>-46.736200000000011</v>
      </c>
    </row>
    <row r="384" spans="1:22" x14ac:dyDescent="0.25">
      <c r="A384">
        <v>4378</v>
      </c>
      <c r="B384" t="s">
        <v>7459</v>
      </c>
      <c r="C384">
        <v>2011</v>
      </c>
      <c r="D384" s="27">
        <v>40658</v>
      </c>
      <c r="E384" s="27">
        <v>40663</v>
      </c>
      <c r="F384" t="s">
        <v>50</v>
      </c>
      <c r="G384" t="s">
        <v>3837</v>
      </c>
      <c r="H384" t="s">
        <v>3838</v>
      </c>
      <c r="I384" t="s">
        <v>102</v>
      </c>
      <c r="J384" t="s">
        <v>27</v>
      </c>
      <c r="K384" t="s">
        <v>7460</v>
      </c>
      <c r="L384" t="s">
        <v>43</v>
      </c>
      <c r="M384">
        <v>91776</v>
      </c>
      <c r="N384" t="s">
        <v>44</v>
      </c>
      <c r="O384" t="s">
        <v>3400</v>
      </c>
      <c r="P384" t="s">
        <v>32</v>
      </c>
      <c r="Q384" t="s">
        <v>36</v>
      </c>
      <c r="R384" t="s">
        <v>3401</v>
      </c>
      <c r="S384">
        <v>1487.04</v>
      </c>
      <c r="T384">
        <v>5</v>
      </c>
      <c r="U384">
        <v>0.2</v>
      </c>
      <c r="V384">
        <v>148.70400000000006</v>
      </c>
    </row>
    <row r="385" spans="1:22" x14ac:dyDescent="0.25">
      <c r="A385">
        <v>4360</v>
      </c>
      <c r="B385" t="s">
        <v>7443</v>
      </c>
      <c r="C385">
        <v>2014</v>
      </c>
      <c r="D385" s="27">
        <v>41985</v>
      </c>
      <c r="E385" s="27">
        <v>41985</v>
      </c>
      <c r="F385" t="s">
        <v>1290</v>
      </c>
      <c r="G385" t="s">
        <v>5587</v>
      </c>
      <c r="H385" t="s">
        <v>5588</v>
      </c>
      <c r="I385" t="s">
        <v>26</v>
      </c>
      <c r="J385" t="s">
        <v>27</v>
      </c>
      <c r="K385" t="s">
        <v>456</v>
      </c>
      <c r="L385" t="s">
        <v>211</v>
      </c>
      <c r="M385">
        <v>60505</v>
      </c>
      <c r="N385" t="s">
        <v>105</v>
      </c>
      <c r="O385" t="s">
        <v>3400</v>
      </c>
      <c r="P385" t="s">
        <v>32</v>
      </c>
      <c r="Q385" t="s">
        <v>36</v>
      </c>
      <c r="R385" t="s">
        <v>3401</v>
      </c>
      <c r="S385">
        <v>520.46399999999994</v>
      </c>
      <c r="T385">
        <v>2</v>
      </c>
      <c r="U385">
        <v>0.3</v>
      </c>
      <c r="V385">
        <v>-14.870399999999961</v>
      </c>
    </row>
    <row r="386" spans="1:22" x14ac:dyDescent="0.25">
      <c r="A386">
        <v>4347</v>
      </c>
      <c r="B386" t="s">
        <v>7433</v>
      </c>
      <c r="C386">
        <v>2013</v>
      </c>
      <c r="D386" s="27">
        <v>41536</v>
      </c>
      <c r="E386" s="27">
        <v>41543</v>
      </c>
      <c r="F386" t="s">
        <v>50</v>
      </c>
      <c r="G386" t="s">
        <v>4985</v>
      </c>
      <c r="H386" t="s">
        <v>4986</v>
      </c>
      <c r="I386" t="s">
        <v>26</v>
      </c>
      <c r="J386" t="s">
        <v>27</v>
      </c>
      <c r="K386" t="s">
        <v>1499</v>
      </c>
      <c r="L386" t="s">
        <v>267</v>
      </c>
      <c r="M386">
        <v>10801</v>
      </c>
      <c r="N386" t="s">
        <v>148</v>
      </c>
      <c r="O386" t="s">
        <v>2555</v>
      </c>
      <c r="P386" t="s">
        <v>32</v>
      </c>
      <c r="Q386" t="s">
        <v>36</v>
      </c>
      <c r="R386" t="s">
        <v>2556</v>
      </c>
      <c r="S386">
        <v>631.78200000000004</v>
      </c>
      <c r="T386">
        <v>2</v>
      </c>
      <c r="U386">
        <v>0.1</v>
      </c>
      <c r="V386">
        <v>140.39599999999993</v>
      </c>
    </row>
    <row r="387" spans="1:22" x14ac:dyDescent="0.25">
      <c r="A387">
        <v>4282</v>
      </c>
      <c r="B387" t="s">
        <v>7380</v>
      </c>
      <c r="C387">
        <v>2011</v>
      </c>
      <c r="D387" s="27">
        <v>40861</v>
      </c>
      <c r="E387" s="27">
        <v>40865</v>
      </c>
      <c r="F387" t="s">
        <v>50</v>
      </c>
      <c r="G387" t="s">
        <v>733</v>
      </c>
      <c r="H387" t="s">
        <v>734</v>
      </c>
      <c r="I387" t="s">
        <v>102</v>
      </c>
      <c r="J387" t="s">
        <v>27</v>
      </c>
      <c r="K387" t="s">
        <v>266</v>
      </c>
      <c r="L387" t="s">
        <v>267</v>
      </c>
      <c r="M387">
        <v>10011</v>
      </c>
      <c r="N387" t="s">
        <v>148</v>
      </c>
      <c r="O387" t="s">
        <v>6167</v>
      </c>
      <c r="P387" t="s">
        <v>32</v>
      </c>
      <c r="Q387" t="s">
        <v>36</v>
      </c>
      <c r="R387" t="s">
        <v>6168</v>
      </c>
      <c r="S387">
        <v>69.263999999999996</v>
      </c>
      <c r="T387">
        <v>2</v>
      </c>
      <c r="U387">
        <v>0.1</v>
      </c>
      <c r="V387">
        <v>14.62239999999999</v>
      </c>
    </row>
    <row r="388" spans="1:22" x14ac:dyDescent="0.25">
      <c r="A388">
        <v>4259</v>
      </c>
      <c r="B388" t="s">
        <v>7359</v>
      </c>
      <c r="C388">
        <v>2013</v>
      </c>
      <c r="D388" s="27">
        <v>41348</v>
      </c>
      <c r="E388" s="27">
        <v>41350</v>
      </c>
      <c r="F388" t="s">
        <v>188</v>
      </c>
      <c r="G388" t="s">
        <v>1318</v>
      </c>
      <c r="H388" t="s">
        <v>1319</v>
      </c>
      <c r="I388" t="s">
        <v>41</v>
      </c>
      <c r="J388" t="s">
        <v>27</v>
      </c>
      <c r="K388" t="s">
        <v>95</v>
      </c>
      <c r="L388" t="s">
        <v>96</v>
      </c>
      <c r="M388">
        <v>98103</v>
      </c>
      <c r="N388" t="s">
        <v>44</v>
      </c>
      <c r="O388" t="s">
        <v>3186</v>
      </c>
      <c r="P388" t="s">
        <v>32</v>
      </c>
      <c r="Q388" t="s">
        <v>36</v>
      </c>
      <c r="R388" t="s">
        <v>3187</v>
      </c>
      <c r="S388">
        <v>196.78399999999999</v>
      </c>
      <c r="T388">
        <v>2</v>
      </c>
      <c r="U388">
        <v>0.2</v>
      </c>
      <c r="V388">
        <v>-22.138200000000012</v>
      </c>
    </row>
    <row r="389" spans="1:22" x14ac:dyDescent="0.25">
      <c r="A389">
        <v>4251</v>
      </c>
      <c r="B389" t="s">
        <v>7353</v>
      </c>
      <c r="C389">
        <v>2011</v>
      </c>
      <c r="D389" s="27">
        <v>40805</v>
      </c>
      <c r="E389" s="27">
        <v>40805</v>
      </c>
      <c r="F389" t="s">
        <v>1290</v>
      </c>
      <c r="G389" t="s">
        <v>7354</v>
      </c>
      <c r="H389" t="s">
        <v>7355</v>
      </c>
      <c r="I389" t="s">
        <v>41</v>
      </c>
      <c r="J389" t="s">
        <v>27</v>
      </c>
      <c r="K389" t="s">
        <v>266</v>
      </c>
      <c r="L389" t="s">
        <v>267</v>
      </c>
      <c r="M389">
        <v>10011</v>
      </c>
      <c r="N389" t="s">
        <v>148</v>
      </c>
      <c r="O389" t="s">
        <v>4619</v>
      </c>
      <c r="P389" t="s">
        <v>32</v>
      </c>
      <c r="Q389" t="s">
        <v>36</v>
      </c>
      <c r="R389" t="s">
        <v>4620</v>
      </c>
      <c r="S389">
        <v>887.10299999999995</v>
      </c>
      <c r="T389">
        <v>7</v>
      </c>
      <c r="U389">
        <v>0.1</v>
      </c>
      <c r="V389">
        <v>177.42059999999998</v>
      </c>
    </row>
    <row r="390" spans="1:22" x14ac:dyDescent="0.25">
      <c r="A390">
        <v>4250</v>
      </c>
      <c r="B390" t="s">
        <v>7352</v>
      </c>
      <c r="C390">
        <v>2013</v>
      </c>
      <c r="D390" s="27">
        <v>41610</v>
      </c>
      <c r="E390" s="27">
        <v>41614</v>
      </c>
      <c r="F390" t="s">
        <v>23</v>
      </c>
      <c r="G390" t="s">
        <v>711</v>
      </c>
      <c r="H390" t="s">
        <v>712</v>
      </c>
      <c r="I390" t="s">
        <v>26</v>
      </c>
      <c r="J390" t="s">
        <v>27</v>
      </c>
      <c r="K390" t="s">
        <v>746</v>
      </c>
      <c r="L390" t="s">
        <v>747</v>
      </c>
      <c r="M390">
        <v>6824</v>
      </c>
      <c r="N390" t="s">
        <v>148</v>
      </c>
      <c r="O390" t="s">
        <v>1931</v>
      </c>
      <c r="P390" t="s">
        <v>32</v>
      </c>
      <c r="Q390" t="s">
        <v>36</v>
      </c>
      <c r="R390" t="s">
        <v>1932</v>
      </c>
      <c r="S390">
        <v>751.92</v>
      </c>
      <c r="T390">
        <v>4</v>
      </c>
      <c r="U390">
        <v>0</v>
      </c>
      <c r="V390">
        <v>150.38400000000001</v>
      </c>
    </row>
    <row r="391" spans="1:22" x14ac:dyDescent="0.25">
      <c r="A391">
        <v>4228</v>
      </c>
      <c r="B391" t="s">
        <v>7331</v>
      </c>
      <c r="C391">
        <v>2012</v>
      </c>
      <c r="D391" s="27">
        <v>40913</v>
      </c>
      <c r="E391" s="27">
        <v>40918</v>
      </c>
      <c r="F391" t="s">
        <v>50</v>
      </c>
      <c r="G391" t="s">
        <v>2146</v>
      </c>
      <c r="H391" t="s">
        <v>2147</v>
      </c>
      <c r="I391" t="s">
        <v>102</v>
      </c>
      <c r="J391" t="s">
        <v>27</v>
      </c>
      <c r="K391" t="s">
        <v>95</v>
      </c>
      <c r="L391" t="s">
        <v>96</v>
      </c>
      <c r="M391">
        <v>98103</v>
      </c>
      <c r="N391" t="s">
        <v>44</v>
      </c>
      <c r="O391" t="s">
        <v>1537</v>
      </c>
      <c r="P391" t="s">
        <v>32</v>
      </c>
      <c r="Q391" t="s">
        <v>36</v>
      </c>
      <c r="R391" t="s">
        <v>1538</v>
      </c>
      <c r="S391">
        <v>61.584000000000003</v>
      </c>
      <c r="T391">
        <v>1</v>
      </c>
      <c r="U391">
        <v>0.2</v>
      </c>
      <c r="V391">
        <v>-6.9282000000000039</v>
      </c>
    </row>
    <row r="392" spans="1:22" x14ac:dyDescent="0.25">
      <c r="A392">
        <v>4209</v>
      </c>
      <c r="B392" t="s">
        <v>7305</v>
      </c>
      <c r="C392">
        <v>2011</v>
      </c>
      <c r="D392" s="27">
        <v>40847</v>
      </c>
      <c r="E392" s="27">
        <v>40849</v>
      </c>
      <c r="F392" t="s">
        <v>23</v>
      </c>
      <c r="G392" t="s">
        <v>4893</v>
      </c>
      <c r="H392" t="s">
        <v>4894</v>
      </c>
      <c r="I392" t="s">
        <v>26</v>
      </c>
      <c r="J392" t="s">
        <v>27</v>
      </c>
      <c r="K392" t="s">
        <v>7306</v>
      </c>
      <c r="L392" t="s">
        <v>1399</v>
      </c>
      <c r="M392">
        <v>2920</v>
      </c>
      <c r="N392" t="s">
        <v>148</v>
      </c>
      <c r="O392" t="s">
        <v>6248</v>
      </c>
      <c r="P392" t="s">
        <v>32</v>
      </c>
      <c r="Q392" t="s">
        <v>36</v>
      </c>
      <c r="R392" t="s">
        <v>6249</v>
      </c>
      <c r="S392">
        <v>1604.9</v>
      </c>
      <c r="T392">
        <v>5</v>
      </c>
      <c r="U392">
        <v>0</v>
      </c>
      <c r="V392">
        <v>481.46999999999991</v>
      </c>
    </row>
    <row r="393" spans="1:22" x14ac:dyDescent="0.25">
      <c r="A393">
        <v>4169</v>
      </c>
      <c r="B393" t="s">
        <v>7266</v>
      </c>
      <c r="C393">
        <v>2011</v>
      </c>
      <c r="D393" s="27">
        <v>40827</v>
      </c>
      <c r="E393" s="27">
        <v>40829</v>
      </c>
      <c r="F393" t="s">
        <v>188</v>
      </c>
      <c r="G393" t="s">
        <v>600</v>
      </c>
      <c r="H393" t="s">
        <v>601</v>
      </c>
      <c r="I393" t="s">
        <v>26</v>
      </c>
      <c r="J393" t="s">
        <v>27</v>
      </c>
      <c r="K393" t="s">
        <v>602</v>
      </c>
      <c r="L393" t="s">
        <v>43</v>
      </c>
      <c r="M393">
        <v>91104</v>
      </c>
      <c r="N393" t="s">
        <v>44</v>
      </c>
      <c r="O393" t="s">
        <v>7267</v>
      </c>
      <c r="P393" t="s">
        <v>32</v>
      </c>
      <c r="Q393" t="s">
        <v>36</v>
      </c>
      <c r="R393" t="s">
        <v>7268</v>
      </c>
      <c r="S393">
        <v>433.56800000000004</v>
      </c>
      <c r="T393">
        <v>2</v>
      </c>
      <c r="U393">
        <v>0.2</v>
      </c>
      <c r="V393">
        <v>-65.035200000000046</v>
      </c>
    </row>
    <row r="394" spans="1:22" x14ac:dyDescent="0.25">
      <c r="A394">
        <v>4146</v>
      </c>
      <c r="B394" t="s">
        <v>7248</v>
      </c>
      <c r="C394">
        <v>2014</v>
      </c>
      <c r="D394" s="27">
        <v>41670</v>
      </c>
      <c r="E394" s="27">
        <v>41677</v>
      </c>
      <c r="F394" t="s">
        <v>50</v>
      </c>
      <c r="G394" t="s">
        <v>2161</v>
      </c>
      <c r="H394" t="s">
        <v>2162</v>
      </c>
      <c r="I394" t="s">
        <v>102</v>
      </c>
      <c r="J394" t="s">
        <v>27</v>
      </c>
      <c r="K394" t="s">
        <v>127</v>
      </c>
      <c r="L394" t="s">
        <v>43</v>
      </c>
      <c r="M394">
        <v>94110</v>
      </c>
      <c r="N394" t="s">
        <v>44</v>
      </c>
      <c r="O394" t="s">
        <v>384</v>
      </c>
      <c r="P394" t="s">
        <v>32</v>
      </c>
      <c r="Q394" t="s">
        <v>36</v>
      </c>
      <c r="R394" t="s">
        <v>385</v>
      </c>
      <c r="S394">
        <v>120.78399999999999</v>
      </c>
      <c r="T394">
        <v>1</v>
      </c>
      <c r="U394">
        <v>0.2</v>
      </c>
      <c r="V394">
        <v>-13.588200000000001</v>
      </c>
    </row>
    <row r="395" spans="1:22" x14ac:dyDescent="0.25">
      <c r="A395">
        <v>4060</v>
      </c>
      <c r="B395" t="s">
        <v>7180</v>
      </c>
      <c r="C395">
        <v>2012</v>
      </c>
      <c r="D395" s="27">
        <v>41233</v>
      </c>
      <c r="E395" s="27">
        <v>41237</v>
      </c>
      <c r="F395" t="s">
        <v>50</v>
      </c>
      <c r="G395" t="s">
        <v>564</v>
      </c>
      <c r="H395" t="s">
        <v>565</v>
      </c>
      <c r="I395" t="s">
        <v>26</v>
      </c>
      <c r="J395" t="s">
        <v>27</v>
      </c>
      <c r="K395" t="s">
        <v>3199</v>
      </c>
      <c r="L395" t="s">
        <v>43</v>
      </c>
      <c r="M395">
        <v>94601</v>
      </c>
      <c r="N395" t="s">
        <v>44</v>
      </c>
      <c r="O395" t="s">
        <v>1807</v>
      </c>
      <c r="P395" t="s">
        <v>32</v>
      </c>
      <c r="Q395" t="s">
        <v>36</v>
      </c>
      <c r="R395" t="s">
        <v>1808</v>
      </c>
      <c r="S395">
        <v>572.16000000000008</v>
      </c>
      <c r="T395">
        <v>3</v>
      </c>
      <c r="U395">
        <v>0.2</v>
      </c>
      <c r="V395">
        <v>35.759999999999962</v>
      </c>
    </row>
    <row r="396" spans="1:22" x14ac:dyDescent="0.25">
      <c r="A396">
        <v>4051</v>
      </c>
      <c r="B396" t="s">
        <v>7175</v>
      </c>
      <c r="C396">
        <v>2014</v>
      </c>
      <c r="D396" s="27">
        <v>41815</v>
      </c>
      <c r="E396" s="27">
        <v>41817</v>
      </c>
      <c r="F396" t="s">
        <v>23</v>
      </c>
      <c r="G396" t="s">
        <v>5921</v>
      </c>
      <c r="H396" t="s">
        <v>5922</v>
      </c>
      <c r="I396" t="s">
        <v>26</v>
      </c>
      <c r="J396" t="s">
        <v>27</v>
      </c>
      <c r="K396" t="s">
        <v>266</v>
      </c>
      <c r="L396" t="s">
        <v>267</v>
      </c>
      <c r="M396">
        <v>10011</v>
      </c>
      <c r="N396" t="s">
        <v>148</v>
      </c>
      <c r="O396" t="s">
        <v>1084</v>
      </c>
      <c r="P396" t="s">
        <v>32</v>
      </c>
      <c r="Q396" t="s">
        <v>36</v>
      </c>
      <c r="R396" t="s">
        <v>1085</v>
      </c>
      <c r="S396">
        <v>172.76400000000001</v>
      </c>
      <c r="T396">
        <v>2</v>
      </c>
      <c r="U396">
        <v>0.1</v>
      </c>
      <c r="V396">
        <v>32.633200000000016</v>
      </c>
    </row>
    <row r="397" spans="1:22" x14ac:dyDescent="0.25">
      <c r="A397">
        <v>4031</v>
      </c>
      <c r="B397" t="s">
        <v>7165</v>
      </c>
      <c r="C397">
        <v>2014</v>
      </c>
      <c r="D397" s="27">
        <v>41998</v>
      </c>
      <c r="E397" s="27">
        <v>42002</v>
      </c>
      <c r="F397" t="s">
        <v>50</v>
      </c>
      <c r="G397" t="s">
        <v>3259</v>
      </c>
      <c r="H397" t="s">
        <v>3260</v>
      </c>
      <c r="I397" t="s">
        <v>26</v>
      </c>
      <c r="J397" t="s">
        <v>27</v>
      </c>
      <c r="K397" t="s">
        <v>4268</v>
      </c>
      <c r="L397" t="s">
        <v>736</v>
      </c>
      <c r="M397">
        <v>70506</v>
      </c>
      <c r="N397" t="s">
        <v>30</v>
      </c>
      <c r="O397" t="s">
        <v>5494</v>
      </c>
      <c r="P397" t="s">
        <v>32</v>
      </c>
      <c r="Q397" t="s">
        <v>36</v>
      </c>
      <c r="R397" t="s">
        <v>5495</v>
      </c>
      <c r="S397">
        <v>232.88</v>
      </c>
      <c r="T397">
        <v>4</v>
      </c>
      <c r="U397">
        <v>0</v>
      </c>
      <c r="V397">
        <v>60.5488</v>
      </c>
    </row>
    <row r="398" spans="1:22" x14ac:dyDescent="0.25">
      <c r="A398">
        <v>4023</v>
      </c>
      <c r="B398" t="s">
        <v>7157</v>
      </c>
      <c r="C398">
        <v>2011</v>
      </c>
      <c r="D398" s="27">
        <v>40716</v>
      </c>
      <c r="E398" s="27">
        <v>40721</v>
      </c>
      <c r="F398" t="s">
        <v>50</v>
      </c>
      <c r="G398" t="s">
        <v>7158</v>
      </c>
      <c r="H398" t="s">
        <v>7159</v>
      </c>
      <c r="I398" t="s">
        <v>26</v>
      </c>
      <c r="J398" t="s">
        <v>27</v>
      </c>
      <c r="K398" t="s">
        <v>2252</v>
      </c>
      <c r="L398" t="s">
        <v>147</v>
      </c>
      <c r="M398">
        <v>19013</v>
      </c>
      <c r="N398" t="s">
        <v>148</v>
      </c>
      <c r="O398" t="s">
        <v>35</v>
      </c>
      <c r="P398" t="s">
        <v>32</v>
      </c>
      <c r="Q398" t="s">
        <v>36</v>
      </c>
      <c r="R398" t="s">
        <v>37</v>
      </c>
      <c r="S398">
        <v>853.92999999999984</v>
      </c>
      <c r="T398">
        <v>5</v>
      </c>
      <c r="U398">
        <v>0.3</v>
      </c>
      <c r="V398">
        <v>0</v>
      </c>
    </row>
    <row r="399" spans="1:22" x14ac:dyDescent="0.25">
      <c r="A399">
        <v>4021</v>
      </c>
      <c r="B399" t="s">
        <v>7157</v>
      </c>
      <c r="C399">
        <v>2011</v>
      </c>
      <c r="D399" s="27">
        <v>40716</v>
      </c>
      <c r="E399" s="27">
        <v>40721</v>
      </c>
      <c r="F399" t="s">
        <v>50</v>
      </c>
      <c r="G399" t="s">
        <v>7158</v>
      </c>
      <c r="H399" t="s">
        <v>7159</v>
      </c>
      <c r="I399" t="s">
        <v>26</v>
      </c>
      <c r="J399" t="s">
        <v>27</v>
      </c>
      <c r="K399" t="s">
        <v>2252</v>
      </c>
      <c r="L399" t="s">
        <v>147</v>
      </c>
      <c r="M399">
        <v>19013</v>
      </c>
      <c r="N399" t="s">
        <v>148</v>
      </c>
      <c r="O399" t="s">
        <v>716</v>
      </c>
      <c r="P399" t="s">
        <v>32</v>
      </c>
      <c r="Q399" t="s">
        <v>36</v>
      </c>
      <c r="R399" t="s">
        <v>717</v>
      </c>
      <c r="S399">
        <v>170.05799999999999</v>
      </c>
      <c r="T399">
        <v>3</v>
      </c>
      <c r="U399">
        <v>0.3</v>
      </c>
      <c r="V399">
        <v>-4.858799999999988</v>
      </c>
    </row>
    <row r="400" spans="1:22" x14ac:dyDescent="0.25">
      <c r="A400">
        <v>3996</v>
      </c>
      <c r="B400" t="s">
        <v>7130</v>
      </c>
      <c r="C400">
        <v>2012</v>
      </c>
      <c r="D400" s="27">
        <v>40976</v>
      </c>
      <c r="E400" s="27">
        <v>40980</v>
      </c>
      <c r="F400" t="s">
        <v>50</v>
      </c>
      <c r="G400" t="s">
        <v>7131</v>
      </c>
      <c r="H400" t="s">
        <v>7132</v>
      </c>
      <c r="I400" t="s">
        <v>26</v>
      </c>
      <c r="J400" t="s">
        <v>27</v>
      </c>
      <c r="K400" t="s">
        <v>4514</v>
      </c>
      <c r="L400" t="s">
        <v>114</v>
      </c>
      <c r="M400">
        <v>53142</v>
      </c>
      <c r="N400" t="s">
        <v>105</v>
      </c>
      <c r="O400" t="s">
        <v>5123</v>
      </c>
      <c r="P400" t="s">
        <v>32</v>
      </c>
      <c r="Q400" t="s">
        <v>36</v>
      </c>
      <c r="R400" t="s">
        <v>5124</v>
      </c>
      <c r="S400">
        <v>860.93</v>
      </c>
      <c r="T400">
        <v>7</v>
      </c>
      <c r="U400">
        <v>0</v>
      </c>
      <c r="V400">
        <v>189.40460000000002</v>
      </c>
    </row>
    <row r="401" spans="1:22" x14ac:dyDescent="0.25">
      <c r="A401">
        <v>3983</v>
      </c>
      <c r="B401" t="s">
        <v>7116</v>
      </c>
      <c r="C401">
        <v>2013</v>
      </c>
      <c r="D401" s="27">
        <v>41463</v>
      </c>
      <c r="E401" s="27">
        <v>41465</v>
      </c>
      <c r="F401" t="s">
        <v>23</v>
      </c>
      <c r="G401" t="s">
        <v>6045</v>
      </c>
      <c r="H401" t="s">
        <v>6046</v>
      </c>
      <c r="I401" t="s">
        <v>26</v>
      </c>
      <c r="J401" t="s">
        <v>27</v>
      </c>
      <c r="K401" t="s">
        <v>42</v>
      </c>
      <c r="L401" t="s">
        <v>43</v>
      </c>
      <c r="M401">
        <v>90045</v>
      </c>
      <c r="N401" t="s">
        <v>44</v>
      </c>
      <c r="O401" t="s">
        <v>261</v>
      </c>
      <c r="P401" t="s">
        <v>32</v>
      </c>
      <c r="Q401" t="s">
        <v>36</v>
      </c>
      <c r="R401" t="s">
        <v>262</v>
      </c>
      <c r="S401">
        <v>287.96800000000002</v>
      </c>
      <c r="T401">
        <v>4</v>
      </c>
      <c r="U401">
        <v>0.2</v>
      </c>
      <c r="V401">
        <v>-3.5996000000000521</v>
      </c>
    </row>
    <row r="402" spans="1:22" x14ac:dyDescent="0.25">
      <c r="A402">
        <v>3951</v>
      </c>
      <c r="B402" t="s">
        <v>7083</v>
      </c>
      <c r="C402">
        <v>2013</v>
      </c>
      <c r="D402" s="27">
        <v>41597</v>
      </c>
      <c r="E402" s="27">
        <v>41601</v>
      </c>
      <c r="F402" t="s">
        <v>50</v>
      </c>
      <c r="G402" t="s">
        <v>197</v>
      </c>
      <c r="H402" t="s">
        <v>198</v>
      </c>
      <c r="I402" t="s">
        <v>102</v>
      </c>
      <c r="J402" t="s">
        <v>27</v>
      </c>
      <c r="K402" t="s">
        <v>602</v>
      </c>
      <c r="L402" t="s">
        <v>104</v>
      </c>
      <c r="M402">
        <v>77506</v>
      </c>
      <c r="N402" t="s">
        <v>105</v>
      </c>
      <c r="O402" t="s">
        <v>701</v>
      </c>
      <c r="P402" t="s">
        <v>32</v>
      </c>
      <c r="Q402" t="s">
        <v>36</v>
      </c>
      <c r="R402" t="s">
        <v>702</v>
      </c>
      <c r="S402">
        <v>255.108</v>
      </c>
      <c r="T402">
        <v>6</v>
      </c>
      <c r="U402">
        <v>0.3</v>
      </c>
      <c r="V402">
        <v>-18.221999999999994</v>
      </c>
    </row>
    <row r="403" spans="1:22" x14ac:dyDescent="0.25">
      <c r="A403">
        <v>3940</v>
      </c>
      <c r="B403" t="s">
        <v>7074</v>
      </c>
      <c r="C403">
        <v>2013</v>
      </c>
      <c r="D403" s="27">
        <v>41619</v>
      </c>
      <c r="E403" s="27">
        <v>41619</v>
      </c>
      <c r="F403" t="s">
        <v>1290</v>
      </c>
      <c r="G403" t="s">
        <v>6663</v>
      </c>
      <c r="H403" t="s">
        <v>6664</v>
      </c>
      <c r="I403" t="s">
        <v>26</v>
      </c>
      <c r="J403" t="s">
        <v>27</v>
      </c>
      <c r="K403" t="s">
        <v>7075</v>
      </c>
      <c r="L403" t="s">
        <v>254</v>
      </c>
      <c r="M403">
        <v>46142</v>
      </c>
      <c r="N403" t="s">
        <v>105</v>
      </c>
      <c r="O403" t="s">
        <v>1793</v>
      </c>
      <c r="P403" t="s">
        <v>32</v>
      </c>
      <c r="Q403" t="s">
        <v>36</v>
      </c>
      <c r="R403" t="s">
        <v>1794</v>
      </c>
      <c r="S403">
        <v>1424.9</v>
      </c>
      <c r="T403">
        <v>5</v>
      </c>
      <c r="U403">
        <v>0</v>
      </c>
      <c r="V403">
        <v>356.22500000000002</v>
      </c>
    </row>
    <row r="404" spans="1:22" x14ac:dyDescent="0.25">
      <c r="A404">
        <v>3939</v>
      </c>
      <c r="B404" t="s">
        <v>7072</v>
      </c>
      <c r="C404">
        <v>2012</v>
      </c>
      <c r="D404" s="27">
        <v>41076</v>
      </c>
      <c r="E404" s="27">
        <v>41080</v>
      </c>
      <c r="F404" t="s">
        <v>50</v>
      </c>
      <c r="G404" t="s">
        <v>6971</v>
      </c>
      <c r="H404" t="s">
        <v>6972</v>
      </c>
      <c r="I404" t="s">
        <v>26</v>
      </c>
      <c r="J404" t="s">
        <v>27</v>
      </c>
      <c r="K404" t="s">
        <v>758</v>
      </c>
      <c r="L404" t="s">
        <v>104</v>
      </c>
      <c r="M404">
        <v>75051</v>
      </c>
      <c r="N404" t="s">
        <v>105</v>
      </c>
      <c r="O404" t="s">
        <v>3495</v>
      </c>
      <c r="P404" t="s">
        <v>32</v>
      </c>
      <c r="Q404" t="s">
        <v>36</v>
      </c>
      <c r="R404" t="s">
        <v>3496</v>
      </c>
      <c r="S404">
        <v>197.37199999999999</v>
      </c>
      <c r="T404">
        <v>2</v>
      </c>
      <c r="U404">
        <v>0.3</v>
      </c>
      <c r="V404">
        <v>-25.376400000000018</v>
      </c>
    </row>
    <row r="405" spans="1:22" x14ac:dyDescent="0.25">
      <c r="A405">
        <v>3919</v>
      </c>
      <c r="B405" t="s">
        <v>7058</v>
      </c>
      <c r="C405">
        <v>2014</v>
      </c>
      <c r="D405" s="27">
        <v>41839</v>
      </c>
      <c r="E405" s="27">
        <v>41844</v>
      </c>
      <c r="F405" t="s">
        <v>50</v>
      </c>
      <c r="G405" t="s">
        <v>5155</v>
      </c>
      <c r="H405" t="s">
        <v>5156</v>
      </c>
      <c r="I405" t="s">
        <v>26</v>
      </c>
      <c r="J405" t="s">
        <v>27</v>
      </c>
      <c r="K405" t="s">
        <v>544</v>
      </c>
      <c r="L405" t="s">
        <v>310</v>
      </c>
      <c r="M405">
        <v>85023</v>
      </c>
      <c r="N405" t="s">
        <v>44</v>
      </c>
      <c r="O405" t="s">
        <v>336</v>
      </c>
      <c r="P405" t="s">
        <v>32</v>
      </c>
      <c r="Q405" t="s">
        <v>36</v>
      </c>
      <c r="R405" t="s">
        <v>337</v>
      </c>
      <c r="S405">
        <v>311.97600000000006</v>
      </c>
      <c r="T405">
        <v>3</v>
      </c>
      <c r="U405">
        <v>0.2</v>
      </c>
      <c r="V405">
        <v>-42.89670000000001</v>
      </c>
    </row>
    <row r="406" spans="1:22" x14ac:dyDescent="0.25">
      <c r="A406">
        <v>3916</v>
      </c>
      <c r="B406" t="s">
        <v>7058</v>
      </c>
      <c r="C406">
        <v>2014</v>
      </c>
      <c r="D406" s="27">
        <v>41839</v>
      </c>
      <c r="E406" s="27">
        <v>41844</v>
      </c>
      <c r="F406" t="s">
        <v>50</v>
      </c>
      <c r="G406" t="s">
        <v>5155</v>
      </c>
      <c r="H406" t="s">
        <v>5156</v>
      </c>
      <c r="I406" t="s">
        <v>26</v>
      </c>
      <c r="J406" t="s">
        <v>27</v>
      </c>
      <c r="K406" t="s">
        <v>544</v>
      </c>
      <c r="L406" t="s">
        <v>310</v>
      </c>
      <c r="M406">
        <v>85023</v>
      </c>
      <c r="N406" t="s">
        <v>44</v>
      </c>
      <c r="O406" t="s">
        <v>203</v>
      </c>
      <c r="P406" t="s">
        <v>32</v>
      </c>
      <c r="Q406" t="s">
        <v>36</v>
      </c>
      <c r="R406" t="s">
        <v>204</v>
      </c>
      <c r="S406">
        <v>161.56800000000001</v>
      </c>
      <c r="T406">
        <v>2</v>
      </c>
      <c r="U406">
        <v>0.2</v>
      </c>
      <c r="V406">
        <v>10.098000000000006</v>
      </c>
    </row>
    <row r="407" spans="1:22" x14ac:dyDescent="0.25">
      <c r="A407">
        <v>3892</v>
      </c>
      <c r="B407" t="s">
        <v>7032</v>
      </c>
      <c r="C407">
        <v>2013</v>
      </c>
      <c r="D407" s="27">
        <v>41603</v>
      </c>
      <c r="E407" s="27">
        <v>41609</v>
      </c>
      <c r="F407" t="s">
        <v>50</v>
      </c>
      <c r="G407" t="s">
        <v>1157</v>
      </c>
      <c r="H407" t="s">
        <v>1158</v>
      </c>
      <c r="I407" t="s">
        <v>41</v>
      </c>
      <c r="J407" t="s">
        <v>27</v>
      </c>
      <c r="K407" t="s">
        <v>42</v>
      </c>
      <c r="L407" t="s">
        <v>43</v>
      </c>
      <c r="M407">
        <v>90036</v>
      </c>
      <c r="N407" t="s">
        <v>44</v>
      </c>
      <c r="O407" t="s">
        <v>2555</v>
      </c>
      <c r="P407" t="s">
        <v>32</v>
      </c>
      <c r="Q407" t="s">
        <v>36</v>
      </c>
      <c r="R407" t="s">
        <v>2556</v>
      </c>
      <c r="S407">
        <v>1684.7520000000002</v>
      </c>
      <c r="T407">
        <v>6</v>
      </c>
      <c r="U407">
        <v>0.2</v>
      </c>
      <c r="V407">
        <v>210.59399999999977</v>
      </c>
    </row>
    <row r="408" spans="1:22" x14ac:dyDescent="0.25">
      <c r="A408">
        <v>3873</v>
      </c>
      <c r="B408" t="s">
        <v>7019</v>
      </c>
      <c r="C408">
        <v>2012</v>
      </c>
      <c r="D408" s="27">
        <v>41205</v>
      </c>
      <c r="E408" s="27">
        <v>41209</v>
      </c>
      <c r="F408" t="s">
        <v>23</v>
      </c>
      <c r="G408" t="s">
        <v>2334</v>
      </c>
      <c r="H408" t="s">
        <v>2335</v>
      </c>
      <c r="I408" t="s">
        <v>26</v>
      </c>
      <c r="J408" t="s">
        <v>27</v>
      </c>
      <c r="K408" t="s">
        <v>947</v>
      </c>
      <c r="L408" t="s">
        <v>43</v>
      </c>
      <c r="M408">
        <v>92105</v>
      </c>
      <c r="N408" t="s">
        <v>44</v>
      </c>
      <c r="O408" t="s">
        <v>4519</v>
      </c>
      <c r="P408" t="s">
        <v>32</v>
      </c>
      <c r="Q408" t="s">
        <v>36</v>
      </c>
      <c r="R408" t="s">
        <v>4520</v>
      </c>
      <c r="S408">
        <v>842.35200000000009</v>
      </c>
      <c r="T408">
        <v>3</v>
      </c>
      <c r="U408">
        <v>0.2</v>
      </c>
      <c r="V408">
        <v>42.117600000000039</v>
      </c>
    </row>
    <row r="409" spans="1:22" x14ac:dyDescent="0.25">
      <c r="A409">
        <v>3870</v>
      </c>
      <c r="B409" t="s">
        <v>7019</v>
      </c>
      <c r="C409">
        <v>2012</v>
      </c>
      <c r="D409" s="27">
        <v>41205</v>
      </c>
      <c r="E409" s="27">
        <v>41209</v>
      </c>
      <c r="F409" t="s">
        <v>23</v>
      </c>
      <c r="G409" t="s">
        <v>2334</v>
      </c>
      <c r="H409" t="s">
        <v>2335</v>
      </c>
      <c r="I409" t="s">
        <v>26</v>
      </c>
      <c r="J409" t="s">
        <v>27</v>
      </c>
      <c r="K409" t="s">
        <v>947</v>
      </c>
      <c r="L409" t="s">
        <v>43</v>
      </c>
      <c r="M409">
        <v>92105</v>
      </c>
      <c r="N409" t="s">
        <v>44</v>
      </c>
      <c r="O409" t="s">
        <v>3411</v>
      </c>
      <c r="P409" t="s">
        <v>32</v>
      </c>
      <c r="Q409" t="s">
        <v>36</v>
      </c>
      <c r="R409" t="s">
        <v>3412</v>
      </c>
      <c r="S409">
        <v>191.96800000000002</v>
      </c>
      <c r="T409">
        <v>7</v>
      </c>
      <c r="U409">
        <v>0.2</v>
      </c>
      <c r="V409">
        <v>16.797200000000004</v>
      </c>
    </row>
    <row r="410" spans="1:22" x14ac:dyDescent="0.25">
      <c r="A410">
        <v>3869</v>
      </c>
      <c r="B410" t="s">
        <v>7019</v>
      </c>
      <c r="C410">
        <v>2012</v>
      </c>
      <c r="D410" s="27">
        <v>41205</v>
      </c>
      <c r="E410" s="27">
        <v>41209</v>
      </c>
      <c r="F410" t="s">
        <v>23</v>
      </c>
      <c r="G410" t="s">
        <v>2334</v>
      </c>
      <c r="H410" t="s">
        <v>2335</v>
      </c>
      <c r="I410" t="s">
        <v>26</v>
      </c>
      <c r="J410" t="s">
        <v>27</v>
      </c>
      <c r="K410" t="s">
        <v>947</v>
      </c>
      <c r="L410" t="s">
        <v>43</v>
      </c>
      <c r="M410">
        <v>92105</v>
      </c>
      <c r="N410" t="s">
        <v>44</v>
      </c>
      <c r="O410" t="s">
        <v>6357</v>
      </c>
      <c r="P410" t="s">
        <v>32</v>
      </c>
      <c r="Q410" t="s">
        <v>36</v>
      </c>
      <c r="R410" t="s">
        <v>6358</v>
      </c>
      <c r="S410">
        <v>240.78400000000002</v>
      </c>
      <c r="T410">
        <v>1</v>
      </c>
      <c r="U410">
        <v>0.2</v>
      </c>
      <c r="V410">
        <v>27.088199999999965</v>
      </c>
    </row>
    <row r="411" spans="1:22" x14ac:dyDescent="0.25">
      <c r="A411">
        <v>3842</v>
      </c>
      <c r="B411" t="s">
        <v>6981</v>
      </c>
      <c r="C411">
        <v>2011</v>
      </c>
      <c r="D411" s="27">
        <v>40702</v>
      </c>
      <c r="E411" s="27">
        <v>40706</v>
      </c>
      <c r="F411" t="s">
        <v>50</v>
      </c>
      <c r="G411" t="s">
        <v>6982</v>
      </c>
      <c r="H411" t="s">
        <v>6983</v>
      </c>
      <c r="I411" t="s">
        <v>41</v>
      </c>
      <c r="J411" t="s">
        <v>27</v>
      </c>
      <c r="K411" t="s">
        <v>515</v>
      </c>
      <c r="L411" t="s">
        <v>335</v>
      </c>
      <c r="M411">
        <v>37620</v>
      </c>
      <c r="N411" t="s">
        <v>30</v>
      </c>
      <c r="O411" t="s">
        <v>1839</v>
      </c>
      <c r="P411" t="s">
        <v>32</v>
      </c>
      <c r="Q411" t="s">
        <v>36</v>
      </c>
      <c r="R411" t="s">
        <v>1840</v>
      </c>
      <c r="S411">
        <v>170.35200000000003</v>
      </c>
      <c r="T411">
        <v>3</v>
      </c>
      <c r="U411">
        <v>0.2</v>
      </c>
      <c r="V411">
        <v>10.647000000000006</v>
      </c>
    </row>
    <row r="412" spans="1:22" x14ac:dyDescent="0.25">
      <c r="A412">
        <v>3839</v>
      </c>
      <c r="B412" t="s">
        <v>6978</v>
      </c>
      <c r="C412">
        <v>2011</v>
      </c>
      <c r="D412" s="27">
        <v>40750</v>
      </c>
      <c r="E412" s="27">
        <v>40757</v>
      </c>
      <c r="F412" t="s">
        <v>50</v>
      </c>
      <c r="G412" t="s">
        <v>290</v>
      </c>
      <c r="H412" t="s">
        <v>291</v>
      </c>
      <c r="I412" t="s">
        <v>26</v>
      </c>
      <c r="J412" t="s">
        <v>27</v>
      </c>
      <c r="K412" t="s">
        <v>4045</v>
      </c>
      <c r="L412" t="s">
        <v>1392</v>
      </c>
      <c r="M412">
        <v>89031</v>
      </c>
      <c r="N412" t="s">
        <v>44</v>
      </c>
      <c r="O412" t="s">
        <v>1195</v>
      </c>
      <c r="P412" t="s">
        <v>32</v>
      </c>
      <c r="Q412" t="s">
        <v>36</v>
      </c>
      <c r="R412" t="s">
        <v>1196</v>
      </c>
      <c r="S412">
        <v>674.35200000000009</v>
      </c>
      <c r="T412">
        <v>3</v>
      </c>
      <c r="U412">
        <v>0.2</v>
      </c>
      <c r="V412">
        <v>-109.58220000000011</v>
      </c>
    </row>
    <row r="413" spans="1:22" x14ac:dyDescent="0.25">
      <c r="A413">
        <v>3835</v>
      </c>
      <c r="B413" t="s">
        <v>6974</v>
      </c>
      <c r="C413">
        <v>2011</v>
      </c>
      <c r="D413" s="27">
        <v>40871</v>
      </c>
      <c r="E413" s="27">
        <v>40871</v>
      </c>
      <c r="F413" t="s">
        <v>1290</v>
      </c>
      <c r="G413" t="s">
        <v>4193</v>
      </c>
      <c r="H413" t="s">
        <v>4194</v>
      </c>
      <c r="I413" t="s">
        <v>41</v>
      </c>
      <c r="J413" t="s">
        <v>27</v>
      </c>
      <c r="K413" t="s">
        <v>497</v>
      </c>
      <c r="L413" t="s">
        <v>498</v>
      </c>
      <c r="M413">
        <v>43229</v>
      </c>
      <c r="N413" t="s">
        <v>148</v>
      </c>
      <c r="O413" t="s">
        <v>3945</v>
      </c>
      <c r="P413" t="s">
        <v>32</v>
      </c>
      <c r="Q413" t="s">
        <v>36</v>
      </c>
      <c r="R413" t="s">
        <v>3946</v>
      </c>
      <c r="S413">
        <v>611.05799999999999</v>
      </c>
      <c r="T413">
        <v>3</v>
      </c>
      <c r="U413">
        <v>0.3</v>
      </c>
      <c r="V413">
        <v>-34.917600000000022</v>
      </c>
    </row>
    <row r="414" spans="1:22" x14ac:dyDescent="0.25">
      <c r="A414">
        <v>3830</v>
      </c>
      <c r="B414" t="s">
        <v>6969</v>
      </c>
      <c r="C414">
        <v>2014</v>
      </c>
      <c r="D414" s="27">
        <v>41767</v>
      </c>
      <c r="E414" s="27">
        <v>41771</v>
      </c>
      <c r="F414" t="s">
        <v>50</v>
      </c>
      <c r="G414" t="s">
        <v>3847</v>
      </c>
      <c r="H414" t="s">
        <v>3848</v>
      </c>
      <c r="I414" t="s">
        <v>41</v>
      </c>
      <c r="J414" t="s">
        <v>27</v>
      </c>
      <c r="K414" t="s">
        <v>880</v>
      </c>
      <c r="L414" t="s">
        <v>238</v>
      </c>
      <c r="M414">
        <v>48234</v>
      </c>
      <c r="N414" t="s">
        <v>105</v>
      </c>
      <c r="O414" t="s">
        <v>1807</v>
      </c>
      <c r="P414" t="s">
        <v>32</v>
      </c>
      <c r="Q414" t="s">
        <v>36</v>
      </c>
      <c r="R414" t="s">
        <v>1808</v>
      </c>
      <c r="S414">
        <v>476.8</v>
      </c>
      <c r="T414">
        <v>2</v>
      </c>
      <c r="U414">
        <v>0</v>
      </c>
      <c r="V414">
        <v>119.19999999999999</v>
      </c>
    </row>
    <row r="415" spans="1:22" x14ac:dyDescent="0.25">
      <c r="A415">
        <v>414</v>
      </c>
      <c r="B415" t="s">
        <v>1429</v>
      </c>
      <c r="C415">
        <v>2014</v>
      </c>
      <c r="D415" s="27">
        <v>41982</v>
      </c>
      <c r="E415" s="27">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25">
      <c r="A416">
        <v>3829</v>
      </c>
      <c r="B416" t="s">
        <v>6969</v>
      </c>
      <c r="C416">
        <v>2014</v>
      </c>
      <c r="D416" s="27">
        <v>41767</v>
      </c>
      <c r="E416" s="27">
        <v>41771</v>
      </c>
      <c r="F416" t="s">
        <v>50</v>
      </c>
      <c r="G416" t="s">
        <v>3847</v>
      </c>
      <c r="H416" t="s">
        <v>3848</v>
      </c>
      <c r="I416" t="s">
        <v>41</v>
      </c>
      <c r="J416" t="s">
        <v>27</v>
      </c>
      <c r="K416" t="s">
        <v>880</v>
      </c>
      <c r="L416" t="s">
        <v>238</v>
      </c>
      <c r="M416">
        <v>48234</v>
      </c>
      <c r="N416" t="s">
        <v>105</v>
      </c>
      <c r="O416" t="s">
        <v>5750</v>
      </c>
      <c r="P416" t="s">
        <v>32</v>
      </c>
      <c r="Q416" t="s">
        <v>36</v>
      </c>
      <c r="R416" t="s">
        <v>5751</v>
      </c>
      <c r="S416">
        <v>26.64</v>
      </c>
      <c r="T416">
        <v>1</v>
      </c>
      <c r="U416">
        <v>0</v>
      </c>
      <c r="V416">
        <v>7.4591999999999992</v>
      </c>
    </row>
    <row r="417" spans="1:22" x14ac:dyDescent="0.25">
      <c r="A417">
        <v>416</v>
      </c>
      <c r="B417" t="s">
        <v>1447</v>
      </c>
      <c r="C417">
        <v>2014</v>
      </c>
      <c r="D417" s="27">
        <v>41947</v>
      </c>
      <c r="E417" s="27">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25">
      <c r="A418">
        <v>3828</v>
      </c>
      <c r="B418" t="s">
        <v>6969</v>
      </c>
      <c r="C418">
        <v>2014</v>
      </c>
      <c r="D418" s="27">
        <v>41767</v>
      </c>
      <c r="E418" s="27">
        <v>41771</v>
      </c>
      <c r="F418" t="s">
        <v>50</v>
      </c>
      <c r="G418" t="s">
        <v>3847</v>
      </c>
      <c r="H418" t="s">
        <v>3848</v>
      </c>
      <c r="I418" t="s">
        <v>41</v>
      </c>
      <c r="J418" t="s">
        <v>27</v>
      </c>
      <c r="K418" t="s">
        <v>880</v>
      </c>
      <c r="L418" t="s">
        <v>238</v>
      </c>
      <c r="M418">
        <v>48234</v>
      </c>
      <c r="N418" t="s">
        <v>105</v>
      </c>
      <c r="O418" t="s">
        <v>1136</v>
      </c>
      <c r="P418" t="s">
        <v>32</v>
      </c>
      <c r="Q418" t="s">
        <v>36</v>
      </c>
      <c r="R418" t="s">
        <v>1137</v>
      </c>
      <c r="S418">
        <v>1458.65</v>
      </c>
      <c r="T418">
        <v>5</v>
      </c>
      <c r="U418">
        <v>0</v>
      </c>
      <c r="V418">
        <v>423.00849999999997</v>
      </c>
    </row>
    <row r="419" spans="1:22" x14ac:dyDescent="0.25">
      <c r="A419">
        <v>418</v>
      </c>
      <c r="B419" t="s">
        <v>1458</v>
      </c>
      <c r="C419">
        <v>2013</v>
      </c>
      <c r="D419" s="27">
        <v>41379</v>
      </c>
      <c r="E419" s="27">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25">
      <c r="A420">
        <v>3819</v>
      </c>
      <c r="B420" t="s">
        <v>6963</v>
      </c>
      <c r="C420">
        <v>2012</v>
      </c>
      <c r="D420" s="27">
        <v>41167</v>
      </c>
      <c r="E420" s="27">
        <v>41171</v>
      </c>
      <c r="F420" t="s">
        <v>50</v>
      </c>
      <c r="G420" t="s">
        <v>4276</v>
      </c>
      <c r="H420" t="s">
        <v>4277</v>
      </c>
      <c r="I420" t="s">
        <v>26</v>
      </c>
      <c r="J420" t="s">
        <v>27</v>
      </c>
      <c r="K420" t="s">
        <v>3909</v>
      </c>
      <c r="L420" t="s">
        <v>358</v>
      </c>
      <c r="M420">
        <v>36608</v>
      </c>
      <c r="N420" t="s">
        <v>30</v>
      </c>
      <c r="O420" t="s">
        <v>2060</v>
      </c>
      <c r="P420" t="s">
        <v>32</v>
      </c>
      <c r="Q420" t="s">
        <v>36</v>
      </c>
      <c r="R420" t="s">
        <v>2061</v>
      </c>
      <c r="S420">
        <v>1056.8599999999999</v>
      </c>
      <c r="T420">
        <v>7</v>
      </c>
      <c r="U420">
        <v>0</v>
      </c>
      <c r="V420">
        <v>306.48939999999988</v>
      </c>
    </row>
    <row r="421" spans="1:22" x14ac:dyDescent="0.25">
      <c r="A421">
        <v>3812</v>
      </c>
      <c r="B421" t="s">
        <v>6955</v>
      </c>
      <c r="C421">
        <v>2012</v>
      </c>
      <c r="D421" s="27">
        <v>41225</v>
      </c>
      <c r="E421" s="27">
        <v>41232</v>
      </c>
      <c r="F421" t="s">
        <v>50</v>
      </c>
      <c r="G421" t="s">
        <v>6638</v>
      </c>
      <c r="H421" t="s">
        <v>6639</v>
      </c>
      <c r="I421" t="s">
        <v>41</v>
      </c>
      <c r="J421" t="s">
        <v>27</v>
      </c>
      <c r="K421" t="s">
        <v>6825</v>
      </c>
      <c r="L421" t="s">
        <v>54</v>
      </c>
      <c r="M421">
        <v>33317</v>
      </c>
      <c r="N421" t="s">
        <v>30</v>
      </c>
      <c r="O421" t="s">
        <v>892</v>
      </c>
      <c r="P421" t="s">
        <v>32</v>
      </c>
      <c r="Q421" t="s">
        <v>36</v>
      </c>
      <c r="R421" t="s">
        <v>893</v>
      </c>
      <c r="S421">
        <v>146.13600000000002</v>
      </c>
      <c r="T421">
        <v>3</v>
      </c>
      <c r="U421">
        <v>0.2</v>
      </c>
      <c r="V421">
        <v>16.440299999999986</v>
      </c>
    </row>
    <row r="422" spans="1:22" x14ac:dyDescent="0.25">
      <c r="A422">
        <v>3810</v>
      </c>
      <c r="B422" t="s">
        <v>6955</v>
      </c>
      <c r="C422">
        <v>2012</v>
      </c>
      <c r="D422" s="27">
        <v>41225</v>
      </c>
      <c r="E422" s="27">
        <v>41232</v>
      </c>
      <c r="F422" t="s">
        <v>50</v>
      </c>
      <c r="G422" t="s">
        <v>6638</v>
      </c>
      <c r="H422" t="s">
        <v>6639</v>
      </c>
      <c r="I422" t="s">
        <v>41</v>
      </c>
      <c r="J422" t="s">
        <v>27</v>
      </c>
      <c r="K422" t="s">
        <v>6825</v>
      </c>
      <c r="L422" t="s">
        <v>54</v>
      </c>
      <c r="M422">
        <v>33317</v>
      </c>
      <c r="N422" t="s">
        <v>30</v>
      </c>
      <c r="O422" t="s">
        <v>6956</v>
      </c>
      <c r="P422" t="s">
        <v>32</v>
      </c>
      <c r="Q422" t="s">
        <v>36</v>
      </c>
      <c r="R422" t="s">
        <v>6957</v>
      </c>
      <c r="S422">
        <v>523.91999999999996</v>
      </c>
      <c r="T422">
        <v>5</v>
      </c>
      <c r="U422">
        <v>0.2</v>
      </c>
      <c r="V422">
        <v>-72.039000000000044</v>
      </c>
    </row>
    <row r="423" spans="1:22" x14ac:dyDescent="0.25">
      <c r="A423">
        <v>3801</v>
      </c>
      <c r="B423" t="s">
        <v>6950</v>
      </c>
      <c r="C423">
        <v>2013</v>
      </c>
      <c r="D423" s="27">
        <v>41562</v>
      </c>
      <c r="E423" s="27">
        <v>41568</v>
      </c>
      <c r="F423" t="s">
        <v>50</v>
      </c>
      <c r="G423" t="s">
        <v>6951</v>
      </c>
      <c r="H423" t="s">
        <v>6952</v>
      </c>
      <c r="I423" t="s">
        <v>26</v>
      </c>
      <c r="J423" t="s">
        <v>27</v>
      </c>
      <c r="K423" t="s">
        <v>1521</v>
      </c>
      <c r="L423" t="s">
        <v>88</v>
      </c>
      <c r="M423">
        <v>28540</v>
      </c>
      <c r="N423" t="s">
        <v>30</v>
      </c>
      <c r="O423" t="s">
        <v>6953</v>
      </c>
      <c r="P423" t="s">
        <v>32</v>
      </c>
      <c r="Q423" t="s">
        <v>36</v>
      </c>
      <c r="R423" t="s">
        <v>6954</v>
      </c>
      <c r="S423">
        <v>102.59200000000001</v>
      </c>
      <c r="T423">
        <v>1</v>
      </c>
      <c r="U423">
        <v>0.2</v>
      </c>
      <c r="V423">
        <v>10.2592</v>
      </c>
    </row>
    <row r="424" spans="1:22" x14ac:dyDescent="0.25">
      <c r="A424">
        <v>3769</v>
      </c>
      <c r="B424" t="s">
        <v>6913</v>
      </c>
      <c r="C424">
        <v>2011</v>
      </c>
      <c r="D424" s="27">
        <v>40893</v>
      </c>
      <c r="E424" s="27">
        <v>40897</v>
      </c>
      <c r="F424" t="s">
        <v>23</v>
      </c>
      <c r="G424" t="s">
        <v>135</v>
      </c>
      <c r="H424" t="s">
        <v>136</v>
      </c>
      <c r="I424" t="s">
        <v>41</v>
      </c>
      <c r="J424" t="s">
        <v>27</v>
      </c>
      <c r="K424" t="s">
        <v>2330</v>
      </c>
      <c r="L424" t="s">
        <v>54</v>
      </c>
      <c r="M424">
        <v>33012</v>
      </c>
      <c r="N424" t="s">
        <v>30</v>
      </c>
      <c r="O424" t="s">
        <v>4619</v>
      </c>
      <c r="P424" t="s">
        <v>32</v>
      </c>
      <c r="Q424" t="s">
        <v>36</v>
      </c>
      <c r="R424" t="s">
        <v>4620</v>
      </c>
      <c r="S424">
        <v>1013.8320000000001</v>
      </c>
      <c r="T424">
        <v>9</v>
      </c>
      <c r="U424">
        <v>0.2</v>
      </c>
      <c r="V424">
        <v>101.38319999999999</v>
      </c>
    </row>
    <row r="425" spans="1:22" x14ac:dyDescent="0.25">
      <c r="A425">
        <v>3757</v>
      </c>
      <c r="B425" t="s">
        <v>6901</v>
      </c>
      <c r="C425">
        <v>2013</v>
      </c>
      <c r="D425" s="27">
        <v>41337</v>
      </c>
      <c r="E425" s="27">
        <v>41340</v>
      </c>
      <c r="F425" t="s">
        <v>188</v>
      </c>
      <c r="G425" t="s">
        <v>6311</v>
      </c>
      <c r="H425" t="s">
        <v>6312</v>
      </c>
      <c r="I425" t="s">
        <v>41</v>
      </c>
      <c r="J425" t="s">
        <v>27</v>
      </c>
      <c r="K425" t="s">
        <v>6902</v>
      </c>
      <c r="L425" t="s">
        <v>104</v>
      </c>
      <c r="M425">
        <v>79762</v>
      </c>
      <c r="N425" t="s">
        <v>105</v>
      </c>
      <c r="O425" t="s">
        <v>6903</v>
      </c>
      <c r="P425" t="s">
        <v>32</v>
      </c>
      <c r="Q425" t="s">
        <v>36</v>
      </c>
      <c r="R425" t="s">
        <v>6904</v>
      </c>
      <c r="S425">
        <v>563.42999999999984</v>
      </c>
      <c r="T425">
        <v>5</v>
      </c>
      <c r="U425">
        <v>0.3</v>
      </c>
      <c r="V425">
        <v>-56.343000000000018</v>
      </c>
    </row>
    <row r="426" spans="1:22" x14ac:dyDescent="0.25">
      <c r="A426">
        <v>425</v>
      </c>
      <c r="B426" t="s">
        <v>1484</v>
      </c>
      <c r="C426">
        <v>2014</v>
      </c>
      <c r="D426" s="27">
        <v>41873</v>
      </c>
      <c r="E426" s="27">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25">
      <c r="A427">
        <v>3752</v>
      </c>
      <c r="B427" t="s">
        <v>6900</v>
      </c>
      <c r="C427">
        <v>2014</v>
      </c>
      <c r="D427" s="27">
        <v>41879</v>
      </c>
      <c r="E427" s="27">
        <v>41881</v>
      </c>
      <c r="F427" t="s">
        <v>23</v>
      </c>
      <c r="G427" t="s">
        <v>958</v>
      </c>
      <c r="H427" t="s">
        <v>959</v>
      </c>
      <c r="I427" t="s">
        <v>41</v>
      </c>
      <c r="J427" t="s">
        <v>27</v>
      </c>
      <c r="K427" t="s">
        <v>1027</v>
      </c>
      <c r="L427" t="s">
        <v>43</v>
      </c>
      <c r="M427">
        <v>90301</v>
      </c>
      <c r="N427" t="s">
        <v>44</v>
      </c>
      <c r="O427" t="s">
        <v>1461</v>
      </c>
      <c r="P427" t="s">
        <v>32</v>
      </c>
      <c r="Q427" t="s">
        <v>36</v>
      </c>
      <c r="R427" t="s">
        <v>1462</v>
      </c>
      <c r="S427">
        <v>230.28000000000003</v>
      </c>
      <c r="T427">
        <v>3</v>
      </c>
      <c r="U427">
        <v>0.2</v>
      </c>
      <c r="V427">
        <v>23.027999999999992</v>
      </c>
    </row>
    <row r="428" spans="1:22" x14ac:dyDescent="0.25">
      <c r="A428">
        <v>3747</v>
      </c>
      <c r="B428" t="s">
        <v>6899</v>
      </c>
      <c r="C428">
        <v>2013</v>
      </c>
      <c r="D428" s="27">
        <v>41541</v>
      </c>
      <c r="E428" s="27">
        <v>41546</v>
      </c>
      <c r="F428" t="s">
        <v>23</v>
      </c>
      <c r="G428" t="s">
        <v>1329</v>
      </c>
      <c r="H428" t="s">
        <v>1330</v>
      </c>
      <c r="I428" t="s">
        <v>26</v>
      </c>
      <c r="J428" t="s">
        <v>27</v>
      </c>
      <c r="K428" t="s">
        <v>497</v>
      </c>
      <c r="L428" t="s">
        <v>1272</v>
      </c>
      <c r="M428">
        <v>31907</v>
      </c>
      <c r="N428" t="s">
        <v>30</v>
      </c>
      <c r="O428" t="s">
        <v>5123</v>
      </c>
      <c r="P428" t="s">
        <v>32</v>
      </c>
      <c r="Q428" t="s">
        <v>36</v>
      </c>
      <c r="R428" t="s">
        <v>5124</v>
      </c>
      <c r="S428">
        <v>368.96999999999997</v>
      </c>
      <c r="T428">
        <v>3</v>
      </c>
      <c r="U428">
        <v>0</v>
      </c>
      <c r="V428">
        <v>81.173400000000001</v>
      </c>
    </row>
    <row r="429" spans="1:22" x14ac:dyDescent="0.25">
      <c r="A429">
        <v>3716</v>
      </c>
      <c r="B429" t="s">
        <v>6874</v>
      </c>
      <c r="C429">
        <v>2011</v>
      </c>
      <c r="D429" s="27">
        <v>40885</v>
      </c>
      <c r="E429" s="27">
        <v>40887</v>
      </c>
      <c r="F429" t="s">
        <v>23</v>
      </c>
      <c r="G429" t="s">
        <v>5281</v>
      </c>
      <c r="H429" t="s">
        <v>5282</v>
      </c>
      <c r="I429" t="s">
        <v>26</v>
      </c>
      <c r="J429" t="s">
        <v>27</v>
      </c>
      <c r="K429" t="s">
        <v>3015</v>
      </c>
      <c r="L429" t="s">
        <v>96</v>
      </c>
      <c r="M429">
        <v>98502</v>
      </c>
      <c r="N429" t="s">
        <v>44</v>
      </c>
      <c r="O429" t="s">
        <v>1164</v>
      </c>
      <c r="P429" t="s">
        <v>32</v>
      </c>
      <c r="Q429" t="s">
        <v>36</v>
      </c>
      <c r="R429" t="s">
        <v>1165</v>
      </c>
      <c r="S429">
        <v>603.91999999999996</v>
      </c>
      <c r="T429">
        <v>5</v>
      </c>
      <c r="U429">
        <v>0.2</v>
      </c>
      <c r="V429">
        <v>45.294000000000011</v>
      </c>
    </row>
    <row r="430" spans="1:22" x14ac:dyDescent="0.25">
      <c r="A430">
        <v>3675</v>
      </c>
      <c r="B430" t="s">
        <v>6841</v>
      </c>
      <c r="C430">
        <v>2014</v>
      </c>
      <c r="D430" s="27">
        <v>41950</v>
      </c>
      <c r="E430" s="27">
        <v>41955</v>
      </c>
      <c r="F430" t="s">
        <v>50</v>
      </c>
      <c r="G430" t="s">
        <v>5155</v>
      </c>
      <c r="H430" t="s">
        <v>5156</v>
      </c>
      <c r="I430" t="s">
        <v>26</v>
      </c>
      <c r="J430" t="s">
        <v>27</v>
      </c>
      <c r="K430" t="s">
        <v>146</v>
      </c>
      <c r="L430" t="s">
        <v>147</v>
      </c>
      <c r="M430">
        <v>19143</v>
      </c>
      <c r="N430" t="s">
        <v>148</v>
      </c>
      <c r="O430" t="s">
        <v>4839</v>
      </c>
      <c r="P430" t="s">
        <v>32</v>
      </c>
      <c r="Q430" t="s">
        <v>36</v>
      </c>
      <c r="R430" t="s">
        <v>4840</v>
      </c>
      <c r="S430">
        <v>127.372</v>
      </c>
      <c r="T430">
        <v>2</v>
      </c>
      <c r="U430">
        <v>0.3</v>
      </c>
      <c r="V430">
        <v>-30.933200000000006</v>
      </c>
    </row>
    <row r="431" spans="1:22" x14ac:dyDescent="0.25">
      <c r="A431">
        <v>3625</v>
      </c>
      <c r="B431" t="s">
        <v>6794</v>
      </c>
      <c r="C431">
        <v>2014</v>
      </c>
      <c r="D431" s="27">
        <v>41779</v>
      </c>
      <c r="E431" s="27">
        <v>41781</v>
      </c>
      <c r="F431" t="s">
        <v>23</v>
      </c>
      <c r="G431" t="s">
        <v>5320</v>
      </c>
      <c r="H431" t="s">
        <v>5321</v>
      </c>
      <c r="I431" t="s">
        <v>102</v>
      </c>
      <c r="J431" t="s">
        <v>27</v>
      </c>
      <c r="K431" t="s">
        <v>127</v>
      </c>
      <c r="L431" t="s">
        <v>43</v>
      </c>
      <c r="M431">
        <v>94109</v>
      </c>
      <c r="N431" t="s">
        <v>44</v>
      </c>
      <c r="O431" t="s">
        <v>1839</v>
      </c>
      <c r="P431" t="s">
        <v>32</v>
      </c>
      <c r="Q431" t="s">
        <v>36</v>
      </c>
      <c r="R431" t="s">
        <v>1840</v>
      </c>
      <c r="S431">
        <v>681.40800000000013</v>
      </c>
      <c r="T431">
        <v>12</v>
      </c>
      <c r="U431">
        <v>0.2</v>
      </c>
      <c r="V431">
        <v>42.588000000000022</v>
      </c>
    </row>
    <row r="432" spans="1:22" x14ac:dyDescent="0.25">
      <c r="A432">
        <v>3603</v>
      </c>
      <c r="B432" t="s">
        <v>6776</v>
      </c>
      <c r="C432">
        <v>2011</v>
      </c>
      <c r="D432" s="27">
        <v>40864</v>
      </c>
      <c r="E432" s="27">
        <v>40871</v>
      </c>
      <c r="F432" t="s">
        <v>50</v>
      </c>
      <c r="G432" t="s">
        <v>6777</v>
      </c>
      <c r="H432" t="s">
        <v>6778</v>
      </c>
      <c r="I432" t="s">
        <v>26</v>
      </c>
      <c r="J432" t="s">
        <v>27</v>
      </c>
      <c r="K432" t="s">
        <v>146</v>
      </c>
      <c r="L432" t="s">
        <v>147</v>
      </c>
      <c r="M432">
        <v>19143</v>
      </c>
      <c r="N432" t="s">
        <v>148</v>
      </c>
      <c r="O432" t="s">
        <v>1931</v>
      </c>
      <c r="P432" t="s">
        <v>32</v>
      </c>
      <c r="Q432" t="s">
        <v>36</v>
      </c>
      <c r="R432" t="s">
        <v>1932</v>
      </c>
      <c r="S432">
        <v>657.93</v>
      </c>
      <c r="T432">
        <v>5</v>
      </c>
      <c r="U432">
        <v>0.3</v>
      </c>
      <c r="V432">
        <v>-93.989999999999952</v>
      </c>
    </row>
    <row r="433" spans="1:22" x14ac:dyDescent="0.25">
      <c r="A433">
        <v>3585</v>
      </c>
      <c r="B433" t="s">
        <v>6762</v>
      </c>
      <c r="C433">
        <v>2012</v>
      </c>
      <c r="D433" s="27">
        <v>41253</v>
      </c>
      <c r="E433" s="27">
        <v>41259</v>
      </c>
      <c r="F433" t="s">
        <v>50</v>
      </c>
      <c r="G433" t="s">
        <v>3939</v>
      </c>
      <c r="H433" t="s">
        <v>3940</v>
      </c>
      <c r="I433" t="s">
        <v>41</v>
      </c>
      <c r="J433" t="s">
        <v>27</v>
      </c>
      <c r="K433" t="s">
        <v>328</v>
      </c>
      <c r="L433" t="s">
        <v>238</v>
      </c>
      <c r="M433">
        <v>49201</v>
      </c>
      <c r="N433" t="s">
        <v>105</v>
      </c>
      <c r="O433" t="s">
        <v>3891</v>
      </c>
      <c r="P433" t="s">
        <v>32</v>
      </c>
      <c r="Q433" t="s">
        <v>36</v>
      </c>
      <c r="R433" t="s">
        <v>3892</v>
      </c>
      <c r="S433">
        <v>191.96</v>
      </c>
      <c r="T433">
        <v>2</v>
      </c>
      <c r="U433">
        <v>0</v>
      </c>
      <c r="V433">
        <v>32.633199999999988</v>
      </c>
    </row>
    <row r="434" spans="1:22" x14ac:dyDescent="0.25">
      <c r="A434">
        <v>3552</v>
      </c>
      <c r="B434" t="s">
        <v>6733</v>
      </c>
      <c r="C434">
        <v>2013</v>
      </c>
      <c r="D434" s="27">
        <v>41363</v>
      </c>
      <c r="E434" s="27">
        <v>41367</v>
      </c>
      <c r="F434" t="s">
        <v>23</v>
      </c>
      <c r="G434" t="s">
        <v>3915</v>
      </c>
      <c r="H434" t="s">
        <v>3916</v>
      </c>
      <c r="I434" t="s">
        <v>102</v>
      </c>
      <c r="J434" t="s">
        <v>27</v>
      </c>
      <c r="K434" t="s">
        <v>303</v>
      </c>
      <c r="L434" t="s">
        <v>211</v>
      </c>
      <c r="M434">
        <v>60653</v>
      </c>
      <c r="N434" t="s">
        <v>105</v>
      </c>
      <c r="O434" t="s">
        <v>942</v>
      </c>
      <c r="P434" t="s">
        <v>32</v>
      </c>
      <c r="Q434" t="s">
        <v>36</v>
      </c>
      <c r="R434" t="s">
        <v>943</v>
      </c>
      <c r="S434">
        <v>844.11599999999987</v>
      </c>
      <c r="T434">
        <v>6</v>
      </c>
      <c r="U434">
        <v>0.3</v>
      </c>
      <c r="V434">
        <v>-36.176400000000001</v>
      </c>
    </row>
    <row r="435" spans="1:22" x14ac:dyDescent="0.25">
      <c r="A435">
        <v>3549</v>
      </c>
      <c r="B435" t="s">
        <v>6730</v>
      </c>
      <c r="C435">
        <v>2014</v>
      </c>
      <c r="D435" s="27">
        <v>41943</v>
      </c>
      <c r="E435" s="27">
        <v>41945</v>
      </c>
      <c r="F435" t="s">
        <v>188</v>
      </c>
      <c r="G435" t="s">
        <v>2313</v>
      </c>
      <c r="H435" t="s">
        <v>2314</v>
      </c>
      <c r="I435" t="s">
        <v>102</v>
      </c>
      <c r="J435" t="s">
        <v>27</v>
      </c>
      <c r="K435" t="s">
        <v>1464</v>
      </c>
      <c r="L435" t="s">
        <v>29</v>
      </c>
      <c r="M435">
        <v>40475</v>
      </c>
      <c r="N435" t="s">
        <v>30</v>
      </c>
      <c r="O435" t="s">
        <v>5165</v>
      </c>
      <c r="P435" t="s">
        <v>32</v>
      </c>
      <c r="Q435" t="s">
        <v>36</v>
      </c>
      <c r="R435" t="s">
        <v>5166</v>
      </c>
      <c r="S435">
        <v>33.94</v>
      </c>
      <c r="T435">
        <v>1</v>
      </c>
      <c r="U435">
        <v>0</v>
      </c>
      <c r="V435">
        <v>9.1637999999999984</v>
      </c>
    </row>
    <row r="436" spans="1:22" x14ac:dyDescent="0.25">
      <c r="A436">
        <v>3543</v>
      </c>
      <c r="B436" t="s">
        <v>6726</v>
      </c>
      <c r="C436">
        <v>2013</v>
      </c>
      <c r="D436" s="27">
        <v>41536</v>
      </c>
      <c r="E436" s="27">
        <v>41538</v>
      </c>
      <c r="F436" t="s">
        <v>188</v>
      </c>
      <c r="G436" t="s">
        <v>2304</v>
      </c>
      <c r="H436" t="s">
        <v>2305</v>
      </c>
      <c r="I436" t="s">
        <v>26</v>
      </c>
      <c r="J436" t="s">
        <v>27</v>
      </c>
      <c r="K436" t="s">
        <v>497</v>
      </c>
      <c r="L436" t="s">
        <v>498</v>
      </c>
      <c r="M436">
        <v>43229</v>
      </c>
      <c r="N436" t="s">
        <v>148</v>
      </c>
      <c r="O436" t="s">
        <v>1839</v>
      </c>
      <c r="P436" t="s">
        <v>32</v>
      </c>
      <c r="Q436" t="s">
        <v>36</v>
      </c>
      <c r="R436" t="s">
        <v>1840</v>
      </c>
      <c r="S436">
        <v>99.372</v>
      </c>
      <c r="T436">
        <v>2</v>
      </c>
      <c r="U436">
        <v>0.3</v>
      </c>
      <c r="V436">
        <v>-7.0979999999999919</v>
      </c>
    </row>
    <row r="437" spans="1:22" x14ac:dyDescent="0.25">
      <c r="A437">
        <v>3496</v>
      </c>
      <c r="B437" t="s">
        <v>6683</v>
      </c>
      <c r="C437">
        <v>2014</v>
      </c>
      <c r="D437" s="27">
        <v>41907</v>
      </c>
      <c r="E437" s="27">
        <v>41911</v>
      </c>
      <c r="F437" t="s">
        <v>50</v>
      </c>
      <c r="G437" t="s">
        <v>1805</v>
      </c>
      <c r="H437" t="s">
        <v>1806</v>
      </c>
      <c r="I437" t="s">
        <v>41</v>
      </c>
      <c r="J437" t="s">
        <v>27</v>
      </c>
      <c r="K437" t="s">
        <v>6684</v>
      </c>
      <c r="L437" t="s">
        <v>229</v>
      </c>
      <c r="M437">
        <v>56301</v>
      </c>
      <c r="N437" t="s">
        <v>105</v>
      </c>
      <c r="O437" t="s">
        <v>2580</v>
      </c>
      <c r="P437" t="s">
        <v>32</v>
      </c>
      <c r="Q437" t="s">
        <v>36</v>
      </c>
      <c r="R437" t="s">
        <v>2581</v>
      </c>
      <c r="S437">
        <v>603.91999999999996</v>
      </c>
      <c r="T437">
        <v>4</v>
      </c>
      <c r="U437">
        <v>0</v>
      </c>
      <c r="V437">
        <v>181.17599999999993</v>
      </c>
    </row>
    <row r="438" spans="1:22" x14ac:dyDescent="0.25">
      <c r="A438">
        <v>3490</v>
      </c>
      <c r="B438" t="s">
        <v>6681</v>
      </c>
      <c r="C438">
        <v>2012</v>
      </c>
      <c r="D438" s="27">
        <v>41092</v>
      </c>
      <c r="E438" s="27">
        <v>41096</v>
      </c>
      <c r="F438" t="s">
        <v>50</v>
      </c>
      <c r="G438" t="s">
        <v>5127</v>
      </c>
      <c r="H438" t="s">
        <v>5128</v>
      </c>
      <c r="I438" t="s">
        <v>26</v>
      </c>
      <c r="J438" t="s">
        <v>27</v>
      </c>
      <c r="K438" t="s">
        <v>6682</v>
      </c>
      <c r="L438" t="s">
        <v>211</v>
      </c>
      <c r="M438">
        <v>60188</v>
      </c>
      <c r="N438" t="s">
        <v>105</v>
      </c>
      <c r="O438" t="s">
        <v>4839</v>
      </c>
      <c r="P438" t="s">
        <v>32</v>
      </c>
      <c r="Q438" t="s">
        <v>36</v>
      </c>
      <c r="R438" t="s">
        <v>4840</v>
      </c>
      <c r="S438">
        <v>382.11599999999999</v>
      </c>
      <c r="T438">
        <v>6</v>
      </c>
      <c r="U438">
        <v>0.3</v>
      </c>
      <c r="V438">
        <v>-92.799600000000027</v>
      </c>
    </row>
    <row r="439" spans="1:22" x14ac:dyDescent="0.25">
      <c r="A439">
        <v>3489</v>
      </c>
      <c r="B439" t="s">
        <v>6681</v>
      </c>
      <c r="C439">
        <v>2012</v>
      </c>
      <c r="D439" s="27">
        <v>41092</v>
      </c>
      <c r="E439" s="27">
        <v>41096</v>
      </c>
      <c r="F439" t="s">
        <v>50</v>
      </c>
      <c r="G439" t="s">
        <v>5127</v>
      </c>
      <c r="H439" t="s">
        <v>5128</v>
      </c>
      <c r="I439" t="s">
        <v>26</v>
      </c>
      <c r="J439" t="s">
        <v>27</v>
      </c>
      <c r="K439" t="s">
        <v>6682</v>
      </c>
      <c r="L439" t="s">
        <v>211</v>
      </c>
      <c r="M439">
        <v>60188</v>
      </c>
      <c r="N439" t="s">
        <v>105</v>
      </c>
      <c r="O439" t="s">
        <v>1136</v>
      </c>
      <c r="P439" t="s">
        <v>32</v>
      </c>
      <c r="Q439" t="s">
        <v>36</v>
      </c>
      <c r="R439" t="s">
        <v>1137</v>
      </c>
      <c r="S439">
        <v>408.42200000000003</v>
      </c>
      <c r="T439">
        <v>2</v>
      </c>
      <c r="U439">
        <v>0.3</v>
      </c>
      <c r="V439">
        <v>-5.8346000000000231</v>
      </c>
    </row>
    <row r="440" spans="1:22" x14ac:dyDescent="0.25">
      <c r="A440">
        <v>3474</v>
      </c>
      <c r="B440" t="s">
        <v>6667</v>
      </c>
      <c r="C440">
        <v>2014</v>
      </c>
      <c r="D440" s="27">
        <v>41702</v>
      </c>
      <c r="E440" s="27">
        <v>41709</v>
      </c>
      <c r="F440" t="s">
        <v>50</v>
      </c>
      <c r="G440" t="s">
        <v>1827</v>
      </c>
      <c r="H440" t="s">
        <v>1828</v>
      </c>
      <c r="I440" t="s">
        <v>26</v>
      </c>
      <c r="J440" t="s">
        <v>27</v>
      </c>
      <c r="K440" t="s">
        <v>6668</v>
      </c>
      <c r="L440" t="s">
        <v>238</v>
      </c>
      <c r="M440">
        <v>48127</v>
      </c>
      <c r="N440" t="s">
        <v>105</v>
      </c>
      <c r="O440" t="s">
        <v>1280</v>
      </c>
      <c r="P440" t="s">
        <v>32</v>
      </c>
      <c r="Q440" t="s">
        <v>36</v>
      </c>
      <c r="R440" t="s">
        <v>1281</v>
      </c>
      <c r="S440">
        <v>180.98</v>
      </c>
      <c r="T440">
        <v>1</v>
      </c>
      <c r="U440">
        <v>0</v>
      </c>
      <c r="V440">
        <v>47.0548</v>
      </c>
    </row>
    <row r="441" spans="1:22" x14ac:dyDescent="0.25">
      <c r="A441">
        <v>440</v>
      </c>
      <c r="B441" t="s">
        <v>1536</v>
      </c>
      <c r="C441">
        <v>2014</v>
      </c>
      <c r="D441" s="27">
        <v>41660</v>
      </c>
      <c r="E441" s="27">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25">
      <c r="A442">
        <v>3427</v>
      </c>
      <c r="B442" t="s">
        <v>6619</v>
      </c>
      <c r="C442">
        <v>2012</v>
      </c>
      <c r="D442" s="27">
        <v>41176</v>
      </c>
      <c r="E442" s="27">
        <v>41180</v>
      </c>
      <c r="F442" t="s">
        <v>50</v>
      </c>
      <c r="G442" t="s">
        <v>3049</v>
      </c>
      <c r="H442" t="s">
        <v>3050</v>
      </c>
      <c r="I442" t="s">
        <v>102</v>
      </c>
      <c r="J442" t="s">
        <v>27</v>
      </c>
      <c r="K442" t="s">
        <v>6620</v>
      </c>
      <c r="L442" t="s">
        <v>489</v>
      </c>
      <c r="M442">
        <v>52001</v>
      </c>
      <c r="N442" t="s">
        <v>105</v>
      </c>
      <c r="O442" t="s">
        <v>4619</v>
      </c>
      <c r="P442" t="s">
        <v>32</v>
      </c>
      <c r="Q442" t="s">
        <v>36</v>
      </c>
      <c r="R442" t="s">
        <v>4620</v>
      </c>
      <c r="S442">
        <v>1408.1</v>
      </c>
      <c r="T442">
        <v>10</v>
      </c>
      <c r="U442">
        <v>0</v>
      </c>
      <c r="V442">
        <v>394.26800000000003</v>
      </c>
    </row>
    <row r="443" spans="1:22" x14ac:dyDescent="0.25">
      <c r="A443">
        <v>3420</v>
      </c>
      <c r="B443" t="s">
        <v>6617</v>
      </c>
      <c r="C443">
        <v>2012</v>
      </c>
      <c r="D443" s="27">
        <v>41158</v>
      </c>
      <c r="E443" s="27">
        <v>41165</v>
      </c>
      <c r="F443" t="s">
        <v>50</v>
      </c>
      <c r="G443" t="s">
        <v>2130</v>
      </c>
      <c r="H443" t="s">
        <v>2131</v>
      </c>
      <c r="I443" t="s">
        <v>102</v>
      </c>
      <c r="J443" t="s">
        <v>27</v>
      </c>
      <c r="K443" t="s">
        <v>266</v>
      </c>
      <c r="L443" t="s">
        <v>267</v>
      </c>
      <c r="M443">
        <v>10024</v>
      </c>
      <c r="N443" t="s">
        <v>148</v>
      </c>
      <c r="O443" t="s">
        <v>2580</v>
      </c>
      <c r="P443" t="s">
        <v>32</v>
      </c>
      <c r="Q443" t="s">
        <v>36</v>
      </c>
      <c r="R443" t="s">
        <v>2581</v>
      </c>
      <c r="S443">
        <v>271.76400000000001</v>
      </c>
      <c r="T443">
        <v>2</v>
      </c>
      <c r="U443">
        <v>0.1</v>
      </c>
      <c r="V443">
        <v>60.391999999999967</v>
      </c>
    </row>
    <row r="444" spans="1:22" x14ac:dyDescent="0.25">
      <c r="A444">
        <v>3407</v>
      </c>
      <c r="B444" t="s">
        <v>6612</v>
      </c>
      <c r="C444">
        <v>2011</v>
      </c>
      <c r="D444" s="27">
        <v>40656</v>
      </c>
      <c r="E444" s="27">
        <v>40660</v>
      </c>
      <c r="F444" t="s">
        <v>50</v>
      </c>
      <c r="G444" t="s">
        <v>6479</v>
      </c>
      <c r="H444" t="s">
        <v>6480</v>
      </c>
      <c r="I444" t="s">
        <v>102</v>
      </c>
      <c r="J444" t="s">
        <v>27</v>
      </c>
      <c r="K444" t="s">
        <v>497</v>
      </c>
      <c r="L444" t="s">
        <v>498</v>
      </c>
      <c r="M444">
        <v>43229</v>
      </c>
      <c r="N444" t="s">
        <v>148</v>
      </c>
      <c r="O444" t="s">
        <v>942</v>
      </c>
      <c r="P444" t="s">
        <v>32</v>
      </c>
      <c r="Q444" t="s">
        <v>36</v>
      </c>
      <c r="R444" t="s">
        <v>943</v>
      </c>
      <c r="S444">
        <v>281.37199999999996</v>
      </c>
      <c r="T444">
        <v>2</v>
      </c>
      <c r="U444">
        <v>0.3</v>
      </c>
      <c r="V444">
        <v>-12.058799999999991</v>
      </c>
    </row>
    <row r="445" spans="1:22" x14ac:dyDescent="0.25">
      <c r="A445">
        <v>3406</v>
      </c>
      <c r="B445" t="s">
        <v>6612</v>
      </c>
      <c r="C445">
        <v>2011</v>
      </c>
      <c r="D445" s="27">
        <v>40656</v>
      </c>
      <c r="E445" s="27">
        <v>40660</v>
      </c>
      <c r="F445" t="s">
        <v>50</v>
      </c>
      <c r="G445" t="s">
        <v>6479</v>
      </c>
      <c r="H445" t="s">
        <v>6480</v>
      </c>
      <c r="I445" t="s">
        <v>102</v>
      </c>
      <c r="J445" t="s">
        <v>27</v>
      </c>
      <c r="K445" t="s">
        <v>497</v>
      </c>
      <c r="L445" t="s">
        <v>498</v>
      </c>
      <c r="M445">
        <v>43229</v>
      </c>
      <c r="N445" t="s">
        <v>148</v>
      </c>
      <c r="O445" t="s">
        <v>942</v>
      </c>
      <c r="P445" t="s">
        <v>32</v>
      </c>
      <c r="Q445" t="s">
        <v>36</v>
      </c>
      <c r="R445" t="s">
        <v>943</v>
      </c>
      <c r="S445">
        <v>281.37199999999996</v>
      </c>
      <c r="T445">
        <v>2</v>
      </c>
      <c r="U445">
        <v>0.3</v>
      </c>
      <c r="V445">
        <v>-12.058799999999991</v>
      </c>
    </row>
    <row r="446" spans="1:22" x14ac:dyDescent="0.25">
      <c r="A446">
        <v>445</v>
      </c>
      <c r="B446" t="s">
        <v>1539</v>
      </c>
      <c r="C446">
        <v>2013</v>
      </c>
      <c r="D446" s="27">
        <v>41523</v>
      </c>
      <c r="E446" s="27">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25">
      <c r="A447">
        <v>3384</v>
      </c>
      <c r="B447" t="s">
        <v>6594</v>
      </c>
      <c r="C447">
        <v>2012</v>
      </c>
      <c r="D447" s="27">
        <v>41247</v>
      </c>
      <c r="E447" s="27">
        <v>41252</v>
      </c>
      <c r="F447" t="s">
        <v>23</v>
      </c>
      <c r="G447" t="s">
        <v>2757</v>
      </c>
      <c r="H447" t="s">
        <v>2758</v>
      </c>
      <c r="I447" t="s">
        <v>26</v>
      </c>
      <c r="J447" t="s">
        <v>27</v>
      </c>
      <c r="K447" t="s">
        <v>266</v>
      </c>
      <c r="L447" t="s">
        <v>267</v>
      </c>
      <c r="M447">
        <v>10035</v>
      </c>
      <c r="N447" t="s">
        <v>148</v>
      </c>
      <c r="O447" t="s">
        <v>6595</v>
      </c>
      <c r="P447" t="s">
        <v>32</v>
      </c>
      <c r="Q447" t="s">
        <v>36</v>
      </c>
      <c r="R447" t="s">
        <v>6596</v>
      </c>
      <c r="S447">
        <v>384.17399999999998</v>
      </c>
      <c r="T447">
        <v>7</v>
      </c>
      <c r="U447">
        <v>0.1</v>
      </c>
      <c r="V447">
        <v>29.880199999999981</v>
      </c>
    </row>
    <row r="448" spans="1:22" x14ac:dyDescent="0.25">
      <c r="A448">
        <v>3377</v>
      </c>
      <c r="B448" t="s">
        <v>6581</v>
      </c>
      <c r="C448">
        <v>2012</v>
      </c>
      <c r="D448" s="27">
        <v>41247</v>
      </c>
      <c r="E448" s="27">
        <v>41253</v>
      </c>
      <c r="F448" t="s">
        <v>50</v>
      </c>
      <c r="G448" t="s">
        <v>51</v>
      </c>
      <c r="H448" t="s">
        <v>52</v>
      </c>
      <c r="I448" t="s">
        <v>26</v>
      </c>
      <c r="J448" t="s">
        <v>27</v>
      </c>
      <c r="K448" t="s">
        <v>6102</v>
      </c>
      <c r="L448" t="s">
        <v>267</v>
      </c>
      <c r="M448">
        <v>11550</v>
      </c>
      <c r="N448" t="s">
        <v>148</v>
      </c>
      <c r="O448" t="s">
        <v>942</v>
      </c>
      <c r="P448" t="s">
        <v>32</v>
      </c>
      <c r="Q448" t="s">
        <v>36</v>
      </c>
      <c r="R448" t="s">
        <v>943</v>
      </c>
      <c r="S448">
        <v>361.76400000000001</v>
      </c>
      <c r="T448">
        <v>2</v>
      </c>
      <c r="U448">
        <v>0.1</v>
      </c>
      <c r="V448">
        <v>68.333200000000005</v>
      </c>
    </row>
    <row r="449" spans="1:22" x14ac:dyDescent="0.25">
      <c r="A449">
        <v>3375</v>
      </c>
      <c r="B449" t="s">
        <v>6581</v>
      </c>
      <c r="C449">
        <v>2012</v>
      </c>
      <c r="D449" s="27">
        <v>41247</v>
      </c>
      <c r="E449" s="27">
        <v>41253</v>
      </c>
      <c r="F449" t="s">
        <v>50</v>
      </c>
      <c r="G449" t="s">
        <v>51</v>
      </c>
      <c r="H449" t="s">
        <v>52</v>
      </c>
      <c r="I449" t="s">
        <v>26</v>
      </c>
      <c r="J449" t="s">
        <v>27</v>
      </c>
      <c r="K449" t="s">
        <v>6102</v>
      </c>
      <c r="L449" t="s">
        <v>267</v>
      </c>
      <c r="M449">
        <v>11550</v>
      </c>
      <c r="N449" t="s">
        <v>148</v>
      </c>
      <c r="O449" t="s">
        <v>1548</v>
      </c>
      <c r="P449" t="s">
        <v>32</v>
      </c>
      <c r="Q449" t="s">
        <v>36</v>
      </c>
      <c r="R449" t="s">
        <v>1549</v>
      </c>
      <c r="S449">
        <v>364.41</v>
      </c>
      <c r="T449">
        <v>5</v>
      </c>
      <c r="U449">
        <v>0.1</v>
      </c>
      <c r="V449">
        <v>8.0980000000000203</v>
      </c>
    </row>
    <row r="450" spans="1:22" x14ac:dyDescent="0.25">
      <c r="A450">
        <v>3321</v>
      </c>
      <c r="B450" t="s">
        <v>6531</v>
      </c>
      <c r="C450">
        <v>2011</v>
      </c>
      <c r="D450" s="27">
        <v>40897</v>
      </c>
      <c r="E450" s="27">
        <v>40902</v>
      </c>
      <c r="F450" t="s">
        <v>50</v>
      </c>
      <c r="G450" t="s">
        <v>6532</v>
      </c>
      <c r="H450" t="s">
        <v>6533</v>
      </c>
      <c r="I450" t="s">
        <v>26</v>
      </c>
      <c r="J450" t="s">
        <v>27</v>
      </c>
      <c r="K450" t="s">
        <v>382</v>
      </c>
      <c r="L450" t="s">
        <v>335</v>
      </c>
      <c r="M450">
        <v>38401</v>
      </c>
      <c r="N450" t="s">
        <v>30</v>
      </c>
      <c r="O450" t="s">
        <v>686</v>
      </c>
      <c r="P450" t="s">
        <v>32</v>
      </c>
      <c r="Q450" t="s">
        <v>36</v>
      </c>
      <c r="R450" t="s">
        <v>687</v>
      </c>
      <c r="S450">
        <v>662.88</v>
      </c>
      <c r="T450">
        <v>3</v>
      </c>
      <c r="U450">
        <v>0.2</v>
      </c>
      <c r="V450">
        <v>74.573999999999955</v>
      </c>
    </row>
    <row r="451" spans="1:22" x14ac:dyDescent="0.25">
      <c r="A451">
        <v>3315</v>
      </c>
      <c r="B451" t="s">
        <v>6528</v>
      </c>
      <c r="C451">
        <v>2014</v>
      </c>
      <c r="D451" s="27">
        <v>41998</v>
      </c>
      <c r="E451" s="27">
        <v>42002</v>
      </c>
      <c r="F451" t="s">
        <v>50</v>
      </c>
      <c r="G451" t="s">
        <v>5793</v>
      </c>
      <c r="H451" t="s">
        <v>5794</v>
      </c>
      <c r="I451" t="s">
        <v>26</v>
      </c>
      <c r="J451" t="s">
        <v>27</v>
      </c>
      <c r="K451" t="s">
        <v>2343</v>
      </c>
      <c r="L451" t="s">
        <v>267</v>
      </c>
      <c r="M451">
        <v>11572</v>
      </c>
      <c r="N451" t="s">
        <v>148</v>
      </c>
      <c r="O451" t="s">
        <v>1164</v>
      </c>
      <c r="P451" t="s">
        <v>32</v>
      </c>
      <c r="Q451" t="s">
        <v>36</v>
      </c>
      <c r="R451" t="s">
        <v>1165</v>
      </c>
      <c r="S451">
        <v>271.76400000000001</v>
      </c>
      <c r="T451">
        <v>2</v>
      </c>
      <c r="U451">
        <v>0.1</v>
      </c>
      <c r="V451">
        <v>48.313600000000008</v>
      </c>
    </row>
    <row r="452" spans="1:22" x14ac:dyDescent="0.25">
      <c r="A452">
        <v>3313</v>
      </c>
      <c r="B452" t="s">
        <v>6527</v>
      </c>
      <c r="C452">
        <v>2011</v>
      </c>
      <c r="D452" s="27">
        <v>40813</v>
      </c>
      <c r="E452" s="27">
        <v>40817</v>
      </c>
      <c r="F452" t="s">
        <v>50</v>
      </c>
      <c r="G452" t="s">
        <v>4319</v>
      </c>
      <c r="H452" t="s">
        <v>4320</v>
      </c>
      <c r="I452" t="s">
        <v>26</v>
      </c>
      <c r="J452" t="s">
        <v>27</v>
      </c>
      <c r="K452" t="s">
        <v>947</v>
      </c>
      <c r="L452" t="s">
        <v>43</v>
      </c>
      <c r="M452">
        <v>92037</v>
      </c>
      <c r="N452" t="s">
        <v>44</v>
      </c>
      <c r="O452" t="s">
        <v>1164</v>
      </c>
      <c r="P452" t="s">
        <v>32</v>
      </c>
      <c r="Q452" t="s">
        <v>36</v>
      </c>
      <c r="R452" t="s">
        <v>1165</v>
      </c>
      <c r="S452">
        <v>603.91999999999996</v>
      </c>
      <c r="T452">
        <v>5</v>
      </c>
      <c r="U452">
        <v>0.2</v>
      </c>
      <c r="V452">
        <v>45.294000000000011</v>
      </c>
    </row>
    <row r="453" spans="1:22" x14ac:dyDescent="0.25">
      <c r="A453">
        <v>3273</v>
      </c>
      <c r="B453" t="s">
        <v>6497</v>
      </c>
      <c r="C453">
        <v>2012</v>
      </c>
      <c r="D453" s="27">
        <v>40948</v>
      </c>
      <c r="E453" s="27">
        <v>40955</v>
      </c>
      <c r="F453" t="s">
        <v>50</v>
      </c>
      <c r="G453" t="s">
        <v>6461</v>
      </c>
      <c r="H453" t="s">
        <v>6462</v>
      </c>
      <c r="I453" t="s">
        <v>26</v>
      </c>
      <c r="J453" t="s">
        <v>27</v>
      </c>
      <c r="K453" t="s">
        <v>42</v>
      </c>
      <c r="L453" t="s">
        <v>43</v>
      </c>
      <c r="M453">
        <v>90049</v>
      </c>
      <c r="N453" t="s">
        <v>44</v>
      </c>
      <c r="O453" t="s">
        <v>149</v>
      </c>
      <c r="P453" t="s">
        <v>32</v>
      </c>
      <c r="Q453" t="s">
        <v>36</v>
      </c>
      <c r="R453" t="s">
        <v>150</v>
      </c>
      <c r="S453">
        <v>203.92</v>
      </c>
      <c r="T453">
        <v>5</v>
      </c>
      <c r="U453">
        <v>0.2</v>
      </c>
      <c r="V453">
        <v>22.940999999999995</v>
      </c>
    </row>
    <row r="454" spans="1:22" x14ac:dyDescent="0.25">
      <c r="A454">
        <v>3249</v>
      </c>
      <c r="B454" t="s">
        <v>6468</v>
      </c>
      <c r="C454">
        <v>2013</v>
      </c>
      <c r="D454" s="27">
        <v>41535</v>
      </c>
      <c r="E454" s="27">
        <v>41539</v>
      </c>
      <c r="F454" t="s">
        <v>50</v>
      </c>
      <c r="G454" t="s">
        <v>2656</v>
      </c>
      <c r="H454" t="s">
        <v>2657</v>
      </c>
      <c r="I454" t="s">
        <v>102</v>
      </c>
      <c r="J454" t="s">
        <v>27</v>
      </c>
      <c r="K454" t="s">
        <v>95</v>
      </c>
      <c r="L454" t="s">
        <v>96</v>
      </c>
      <c r="M454">
        <v>98103</v>
      </c>
      <c r="N454" t="s">
        <v>44</v>
      </c>
      <c r="O454" t="s">
        <v>6142</v>
      </c>
      <c r="P454" t="s">
        <v>32</v>
      </c>
      <c r="Q454" t="s">
        <v>36</v>
      </c>
      <c r="R454" t="s">
        <v>6143</v>
      </c>
      <c r="S454">
        <v>113.88800000000002</v>
      </c>
      <c r="T454">
        <v>2</v>
      </c>
      <c r="U454">
        <v>0.2</v>
      </c>
      <c r="V454">
        <v>9.9651999999999994</v>
      </c>
    </row>
    <row r="455" spans="1:22" x14ac:dyDescent="0.25">
      <c r="A455">
        <v>3245</v>
      </c>
      <c r="B455" t="s">
        <v>6460</v>
      </c>
      <c r="C455">
        <v>2014</v>
      </c>
      <c r="D455" s="27">
        <v>41975</v>
      </c>
      <c r="E455" s="27">
        <v>41979</v>
      </c>
      <c r="F455" t="s">
        <v>50</v>
      </c>
      <c r="G455" t="s">
        <v>6461</v>
      </c>
      <c r="H455" t="s">
        <v>6462</v>
      </c>
      <c r="I455" t="s">
        <v>26</v>
      </c>
      <c r="J455" t="s">
        <v>27</v>
      </c>
      <c r="K455" t="s">
        <v>758</v>
      </c>
      <c r="L455" t="s">
        <v>104</v>
      </c>
      <c r="M455">
        <v>75051</v>
      </c>
      <c r="N455" t="s">
        <v>105</v>
      </c>
      <c r="O455" t="s">
        <v>1164</v>
      </c>
      <c r="P455" t="s">
        <v>32</v>
      </c>
      <c r="Q455" t="s">
        <v>36</v>
      </c>
      <c r="R455" t="s">
        <v>1165</v>
      </c>
      <c r="S455">
        <v>317.05799999999999</v>
      </c>
      <c r="T455">
        <v>3</v>
      </c>
      <c r="U455">
        <v>0.3</v>
      </c>
      <c r="V455">
        <v>-18.117599999999996</v>
      </c>
    </row>
    <row r="456" spans="1:22" x14ac:dyDescent="0.25">
      <c r="A456">
        <v>3239</v>
      </c>
      <c r="B456" t="s">
        <v>6453</v>
      </c>
      <c r="C456">
        <v>2013</v>
      </c>
      <c r="D456" s="27">
        <v>41599</v>
      </c>
      <c r="E456" s="27">
        <v>41606</v>
      </c>
      <c r="F456" t="s">
        <v>50</v>
      </c>
      <c r="G456" t="s">
        <v>6454</v>
      </c>
      <c r="H456" t="s">
        <v>6455</v>
      </c>
      <c r="I456" t="s">
        <v>41</v>
      </c>
      <c r="J456" t="s">
        <v>27</v>
      </c>
      <c r="K456" t="s">
        <v>184</v>
      </c>
      <c r="L456" t="s">
        <v>104</v>
      </c>
      <c r="M456">
        <v>77095</v>
      </c>
      <c r="N456" t="s">
        <v>105</v>
      </c>
      <c r="O456" t="s">
        <v>4839</v>
      </c>
      <c r="P456" t="s">
        <v>32</v>
      </c>
      <c r="Q456" t="s">
        <v>36</v>
      </c>
      <c r="R456" t="s">
        <v>4840</v>
      </c>
      <c r="S456">
        <v>318.43</v>
      </c>
      <c r="T456">
        <v>5</v>
      </c>
      <c r="U456">
        <v>0.3</v>
      </c>
      <c r="V456">
        <v>-77.333000000000013</v>
      </c>
    </row>
    <row r="457" spans="1:22" x14ac:dyDescent="0.25">
      <c r="A457">
        <v>3173</v>
      </c>
      <c r="B457" t="s">
        <v>6387</v>
      </c>
      <c r="C457">
        <v>2013</v>
      </c>
      <c r="D457" s="27">
        <v>41355</v>
      </c>
      <c r="E457" s="27">
        <v>41362</v>
      </c>
      <c r="F457" t="s">
        <v>50</v>
      </c>
      <c r="G457" t="s">
        <v>3739</v>
      </c>
      <c r="H457" t="s">
        <v>3740</v>
      </c>
      <c r="I457" t="s">
        <v>26</v>
      </c>
      <c r="J457" t="s">
        <v>27</v>
      </c>
      <c r="K457" t="s">
        <v>303</v>
      </c>
      <c r="L457" t="s">
        <v>211</v>
      </c>
      <c r="M457">
        <v>60623</v>
      </c>
      <c r="N457" t="s">
        <v>105</v>
      </c>
      <c r="O457" t="s">
        <v>2580</v>
      </c>
      <c r="P457" t="s">
        <v>32</v>
      </c>
      <c r="Q457" t="s">
        <v>36</v>
      </c>
      <c r="R457" t="s">
        <v>2581</v>
      </c>
      <c r="S457">
        <v>528.42999999999995</v>
      </c>
      <c r="T457">
        <v>5</v>
      </c>
      <c r="U457">
        <v>0.3</v>
      </c>
      <c r="V457">
        <v>0</v>
      </c>
    </row>
    <row r="458" spans="1:22" x14ac:dyDescent="0.25">
      <c r="A458">
        <v>457</v>
      </c>
      <c r="B458" t="s">
        <v>1582</v>
      </c>
      <c r="C458">
        <v>2011</v>
      </c>
      <c r="D458" s="27">
        <v>40587</v>
      </c>
      <c r="E458" s="27">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25">
      <c r="A459">
        <v>458</v>
      </c>
      <c r="B459" t="s">
        <v>1587</v>
      </c>
      <c r="C459">
        <v>2013</v>
      </c>
      <c r="D459" s="27">
        <v>41544</v>
      </c>
      <c r="E459" s="27">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25">
      <c r="A460">
        <v>3169</v>
      </c>
      <c r="B460" t="s">
        <v>6385</v>
      </c>
      <c r="C460">
        <v>2013</v>
      </c>
      <c r="D460" s="27">
        <v>41423</v>
      </c>
      <c r="E460" s="27">
        <v>41429</v>
      </c>
      <c r="F460" t="s">
        <v>50</v>
      </c>
      <c r="G460" t="s">
        <v>1448</v>
      </c>
      <c r="H460" t="s">
        <v>1449</v>
      </c>
      <c r="I460" t="s">
        <v>41</v>
      </c>
      <c r="J460" t="s">
        <v>27</v>
      </c>
      <c r="K460" t="s">
        <v>5647</v>
      </c>
      <c r="L460" t="s">
        <v>54</v>
      </c>
      <c r="M460">
        <v>32303</v>
      </c>
      <c r="N460" t="s">
        <v>30</v>
      </c>
      <c r="O460" t="s">
        <v>4928</v>
      </c>
      <c r="P460" t="s">
        <v>32</v>
      </c>
      <c r="Q460" t="s">
        <v>36</v>
      </c>
      <c r="R460" t="s">
        <v>4929</v>
      </c>
      <c r="S460">
        <v>390.27199999999999</v>
      </c>
      <c r="T460">
        <v>8</v>
      </c>
      <c r="U460">
        <v>0.2</v>
      </c>
      <c r="V460">
        <v>-24.39200000000001</v>
      </c>
    </row>
    <row r="461" spans="1:22" x14ac:dyDescent="0.25">
      <c r="A461">
        <v>3146</v>
      </c>
      <c r="B461" t="s">
        <v>6354</v>
      </c>
      <c r="C461">
        <v>2014</v>
      </c>
      <c r="D461" s="27">
        <v>41682</v>
      </c>
      <c r="E461" s="27">
        <v>41684</v>
      </c>
      <c r="F461" t="s">
        <v>23</v>
      </c>
      <c r="G461" t="s">
        <v>6355</v>
      </c>
      <c r="H461" t="s">
        <v>6356</v>
      </c>
      <c r="I461" t="s">
        <v>41</v>
      </c>
      <c r="J461" t="s">
        <v>27</v>
      </c>
      <c r="K461" t="s">
        <v>95</v>
      </c>
      <c r="L461" t="s">
        <v>96</v>
      </c>
      <c r="M461">
        <v>98105</v>
      </c>
      <c r="N461" t="s">
        <v>44</v>
      </c>
      <c r="O461" t="s">
        <v>6357</v>
      </c>
      <c r="P461" t="s">
        <v>32</v>
      </c>
      <c r="Q461" t="s">
        <v>36</v>
      </c>
      <c r="R461" t="s">
        <v>6358</v>
      </c>
      <c r="S461">
        <v>963.13600000000008</v>
      </c>
      <c r="T461">
        <v>4</v>
      </c>
      <c r="U461">
        <v>0.2</v>
      </c>
      <c r="V461">
        <v>108.35279999999986</v>
      </c>
    </row>
    <row r="462" spans="1:22" x14ac:dyDescent="0.25">
      <c r="A462">
        <v>3145</v>
      </c>
      <c r="B462" t="s">
        <v>6353</v>
      </c>
      <c r="C462">
        <v>2013</v>
      </c>
      <c r="D462" s="27">
        <v>41523</v>
      </c>
      <c r="E462" s="27">
        <v>41529</v>
      </c>
      <c r="F462" t="s">
        <v>50</v>
      </c>
      <c r="G462" t="s">
        <v>2140</v>
      </c>
      <c r="H462" t="s">
        <v>2141</v>
      </c>
      <c r="I462" t="s">
        <v>41</v>
      </c>
      <c r="J462" t="s">
        <v>27</v>
      </c>
      <c r="K462" t="s">
        <v>1237</v>
      </c>
      <c r="L462" t="s">
        <v>104</v>
      </c>
      <c r="M462">
        <v>78745</v>
      </c>
      <c r="N462" t="s">
        <v>105</v>
      </c>
      <c r="O462" t="s">
        <v>1839</v>
      </c>
      <c r="P462" t="s">
        <v>32</v>
      </c>
      <c r="Q462" t="s">
        <v>36</v>
      </c>
      <c r="R462" t="s">
        <v>1840</v>
      </c>
      <c r="S462">
        <v>347.80200000000002</v>
      </c>
      <c r="T462">
        <v>7</v>
      </c>
      <c r="U462">
        <v>0.3</v>
      </c>
      <c r="V462">
        <v>-24.842999999999961</v>
      </c>
    </row>
    <row r="463" spans="1:22" x14ac:dyDescent="0.25">
      <c r="A463">
        <v>3130</v>
      </c>
      <c r="B463" t="s">
        <v>6341</v>
      </c>
      <c r="C463">
        <v>2011</v>
      </c>
      <c r="D463" s="27">
        <v>40893</v>
      </c>
      <c r="E463" s="27">
        <v>40894</v>
      </c>
      <c r="F463" t="s">
        <v>188</v>
      </c>
      <c r="G463" t="s">
        <v>3173</v>
      </c>
      <c r="H463" t="s">
        <v>3174</v>
      </c>
      <c r="I463" t="s">
        <v>102</v>
      </c>
      <c r="J463" t="s">
        <v>27</v>
      </c>
      <c r="K463" t="s">
        <v>42</v>
      </c>
      <c r="L463" t="s">
        <v>43</v>
      </c>
      <c r="M463">
        <v>90049</v>
      </c>
      <c r="N463" t="s">
        <v>44</v>
      </c>
      <c r="O463" t="s">
        <v>1164</v>
      </c>
      <c r="P463" t="s">
        <v>32</v>
      </c>
      <c r="Q463" t="s">
        <v>36</v>
      </c>
      <c r="R463" t="s">
        <v>1165</v>
      </c>
      <c r="S463">
        <v>241.56799999999998</v>
      </c>
      <c r="T463">
        <v>2</v>
      </c>
      <c r="U463">
        <v>0.2</v>
      </c>
      <c r="V463">
        <v>18.11760000000001</v>
      </c>
    </row>
    <row r="464" spans="1:22" x14ac:dyDescent="0.25">
      <c r="A464">
        <v>3119</v>
      </c>
      <c r="B464" t="s">
        <v>6331</v>
      </c>
      <c r="C464">
        <v>2012</v>
      </c>
      <c r="D464" s="27">
        <v>41071</v>
      </c>
      <c r="E464" s="27">
        <v>41072</v>
      </c>
      <c r="F464" t="s">
        <v>188</v>
      </c>
      <c r="G464" t="s">
        <v>4507</v>
      </c>
      <c r="H464" t="s">
        <v>4508</v>
      </c>
      <c r="I464" t="s">
        <v>41</v>
      </c>
      <c r="J464" t="s">
        <v>27</v>
      </c>
      <c r="K464" t="s">
        <v>1792</v>
      </c>
      <c r="L464" t="s">
        <v>54</v>
      </c>
      <c r="M464">
        <v>33801</v>
      </c>
      <c r="N464" t="s">
        <v>30</v>
      </c>
      <c r="O464" t="s">
        <v>1195</v>
      </c>
      <c r="P464" t="s">
        <v>32</v>
      </c>
      <c r="Q464" t="s">
        <v>36</v>
      </c>
      <c r="R464" t="s">
        <v>1196</v>
      </c>
      <c r="S464">
        <v>1123.92</v>
      </c>
      <c r="T464">
        <v>5</v>
      </c>
      <c r="U464">
        <v>0.2</v>
      </c>
      <c r="V464">
        <v>-182.63700000000017</v>
      </c>
    </row>
    <row r="465" spans="1:22" x14ac:dyDescent="0.25">
      <c r="A465">
        <v>3116</v>
      </c>
      <c r="B465" t="s">
        <v>6328</v>
      </c>
      <c r="C465">
        <v>2013</v>
      </c>
      <c r="D465" s="27">
        <v>41510</v>
      </c>
      <c r="E465" s="27">
        <v>41517</v>
      </c>
      <c r="F465" t="s">
        <v>50</v>
      </c>
      <c r="G465" t="s">
        <v>3987</v>
      </c>
      <c r="H465" t="s">
        <v>3988</v>
      </c>
      <c r="I465" t="s">
        <v>26</v>
      </c>
      <c r="J465" t="s">
        <v>27</v>
      </c>
      <c r="K465" t="s">
        <v>95</v>
      </c>
      <c r="L465" t="s">
        <v>96</v>
      </c>
      <c r="M465">
        <v>98105</v>
      </c>
      <c r="N465" t="s">
        <v>44</v>
      </c>
      <c r="O465" t="s">
        <v>3545</v>
      </c>
      <c r="P465" t="s">
        <v>32</v>
      </c>
      <c r="Q465" t="s">
        <v>36</v>
      </c>
      <c r="R465" t="s">
        <v>3546</v>
      </c>
      <c r="S465">
        <v>532.70400000000006</v>
      </c>
      <c r="T465">
        <v>6</v>
      </c>
      <c r="U465">
        <v>0.2</v>
      </c>
      <c r="V465">
        <v>-39.952800000000025</v>
      </c>
    </row>
    <row r="466" spans="1:22" x14ac:dyDescent="0.25">
      <c r="A466">
        <v>3078</v>
      </c>
      <c r="B466" t="s">
        <v>6292</v>
      </c>
      <c r="C466">
        <v>2011</v>
      </c>
      <c r="D466" s="27">
        <v>40744</v>
      </c>
      <c r="E466" s="27">
        <v>40748</v>
      </c>
      <c r="F466" t="s">
        <v>50</v>
      </c>
      <c r="G466" t="s">
        <v>3814</v>
      </c>
      <c r="H466" t="s">
        <v>3815</v>
      </c>
      <c r="I466" t="s">
        <v>102</v>
      </c>
      <c r="J466" t="s">
        <v>27</v>
      </c>
      <c r="K466" t="s">
        <v>815</v>
      </c>
      <c r="L466" t="s">
        <v>104</v>
      </c>
      <c r="M466">
        <v>75217</v>
      </c>
      <c r="N466" t="s">
        <v>105</v>
      </c>
      <c r="O466" t="s">
        <v>1872</v>
      </c>
      <c r="P466" t="s">
        <v>32</v>
      </c>
      <c r="Q466" t="s">
        <v>36</v>
      </c>
      <c r="R466" t="s">
        <v>1873</v>
      </c>
      <c r="S466">
        <v>981.37199999999996</v>
      </c>
      <c r="T466">
        <v>2</v>
      </c>
      <c r="U466">
        <v>0.3</v>
      </c>
      <c r="V466">
        <v>-140.19599999999997</v>
      </c>
    </row>
    <row r="467" spans="1:22" x14ac:dyDescent="0.25">
      <c r="A467">
        <v>3044</v>
      </c>
      <c r="B467" t="s">
        <v>6245</v>
      </c>
      <c r="C467">
        <v>2014</v>
      </c>
      <c r="D467" s="27">
        <v>41894</v>
      </c>
      <c r="E467" s="27">
        <v>41895</v>
      </c>
      <c r="F467" t="s">
        <v>1290</v>
      </c>
      <c r="G467" t="s">
        <v>5098</v>
      </c>
      <c r="H467" t="s">
        <v>5099</v>
      </c>
      <c r="I467" t="s">
        <v>102</v>
      </c>
      <c r="J467" t="s">
        <v>27</v>
      </c>
      <c r="K467" t="s">
        <v>1173</v>
      </c>
      <c r="L467" t="s">
        <v>43</v>
      </c>
      <c r="M467">
        <v>90805</v>
      </c>
      <c r="N467" t="s">
        <v>44</v>
      </c>
      <c r="O467" t="s">
        <v>6248</v>
      </c>
      <c r="P467" t="s">
        <v>32</v>
      </c>
      <c r="Q467" t="s">
        <v>36</v>
      </c>
      <c r="R467" t="s">
        <v>6249</v>
      </c>
      <c r="S467">
        <v>2054.2720000000004</v>
      </c>
      <c r="T467">
        <v>8</v>
      </c>
      <c r="U467">
        <v>0.2</v>
      </c>
      <c r="V467">
        <v>256.78399999999976</v>
      </c>
    </row>
    <row r="468" spans="1:22" x14ac:dyDescent="0.25">
      <c r="A468">
        <v>3033</v>
      </c>
      <c r="B468" t="s">
        <v>6235</v>
      </c>
      <c r="C468">
        <v>2013</v>
      </c>
      <c r="D468" s="27">
        <v>41600</v>
      </c>
      <c r="E468" s="27">
        <v>41605</v>
      </c>
      <c r="F468" t="s">
        <v>50</v>
      </c>
      <c r="G468" t="s">
        <v>3593</v>
      </c>
      <c r="H468" t="s">
        <v>3594</v>
      </c>
      <c r="I468" t="s">
        <v>26</v>
      </c>
      <c r="J468" t="s">
        <v>27</v>
      </c>
      <c r="K468" t="s">
        <v>6231</v>
      </c>
      <c r="L468" t="s">
        <v>420</v>
      </c>
      <c r="M468">
        <v>97030</v>
      </c>
      <c r="N468" t="s">
        <v>44</v>
      </c>
      <c r="O468" t="s">
        <v>4928</v>
      </c>
      <c r="P468" t="s">
        <v>32</v>
      </c>
      <c r="Q468" t="s">
        <v>36</v>
      </c>
      <c r="R468" t="s">
        <v>4929</v>
      </c>
      <c r="S468">
        <v>195.136</v>
      </c>
      <c r="T468">
        <v>4</v>
      </c>
      <c r="U468">
        <v>0.2</v>
      </c>
      <c r="V468">
        <v>-12.196000000000005</v>
      </c>
    </row>
    <row r="469" spans="1:22" x14ac:dyDescent="0.25">
      <c r="A469">
        <v>3029</v>
      </c>
      <c r="B469" t="s">
        <v>6229</v>
      </c>
      <c r="C469">
        <v>2014</v>
      </c>
      <c r="D469" s="27">
        <v>41991</v>
      </c>
      <c r="E469" s="27">
        <v>41995</v>
      </c>
      <c r="F469" t="s">
        <v>50</v>
      </c>
      <c r="G469" t="s">
        <v>4042</v>
      </c>
      <c r="H469" t="s">
        <v>4043</v>
      </c>
      <c r="I469" t="s">
        <v>26</v>
      </c>
      <c r="J469" t="s">
        <v>27</v>
      </c>
      <c r="K469" t="s">
        <v>4874</v>
      </c>
      <c r="L469" t="s">
        <v>319</v>
      </c>
      <c r="M469">
        <v>23320</v>
      </c>
      <c r="N469" t="s">
        <v>30</v>
      </c>
      <c r="O469" t="s">
        <v>3621</v>
      </c>
      <c r="P469" t="s">
        <v>32</v>
      </c>
      <c r="Q469" t="s">
        <v>36</v>
      </c>
      <c r="R469" t="s">
        <v>3622</v>
      </c>
      <c r="S469">
        <v>504.90000000000003</v>
      </c>
      <c r="T469">
        <v>5</v>
      </c>
      <c r="U469">
        <v>0</v>
      </c>
      <c r="V469">
        <v>80.78400000000002</v>
      </c>
    </row>
    <row r="470" spans="1:22" x14ac:dyDescent="0.25">
      <c r="A470">
        <v>2982</v>
      </c>
      <c r="B470" t="s">
        <v>6177</v>
      </c>
      <c r="C470">
        <v>2011</v>
      </c>
      <c r="D470" s="27">
        <v>40736</v>
      </c>
      <c r="E470" s="27">
        <v>40742</v>
      </c>
      <c r="F470" t="s">
        <v>50</v>
      </c>
      <c r="G470" t="s">
        <v>486</v>
      </c>
      <c r="H470" t="s">
        <v>487</v>
      </c>
      <c r="I470" t="s">
        <v>26</v>
      </c>
      <c r="J470" t="s">
        <v>27</v>
      </c>
      <c r="K470" t="s">
        <v>95</v>
      </c>
      <c r="L470" t="s">
        <v>96</v>
      </c>
      <c r="M470">
        <v>98115</v>
      </c>
      <c r="N470" t="s">
        <v>44</v>
      </c>
      <c r="O470" t="s">
        <v>6167</v>
      </c>
      <c r="P470" t="s">
        <v>32</v>
      </c>
      <c r="Q470" t="s">
        <v>36</v>
      </c>
      <c r="R470" t="s">
        <v>6168</v>
      </c>
      <c r="S470">
        <v>123.136</v>
      </c>
      <c r="T470">
        <v>4</v>
      </c>
      <c r="U470">
        <v>0.2</v>
      </c>
      <c r="V470">
        <v>13.852799999999981</v>
      </c>
    </row>
    <row r="471" spans="1:22" x14ac:dyDescent="0.25">
      <c r="A471">
        <v>2979</v>
      </c>
      <c r="B471" t="s">
        <v>6170</v>
      </c>
      <c r="C471">
        <v>2011</v>
      </c>
      <c r="D471" s="27">
        <v>40557</v>
      </c>
      <c r="E471" s="27">
        <v>40560</v>
      </c>
      <c r="F471" t="s">
        <v>23</v>
      </c>
      <c r="G471" t="s">
        <v>3731</v>
      </c>
      <c r="H471" t="s">
        <v>3732</v>
      </c>
      <c r="I471" t="s">
        <v>26</v>
      </c>
      <c r="J471" t="s">
        <v>27</v>
      </c>
      <c r="K471" t="s">
        <v>6171</v>
      </c>
      <c r="L471" t="s">
        <v>383</v>
      </c>
      <c r="M471">
        <v>29464</v>
      </c>
      <c r="N471" t="s">
        <v>30</v>
      </c>
      <c r="O471" t="s">
        <v>6128</v>
      </c>
      <c r="P471" t="s">
        <v>32</v>
      </c>
      <c r="Q471" t="s">
        <v>36</v>
      </c>
      <c r="R471" t="s">
        <v>6129</v>
      </c>
      <c r="S471">
        <v>545.93999999999994</v>
      </c>
      <c r="T471">
        <v>6</v>
      </c>
      <c r="U471">
        <v>0</v>
      </c>
      <c r="V471">
        <v>87.350400000000036</v>
      </c>
    </row>
    <row r="472" spans="1:22" x14ac:dyDescent="0.25">
      <c r="A472">
        <v>2977</v>
      </c>
      <c r="B472" t="s">
        <v>6166</v>
      </c>
      <c r="C472">
        <v>2014</v>
      </c>
      <c r="D472" s="27">
        <v>41978</v>
      </c>
      <c r="E472" s="27">
        <v>41978</v>
      </c>
      <c r="F472" t="s">
        <v>1290</v>
      </c>
      <c r="G472" t="s">
        <v>39</v>
      </c>
      <c r="H472" t="s">
        <v>40</v>
      </c>
      <c r="I472" t="s">
        <v>41</v>
      </c>
      <c r="J472" t="s">
        <v>27</v>
      </c>
      <c r="K472" t="s">
        <v>146</v>
      </c>
      <c r="L472" t="s">
        <v>147</v>
      </c>
      <c r="M472">
        <v>19143</v>
      </c>
      <c r="N472" t="s">
        <v>148</v>
      </c>
      <c r="O472" t="s">
        <v>6167</v>
      </c>
      <c r="P472" t="s">
        <v>32</v>
      </c>
      <c r="Q472" t="s">
        <v>36</v>
      </c>
      <c r="R472" t="s">
        <v>6168</v>
      </c>
      <c r="S472">
        <v>188.55199999999996</v>
      </c>
      <c r="T472">
        <v>7</v>
      </c>
      <c r="U472">
        <v>0.3</v>
      </c>
      <c r="V472">
        <v>-2.693600000000032</v>
      </c>
    </row>
    <row r="473" spans="1:22" x14ac:dyDescent="0.25">
      <c r="A473">
        <v>2964</v>
      </c>
      <c r="B473" t="s">
        <v>6155</v>
      </c>
      <c r="C473">
        <v>2014</v>
      </c>
      <c r="D473" s="27">
        <v>41990</v>
      </c>
      <c r="E473" s="27">
        <v>41995</v>
      </c>
      <c r="F473" t="s">
        <v>23</v>
      </c>
      <c r="G473" t="s">
        <v>6156</v>
      </c>
      <c r="H473" t="s">
        <v>6157</v>
      </c>
      <c r="I473" t="s">
        <v>41</v>
      </c>
      <c r="J473" t="s">
        <v>27</v>
      </c>
      <c r="K473" t="s">
        <v>2343</v>
      </c>
      <c r="L473" t="s">
        <v>43</v>
      </c>
      <c r="M473">
        <v>92054</v>
      </c>
      <c r="N473" t="s">
        <v>44</v>
      </c>
      <c r="O473" t="s">
        <v>701</v>
      </c>
      <c r="P473" t="s">
        <v>32</v>
      </c>
      <c r="Q473" t="s">
        <v>36</v>
      </c>
      <c r="R473" t="s">
        <v>702</v>
      </c>
      <c r="S473">
        <v>97.184000000000012</v>
      </c>
      <c r="T473">
        <v>2</v>
      </c>
      <c r="U473">
        <v>0.2</v>
      </c>
      <c r="V473">
        <v>6.0740000000000016</v>
      </c>
    </row>
    <row r="474" spans="1:22" x14ac:dyDescent="0.25">
      <c r="A474">
        <v>2963</v>
      </c>
      <c r="B474" t="s">
        <v>6155</v>
      </c>
      <c r="C474">
        <v>2014</v>
      </c>
      <c r="D474" s="27">
        <v>41990</v>
      </c>
      <c r="E474" s="27">
        <v>41995</v>
      </c>
      <c r="F474" t="s">
        <v>23</v>
      </c>
      <c r="G474" t="s">
        <v>6156</v>
      </c>
      <c r="H474" t="s">
        <v>6157</v>
      </c>
      <c r="I474" t="s">
        <v>41</v>
      </c>
      <c r="J474" t="s">
        <v>27</v>
      </c>
      <c r="K474" t="s">
        <v>2343</v>
      </c>
      <c r="L474" t="s">
        <v>43</v>
      </c>
      <c r="M474">
        <v>92054</v>
      </c>
      <c r="N474" t="s">
        <v>44</v>
      </c>
      <c r="O474" t="s">
        <v>149</v>
      </c>
      <c r="P474" t="s">
        <v>32</v>
      </c>
      <c r="Q474" t="s">
        <v>36</v>
      </c>
      <c r="R474" t="s">
        <v>150</v>
      </c>
      <c r="S474">
        <v>81.567999999999998</v>
      </c>
      <c r="T474">
        <v>2</v>
      </c>
      <c r="U474">
        <v>0.2</v>
      </c>
      <c r="V474">
        <v>9.1763999999999974</v>
      </c>
    </row>
    <row r="475" spans="1:22" x14ac:dyDescent="0.25">
      <c r="A475">
        <v>2957</v>
      </c>
      <c r="B475" t="s">
        <v>6149</v>
      </c>
      <c r="C475">
        <v>2014</v>
      </c>
      <c r="D475" s="27">
        <v>41818</v>
      </c>
      <c r="E475" s="27">
        <v>41825</v>
      </c>
      <c r="F475" t="s">
        <v>50</v>
      </c>
      <c r="G475" t="s">
        <v>6150</v>
      </c>
      <c r="H475" t="s">
        <v>6151</v>
      </c>
      <c r="I475" t="s">
        <v>102</v>
      </c>
      <c r="J475" t="s">
        <v>27</v>
      </c>
      <c r="K475" t="s">
        <v>4103</v>
      </c>
      <c r="L475" t="s">
        <v>267</v>
      </c>
      <c r="M475">
        <v>13601</v>
      </c>
      <c r="N475" t="s">
        <v>148</v>
      </c>
      <c r="O475" t="s">
        <v>1839</v>
      </c>
      <c r="P475" t="s">
        <v>32</v>
      </c>
      <c r="Q475" t="s">
        <v>36</v>
      </c>
      <c r="R475" t="s">
        <v>1840</v>
      </c>
      <c r="S475">
        <v>191.64600000000002</v>
      </c>
      <c r="T475">
        <v>3</v>
      </c>
      <c r="U475">
        <v>0.1</v>
      </c>
      <c r="V475">
        <v>31.94100000000001</v>
      </c>
    </row>
    <row r="476" spans="1:22" x14ac:dyDescent="0.25">
      <c r="A476">
        <v>2952</v>
      </c>
      <c r="B476" t="s">
        <v>6139</v>
      </c>
      <c r="C476">
        <v>2014</v>
      </c>
      <c r="D476" s="27">
        <v>41956</v>
      </c>
      <c r="E476" s="27">
        <v>41956</v>
      </c>
      <c r="F476" t="s">
        <v>1290</v>
      </c>
      <c r="G476" t="s">
        <v>6140</v>
      </c>
      <c r="H476" t="s">
        <v>6141</v>
      </c>
      <c r="I476" t="s">
        <v>102</v>
      </c>
      <c r="J476" t="s">
        <v>27</v>
      </c>
      <c r="K476" t="s">
        <v>3942</v>
      </c>
      <c r="L476" t="s">
        <v>310</v>
      </c>
      <c r="M476">
        <v>85301</v>
      </c>
      <c r="N476" t="s">
        <v>44</v>
      </c>
      <c r="O476" t="s">
        <v>6142</v>
      </c>
      <c r="P476" t="s">
        <v>32</v>
      </c>
      <c r="Q476" t="s">
        <v>36</v>
      </c>
      <c r="R476" t="s">
        <v>6143</v>
      </c>
      <c r="S476">
        <v>113.88800000000002</v>
      </c>
      <c r="T476">
        <v>2</v>
      </c>
      <c r="U476">
        <v>0.2</v>
      </c>
      <c r="V476">
        <v>9.9651999999999994</v>
      </c>
    </row>
    <row r="477" spans="1:22" x14ac:dyDescent="0.25">
      <c r="A477">
        <v>2943</v>
      </c>
      <c r="B477" t="s">
        <v>6127</v>
      </c>
      <c r="C477">
        <v>2014</v>
      </c>
      <c r="D477" s="27">
        <v>41724</v>
      </c>
      <c r="E477" s="27">
        <v>41730</v>
      </c>
      <c r="F477" t="s">
        <v>50</v>
      </c>
      <c r="G477" t="s">
        <v>2109</v>
      </c>
      <c r="H477" t="s">
        <v>2110</v>
      </c>
      <c r="I477" t="s">
        <v>41</v>
      </c>
      <c r="J477" t="s">
        <v>27</v>
      </c>
      <c r="K477" t="s">
        <v>2548</v>
      </c>
      <c r="L477" t="s">
        <v>114</v>
      </c>
      <c r="M477">
        <v>53209</v>
      </c>
      <c r="N477" t="s">
        <v>105</v>
      </c>
      <c r="O477" t="s">
        <v>3186</v>
      </c>
      <c r="P477" t="s">
        <v>32</v>
      </c>
      <c r="Q477" t="s">
        <v>36</v>
      </c>
      <c r="R477" t="s">
        <v>3187</v>
      </c>
      <c r="S477">
        <v>368.96999999999997</v>
      </c>
      <c r="T477">
        <v>3</v>
      </c>
      <c r="U477">
        <v>0</v>
      </c>
      <c r="V477">
        <v>40.586699999999979</v>
      </c>
    </row>
    <row r="478" spans="1:22" x14ac:dyDescent="0.25">
      <c r="A478">
        <v>2942</v>
      </c>
      <c r="B478" t="s">
        <v>6127</v>
      </c>
      <c r="C478">
        <v>2014</v>
      </c>
      <c r="D478" s="27">
        <v>41724</v>
      </c>
      <c r="E478" s="27">
        <v>41730</v>
      </c>
      <c r="F478" t="s">
        <v>50</v>
      </c>
      <c r="G478" t="s">
        <v>2109</v>
      </c>
      <c r="H478" t="s">
        <v>2110</v>
      </c>
      <c r="I478" t="s">
        <v>41</v>
      </c>
      <c r="J478" t="s">
        <v>27</v>
      </c>
      <c r="K478" t="s">
        <v>2548</v>
      </c>
      <c r="L478" t="s">
        <v>114</v>
      </c>
      <c r="M478">
        <v>53209</v>
      </c>
      <c r="N478" t="s">
        <v>105</v>
      </c>
      <c r="O478" t="s">
        <v>2476</v>
      </c>
      <c r="P478" t="s">
        <v>32</v>
      </c>
      <c r="Q478" t="s">
        <v>36</v>
      </c>
      <c r="R478" t="s">
        <v>2477</v>
      </c>
      <c r="S478">
        <v>1526.5600000000002</v>
      </c>
      <c r="T478">
        <v>7</v>
      </c>
      <c r="U478">
        <v>0</v>
      </c>
      <c r="V478">
        <v>427.43679999999995</v>
      </c>
    </row>
    <row r="479" spans="1:22" x14ac:dyDescent="0.25">
      <c r="A479">
        <v>2941</v>
      </c>
      <c r="B479" t="s">
        <v>6127</v>
      </c>
      <c r="C479">
        <v>2014</v>
      </c>
      <c r="D479" s="27">
        <v>41724</v>
      </c>
      <c r="E479" s="27">
        <v>41730</v>
      </c>
      <c r="F479" t="s">
        <v>50</v>
      </c>
      <c r="G479" t="s">
        <v>2109</v>
      </c>
      <c r="H479" t="s">
        <v>2110</v>
      </c>
      <c r="I479" t="s">
        <v>41</v>
      </c>
      <c r="J479" t="s">
        <v>27</v>
      </c>
      <c r="K479" t="s">
        <v>2548</v>
      </c>
      <c r="L479" t="s">
        <v>114</v>
      </c>
      <c r="M479">
        <v>53209</v>
      </c>
      <c r="N479" t="s">
        <v>105</v>
      </c>
      <c r="O479" t="s">
        <v>6128</v>
      </c>
      <c r="P479" t="s">
        <v>32</v>
      </c>
      <c r="Q479" t="s">
        <v>36</v>
      </c>
      <c r="R479" t="s">
        <v>6129</v>
      </c>
      <c r="S479">
        <v>90.99</v>
      </c>
      <c r="T479">
        <v>1</v>
      </c>
      <c r="U479">
        <v>0</v>
      </c>
      <c r="V479">
        <v>14.558400000000006</v>
      </c>
    </row>
    <row r="480" spans="1:22" x14ac:dyDescent="0.25">
      <c r="A480">
        <v>2933</v>
      </c>
      <c r="B480" t="s">
        <v>6125</v>
      </c>
      <c r="C480">
        <v>2012</v>
      </c>
      <c r="D480" s="27">
        <v>41129</v>
      </c>
      <c r="E480" s="27">
        <v>41129</v>
      </c>
      <c r="F480" t="s">
        <v>1290</v>
      </c>
      <c r="G480" t="s">
        <v>5615</v>
      </c>
      <c r="H480" t="s">
        <v>5616</v>
      </c>
      <c r="I480" t="s">
        <v>26</v>
      </c>
      <c r="J480" t="s">
        <v>27</v>
      </c>
      <c r="K480" t="s">
        <v>127</v>
      </c>
      <c r="L480" t="s">
        <v>43</v>
      </c>
      <c r="M480">
        <v>94109</v>
      </c>
      <c r="N480" t="s">
        <v>44</v>
      </c>
      <c r="O480" t="s">
        <v>1280</v>
      </c>
      <c r="P480" t="s">
        <v>32</v>
      </c>
      <c r="Q480" t="s">
        <v>36</v>
      </c>
      <c r="R480" t="s">
        <v>1281</v>
      </c>
      <c r="S480">
        <v>144.78399999999999</v>
      </c>
      <c r="T480">
        <v>1</v>
      </c>
      <c r="U480">
        <v>0.2</v>
      </c>
      <c r="V480">
        <v>10.858800000000002</v>
      </c>
    </row>
    <row r="481" spans="1:22" x14ac:dyDescent="0.25">
      <c r="A481">
        <v>2905</v>
      </c>
      <c r="B481" t="s">
        <v>6091</v>
      </c>
      <c r="C481">
        <v>2013</v>
      </c>
      <c r="D481" s="27">
        <v>41453</v>
      </c>
      <c r="E481" s="27">
        <v>41457</v>
      </c>
      <c r="F481" t="s">
        <v>50</v>
      </c>
      <c r="G481" t="s">
        <v>4616</v>
      </c>
      <c r="H481" t="s">
        <v>4617</v>
      </c>
      <c r="I481" t="s">
        <v>41</v>
      </c>
      <c r="J481" t="s">
        <v>27</v>
      </c>
      <c r="K481" t="s">
        <v>6092</v>
      </c>
      <c r="L481" t="s">
        <v>211</v>
      </c>
      <c r="M481">
        <v>60035</v>
      </c>
      <c r="N481" t="s">
        <v>105</v>
      </c>
      <c r="O481" t="s">
        <v>4768</v>
      </c>
      <c r="P481" t="s">
        <v>32</v>
      </c>
      <c r="Q481" t="s">
        <v>36</v>
      </c>
      <c r="R481" t="s">
        <v>4769</v>
      </c>
      <c r="S481">
        <v>539.65800000000002</v>
      </c>
      <c r="T481">
        <v>3</v>
      </c>
      <c r="U481">
        <v>0.3</v>
      </c>
      <c r="V481">
        <v>-7.7094000000001017</v>
      </c>
    </row>
    <row r="482" spans="1:22" x14ac:dyDescent="0.25">
      <c r="A482">
        <v>2899</v>
      </c>
      <c r="B482" t="s">
        <v>6087</v>
      </c>
      <c r="C482">
        <v>2012</v>
      </c>
      <c r="D482" s="27">
        <v>41025</v>
      </c>
      <c r="E482" s="27">
        <v>41029</v>
      </c>
      <c r="F482" t="s">
        <v>50</v>
      </c>
      <c r="G482" t="s">
        <v>5502</v>
      </c>
      <c r="H482" t="s">
        <v>5503</v>
      </c>
      <c r="I482" t="s">
        <v>26</v>
      </c>
      <c r="J482" t="s">
        <v>27</v>
      </c>
      <c r="K482" t="s">
        <v>184</v>
      </c>
      <c r="L482" t="s">
        <v>104</v>
      </c>
      <c r="M482">
        <v>77036</v>
      </c>
      <c r="N482" t="s">
        <v>105</v>
      </c>
      <c r="O482" t="s">
        <v>1136</v>
      </c>
      <c r="P482" t="s">
        <v>32</v>
      </c>
      <c r="Q482" t="s">
        <v>36</v>
      </c>
      <c r="R482" t="s">
        <v>1137</v>
      </c>
      <c r="S482">
        <v>408.42200000000003</v>
      </c>
      <c r="T482">
        <v>2</v>
      </c>
      <c r="U482">
        <v>0.3</v>
      </c>
      <c r="V482">
        <v>-5.8346000000000231</v>
      </c>
    </row>
    <row r="483" spans="1:22" x14ac:dyDescent="0.25">
      <c r="A483">
        <v>2891</v>
      </c>
      <c r="B483" t="s">
        <v>6076</v>
      </c>
      <c r="C483">
        <v>2011</v>
      </c>
      <c r="D483" s="27">
        <v>40662</v>
      </c>
      <c r="E483" s="27">
        <v>40664</v>
      </c>
      <c r="F483" t="s">
        <v>23</v>
      </c>
      <c r="G483" t="s">
        <v>6077</v>
      </c>
      <c r="H483" t="s">
        <v>6078</v>
      </c>
      <c r="I483" t="s">
        <v>26</v>
      </c>
      <c r="J483" t="s">
        <v>27</v>
      </c>
      <c r="K483" t="s">
        <v>6079</v>
      </c>
      <c r="L483" t="s">
        <v>736</v>
      </c>
      <c r="M483">
        <v>70601</v>
      </c>
      <c r="N483" t="s">
        <v>30</v>
      </c>
      <c r="O483" t="s">
        <v>3102</v>
      </c>
      <c r="P483" t="s">
        <v>32</v>
      </c>
      <c r="Q483" t="s">
        <v>36</v>
      </c>
      <c r="R483" t="s">
        <v>3103</v>
      </c>
      <c r="S483">
        <v>51.96</v>
      </c>
      <c r="T483">
        <v>2</v>
      </c>
      <c r="U483">
        <v>0</v>
      </c>
      <c r="V483">
        <v>12.990000000000002</v>
      </c>
    </row>
    <row r="484" spans="1:22" x14ac:dyDescent="0.25">
      <c r="A484">
        <v>2886</v>
      </c>
      <c r="B484" t="s">
        <v>6071</v>
      </c>
      <c r="C484">
        <v>2013</v>
      </c>
      <c r="D484" s="27">
        <v>41566</v>
      </c>
      <c r="E484" s="27">
        <v>41570</v>
      </c>
      <c r="F484" t="s">
        <v>50</v>
      </c>
      <c r="G484" t="s">
        <v>1827</v>
      </c>
      <c r="H484" t="s">
        <v>1828</v>
      </c>
      <c r="I484" t="s">
        <v>26</v>
      </c>
      <c r="J484" t="s">
        <v>27</v>
      </c>
      <c r="K484" t="s">
        <v>4075</v>
      </c>
      <c r="L484" t="s">
        <v>310</v>
      </c>
      <c r="M484">
        <v>85281</v>
      </c>
      <c r="N484" t="s">
        <v>44</v>
      </c>
      <c r="O484" t="s">
        <v>1537</v>
      </c>
      <c r="P484" t="s">
        <v>32</v>
      </c>
      <c r="Q484" t="s">
        <v>36</v>
      </c>
      <c r="R484" t="s">
        <v>1538</v>
      </c>
      <c r="S484">
        <v>307.92</v>
      </c>
      <c r="T484">
        <v>5</v>
      </c>
      <c r="U484">
        <v>0.2</v>
      </c>
      <c r="V484">
        <v>-34.64100000000002</v>
      </c>
    </row>
    <row r="485" spans="1:22" x14ac:dyDescent="0.25">
      <c r="A485">
        <v>2877</v>
      </c>
      <c r="B485" t="s">
        <v>6064</v>
      </c>
      <c r="C485">
        <v>2013</v>
      </c>
      <c r="D485" s="27">
        <v>41295</v>
      </c>
      <c r="E485" s="27">
        <v>41297</v>
      </c>
      <c r="F485" t="s">
        <v>23</v>
      </c>
      <c r="G485" t="s">
        <v>1242</v>
      </c>
      <c r="H485" t="s">
        <v>1243</v>
      </c>
      <c r="I485" t="s">
        <v>26</v>
      </c>
      <c r="J485" t="s">
        <v>27</v>
      </c>
      <c r="K485" t="s">
        <v>947</v>
      </c>
      <c r="L485" t="s">
        <v>43</v>
      </c>
      <c r="M485">
        <v>92037</v>
      </c>
      <c r="N485" t="s">
        <v>44</v>
      </c>
      <c r="O485" t="s">
        <v>1280</v>
      </c>
      <c r="P485" t="s">
        <v>32</v>
      </c>
      <c r="Q485" t="s">
        <v>36</v>
      </c>
      <c r="R485" t="s">
        <v>1281</v>
      </c>
      <c r="S485">
        <v>1013.4879999999999</v>
      </c>
      <c r="T485">
        <v>7</v>
      </c>
      <c r="U485">
        <v>0.2</v>
      </c>
      <c r="V485">
        <v>76.011600000000016</v>
      </c>
    </row>
    <row r="486" spans="1:22" x14ac:dyDescent="0.25">
      <c r="A486">
        <v>2876</v>
      </c>
      <c r="B486" t="s">
        <v>6064</v>
      </c>
      <c r="C486">
        <v>2013</v>
      </c>
      <c r="D486" s="27">
        <v>41295</v>
      </c>
      <c r="E486" s="27">
        <v>41297</v>
      </c>
      <c r="F486" t="s">
        <v>23</v>
      </c>
      <c r="G486" t="s">
        <v>1242</v>
      </c>
      <c r="H486" t="s">
        <v>1243</v>
      </c>
      <c r="I486" t="s">
        <v>26</v>
      </c>
      <c r="J486" t="s">
        <v>27</v>
      </c>
      <c r="K486" t="s">
        <v>947</v>
      </c>
      <c r="L486" t="s">
        <v>43</v>
      </c>
      <c r="M486">
        <v>92037</v>
      </c>
      <c r="N486" t="s">
        <v>44</v>
      </c>
      <c r="O486" t="s">
        <v>3891</v>
      </c>
      <c r="P486" t="s">
        <v>32</v>
      </c>
      <c r="Q486" t="s">
        <v>36</v>
      </c>
      <c r="R486" t="s">
        <v>3892</v>
      </c>
      <c r="S486">
        <v>153.56800000000001</v>
      </c>
      <c r="T486">
        <v>2</v>
      </c>
      <c r="U486">
        <v>0.2</v>
      </c>
      <c r="V486">
        <v>-5.758800000000015</v>
      </c>
    </row>
    <row r="487" spans="1:22" x14ac:dyDescent="0.25">
      <c r="A487">
        <v>2872</v>
      </c>
      <c r="B487" t="s">
        <v>6058</v>
      </c>
      <c r="C487">
        <v>2011</v>
      </c>
      <c r="D487" s="27">
        <v>40624</v>
      </c>
      <c r="E487" s="27">
        <v>40628</v>
      </c>
      <c r="F487" t="s">
        <v>50</v>
      </c>
      <c r="G487" t="s">
        <v>6059</v>
      </c>
      <c r="H487" t="s">
        <v>6060</v>
      </c>
      <c r="I487" t="s">
        <v>41</v>
      </c>
      <c r="J487" t="s">
        <v>27</v>
      </c>
      <c r="K487" t="s">
        <v>1310</v>
      </c>
      <c r="L487" t="s">
        <v>310</v>
      </c>
      <c r="M487">
        <v>85705</v>
      </c>
      <c r="N487" t="s">
        <v>44</v>
      </c>
      <c r="O487" t="s">
        <v>2095</v>
      </c>
      <c r="P487" t="s">
        <v>32</v>
      </c>
      <c r="Q487" t="s">
        <v>36</v>
      </c>
      <c r="R487" t="s">
        <v>2096</v>
      </c>
      <c r="S487">
        <v>314.35199999999998</v>
      </c>
      <c r="T487">
        <v>3</v>
      </c>
      <c r="U487">
        <v>0.2</v>
      </c>
      <c r="V487">
        <v>-35.36460000000001</v>
      </c>
    </row>
    <row r="488" spans="1:22" x14ac:dyDescent="0.25">
      <c r="A488">
        <v>2858</v>
      </c>
      <c r="B488" t="s">
        <v>6044</v>
      </c>
      <c r="C488">
        <v>2013</v>
      </c>
      <c r="D488" s="27">
        <v>41502</v>
      </c>
      <c r="E488" s="27">
        <v>41504</v>
      </c>
      <c r="F488" t="s">
        <v>23</v>
      </c>
      <c r="G488" t="s">
        <v>6045</v>
      </c>
      <c r="H488" t="s">
        <v>6046</v>
      </c>
      <c r="I488" t="s">
        <v>26</v>
      </c>
      <c r="J488" t="s">
        <v>27</v>
      </c>
      <c r="K488" t="s">
        <v>1706</v>
      </c>
      <c r="L488" t="s">
        <v>88</v>
      </c>
      <c r="M488">
        <v>28314</v>
      </c>
      <c r="N488" t="s">
        <v>30</v>
      </c>
      <c r="O488" t="s">
        <v>4619</v>
      </c>
      <c r="P488" t="s">
        <v>32</v>
      </c>
      <c r="Q488" t="s">
        <v>36</v>
      </c>
      <c r="R488" t="s">
        <v>4620</v>
      </c>
      <c r="S488">
        <v>225.29600000000002</v>
      </c>
      <c r="T488">
        <v>2</v>
      </c>
      <c r="U488">
        <v>0.2</v>
      </c>
      <c r="V488">
        <v>22.529599999999995</v>
      </c>
    </row>
    <row r="489" spans="1:22" x14ac:dyDescent="0.25">
      <c r="A489">
        <v>2857</v>
      </c>
      <c r="B489" t="s">
        <v>6043</v>
      </c>
      <c r="C489">
        <v>2013</v>
      </c>
      <c r="D489" s="27">
        <v>41513</v>
      </c>
      <c r="E489" s="27">
        <v>41516</v>
      </c>
      <c r="F489" t="s">
        <v>188</v>
      </c>
      <c r="G489" t="s">
        <v>1183</v>
      </c>
      <c r="H489" t="s">
        <v>1184</v>
      </c>
      <c r="I489" t="s">
        <v>41</v>
      </c>
      <c r="J489" t="s">
        <v>27</v>
      </c>
      <c r="K489" t="s">
        <v>947</v>
      </c>
      <c r="L489" t="s">
        <v>43</v>
      </c>
      <c r="M489">
        <v>92037</v>
      </c>
      <c r="N489" t="s">
        <v>44</v>
      </c>
      <c r="O489" t="s">
        <v>1726</v>
      </c>
      <c r="P489" t="s">
        <v>32</v>
      </c>
      <c r="Q489" t="s">
        <v>36</v>
      </c>
      <c r="R489" t="s">
        <v>1727</v>
      </c>
      <c r="S489">
        <v>1603.1360000000002</v>
      </c>
      <c r="T489">
        <v>4</v>
      </c>
      <c r="U489">
        <v>0.2</v>
      </c>
      <c r="V489">
        <v>100.19599999999997</v>
      </c>
    </row>
    <row r="490" spans="1:22" x14ac:dyDescent="0.25">
      <c r="A490">
        <v>2845</v>
      </c>
      <c r="B490" t="s">
        <v>6025</v>
      </c>
      <c r="C490">
        <v>2013</v>
      </c>
      <c r="D490" s="27">
        <v>41636</v>
      </c>
      <c r="E490" s="27">
        <v>41640</v>
      </c>
      <c r="F490" t="s">
        <v>50</v>
      </c>
      <c r="G490" t="s">
        <v>3456</v>
      </c>
      <c r="H490" t="s">
        <v>3457</v>
      </c>
      <c r="I490" t="s">
        <v>41</v>
      </c>
      <c r="J490" t="s">
        <v>27</v>
      </c>
      <c r="K490" t="s">
        <v>5675</v>
      </c>
      <c r="L490" t="s">
        <v>211</v>
      </c>
      <c r="M490">
        <v>60098</v>
      </c>
      <c r="N490" t="s">
        <v>105</v>
      </c>
      <c r="O490" t="s">
        <v>2060</v>
      </c>
      <c r="P490" t="s">
        <v>32</v>
      </c>
      <c r="Q490" t="s">
        <v>36</v>
      </c>
      <c r="R490" t="s">
        <v>2061</v>
      </c>
      <c r="S490">
        <v>845.48799999999994</v>
      </c>
      <c r="T490">
        <v>8</v>
      </c>
      <c r="U490">
        <v>0.3</v>
      </c>
      <c r="V490">
        <v>-12.078400000000101</v>
      </c>
    </row>
    <row r="491" spans="1:22" x14ac:dyDescent="0.25">
      <c r="A491">
        <v>2841</v>
      </c>
      <c r="B491" t="s">
        <v>6019</v>
      </c>
      <c r="C491">
        <v>2011</v>
      </c>
      <c r="D491" s="27">
        <v>40616</v>
      </c>
      <c r="E491" s="27">
        <v>40621</v>
      </c>
      <c r="F491" t="s">
        <v>50</v>
      </c>
      <c r="G491" t="s">
        <v>2310</v>
      </c>
      <c r="H491" t="s">
        <v>2311</v>
      </c>
      <c r="I491" t="s">
        <v>102</v>
      </c>
      <c r="J491" t="s">
        <v>27</v>
      </c>
      <c r="K491" t="s">
        <v>4874</v>
      </c>
      <c r="L491" t="s">
        <v>319</v>
      </c>
      <c r="M491">
        <v>23320</v>
      </c>
      <c r="N491" t="s">
        <v>30</v>
      </c>
      <c r="O491" t="s">
        <v>1793</v>
      </c>
      <c r="P491" t="s">
        <v>32</v>
      </c>
      <c r="Q491" t="s">
        <v>36</v>
      </c>
      <c r="R491" t="s">
        <v>1794</v>
      </c>
      <c r="S491">
        <v>1139.92</v>
      </c>
      <c r="T491">
        <v>4</v>
      </c>
      <c r="U491">
        <v>0</v>
      </c>
      <c r="V491">
        <v>284.98</v>
      </c>
    </row>
    <row r="492" spans="1:22" x14ac:dyDescent="0.25">
      <c r="A492">
        <v>2817</v>
      </c>
      <c r="B492" t="s">
        <v>5992</v>
      </c>
      <c r="C492">
        <v>2012</v>
      </c>
      <c r="D492" s="27">
        <v>41153</v>
      </c>
      <c r="E492" s="27">
        <v>41160</v>
      </c>
      <c r="F492" t="s">
        <v>50</v>
      </c>
      <c r="G492" t="s">
        <v>5993</v>
      </c>
      <c r="H492" t="s">
        <v>5994</v>
      </c>
      <c r="I492" t="s">
        <v>102</v>
      </c>
      <c r="J492" t="s">
        <v>27</v>
      </c>
      <c r="K492" t="s">
        <v>612</v>
      </c>
      <c r="L492" t="s">
        <v>1245</v>
      </c>
      <c r="M492">
        <v>2038</v>
      </c>
      <c r="N492" t="s">
        <v>148</v>
      </c>
      <c r="O492" t="s">
        <v>701</v>
      </c>
      <c r="P492" t="s">
        <v>32</v>
      </c>
      <c r="Q492" t="s">
        <v>36</v>
      </c>
      <c r="R492" t="s">
        <v>702</v>
      </c>
      <c r="S492">
        <v>60.74</v>
      </c>
      <c r="T492">
        <v>1</v>
      </c>
      <c r="U492">
        <v>0</v>
      </c>
      <c r="V492">
        <v>15.185000000000002</v>
      </c>
    </row>
    <row r="493" spans="1:22" x14ac:dyDescent="0.25">
      <c r="A493">
        <v>2810</v>
      </c>
      <c r="B493" t="s">
        <v>5984</v>
      </c>
      <c r="C493">
        <v>2012</v>
      </c>
      <c r="D493" s="27">
        <v>41115</v>
      </c>
      <c r="E493" s="27">
        <v>41117</v>
      </c>
      <c r="F493" t="s">
        <v>23</v>
      </c>
      <c r="G493" t="s">
        <v>5985</v>
      </c>
      <c r="H493" t="s">
        <v>5986</v>
      </c>
      <c r="I493" t="s">
        <v>26</v>
      </c>
      <c r="J493" t="s">
        <v>27</v>
      </c>
      <c r="K493" t="s">
        <v>95</v>
      </c>
      <c r="L493" t="s">
        <v>96</v>
      </c>
      <c r="M493">
        <v>98115</v>
      </c>
      <c r="N493" t="s">
        <v>44</v>
      </c>
      <c r="O493" t="s">
        <v>4519</v>
      </c>
      <c r="P493" t="s">
        <v>32</v>
      </c>
      <c r="Q493" t="s">
        <v>36</v>
      </c>
      <c r="R493" t="s">
        <v>4520</v>
      </c>
      <c r="S493">
        <v>561.5680000000001</v>
      </c>
      <c r="T493">
        <v>2</v>
      </c>
      <c r="U493">
        <v>0.2</v>
      </c>
      <c r="V493">
        <v>28.078400000000016</v>
      </c>
    </row>
    <row r="494" spans="1:22" x14ac:dyDescent="0.25">
      <c r="A494">
        <v>2806</v>
      </c>
      <c r="B494" t="s">
        <v>5983</v>
      </c>
      <c r="C494">
        <v>2012</v>
      </c>
      <c r="D494" s="27">
        <v>41159</v>
      </c>
      <c r="E494" s="27">
        <v>41163</v>
      </c>
      <c r="F494" t="s">
        <v>50</v>
      </c>
      <c r="G494" t="s">
        <v>1957</v>
      </c>
      <c r="H494" t="s">
        <v>1958</v>
      </c>
      <c r="I494" t="s">
        <v>26</v>
      </c>
      <c r="J494" t="s">
        <v>27</v>
      </c>
      <c r="K494" t="s">
        <v>4172</v>
      </c>
      <c r="L494" t="s">
        <v>104</v>
      </c>
      <c r="M494">
        <v>79907</v>
      </c>
      <c r="N494" t="s">
        <v>105</v>
      </c>
      <c r="O494" t="s">
        <v>5165</v>
      </c>
      <c r="P494" t="s">
        <v>32</v>
      </c>
      <c r="Q494" t="s">
        <v>36</v>
      </c>
      <c r="R494" t="s">
        <v>5166</v>
      </c>
      <c r="S494">
        <v>47.515999999999991</v>
      </c>
      <c r="T494">
        <v>2</v>
      </c>
      <c r="U494">
        <v>0.3</v>
      </c>
      <c r="V494">
        <v>-2.0364000000000004</v>
      </c>
    </row>
    <row r="495" spans="1:22" x14ac:dyDescent="0.25">
      <c r="A495">
        <v>2786</v>
      </c>
      <c r="B495" t="s">
        <v>5966</v>
      </c>
      <c r="C495">
        <v>2012</v>
      </c>
      <c r="D495" s="27">
        <v>41173</v>
      </c>
      <c r="E495" s="27">
        <v>41175</v>
      </c>
      <c r="F495" t="s">
        <v>188</v>
      </c>
      <c r="G495" t="s">
        <v>4391</v>
      </c>
      <c r="H495" t="s">
        <v>4392</v>
      </c>
      <c r="I495" t="s">
        <v>102</v>
      </c>
      <c r="J495" t="s">
        <v>27</v>
      </c>
      <c r="K495" t="s">
        <v>42</v>
      </c>
      <c r="L495" t="s">
        <v>43</v>
      </c>
      <c r="M495">
        <v>90036</v>
      </c>
      <c r="N495" t="s">
        <v>44</v>
      </c>
      <c r="O495" t="s">
        <v>1931</v>
      </c>
      <c r="P495" t="s">
        <v>32</v>
      </c>
      <c r="Q495" t="s">
        <v>36</v>
      </c>
      <c r="R495" t="s">
        <v>1932</v>
      </c>
      <c r="S495">
        <v>601.53599999999994</v>
      </c>
      <c r="T495">
        <v>4</v>
      </c>
      <c r="U495">
        <v>0.2</v>
      </c>
      <c r="V495">
        <v>0</v>
      </c>
    </row>
    <row r="496" spans="1:22" x14ac:dyDescent="0.25">
      <c r="A496">
        <v>2752</v>
      </c>
      <c r="B496" t="s">
        <v>5919</v>
      </c>
      <c r="C496">
        <v>2011</v>
      </c>
      <c r="D496" s="27">
        <v>40689</v>
      </c>
      <c r="E496" s="27">
        <v>40693</v>
      </c>
      <c r="F496" t="s">
        <v>50</v>
      </c>
      <c r="G496" t="s">
        <v>4372</v>
      </c>
      <c r="H496" t="s">
        <v>4373</v>
      </c>
      <c r="I496" t="s">
        <v>26</v>
      </c>
      <c r="J496" t="s">
        <v>27</v>
      </c>
      <c r="K496" t="s">
        <v>42</v>
      </c>
      <c r="L496" t="s">
        <v>43</v>
      </c>
      <c r="M496">
        <v>90008</v>
      </c>
      <c r="N496" t="s">
        <v>44</v>
      </c>
      <c r="O496" t="s">
        <v>4619</v>
      </c>
      <c r="P496" t="s">
        <v>32</v>
      </c>
      <c r="Q496" t="s">
        <v>36</v>
      </c>
      <c r="R496" t="s">
        <v>4620</v>
      </c>
      <c r="S496">
        <v>225.29600000000002</v>
      </c>
      <c r="T496">
        <v>2</v>
      </c>
      <c r="U496">
        <v>0.2</v>
      </c>
      <c r="V496">
        <v>22.529599999999995</v>
      </c>
    </row>
    <row r="497" spans="1:22" x14ac:dyDescent="0.25">
      <c r="A497">
        <v>2750</v>
      </c>
      <c r="B497" t="s">
        <v>5912</v>
      </c>
      <c r="C497">
        <v>2011</v>
      </c>
      <c r="D497" s="27">
        <v>40702</v>
      </c>
      <c r="E497" s="27">
        <v>40708</v>
      </c>
      <c r="F497" t="s">
        <v>50</v>
      </c>
      <c r="G497" t="s">
        <v>1952</v>
      </c>
      <c r="H497" t="s">
        <v>1953</v>
      </c>
      <c r="I497" t="s">
        <v>26</v>
      </c>
      <c r="J497" t="s">
        <v>27</v>
      </c>
      <c r="K497" t="s">
        <v>95</v>
      </c>
      <c r="L497" t="s">
        <v>96</v>
      </c>
      <c r="M497">
        <v>98115</v>
      </c>
      <c r="N497" t="s">
        <v>44</v>
      </c>
      <c r="O497" t="s">
        <v>5913</v>
      </c>
      <c r="P497" t="s">
        <v>32</v>
      </c>
      <c r="Q497" t="s">
        <v>36</v>
      </c>
      <c r="R497" t="s">
        <v>5914</v>
      </c>
      <c r="S497">
        <v>585.55200000000002</v>
      </c>
      <c r="T497">
        <v>3</v>
      </c>
      <c r="U497">
        <v>0.2</v>
      </c>
      <c r="V497">
        <v>73.19399999999996</v>
      </c>
    </row>
    <row r="498" spans="1:22" x14ac:dyDescent="0.25">
      <c r="A498">
        <v>2672</v>
      </c>
      <c r="B498" t="s">
        <v>5798</v>
      </c>
      <c r="C498">
        <v>2011</v>
      </c>
      <c r="D498" s="27">
        <v>40795</v>
      </c>
      <c r="E498" s="27">
        <v>40798</v>
      </c>
      <c r="F498" t="s">
        <v>23</v>
      </c>
      <c r="G498" t="s">
        <v>5799</v>
      </c>
      <c r="H498" t="s">
        <v>5800</v>
      </c>
      <c r="I498" t="s">
        <v>41</v>
      </c>
      <c r="J498" t="s">
        <v>27</v>
      </c>
      <c r="K498" t="s">
        <v>1244</v>
      </c>
      <c r="L498" t="s">
        <v>1245</v>
      </c>
      <c r="M498">
        <v>1852</v>
      </c>
      <c r="N498" t="s">
        <v>148</v>
      </c>
      <c r="O498" t="s">
        <v>5801</v>
      </c>
      <c r="P498" t="s">
        <v>32</v>
      </c>
      <c r="Q498" t="s">
        <v>36</v>
      </c>
      <c r="R498" t="s">
        <v>5802</v>
      </c>
      <c r="S498">
        <v>785.87999999999988</v>
      </c>
      <c r="T498">
        <v>6</v>
      </c>
      <c r="U498">
        <v>0</v>
      </c>
      <c r="V498">
        <v>212.18759999999997</v>
      </c>
    </row>
    <row r="499" spans="1:22" x14ac:dyDescent="0.25">
      <c r="A499">
        <v>2669</v>
      </c>
      <c r="B499" t="s">
        <v>5795</v>
      </c>
      <c r="C499">
        <v>2012</v>
      </c>
      <c r="D499" s="27">
        <v>41146</v>
      </c>
      <c r="E499" s="27">
        <v>41151</v>
      </c>
      <c r="F499" t="s">
        <v>50</v>
      </c>
      <c r="G499" t="s">
        <v>5796</v>
      </c>
      <c r="H499" t="s">
        <v>5797</v>
      </c>
      <c r="I499" t="s">
        <v>102</v>
      </c>
      <c r="J499" t="s">
        <v>27</v>
      </c>
      <c r="K499" t="s">
        <v>42</v>
      </c>
      <c r="L499" t="s">
        <v>43</v>
      </c>
      <c r="M499">
        <v>90045</v>
      </c>
      <c r="N499" t="s">
        <v>44</v>
      </c>
      <c r="O499" t="s">
        <v>149</v>
      </c>
      <c r="P499" t="s">
        <v>32</v>
      </c>
      <c r="Q499" t="s">
        <v>36</v>
      </c>
      <c r="R499" t="s">
        <v>150</v>
      </c>
      <c r="S499">
        <v>40.783999999999999</v>
      </c>
      <c r="T499">
        <v>1</v>
      </c>
      <c r="U499">
        <v>0.2</v>
      </c>
      <c r="V499">
        <v>4.5881999999999987</v>
      </c>
    </row>
    <row r="500" spans="1:22" x14ac:dyDescent="0.25">
      <c r="A500">
        <v>499</v>
      </c>
      <c r="B500" t="s">
        <v>1710</v>
      </c>
      <c r="C500">
        <v>2013</v>
      </c>
      <c r="D500" s="27">
        <v>41481</v>
      </c>
      <c r="E500" s="27">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25">
      <c r="A501">
        <v>2660</v>
      </c>
      <c r="B501" t="s">
        <v>5784</v>
      </c>
      <c r="C501">
        <v>2012</v>
      </c>
      <c r="D501" s="27">
        <v>41267</v>
      </c>
      <c r="E501" s="27">
        <v>41271</v>
      </c>
      <c r="F501" t="s">
        <v>50</v>
      </c>
      <c r="G501" t="s">
        <v>3389</v>
      </c>
      <c r="H501" t="s">
        <v>3390</v>
      </c>
      <c r="I501" t="s">
        <v>41</v>
      </c>
      <c r="J501" t="s">
        <v>27</v>
      </c>
      <c r="K501" t="s">
        <v>309</v>
      </c>
      <c r="L501" t="s">
        <v>310</v>
      </c>
      <c r="M501">
        <v>85234</v>
      </c>
      <c r="N501" t="s">
        <v>44</v>
      </c>
      <c r="O501" t="s">
        <v>686</v>
      </c>
      <c r="P501" t="s">
        <v>32</v>
      </c>
      <c r="Q501" t="s">
        <v>36</v>
      </c>
      <c r="R501" t="s">
        <v>687</v>
      </c>
      <c r="S501">
        <v>883.84</v>
      </c>
      <c r="T501">
        <v>4</v>
      </c>
      <c r="U501">
        <v>0.2</v>
      </c>
      <c r="V501">
        <v>99.431999999999931</v>
      </c>
    </row>
    <row r="502" spans="1:22" x14ac:dyDescent="0.25">
      <c r="A502">
        <v>2641</v>
      </c>
      <c r="B502" t="s">
        <v>5758</v>
      </c>
      <c r="C502">
        <v>2014</v>
      </c>
      <c r="D502" s="27">
        <v>41803</v>
      </c>
      <c r="E502" s="27">
        <v>41809</v>
      </c>
      <c r="F502" t="s">
        <v>50</v>
      </c>
      <c r="G502" t="s">
        <v>5759</v>
      </c>
      <c r="H502" t="s">
        <v>5760</v>
      </c>
      <c r="I502" t="s">
        <v>26</v>
      </c>
      <c r="J502" t="s">
        <v>27</v>
      </c>
      <c r="K502" t="s">
        <v>266</v>
      </c>
      <c r="L502" t="s">
        <v>267</v>
      </c>
      <c r="M502">
        <v>10035</v>
      </c>
      <c r="N502" t="s">
        <v>148</v>
      </c>
      <c r="O502" t="s">
        <v>1807</v>
      </c>
      <c r="P502" t="s">
        <v>32</v>
      </c>
      <c r="Q502" t="s">
        <v>36</v>
      </c>
      <c r="R502" t="s">
        <v>1808</v>
      </c>
      <c r="S502">
        <v>858.24</v>
      </c>
      <c r="T502">
        <v>4</v>
      </c>
      <c r="U502">
        <v>0.1</v>
      </c>
      <c r="V502">
        <v>143.03999999999996</v>
      </c>
    </row>
    <row r="503" spans="1:22" x14ac:dyDescent="0.25">
      <c r="A503">
        <v>2634</v>
      </c>
      <c r="B503" t="s">
        <v>5747</v>
      </c>
      <c r="C503">
        <v>2014</v>
      </c>
      <c r="D503" s="27">
        <v>41775</v>
      </c>
      <c r="E503" s="27">
        <v>41780</v>
      </c>
      <c r="F503" t="s">
        <v>50</v>
      </c>
      <c r="G503" t="s">
        <v>5748</v>
      </c>
      <c r="H503" t="s">
        <v>5749</v>
      </c>
      <c r="I503" t="s">
        <v>26</v>
      </c>
      <c r="J503" t="s">
        <v>27</v>
      </c>
      <c r="K503" t="s">
        <v>95</v>
      </c>
      <c r="L503" t="s">
        <v>96</v>
      </c>
      <c r="M503">
        <v>98103</v>
      </c>
      <c r="N503" t="s">
        <v>44</v>
      </c>
      <c r="O503" t="s">
        <v>686</v>
      </c>
      <c r="P503" t="s">
        <v>32</v>
      </c>
      <c r="Q503" t="s">
        <v>36</v>
      </c>
      <c r="R503" t="s">
        <v>687</v>
      </c>
      <c r="S503">
        <v>220.96</v>
      </c>
      <c r="T503">
        <v>1</v>
      </c>
      <c r="U503">
        <v>0.2</v>
      </c>
      <c r="V503">
        <v>24.857999999999983</v>
      </c>
    </row>
    <row r="504" spans="1:22" x14ac:dyDescent="0.25">
      <c r="A504">
        <v>503</v>
      </c>
      <c r="B504" t="s">
        <v>1718</v>
      </c>
      <c r="C504">
        <v>2013</v>
      </c>
      <c r="D504" s="27">
        <v>41425</v>
      </c>
      <c r="E504" s="27">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25">
      <c r="A505">
        <v>2633</v>
      </c>
      <c r="B505" t="s">
        <v>5747</v>
      </c>
      <c r="C505">
        <v>2014</v>
      </c>
      <c r="D505" s="27">
        <v>41775</v>
      </c>
      <c r="E505" s="27">
        <v>41780</v>
      </c>
      <c r="F505" t="s">
        <v>50</v>
      </c>
      <c r="G505" t="s">
        <v>5748</v>
      </c>
      <c r="H505" t="s">
        <v>5749</v>
      </c>
      <c r="I505" t="s">
        <v>26</v>
      </c>
      <c r="J505" t="s">
        <v>27</v>
      </c>
      <c r="K505" t="s">
        <v>95</v>
      </c>
      <c r="L505" t="s">
        <v>96</v>
      </c>
      <c r="M505">
        <v>98103</v>
      </c>
      <c r="N505" t="s">
        <v>44</v>
      </c>
      <c r="O505" t="s">
        <v>5750</v>
      </c>
      <c r="P505" t="s">
        <v>32</v>
      </c>
      <c r="Q505" t="s">
        <v>36</v>
      </c>
      <c r="R505" t="s">
        <v>5751</v>
      </c>
      <c r="S505">
        <v>42.624000000000002</v>
      </c>
      <c r="T505">
        <v>2</v>
      </c>
      <c r="U505">
        <v>0.2</v>
      </c>
      <c r="V505">
        <v>4.2623999999999977</v>
      </c>
    </row>
    <row r="506" spans="1:22" x14ac:dyDescent="0.25">
      <c r="A506">
        <v>2615</v>
      </c>
      <c r="B506" t="s">
        <v>5726</v>
      </c>
      <c r="C506">
        <v>2011</v>
      </c>
      <c r="D506" s="27">
        <v>40659</v>
      </c>
      <c r="E506" s="27">
        <v>40666</v>
      </c>
      <c r="F506" t="s">
        <v>50</v>
      </c>
      <c r="G506" t="s">
        <v>5727</v>
      </c>
      <c r="H506" t="s">
        <v>5728</v>
      </c>
      <c r="I506" t="s">
        <v>41</v>
      </c>
      <c r="J506" t="s">
        <v>27</v>
      </c>
      <c r="K506" t="s">
        <v>42</v>
      </c>
      <c r="L506" t="s">
        <v>43</v>
      </c>
      <c r="M506">
        <v>90049</v>
      </c>
      <c r="N506" t="s">
        <v>44</v>
      </c>
      <c r="O506" t="s">
        <v>1461</v>
      </c>
      <c r="P506" t="s">
        <v>32</v>
      </c>
      <c r="Q506" t="s">
        <v>36</v>
      </c>
      <c r="R506" t="s">
        <v>1462</v>
      </c>
      <c r="S506">
        <v>230.28000000000003</v>
      </c>
      <c r="T506">
        <v>3</v>
      </c>
      <c r="U506">
        <v>0.2</v>
      </c>
      <c r="V506">
        <v>23.027999999999992</v>
      </c>
    </row>
    <row r="507" spans="1:22" x14ac:dyDescent="0.25">
      <c r="A507">
        <v>2614</v>
      </c>
      <c r="B507" t="s">
        <v>5723</v>
      </c>
      <c r="C507">
        <v>2013</v>
      </c>
      <c r="D507" s="27">
        <v>41393</v>
      </c>
      <c r="E507" s="27">
        <v>41400</v>
      </c>
      <c r="F507" t="s">
        <v>50</v>
      </c>
      <c r="G507" t="s">
        <v>5724</v>
      </c>
      <c r="H507" t="s">
        <v>5725</v>
      </c>
      <c r="I507" t="s">
        <v>41</v>
      </c>
      <c r="J507" t="s">
        <v>27</v>
      </c>
      <c r="K507" t="s">
        <v>42</v>
      </c>
      <c r="L507" t="s">
        <v>43</v>
      </c>
      <c r="M507">
        <v>90045</v>
      </c>
      <c r="N507" t="s">
        <v>44</v>
      </c>
      <c r="O507" t="s">
        <v>3102</v>
      </c>
      <c r="P507" t="s">
        <v>32</v>
      </c>
      <c r="Q507" t="s">
        <v>36</v>
      </c>
      <c r="R507" t="s">
        <v>3103</v>
      </c>
      <c r="S507">
        <v>41.568000000000005</v>
      </c>
      <c r="T507">
        <v>2</v>
      </c>
      <c r="U507">
        <v>0.2</v>
      </c>
      <c r="V507">
        <v>2.5980000000000008</v>
      </c>
    </row>
    <row r="508" spans="1:22" x14ac:dyDescent="0.25">
      <c r="A508">
        <v>2541</v>
      </c>
      <c r="B508" t="s">
        <v>5630</v>
      </c>
      <c r="C508">
        <v>2012</v>
      </c>
      <c r="D508" s="27">
        <v>41106</v>
      </c>
      <c r="E508" s="27">
        <v>41106</v>
      </c>
      <c r="F508" t="s">
        <v>1290</v>
      </c>
      <c r="G508" t="s">
        <v>5459</v>
      </c>
      <c r="H508" t="s">
        <v>5460</v>
      </c>
      <c r="I508" t="s">
        <v>41</v>
      </c>
      <c r="J508" t="s">
        <v>27</v>
      </c>
      <c r="K508" t="s">
        <v>127</v>
      </c>
      <c r="L508" t="s">
        <v>43</v>
      </c>
      <c r="M508">
        <v>94122</v>
      </c>
      <c r="N508" t="s">
        <v>44</v>
      </c>
      <c r="O508" t="s">
        <v>1136</v>
      </c>
      <c r="P508" t="s">
        <v>32</v>
      </c>
      <c r="Q508" t="s">
        <v>36</v>
      </c>
      <c r="R508" t="s">
        <v>1137</v>
      </c>
      <c r="S508">
        <v>700.15200000000004</v>
      </c>
      <c r="T508">
        <v>3</v>
      </c>
      <c r="U508">
        <v>0.2</v>
      </c>
      <c r="V508">
        <v>78.767099999999971</v>
      </c>
    </row>
    <row r="509" spans="1:22" x14ac:dyDescent="0.25">
      <c r="A509">
        <v>2540</v>
      </c>
      <c r="B509" t="s">
        <v>5630</v>
      </c>
      <c r="C509">
        <v>2012</v>
      </c>
      <c r="D509" s="27">
        <v>41106</v>
      </c>
      <c r="E509" s="27">
        <v>41106</v>
      </c>
      <c r="F509" t="s">
        <v>1290</v>
      </c>
      <c r="G509" t="s">
        <v>5459</v>
      </c>
      <c r="H509" t="s">
        <v>5460</v>
      </c>
      <c r="I509" t="s">
        <v>41</v>
      </c>
      <c r="J509" t="s">
        <v>27</v>
      </c>
      <c r="K509" t="s">
        <v>127</v>
      </c>
      <c r="L509" t="s">
        <v>43</v>
      </c>
      <c r="M509">
        <v>94122</v>
      </c>
      <c r="N509" t="s">
        <v>44</v>
      </c>
      <c r="O509" t="s">
        <v>1195</v>
      </c>
      <c r="P509" t="s">
        <v>32</v>
      </c>
      <c r="Q509" t="s">
        <v>36</v>
      </c>
      <c r="R509" t="s">
        <v>1196</v>
      </c>
      <c r="S509">
        <v>1348.7040000000002</v>
      </c>
      <c r="T509">
        <v>6</v>
      </c>
      <c r="U509">
        <v>0.2</v>
      </c>
      <c r="V509">
        <v>-219.16440000000023</v>
      </c>
    </row>
    <row r="510" spans="1:22" x14ac:dyDescent="0.25">
      <c r="A510">
        <v>2537</v>
      </c>
      <c r="B510" t="s">
        <v>5627</v>
      </c>
      <c r="C510">
        <v>2012</v>
      </c>
      <c r="D510" s="27">
        <v>40935</v>
      </c>
      <c r="E510" s="27">
        <v>40937</v>
      </c>
      <c r="F510" t="s">
        <v>23</v>
      </c>
      <c r="G510" t="s">
        <v>2304</v>
      </c>
      <c r="H510" t="s">
        <v>2305</v>
      </c>
      <c r="I510" t="s">
        <v>26</v>
      </c>
      <c r="J510" t="s">
        <v>27</v>
      </c>
      <c r="K510" t="s">
        <v>2180</v>
      </c>
      <c r="L510" t="s">
        <v>498</v>
      </c>
      <c r="M510">
        <v>44105</v>
      </c>
      <c r="N510" t="s">
        <v>148</v>
      </c>
      <c r="O510" t="s">
        <v>336</v>
      </c>
      <c r="P510" t="s">
        <v>32</v>
      </c>
      <c r="Q510" t="s">
        <v>36</v>
      </c>
      <c r="R510" t="s">
        <v>337</v>
      </c>
      <c r="S510">
        <v>181.98599999999999</v>
      </c>
      <c r="T510">
        <v>2</v>
      </c>
      <c r="U510">
        <v>0.3</v>
      </c>
      <c r="V510">
        <v>-54.595799999999997</v>
      </c>
    </row>
    <row r="511" spans="1:22" x14ac:dyDescent="0.25">
      <c r="A511">
        <v>2515</v>
      </c>
      <c r="B511" t="s">
        <v>5605</v>
      </c>
      <c r="C511">
        <v>2013</v>
      </c>
      <c r="D511" s="27">
        <v>41590</v>
      </c>
      <c r="E511" s="27">
        <v>41596</v>
      </c>
      <c r="F511" t="s">
        <v>50</v>
      </c>
      <c r="G511" t="s">
        <v>1532</v>
      </c>
      <c r="H511" t="s">
        <v>1533</v>
      </c>
      <c r="I511" t="s">
        <v>41</v>
      </c>
      <c r="J511" t="s">
        <v>27</v>
      </c>
      <c r="K511" t="s">
        <v>303</v>
      </c>
      <c r="L511" t="s">
        <v>211</v>
      </c>
      <c r="M511">
        <v>60623</v>
      </c>
      <c r="N511" t="s">
        <v>105</v>
      </c>
      <c r="O511" t="s">
        <v>3411</v>
      </c>
      <c r="P511" t="s">
        <v>32</v>
      </c>
      <c r="Q511" t="s">
        <v>36</v>
      </c>
      <c r="R511" t="s">
        <v>3412</v>
      </c>
      <c r="S511">
        <v>47.991999999999997</v>
      </c>
      <c r="T511">
        <v>2</v>
      </c>
      <c r="U511">
        <v>0.3</v>
      </c>
      <c r="V511">
        <v>-2.0567999999999991</v>
      </c>
    </row>
    <row r="512" spans="1:22" x14ac:dyDescent="0.25">
      <c r="A512">
        <v>2496</v>
      </c>
      <c r="B512" t="s">
        <v>5574</v>
      </c>
      <c r="C512">
        <v>2011</v>
      </c>
      <c r="D512" s="27">
        <v>40710</v>
      </c>
      <c r="E512" s="27">
        <v>40716</v>
      </c>
      <c r="F512" t="s">
        <v>50</v>
      </c>
      <c r="G512" t="s">
        <v>5575</v>
      </c>
      <c r="H512" t="s">
        <v>5576</v>
      </c>
      <c r="I512" t="s">
        <v>26</v>
      </c>
      <c r="J512" t="s">
        <v>27</v>
      </c>
      <c r="K512" t="s">
        <v>5577</v>
      </c>
      <c r="L512" t="s">
        <v>254</v>
      </c>
      <c r="M512">
        <v>46544</v>
      </c>
      <c r="N512" t="s">
        <v>105</v>
      </c>
      <c r="O512" t="s">
        <v>1585</v>
      </c>
      <c r="P512" t="s">
        <v>32</v>
      </c>
      <c r="Q512" t="s">
        <v>36</v>
      </c>
      <c r="R512" t="s">
        <v>1586</v>
      </c>
      <c r="S512">
        <v>647.84</v>
      </c>
      <c r="T512">
        <v>8</v>
      </c>
      <c r="U512">
        <v>0</v>
      </c>
      <c r="V512">
        <v>32.391999999999939</v>
      </c>
    </row>
    <row r="513" spans="1:22" x14ac:dyDescent="0.25">
      <c r="A513">
        <v>2474</v>
      </c>
      <c r="B513" t="s">
        <v>5538</v>
      </c>
      <c r="C513">
        <v>2013</v>
      </c>
      <c r="D513" s="27">
        <v>41582</v>
      </c>
      <c r="E513" s="27">
        <v>41585</v>
      </c>
      <c r="F513" t="s">
        <v>188</v>
      </c>
      <c r="G513" t="s">
        <v>3528</v>
      </c>
      <c r="H513" t="s">
        <v>3529</v>
      </c>
      <c r="I513" t="s">
        <v>26</v>
      </c>
      <c r="J513" t="s">
        <v>27</v>
      </c>
      <c r="K513" t="s">
        <v>42</v>
      </c>
      <c r="L513" t="s">
        <v>43</v>
      </c>
      <c r="M513">
        <v>90032</v>
      </c>
      <c r="N513" t="s">
        <v>44</v>
      </c>
      <c r="O513" t="s">
        <v>5539</v>
      </c>
      <c r="P513" t="s">
        <v>32</v>
      </c>
      <c r="Q513" t="s">
        <v>36</v>
      </c>
      <c r="R513" t="s">
        <v>5540</v>
      </c>
      <c r="S513">
        <v>217.58400000000003</v>
      </c>
      <c r="T513">
        <v>2</v>
      </c>
      <c r="U513">
        <v>0.2</v>
      </c>
      <c r="V513">
        <v>-29.917800000000021</v>
      </c>
    </row>
    <row r="514" spans="1:22" x14ac:dyDescent="0.25">
      <c r="A514">
        <v>2448</v>
      </c>
      <c r="B514" t="s">
        <v>5512</v>
      </c>
      <c r="C514">
        <v>2013</v>
      </c>
      <c r="D514" s="27">
        <v>41579</v>
      </c>
      <c r="E514" s="27">
        <v>41585</v>
      </c>
      <c r="F514" t="s">
        <v>50</v>
      </c>
      <c r="G514" t="s">
        <v>1870</v>
      </c>
      <c r="H514" t="s">
        <v>1871</v>
      </c>
      <c r="I514" t="s">
        <v>26</v>
      </c>
      <c r="J514" t="s">
        <v>27</v>
      </c>
      <c r="K514" t="s">
        <v>146</v>
      </c>
      <c r="L514" t="s">
        <v>147</v>
      </c>
      <c r="M514">
        <v>19143</v>
      </c>
      <c r="N514" t="s">
        <v>148</v>
      </c>
      <c r="O514" t="s">
        <v>4619</v>
      </c>
      <c r="P514" t="s">
        <v>32</v>
      </c>
      <c r="Q514" t="s">
        <v>36</v>
      </c>
      <c r="R514" t="s">
        <v>4620</v>
      </c>
      <c r="S514">
        <v>492.83499999999998</v>
      </c>
      <c r="T514">
        <v>5</v>
      </c>
      <c r="U514">
        <v>0.3</v>
      </c>
      <c r="V514">
        <v>-14.080999999999989</v>
      </c>
    </row>
    <row r="515" spans="1:22" x14ac:dyDescent="0.25">
      <c r="A515">
        <v>2433</v>
      </c>
      <c r="B515" t="s">
        <v>5491</v>
      </c>
      <c r="C515">
        <v>2011</v>
      </c>
      <c r="D515" s="27">
        <v>40627</v>
      </c>
      <c r="E515" s="27">
        <v>40634</v>
      </c>
      <c r="F515" t="s">
        <v>50</v>
      </c>
      <c r="G515" t="s">
        <v>5492</v>
      </c>
      <c r="H515" t="s">
        <v>5493</v>
      </c>
      <c r="I515" t="s">
        <v>26</v>
      </c>
      <c r="J515" t="s">
        <v>27</v>
      </c>
      <c r="K515" t="s">
        <v>266</v>
      </c>
      <c r="L515" t="s">
        <v>267</v>
      </c>
      <c r="M515">
        <v>10009</v>
      </c>
      <c r="N515" t="s">
        <v>148</v>
      </c>
      <c r="O515" t="s">
        <v>5494</v>
      </c>
      <c r="P515" t="s">
        <v>32</v>
      </c>
      <c r="Q515" t="s">
        <v>36</v>
      </c>
      <c r="R515" t="s">
        <v>5495</v>
      </c>
      <c r="S515">
        <v>366.786</v>
      </c>
      <c r="T515">
        <v>7</v>
      </c>
      <c r="U515">
        <v>0.1</v>
      </c>
      <c r="V515">
        <v>65.206400000000002</v>
      </c>
    </row>
    <row r="516" spans="1:22" x14ac:dyDescent="0.25">
      <c r="A516">
        <v>2415</v>
      </c>
      <c r="B516" t="s">
        <v>5462</v>
      </c>
      <c r="C516">
        <v>2013</v>
      </c>
      <c r="D516" s="27">
        <v>41638</v>
      </c>
      <c r="E516" s="27">
        <v>41642</v>
      </c>
      <c r="F516" t="s">
        <v>50</v>
      </c>
      <c r="G516" t="s">
        <v>1553</v>
      </c>
      <c r="H516" t="s">
        <v>1554</v>
      </c>
      <c r="I516" t="s">
        <v>26</v>
      </c>
      <c r="J516" t="s">
        <v>27</v>
      </c>
      <c r="K516" t="s">
        <v>2548</v>
      </c>
      <c r="L516" t="s">
        <v>114</v>
      </c>
      <c r="M516">
        <v>53209</v>
      </c>
      <c r="N516" t="s">
        <v>105</v>
      </c>
      <c r="O516" t="s">
        <v>5396</v>
      </c>
      <c r="P516" t="s">
        <v>32</v>
      </c>
      <c r="Q516" t="s">
        <v>36</v>
      </c>
      <c r="R516" t="s">
        <v>5397</v>
      </c>
      <c r="S516">
        <v>754.44999999999993</v>
      </c>
      <c r="T516">
        <v>5</v>
      </c>
      <c r="U516">
        <v>0</v>
      </c>
      <c r="V516">
        <v>60.356000000000023</v>
      </c>
    </row>
    <row r="517" spans="1:22" x14ac:dyDescent="0.25">
      <c r="A517">
        <v>2375</v>
      </c>
      <c r="B517" t="s">
        <v>5405</v>
      </c>
      <c r="C517">
        <v>2013</v>
      </c>
      <c r="D517" s="27">
        <v>41463</v>
      </c>
      <c r="E517" s="27">
        <v>41467</v>
      </c>
      <c r="F517" t="s">
        <v>23</v>
      </c>
      <c r="G517" t="s">
        <v>2410</v>
      </c>
      <c r="H517" t="s">
        <v>2411</v>
      </c>
      <c r="I517" t="s">
        <v>41</v>
      </c>
      <c r="J517" t="s">
        <v>27</v>
      </c>
      <c r="K517" t="s">
        <v>456</v>
      </c>
      <c r="L517" t="s">
        <v>211</v>
      </c>
      <c r="M517">
        <v>60505</v>
      </c>
      <c r="N517" t="s">
        <v>105</v>
      </c>
      <c r="O517" t="s">
        <v>1280</v>
      </c>
      <c r="P517" t="s">
        <v>32</v>
      </c>
      <c r="Q517" t="s">
        <v>36</v>
      </c>
      <c r="R517" t="s">
        <v>1281</v>
      </c>
      <c r="S517">
        <v>253.37199999999996</v>
      </c>
      <c r="T517">
        <v>2</v>
      </c>
      <c r="U517">
        <v>0.3</v>
      </c>
      <c r="V517">
        <v>-14.478399999999993</v>
      </c>
    </row>
    <row r="518" spans="1:22" x14ac:dyDescent="0.25">
      <c r="A518">
        <v>2367</v>
      </c>
      <c r="B518" t="s">
        <v>5394</v>
      </c>
      <c r="C518">
        <v>2011</v>
      </c>
      <c r="D518" s="27">
        <v>40871</v>
      </c>
      <c r="E518" s="27">
        <v>40873</v>
      </c>
      <c r="F518" t="s">
        <v>23</v>
      </c>
      <c r="G518" t="s">
        <v>4754</v>
      </c>
      <c r="H518" t="s">
        <v>4755</v>
      </c>
      <c r="I518" t="s">
        <v>26</v>
      </c>
      <c r="J518" t="s">
        <v>27</v>
      </c>
      <c r="K518" t="s">
        <v>5395</v>
      </c>
      <c r="L518" t="s">
        <v>43</v>
      </c>
      <c r="M518">
        <v>95823</v>
      </c>
      <c r="N518" t="s">
        <v>44</v>
      </c>
      <c r="O518" t="s">
        <v>5396</v>
      </c>
      <c r="P518" t="s">
        <v>32</v>
      </c>
      <c r="Q518" t="s">
        <v>36</v>
      </c>
      <c r="R518" t="s">
        <v>5397</v>
      </c>
      <c r="S518">
        <v>120.71199999999999</v>
      </c>
      <c r="T518">
        <v>1</v>
      </c>
      <c r="U518">
        <v>0.2</v>
      </c>
      <c r="V518">
        <v>-18.106799999999993</v>
      </c>
    </row>
    <row r="519" spans="1:22" x14ac:dyDescent="0.25">
      <c r="A519">
        <v>2317</v>
      </c>
      <c r="B519" t="s">
        <v>5322</v>
      </c>
      <c r="C519">
        <v>2014</v>
      </c>
      <c r="D519" s="27">
        <v>41841</v>
      </c>
      <c r="E519" s="27">
        <v>41846</v>
      </c>
      <c r="F519" t="s">
        <v>50</v>
      </c>
      <c r="G519" t="s">
        <v>5323</v>
      </c>
      <c r="H519" t="s">
        <v>5324</v>
      </c>
      <c r="I519" t="s">
        <v>41</v>
      </c>
      <c r="J519" t="s">
        <v>27</v>
      </c>
      <c r="K519" t="s">
        <v>5325</v>
      </c>
      <c r="L519" t="s">
        <v>5326</v>
      </c>
      <c r="M519">
        <v>57103</v>
      </c>
      <c r="N519" t="s">
        <v>105</v>
      </c>
      <c r="O519" t="s">
        <v>4928</v>
      </c>
      <c r="P519" t="s">
        <v>32</v>
      </c>
      <c r="Q519" t="s">
        <v>36</v>
      </c>
      <c r="R519" t="s">
        <v>4929</v>
      </c>
      <c r="S519">
        <v>182.94</v>
      </c>
      <c r="T519">
        <v>3</v>
      </c>
      <c r="U519">
        <v>0</v>
      </c>
      <c r="V519">
        <v>27.440999999999995</v>
      </c>
    </row>
    <row r="520" spans="1:22" x14ac:dyDescent="0.25">
      <c r="A520">
        <v>2309</v>
      </c>
      <c r="B520" t="s">
        <v>5319</v>
      </c>
      <c r="C520">
        <v>2014</v>
      </c>
      <c r="D520" s="27">
        <v>41802</v>
      </c>
      <c r="E520" s="27">
        <v>41803</v>
      </c>
      <c r="F520" t="s">
        <v>188</v>
      </c>
      <c r="G520" t="s">
        <v>5320</v>
      </c>
      <c r="H520" t="s">
        <v>5321</v>
      </c>
      <c r="I520" t="s">
        <v>102</v>
      </c>
      <c r="J520" t="s">
        <v>27</v>
      </c>
      <c r="K520" t="s">
        <v>1385</v>
      </c>
      <c r="L520" t="s">
        <v>310</v>
      </c>
      <c r="M520">
        <v>85345</v>
      </c>
      <c r="N520" t="s">
        <v>44</v>
      </c>
      <c r="O520" t="s">
        <v>2555</v>
      </c>
      <c r="P520" t="s">
        <v>32</v>
      </c>
      <c r="Q520" t="s">
        <v>36</v>
      </c>
      <c r="R520" t="s">
        <v>2556</v>
      </c>
      <c r="S520">
        <v>280.79200000000003</v>
      </c>
      <c r="T520">
        <v>1</v>
      </c>
      <c r="U520">
        <v>0.2</v>
      </c>
      <c r="V520">
        <v>35.098999999999961</v>
      </c>
    </row>
    <row r="521" spans="1:22" x14ac:dyDescent="0.25">
      <c r="A521">
        <v>2304</v>
      </c>
      <c r="B521" t="s">
        <v>5313</v>
      </c>
      <c r="C521">
        <v>2014</v>
      </c>
      <c r="D521" s="27">
        <v>41900</v>
      </c>
      <c r="E521" s="27">
        <v>41905</v>
      </c>
      <c r="F521" t="s">
        <v>23</v>
      </c>
      <c r="G521" t="s">
        <v>2067</v>
      </c>
      <c r="H521" t="s">
        <v>2068</v>
      </c>
      <c r="I521" t="s">
        <v>102</v>
      </c>
      <c r="J521" t="s">
        <v>27</v>
      </c>
      <c r="K521" t="s">
        <v>3261</v>
      </c>
      <c r="L521" t="s">
        <v>1272</v>
      </c>
      <c r="M521">
        <v>30076</v>
      </c>
      <c r="N521" t="s">
        <v>30</v>
      </c>
      <c r="O521" t="s">
        <v>1280</v>
      </c>
      <c r="P521" t="s">
        <v>32</v>
      </c>
      <c r="Q521" t="s">
        <v>36</v>
      </c>
      <c r="R521" t="s">
        <v>1281</v>
      </c>
      <c r="S521">
        <v>723.92</v>
      </c>
      <c r="T521">
        <v>4</v>
      </c>
      <c r="U521">
        <v>0</v>
      </c>
      <c r="V521">
        <v>188.2192</v>
      </c>
    </row>
    <row r="522" spans="1:22" x14ac:dyDescent="0.25">
      <c r="A522">
        <v>2281</v>
      </c>
      <c r="B522" t="s">
        <v>5280</v>
      </c>
      <c r="C522">
        <v>2014</v>
      </c>
      <c r="D522" s="27">
        <v>41943</v>
      </c>
      <c r="E522" s="27">
        <v>41946</v>
      </c>
      <c r="F522" t="s">
        <v>188</v>
      </c>
      <c r="G522" t="s">
        <v>5281</v>
      </c>
      <c r="H522" t="s">
        <v>5282</v>
      </c>
      <c r="I522" t="s">
        <v>26</v>
      </c>
      <c r="J522" t="s">
        <v>27</v>
      </c>
      <c r="K522" t="s">
        <v>95</v>
      </c>
      <c r="L522" t="s">
        <v>96</v>
      </c>
      <c r="M522">
        <v>98115</v>
      </c>
      <c r="N522" t="s">
        <v>44</v>
      </c>
      <c r="O522" t="s">
        <v>3891</v>
      </c>
      <c r="P522" t="s">
        <v>32</v>
      </c>
      <c r="Q522" t="s">
        <v>36</v>
      </c>
      <c r="R522" t="s">
        <v>3892</v>
      </c>
      <c r="S522">
        <v>614.27200000000005</v>
      </c>
      <c r="T522">
        <v>8</v>
      </c>
      <c r="U522">
        <v>0.2</v>
      </c>
      <c r="V522">
        <v>-23.03520000000006</v>
      </c>
    </row>
    <row r="523" spans="1:22" x14ac:dyDescent="0.25">
      <c r="A523">
        <v>2280</v>
      </c>
      <c r="B523" t="s">
        <v>5280</v>
      </c>
      <c r="C523">
        <v>2014</v>
      </c>
      <c r="D523" s="27">
        <v>41943</v>
      </c>
      <c r="E523" s="27">
        <v>41946</v>
      </c>
      <c r="F523" t="s">
        <v>188</v>
      </c>
      <c r="G523" t="s">
        <v>5281</v>
      </c>
      <c r="H523" t="s">
        <v>5282</v>
      </c>
      <c r="I523" t="s">
        <v>26</v>
      </c>
      <c r="J523" t="s">
        <v>27</v>
      </c>
      <c r="K523" t="s">
        <v>95</v>
      </c>
      <c r="L523" t="s">
        <v>96</v>
      </c>
      <c r="M523">
        <v>98115</v>
      </c>
      <c r="N523" t="s">
        <v>44</v>
      </c>
      <c r="O523" t="s">
        <v>4928</v>
      </c>
      <c r="P523" t="s">
        <v>32</v>
      </c>
      <c r="Q523" t="s">
        <v>36</v>
      </c>
      <c r="R523" t="s">
        <v>4929</v>
      </c>
      <c r="S523">
        <v>97.567999999999998</v>
      </c>
      <c r="T523">
        <v>2</v>
      </c>
      <c r="U523">
        <v>0.2</v>
      </c>
      <c r="V523">
        <v>-6.0980000000000025</v>
      </c>
    </row>
    <row r="524" spans="1:22" x14ac:dyDescent="0.25">
      <c r="A524">
        <v>2276</v>
      </c>
      <c r="B524" t="s">
        <v>5275</v>
      </c>
      <c r="C524">
        <v>2011</v>
      </c>
      <c r="D524" s="27">
        <v>40819</v>
      </c>
      <c r="E524" s="27">
        <v>40824</v>
      </c>
      <c r="F524" t="s">
        <v>23</v>
      </c>
      <c r="G524" t="s">
        <v>1324</v>
      </c>
      <c r="H524" t="s">
        <v>1325</v>
      </c>
      <c r="I524" t="s">
        <v>41</v>
      </c>
      <c r="J524" t="s">
        <v>27</v>
      </c>
      <c r="K524" t="s">
        <v>42</v>
      </c>
      <c r="L524" t="s">
        <v>43</v>
      </c>
      <c r="M524">
        <v>90036</v>
      </c>
      <c r="N524" t="s">
        <v>44</v>
      </c>
      <c r="O524" t="s">
        <v>149</v>
      </c>
      <c r="P524" t="s">
        <v>32</v>
      </c>
      <c r="Q524" t="s">
        <v>36</v>
      </c>
      <c r="R524" t="s">
        <v>150</v>
      </c>
      <c r="S524">
        <v>122.352</v>
      </c>
      <c r="T524">
        <v>3</v>
      </c>
      <c r="U524">
        <v>0.2</v>
      </c>
      <c r="V524">
        <v>13.764599999999994</v>
      </c>
    </row>
    <row r="525" spans="1:22" x14ac:dyDescent="0.25">
      <c r="A525">
        <v>2258</v>
      </c>
      <c r="B525" t="s">
        <v>5238</v>
      </c>
      <c r="C525">
        <v>2014</v>
      </c>
      <c r="D525" s="27">
        <v>41807</v>
      </c>
      <c r="E525" s="27">
        <v>41810</v>
      </c>
      <c r="F525" t="s">
        <v>188</v>
      </c>
      <c r="G525" t="s">
        <v>542</v>
      </c>
      <c r="H525" t="s">
        <v>543</v>
      </c>
      <c r="I525" t="s">
        <v>26</v>
      </c>
      <c r="J525" t="s">
        <v>27</v>
      </c>
      <c r="K525" t="s">
        <v>127</v>
      </c>
      <c r="L525" t="s">
        <v>43</v>
      </c>
      <c r="M525">
        <v>94122</v>
      </c>
      <c r="N525" t="s">
        <v>44</v>
      </c>
      <c r="O525" t="s">
        <v>1488</v>
      </c>
      <c r="P525" t="s">
        <v>32</v>
      </c>
      <c r="Q525" t="s">
        <v>36</v>
      </c>
      <c r="R525" t="s">
        <v>1489</v>
      </c>
      <c r="S525">
        <v>1212.96</v>
      </c>
      <c r="T525">
        <v>7</v>
      </c>
      <c r="U525">
        <v>0.2</v>
      </c>
      <c r="V525">
        <v>90.97199999999998</v>
      </c>
    </row>
    <row r="526" spans="1:22" x14ac:dyDescent="0.25">
      <c r="A526">
        <v>2224</v>
      </c>
      <c r="B526" t="s">
        <v>5175</v>
      </c>
      <c r="C526">
        <v>2012</v>
      </c>
      <c r="D526" s="27">
        <v>41249</v>
      </c>
      <c r="E526" s="27">
        <v>41249</v>
      </c>
      <c r="F526" t="s">
        <v>1290</v>
      </c>
      <c r="G526" t="s">
        <v>5176</v>
      </c>
      <c r="H526" t="s">
        <v>5177</v>
      </c>
      <c r="I526" t="s">
        <v>26</v>
      </c>
      <c r="J526" t="s">
        <v>27</v>
      </c>
      <c r="K526" t="s">
        <v>5178</v>
      </c>
      <c r="L526" t="s">
        <v>498</v>
      </c>
      <c r="M526">
        <v>43302</v>
      </c>
      <c r="N526" t="s">
        <v>148</v>
      </c>
      <c r="O526" t="s">
        <v>890</v>
      </c>
      <c r="P526" t="s">
        <v>32</v>
      </c>
      <c r="Q526" t="s">
        <v>36</v>
      </c>
      <c r="R526" t="s">
        <v>891</v>
      </c>
      <c r="S526">
        <v>70.685999999999993</v>
      </c>
      <c r="T526">
        <v>1</v>
      </c>
      <c r="U526">
        <v>0.3</v>
      </c>
      <c r="V526">
        <v>-24.23520000000001</v>
      </c>
    </row>
    <row r="527" spans="1:22" x14ac:dyDescent="0.25">
      <c r="A527">
        <v>2217</v>
      </c>
      <c r="B527" t="s">
        <v>5164</v>
      </c>
      <c r="C527">
        <v>2014</v>
      </c>
      <c r="D527" s="27">
        <v>41914</v>
      </c>
      <c r="E527" s="27">
        <v>41915</v>
      </c>
      <c r="F527" t="s">
        <v>188</v>
      </c>
      <c r="G527" t="s">
        <v>4330</v>
      </c>
      <c r="H527" t="s">
        <v>4331</v>
      </c>
      <c r="I527" t="s">
        <v>26</v>
      </c>
      <c r="J527" t="s">
        <v>27</v>
      </c>
      <c r="K527" t="s">
        <v>630</v>
      </c>
      <c r="L527" t="s">
        <v>43</v>
      </c>
      <c r="M527">
        <v>95123</v>
      </c>
      <c r="N527" t="s">
        <v>44</v>
      </c>
      <c r="O527" t="s">
        <v>5165</v>
      </c>
      <c r="P527" t="s">
        <v>32</v>
      </c>
      <c r="Q527" t="s">
        <v>36</v>
      </c>
      <c r="R527" t="s">
        <v>5166</v>
      </c>
      <c r="S527">
        <v>108.608</v>
      </c>
      <c r="T527">
        <v>4</v>
      </c>
      <c r="U527">
        <v>0.2</v>
      </c>
      <c r="V527">
        <v>9.5031999999999925</v>
      </c>
    </row>
    <row r="528" spans="1:22" x14ac:dyDescent="0.25">
      <c r="A528">
        <v>527</v>
      </c>
      <c r="B528" t="s">
        <v>1789</v>
      </c>
      <c r="C528">
        <v>2014</v>
      </c>
      <c r="D528" s="27">
        <v>41934</v>
      </c>
      <c r="E528" s="27">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25">
      <c r="A529">
        <v>2182</v>
      </c>
      <c r="B529" t="s">
        <v>5122</v>
      </c>
      <c r="C529">
        <v>2013</v>
      </c>
      <c r="D529" s="27">
        <v>41402</v>
      </c>
      <c r="E529" s="27">
        <v>41406</v>
      </c>
      <c r="F529" t="s">
        <v>50</v>
      </c>
      <c r="G529" t="s">
        <v>1453</v>
      </c>
      <c r="H529" t="s">
        <v>1454</v>
      </c>
      <c r="I529" t="s">
        <v>26</v>
      </c>
      <c r="J529" t="s">
        <v>27</v>
      </c>
      <c r="K529" t="s">
        <v>266</v>
      </c>
      <c r="L529" t="s">
        <v>267</v>
      </c>
      <c r="M529">
        <v>10009</v>
      </c>
      <c r="N529" t="s">
        <v>148</v>
      </c>
      <c r="O529" t="s">
        <v>5123</v>
      </c>
      <c r="P529" t="s">
        <v>32</v>
      </c>
      <c r="Q529" t="s">
        <v>36</v>
      </c>
      <c r="R529" t="s">
        <v>5124</v>
      </c>
      <c r="S529">
        <v>442.76400000000001</v>
      </c>
      <c r="T529">
        <v>4</v>
      </c>
      <c r="U529">
        <v>0.1</v>
      </c>
      <c r="V529">
        <v>59.035200000000003</v>
      </c>
    </row>
    <row r="530" spans="1:22" x14ac:dyDescent="0.25">
      <c r="A530">
        <v>2172</v>
      </c>
      <c r="B530" t="s">
        <v>5107</v>
      </c>
      <c r="C530">
        <v>2014</v>
      </c>
      <c r="D530" s="27">
        <v>41963</v>
      </c>
      <c r="E530" s="27">
        <v>41969</v>
      </c>
      <c r="F530" t="s">
        <v>50</v>
      </c>
      <c r="G530" t="s">
        <v>208</v>
      </c>
      <c r="H530" t="s">
        <v>209</v>
      </c>
      <c r="I530" t="s">
        <v>41</v>
      </c>
      <c r="J530" t="s">
        <v>27</v>
      </c>
      <c r="K530" t="s">
        <v>5108</v>
      </c>
      <c r="L530" t="s">
        <v>104</v>
      </c>
      <c r="M530">
        <v>76903</v>
      </c>
      <c r="N530" t="s">
        <v>105</v>
      </c>
      <c r="O530" t="s">
        <v>2476</v>
      </c>
      <c r="P530" t="s">
        <v>32</v>
      </c>
      <c r="Q530" t="s">
        <v>36</v>
      </c>
      <c r="R530" t="s">
        <v>2477</v>
      </c>
      <c r="S530">
        <v>305.31200000000001</v>
      </c>
      <c r="T530">
        <v>2</v>
      </c>
      <c r="U530">
        <v>0.3</v>
      </c>
      <c r="V530">
        <v>-8.7232000000000198</v>
      </c>
    </row>
    <row r="531" spans="1:22" x14ac:dyDescent="0.25">
      <c r="A531">
        <v>2151</v>
      </c>
      <c r="B531" t="s">
        <v>5076</v>
      </c>
      <c r="C531">
        <v>2014</v>
      </c>
      <c r="D531" s="27">
        <v>41963</v>
      </c>
      <c r="E531" s="27">
        <v>41970</v>
      </c>
      <c r="F531" t="s">
        <v>50</v>
      </c>
      <c r="G531" t="s">
        <v>5077</v>
      </c>
      <c r="H531" t="s">
        <v>5078</v>
      </c>
      <c r="I531" t="s">
        <v>26</v>
      </c>
      <c r="J531" t="s">
        <v>27</v>
      </c>
      <c r="K531" t="s">
        <v>5079</v>
      </c>
      <c r="L531" t="s">
        <v>104</v>
      </c>
      <c r="M531">
        <v>77840</v>
      </c>
      <c r="N531" t="s">
        <v>105</v>
      </c>
      <c r="O531" t="s">
        <v>3545</v>
      </c>
      <c r="P531" t="s">
        <v>32</v>
      </c>
      <c r="Q531" t="s">
        <v>36</v>
      </c>
      <c r="R531" t="s">
        <v>3546</v>
      </c>
      <c r="S531">
        <v>233.05799999999999</v>
      </c>
      <c r="T531">
        <v>3</v>
      </c>
      <c r="U531">
        <v>0.3</v>
      </c>
      <c r="V531">
        <v>-53.270399999999995</v>
      </c>
    </row>
    <row r="532" spans="1:22" x14ac:dyDescent="0.25">
      <c r="A532">
        <v>2146</v>
      </c>
      <c r="B532" t="s">
        <v>5070</v>
      </c>
      <c r="C532">
        <v>2013</v>
      </c>
      <c r="D532" s="27">
        <v>41451</v>
      </c>
      <c r="E532" s="27">
        <v>41455</v>
      </c>
      <c r="F532" t="s">
        <v>50</v>
      </c>
      <c r="G532" t="s">
        <v>3136</v>
      </c>
      <c r="H532" t="s">
        <v>3137</v>
      </c>
      <c r="I532" t="s">
        <v>41</v>
      </c>
      <c r="J532" t="s">
        <v>27</v>
      </c>
      <c r="K532" t="s">
        <v>5071</v>
      </c>
      <c r="L532" t="s">
        <v>147</v>
      </c>
      <c r="M532">
        <v>17403</v>
      </c>
      <c r="N532" t="s">
        <v>148</v>
      </c>
      <c r="O532" t="s">
        <v>942</v>
      </c>
      <c r="P532" t="s">
        <v>32</v>
      </c>
      <c r="Q532" t="s">
        <v>36</v>
      </c>
      <c r="R532" t="s">
        <v>943</v>
      </c>
      <c r="S532">
        <v>422.05799999999994</v>
      </c>
      <c r="T532">
        <v>3</v>
      </c>
      <c r="U532">
        <v>0.3</v>
      </c>
      <c r="V532">
        <v>-18.088200000000001</v>
      </c>
    </row>
    <row r="533" spans="1:22" x14ac:dyDescent="0.25">
      <c r="A533">
        <v>532</v>
      </c>
      <c r="B533" t="s">
        <v>1804</v>
      </c>
      <c r="C533">
        <v>2012</v>
      </c>
      <c r="D533" s="27">
        <v>41220</v>
      </c>
      <c r="E533" s="27">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25">
      <c r="A534">
        <v>2122</v>
      </c>
      <c r="B534" t="s">
        <v>5029</v>
      </c>
      <c r="C534">
        <v>2014</v>
      </c>
      <c r="D534" s="27">
        <v>41953</v>
      </c>
      <c r="E534" s="27">
        <v>41955</v>
      </c>
      <c r="F534" t="s">
        <v>188</v>
      </c>
      <c r="G534" t="s">
        <v>704</v>
      </c>
      <c r="H534" t="s">
        <v>705</v>
      </c>
      <c r="I534" t="s">
        <v>41</v>
      </c>
      <c r="J534" t="s">
        <v>27</v>
      </c>
      <c r="K534" t="s">
        <v>5030</v>
      </c>
      <c r="L534" t="s">
        <v>43</v>
      </c>
      <c r="M534">
        <v>94086</v>
      </c>
      <c r="N534" t="s">
        <v>44</v>
      </c>
      <c r="O534" t="s">
        <v>261</v>
      </c>
      <c r="P534" t="s">
        <v>32</v>
      </c>
      <c r="Q534" t="s">
        <v>36</v>
      </c>
      <c r="R534" t="s">
        <v>262</v>
      </c>
      <c r="S534">
        <v>215.976</v>
      </c>
      <c r="T534">
        <v>3</v>
      </c>
      <c r="U534">
        <v>0.2</v>
      </c>
      <c r="V534">
        <v>-2.6997000000000355</v>
      </c>
    </row>
    <row r="535" spans="1:22" x14ac:dyDescent="0.25">
      <c r="A535">
        <v>2112</v>
      </c>
      <c r="B535" t="s">
        <v>5012</v>
      </c>
      <c r="C535">
        <v>2012</v>
      </c>
      <c r="D535" s="27">
        <v>41213</v>
      </c>
      <c r="E535" s="27">
        <v>41213</v>
      </c>
      <c r="F535" t="s">
        <v>1290</v>
      </c>
      <c r="G535" t="s">
        <v>593</v>
      </c>
      <c r="H535" t="s">
        <v>594</v>
      </c>
      <c r="I535" t="s">
        <v>26</v>
      </c>
      <c r="J535" t="s">
        <v>27</v>
      </c>
      <c r="K535" t="s">
        <v>775</v>
      </c>
      <c r="L535" t="s">
        <v>43</v>
      </c>
      <c r="M535">
        <v>92374</v>
      </c>
      <c r="N535" t="s">
        <v>44</v>
      </c>
      <c r="O535" t="s">
        <v>203</v>
      </c>
      <c r="P535" t="s">
        <v>32</v>
      </c>
      <c r="Q535" t="s">
        <v>36</v>
      </c>
      <c r="R535" t="s">
        <v>204</v>
      </c>
      <c r="S535">
        <v>323.13600000000002</v>
      </c>
      <c r="T535">
        <v>4</v>
      </c>
      <c r="U535">
        <v>0.2</v>
      </c>
      <c r="V535">
        <v>20.196000000000012</v>
      </c>
    </row>
    <row r="536" spans="1:22" x14ac:dyDescent="0.25">
      <c r="A536">
        <v>2103</v>
      </c>
      <c r="B536" t="s">
        <v>5002</v>
      </c>
      <c r="C536">
        <v>2011</v>
      </c>
      <c r="D536" s="27">
        <v>40742</v>
      </c>
      <c r="E536" s="27">
        <v>40742</v>
      </c>
      <c r="F536" t="s">
        <v>1290</v>
      </c>
      <c r="G536" t="s">
        <v>5003</v>
      </c>
      <c r="H536" t="s">
        <v>5004</v>
      </c>
      <c r="I536" t="s">
        <v>102</v>
      </c>
      <c r="J536" t="s">
        <v>27</v>
      </c>
      <c r="K536" t="s">
        <v>1310</v>
      </c>
      <c r="L536" t="s">
        <v>310</v>
      </c>
      <c r="M536">
        <v>85705</v>
      </c>
      <c r="N536" t="s">
        <v>44</v>
      </c>
      <c r="O536" t="s">
        <v>1548</v>
      </c>
      <c r="P536" t="s">
        <v>32</v>
      </c>
      <c r="Q536" t="s">
        <v>36</v>
      </c>
      <c r="R536" t="s">
        <v>1549</v>
      </c>
      <c r="S536">
        <v>259.13600000000002</v>
      </c>
      <c r="T536">
        <v>4</v>
      </c>
      <c r="U536">
        <v>0.2</v>
      </c>
      <c r="V536">
        <v>-25.913599999999988</v>
      </c>
    </row>
    <row r="537" spans="1:22" x14ac:dyDescent="0.25">
      <c r="A537">
        <v>2093</v>
      </c>
      <c r="B537" t="s">
        <v>4987</v>
      </c>
      <c r="C537">
        <v>2011</v>
      </c>
      <c r="D537" s="27">
        <v>40864</v>
      </c>
      <c r="E537" s="27">
        <v>40868</v>
      </c>
      <c r="F537" t="s">
        <v>50</v>
      </c>
      <c r="G537" t="s">
        <v>762</v>
      </c>
      <c r="H537" t="s">
        <v>763</v>
      </c>
      <c r="I537" t="s">
        <v>102</v>
      </c>
      <c r="J537" t="s">
        <v>27</v>
      </c>
      <c r="K537" t="s">
        <v>4988</v>
      </c>
      <c r="L537" t="s">
        <v>229</v>
      </c>
      <c r="M537">
        <v>56560</v>
      </c>
      <c r="N537" t="s">
        <v>105</v>
      </c>
      <c r="O537" t="s">
        <v>3891</v>
      </c>
      <c r="P537" t="s">
        <v>32</v>
      </c>
      <c r="Q537" t="s">
        <v>36</v>
      </c>
      <c r="R537" t="s">
        <v>3892</v>
      </c>
      <c r="S537">
        <v>479.90000000000003</v>
      </c>
      <c r="T537">
        <v>5</v>
      </c>
      <c r="U537">
        <v>0</v>
      </c>
      <c r="V537">
        <v>81.58299999999997</v>
      </c>
    </row>
    <row r="538" spans="1:22" x14ac:dyDescent="0.25">
      <c r="A538">
        <v>2072</v>
      </c>
      <c r="B538" t="s">
        <v>4954</v>
      </c>
      <c r="C538">
        <v>2014</v>
      </c>
      <c r="D538" s="27">
        <v>41964</v>
      </c>
      <c r="E538" s="27">
        <v>41969</v>
      </c>
      <c r="F538" t="s">
        <v>50</v>
      </c>
      <c r="G538" t="s">
        <v>4955</v>
      </c>
      <c r="H538" t="s">
        <v>4956</v>
      </c>
      <c r="I538" t="s">
        <v>26</v>
      </c>
      <c r="J538" t="s">
        <v>27</v>
      </c>
      <c r="K538" t="s">
        <v>4957</v>
      </c>
      <c r="L538" t="s">
        <v>43</v>
      </c>
      <c r="M538">
        <v>91761</v>
      </c>
      <c r="N538" t="s">
        <v>44</v>
      </c>
      <c r="O538" t="s">
        <v>1445</v>
      </c>
      <c r="P538" t="s">
        <v>32</v>
      </c>
      <c r="Q538" t="s">
        <v>36</v>
      </c>
      <c r="R538" t="s">
        <v>1446</v>
      </c>
      <c r="S538">
        <v>283.92</v>
      </c>
      <c r="T538">
        <v>5</v>
      </c>
      <c r="U538">
        <v>0.2</v>
      </c>
      <c r="V538">
        <v>-46.137000000000029</v>
      </c>
    </row>
    <row r="539" spans="1:22" x14ac:dyDescent="0.25">
      <c r="A539">
        <v>2066</v>
      </c>
      <c r="B539" t="s">
        <v>4936</v>
      </c>
      <c r="C539">
        <v>2011</v>
      </c>
      <c r="D539" s="27">
        <v>40847</v>
      </c>
      <c r="E539" s="27">
        <v>40851</v>
      </c>
      <c r="F539" t="s">
        <v>50</v>
      </c>
      <c r="G539" t="s">
        <v>513</v>
      </c>
      <c r="H539" t="s">
        <v>514</v>
      </c>
      <c r="I539" t="s">
        <v>41</v>
      </c>
      <c r="J539" t="s">
        <v>27</v>
      </c>
      <c r="K539" t="s">
        <v>42</v>
      </c>
      <c r="L539" t="s">
        <v>43</v>
      </c>
      <c r="M539">
        <v>90049</v>
      </c>
      <c r="N539" t="s">
        <v>44</v>
      </c>
      <c r="O539" t="s">
        <v>4928</v>
      </c>
      <c r="P539" t="s">
        <v>32</v>
      </c>
      <c r="Q539" t="s">
        <v>36</v>
      </c>
      <c r="R539" t="s">
        <v>4929</v>
      </c>
      <c r="S539">
        <v>146.352</v>
      </c>
      <c r="T539">
        <v>3</v>
      </c>
      <c r="U539">
        <v>0.2</v>
      </c>
      <c r="V539">
        <v>-9.1470000000000056</v>
      </c>
    </row>
    <row r="540" spans="1:22" x14ac:dyDescent="0.25">
      <c r="A540">
        <v>2057</v>
      </c>
      <c r="B540" t="s">
        <v>4933</v>
      </c>
      <c r="C540">
        <v>2014</v>
      </c>
      <c r="D540" s="27">
        <v>41996</v>
      </c>
      <c r="E540" s="27">
        <v>41999</v>
      </c>
      <c r="F540" t="s">
        <v>188</v>
      </c>
      <c r="G540" t="s">
        <v>1997</v>
      </c>
      <c r="H540" t="s">
        <v>1998</v>
      </c>
      <c r="I540" t="s">
        <v>26</v>
      </c>
      <c r="J540" t="s">
        <v>27</v>
      </c>
      <c r="K540" t="s">
        <v>880</v>
      </c>
      <c r="L540" t="s">
        <v>238</v>
      </c>
      <c r="M540">
        <v>48227</v>
      </c>
      <c r="N540" t="s">
        <v>105</v>
      </c>
      <c r="O540" t="s">
        <v>2455</v>
      </c>
      <c r="P540" t="s">
        <v>32</v>
      </c>
      <c r="Q540" t="s">
        <v>36</v>
      </c>
      <c r="R540" t="s">
        <v>2456</v>
      </c>
      <c r="S540">
        <v>1586.6899999999998</v>
      </c>
      <c r="T540">
        <v>7</v>
      </c>
      <c r="U540">
        <v>0</v>
      </c>
      <c r="V540">
        <v>412.5394</v>
      </c>
    </row>
    <row r="541" spans="1:22" x14ac:dyDescent="0.25">
      <c r="A541">
        <v>540</v>
      </c>
      <c r="B541" t="s">
        <v>1834</v>
      </c>
      <c r="C541">
        <v>2012</v>
      </c>
      <c r="D541" s="27">
        <v>41250</v>
      </c>
      <c r="E541" s="27">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25">
      <c r="A542">
        <v>2052</v>
      </c>
      <c r="B542" t="s">
        <v>4927</v>
      </c>
      <c r="C542">
        <v>2012</v>
      </c>
      <c r="D542" s="27">
        <v>41101</v>
      </c>
      <c r="E542" s="27">
        <v>41103</v>
      </c>
      <c r="F542" t="s">
        <v>188</v>
      </c>
      <c r="G542" t="s">
        <v>2035</v>
      </c>
      <c r="H542" t="s">
        <v>2036</v>
      </c>
      <c r="I542" t="s">
        <v>26</v>
      </c>
      <c r="J542" t="s">
        <v>27</v>
      </c>
      <c r="K542" t="s">
        <v>146</v>
      </c>
      <c r="L542" t="s">
        <v>147</v>
      </c>
      <c r="M542">
        <v>19134</v>
      </c>
      <c r="N542" t="s">
        <v>148</v>
      </c>
      <c r="O542" t="s">
        <v>4928</v>
      </c>
      <c r="P542" t="s">
        <v>32</v>
      </c>
      <c r="Q542" t="s">
        <v>36</v>
      </c>
      <c r="R542" t="s">
        <v>4929</v>
      </c>
      <c r="S542">
        <v>341.48799999999994</v>
      </c>
      <c r="T542">
        <v>8</v>
      </c>
      <c r="U542">
        <v>0.3</v>
      </c>
      <c r="V542">
        <v>-73.175999999999988</v>
      </c>
    </row>
    <row r="543" spans="1:22" x14ac:dyDescent="0.25">
      <c r="A543">
        <v>2036</v>
      </c>
      <c r="B543" t="s">
        <v>4910</v>
      </c>
      <c r="C543">
        <v>2014</v>
      </c>
      <c r="D543" s="27">
        <v>41908</v>
      </c>
      <c r="E543" s="27">
        <v>41912</v>
      </c>
      <c r="F543" t="s">
        <v>50</v>
      </c>
      <c r="G543" t="s">
        <v>4911</v>
      </c>
      <c r="H543" t="s">
        <v>4912</v>
      </c>
      <c r="I543" t="s">
        <v>26</v>
      </c>
      <c r="J543" t="s">
        <v>27</v>
      </c>
      <c r="K543" t="s">
        <v>389</v>
      </c>
      <c r="L543" t="s">
        <v>229</v>
      </c>
      <c r="M543">
        <v>55901</v>
      </c>
      <c r="N543" t="s">
        <v>105</v>
      </c>
      <c r="O543" t="s">
        <v>261</v>
      </c>
      <c r="P543" t="s">
        <v>32</v>
      </c>
      <c r="Q543" t="s">
        <v>36</v>
      </c>
      <c r="R543" t="s">
        <v>262</v>
      </c>
      <c r="S543">
        <v>269.96999999999997</v>
      </c>
      <c r="T543">
        <v>3</v>
      </c>
      <c r="U543">
        <v>0</v>
      </c>
      <c r="V543">
        <v>51.294299999999964</v>
      </c>
    </row>
    <row r="544" spans="1:22" x14ac:dyDescent="0.25">
      <c r="A544">
        <v>2024</v>
      </c>
      <c r="B544" t="s">
        <v>4899</v>
      </c>
      <c r="C544">
        <v>2013</v>
      </c>
      <c r="D544" s="27">
        <v>41537</v>
      </c>
      <c r="E544" s="27">
        <v>41539</v>
      </c>
      <c r="F544" t="s">
        <v>188</v>
      </c>
      <c r="G544" t="s">
        <v>4900</v>
      </c>
      <c r="H544" t="s">
        <v>4901</v>
      </c>
      <c r="I544" t="s">
        <v>102</v>
      </c>
      <c r="J544" t="s">
        <v>27</v>
      </c>
      <c r="K544" t="s">
        <v>3577</v>
      </c>
      <c r="L544" t="s">
        <v>1399</v>
      </c>
      <c r="M544">
        <v>2908</v>
      </c>
      <c r="N544" t="s">
        <v>148</v>
      </c>
      <c r="O544" t="s">
        <v>2476</v>
      </c>
      <c r="P544" t="s">
        <v>32</v>
      </c>
      <c r="Q544" t="s">
        <v>36</v>
      </c>
      <c r="R544" t="s">
        <v>2477</v>
      </c>
      <c r="S544">
        <v>872.32</v>
      </c>
      <c r="T544">
        <v>4</v>
      </c>
      <c r="U544">
        <v>0</v>
      </c>
      <c r="V544">
        <v>244.24959999999999</v>
      </c>
    </row>
    <row r="545" spans="1:22" x14ac:dyDescent="0.25">
      <c r="A545">
        <v>2014</v>
      </c>
      <c r="B545" t="s">
        <v>4892</v>
      </c>
      <c r="C545">
        <v>2013</v>
      </c>
      <c r="D545" s="27">
        <v>41536</v>
      </c>
      <c r="E545" s="27">
        <v>41541</v>
      </c>
      <c r="F545" t="s">
        <v>50</v>
      </c>
      <c r="G545" t="s">
        <v>4893</v>
      </c>
      <c r="H545" t="s">
        <v>4894</v>
      </c>
      <c r="I545" t="s">
        <v>26</v>
      </c>
      <c r="J545" t="s">
        <v>27</v>
      </c>
      <c r="K545" t="s">
        <v>1560</v>
      </c>
      <c r="L545" t="s">
        <v>358</v>
      </c>
      <c r="M545">
        <v>36830</v>
      </c>
      <c r="N545" t="s">
        <v>30</v>
      </c>
      <c r="O545" t="s">
        <v>4519</v>
      </c>
      <c r="P545" t="s">
        <v>32</v>
      </c>
      <c r="Q545" t="s">
        <v>36</v>
      </c>
      <c r="R545" t="s">
        <v>4520</v>
      </c>
      <c r="S545">
        <v>350.98</v>
      </c>
      <c r="T545">
        <v>1</v>
      </c>
      <c r="U545">
        <v>0</v>
      </c>
      <c r="V545">
        <v>84.23520000000002</v>
      </c>
    </row>
    <row r="546" spans="1:22" x14ac:dyDescent="0.25">
      <c r="A546">
        <v>2004</v>
      </c>
      <c r="B546" t="s">
        <v>4878</v>
      </c>
      <c r="C546">
        <v>2014</v>
      </c>
      <c r="D546" s="27">
        <v>41999</v>
      </c>
      <c r="E546" s="27">
        <v>42002</v>
      </c>
      <c r="F546" t="s">
        <v>23</v>
      </c>
      <c r="G546" t="s">
        <v>4458</v>
      </c>
      <c r="H546" t="s">
        <v>4459</v>
      </c>
      <c r="I546" t="s">
        <v>26</v>
      </c>
      <c r="J546" t="s">
        <v>27</v>
      </c>
      <c r="K546" t="s">
        <v>1473</v>
      </c>
      <c r="L546" t="s">
        <v>29</v>
      </c>
      <c r="M546">
        <v>40214</v>
      </c>
      <c r="N546" t="s">
        <v>30</v>
      </c>
      <c r="O546" t="s">
        <v>304</v>
      </c>
      <c r="P546" t="s">
        <v>32</v>
      </c>
      <c r="Q546" t="s">
        <v>36</v>
      </c>
      <c r="R546" t="s">
        <v>305</v>
      </c>
      <c r="S546">
        <v>304.45</v>
      </c>
      <c r="T546">
        <v>5</v>
      </c>
      <c r="U546">
        <v>0</v>
      </c>
      <c r="V546">
        <v>76.112499999999983</v>
      </c>
    </row>
    <row r="547" spans="1:22" x14ac:dyDescent="0.25">
      <c r="A547">
        <v>1980</v>
      </c>
      <c r="B547" t="s">
        <v>4844</v>
      </c>
      <c r="C547">
        <v>2013</v>
      </c>
      <c r="D547" s="27">
        <v>41379</v>
      </c>
      <c r="E547" s="27">
        <v>41379</v>
      </c>
      <c r="F547" t="s">
        <v>1290</v>
      </c>
      <c r="G547" t="s">
        <v>3739</v>
      </c>
      <c r="H547" t="s">
        <v>3740</v>
      </c>
      <c r="I547" t="s">
        <v>26</v>
      </c>
      <c r="J547" t="s">
        <v>27</v>
      </c>
      <c r="K547" t="s">
        <v>3942</v>
      </c>
      <c r="L547" t="s">
        <v>310</v>
      </c>
      <c r="M547">
        <v>85301</v>
      </c>
      <c r="N547" t="s">
        <v>44</v>
      </c>
      <c r="O547" t="s">
        <v>1136</v>
      </c>
      <c r="P547" t="s">
        <v>32</v>
      </c>
      <c r="Q547" t="s">
        <v>36</v>
      </c>
      <c r="R547" t="s">
        <v>1137</v>
      </c>
      <c r="S547">
        <v>933.53600000000006</v>
      </c>
      <c r="T547">
        <v>4</v>
      </c>
      <c r="U547">
        <v>0.2</v>
      </c>
      <c r="V547">
        <v>105.02279999999996</v>
      </c>
    </row>
    <row r="548" spans="1:22" x14ac:dyDescent="0.25">
      <c r="A548">
        <v>1978</v>
      </c>
      <c r="B548" t="s">
        <v>4836</v>
      </c>
      <c r="C548">
        <v>2011</v>
      </c>
      <c r="D548" s="27">
        <v>40834</v>
      </c>
      <c r="E548" s="27">
        <v>40836</v>
      </c>
      <c r="F548" t="s">
        <v>23</v>
      </c>
      <c r="G548" t="s">
        <v>1108</v>
      </c>
      <c r="H548" t="s">
        <v>1109</v>
      </c>
      <c r="I548" t="s">
        <v>41</v>
      </c>
      <c r="J548" t="s">
        <v>27</v>
      </c>
      <c r="K548" t="s">
        <v>1817</v>
      </c>
      <c r="L548" t="s">
        <v>358</v>
      </c>
      <c r="M548">
        <v>36116</v>
      </c>
      <c r="N548" t="s">
        <v>30</v>
      </c>
      <c r="O548" t="s">
        <v>4839</v>
      </c>
      <c r="P548" t="s">
        <v>32</v>
      </c>
      <c r="Q548" t="s">
        <v>36</v>
      </c>
      <c r="R548" t="s">
        <v>4840</v>
      </c>
      <c r="S548">
        <v>545.88</v>
      </c>
      <c r="T548">
        <v>6</v>
      </c>
      <c r="U548">
        <v>0</v>
      </c>
      <c r="V548">
        <v>70.964399999999983</v>
      </c>
    </row>
    <row r="549" spans="1:22" x14ac:dyDescent="0.25">
      <c r="A549">
        <v>1954</v>
      </c>
      <c r="B549" t="s">
        <v>4807</v>
      </c>
      <c r="C549">
        <v>2014</v>
      </c>
      <c r="D549" s="27">
        <v>41885</v>
      </c>
      <c r="E549" s="27">
        <v>41889</v>
      </c>
      <c r="F549" t="s">
        <v>50</v>
      </c>
      <c r="G549" t="s">
        <v>4808</v>
      </c>
      <c r="H549" t="s">
        <v>4809</v>
      </c>
      <c r="I549" t="s">
        <v>41</v>
      </c>
      <c r="J549" t="s">
        <v>27</v>
      </c>
      <c r="K549" t="s">
        <v>266</v>
      </c>
      <c r="L549" t="s">
        <v>267</v>
      </c>
      <c r="M549">
        <v>10009</v>
      </c>
      <c r="N549" t="s">
        <v>148</v>
      </c>
      <c r="O549" t="s">
        <v>1793</v>
      </c>
      <c r="P549" t="s">
        <v>32</v>
      </c>
      <c r="Q549" t="s">
        <v>36</v>
      </c>
      <c r="R549" t="s">
        <v>1794</v>
      </c>
      <c r="S549">
        <v>1282.4100000000001</v>
      </c>
      <c r="T549">
        <v>5</v>
      </c>
      <c r="U549">
        <v>0.1</v>
      </c>
      <c r="V549">
        <v>213.73500000000001</v>
      </c>
    </row>
    <row r="550" spans="1:22" x14ac:dyDescent="0.25">
      <c r="A550">
        <v>1941</v>
      </c>
      <c r="B550" t="s">
        <v>4797</v>
      </c>
      <c r="C550">
        <v>2013</v>
      </c>
      <c r="D550" s="27">
        <v>41464</v>
      </c>
      <c r="E550" s="27">
        <v>41468</v>
      </c>
      <c r="F550" t="s">
        <v>50</v>
      </c>
      <c r="G550" t="s">
        <v>4798</v>
      </c>
      <c r="H550" t="s">
        <v>4799</v>
      </c>
      <c r="I550" t="s">
        <v>26</v>
      </c>
      <c r="J550" t="s">
        <v>27</v>
      </c>
      <c r="K550" t="s">
        <v>4800</v>
      </c>
      <c r="L550" t="s">
        <v>457</v>
      </c>
      <c r="M550">
        <v>80020</v>
      </c>
      <c r="N550" t="s">
        <v>44</v>
      </c>
      <c r="O550" t="s">
        <v>686</v>
      </c>
      <c r="P550" t="s">
        <v>32</v>
      </c>
      <c r="Q550" t="s">
        <v>36</v>
      </c>
      <c r="R550" t="s">
        <v>687</v>
      </c>
      <c r="S550">
        <v>662.88</v>
      </c>
      <c r="T550">
        <v>3</v>
      </c>
      <c r="U550">
        <v>0.2</v>
      </c>
      <c r="V550">
        <v>74.573999999999955</v>
      </c>
    </row>
    <row r="551" spans="1:22" x14ac:dyDescent="0.25">
      <c r="A551">
        <v>1921</v>
      </c>
      <c r="B551" t="s">
        <v>4763</v>
      </c>
      <c r="C551">
        <v>2014</v>
      </c>
      <c r="D551" s="27">
        <v>41869</v>
      </c>
      <c r="E551" s="27">
        <v>41871</v>
      </c>
      <c r="F551" t="s">
        <v>188</v>
      </c>
      <c r="G551" t="s">
        <v>4764</v>
      </c>
      <c r="H551" t="s">
        <v>4765</v>
      </c>
      <c r="I551" t="s">
        <v>41</v>
      </c>
      <c r="J551" t="s">
        <v>27</v>
      </c>
      <c r="K551" t="s">
        <v>4103</v>
      </c>
      <c r="L551" t="s">
        <v>267</v>
      </c>
      <c r="M551">
        <v>13601</v>
      </c>
      <c r="N551" t="s">
        <v>148</v>
      </c>
      <c r="O551" t="s">
        <v>4768</v>
      </c>
      <c r="P551" t="s">
        <v>32</v>
      </c>
      <c r="Q551" t="s">
        <v>36</v>
      </c>
      <c r="R551" t="s">
        <v>4769</v>
      </c>
      <c r="S551">
        <v>462.56400000000002</v>
      </c>
      <c r="T551">
        <v>2</v>
      </c>
      <c r="U551">
        <v>0.1</v>
      </c>
      <c r="V551">
        <v>97.652399999999943</v>
      </c>
    </row>
    <row r="552" spans="1:22" x14ac:dyDescent="0.25">
      <c r="A552">
        <v>1904</v>
      </c>
      <c r="B552" t="s">
        <v>4729</v>
      </c>
      <c r="C552">
        <v>2014</v>
      </c>
      <c r="D552" s="27">
        <v>41934</v>
      </c>
      <c r="E552" s="27">
        <v>41935</v>
      </c>
      <c r="F552" t="s">
        <v>188</v>
      </c>
      <c r="G552" t="s">
        <v>3856</v>
      </c>
      <c r="H552" t="s">
        <v>3857</v>
      </c>
      <c r="I552" t="s">
        <v>41</v>
      </c>
      <c r="J552" t="s">
        <v>27</v>
      </c>
      <c r="K552" t="s">
        <v>318</v>
      </c>
      <c r="L552" t="s">
        <v>420</v>
      </c>
      <c r="M552">
        <v>97477</v>
      </c>
      <c r="N552" t="s">
        <v>44</v>
      </c>
      <c r="O552" t="s">
        <v>4730</v>
      </c>
      <c r="P552" t="s">
        <v>32</v>
      </c>
      <c r="Q552" t="s">
        <v>36</v>
      </c>
      <c r="R552" t="s">
        <v>4731</v>
      </c>
      <c r="S552">
        <v>478.48</v>
      </c>
      <c r="T552">
        <v>2</v>
      </c>
      <c r="U552">
        <v>0.2</v>
      </c>
      <c r="V552">
        <v>47.848000000000013</v>
      </c>
    </row>
    <row r="553" spans="1:22" x14ac:dyDescent="0.25">
      <c r="A553">
        <v>552</v>
      </c>
      <c r="B553" t="s">
        <v>1869</v>
      </c>
      <c r="C553">
        <v>2013</v>
      </c>
      <c r="D553" s="27">
        <v>41380</v>
      </c>
      <c r="E553" s="27">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25">
      <c r="A554">
        <v>1882</v>
      </c>
      <c r="B554" t="s">
        <v>4686</v>
      </c>
      <c r="C554">
        <v>2012</v>
      </c>
      <c r="D554" s="27">
        <v>40973</v>
      </c>
      <c r="E554" s="27">
        <v>40973</v>
      </c>
      <c r="F554" t="s">
        <v>1290</v>
      </c>
      <c r="G554" t="s">
        <v>1417</v>
      </c>
      <c r="H554" t="s">
        <v>1418</v>
      </c>
      <c r="I554" t="s">
        <v>26</v>
      </c>
      <c r="J554" t="s">
        <v>27</v>
      </c>
      <c r="K554" t="s">
        <v>266</v>
      </c>
      <c r="L554" t="s">
        <v>267</v>
      </c>
      <c r="M554">
        <v>10011</v>
      </c>
      <c r="N554" t="s">
        <v>148</v>
      </c>
      <c r="O554" t="s">
        <v>304</v>
      </c>
      <c r="P554" t="s">
        <v>32</v>
      </c>
      <c r="Q554" t="s">
        <v>36</v>
      </c>
      <c r="R554" t="s">
        <v>305</v>
      </c>
      <c r="S554">
        <v>383.60700000000003</v>
      </c>
      <c r="T554">
        <v>7</v>
      </c>
      <c r="U554">
        <v>0.1</v>
      </c>
      <c r="V554">
        <v>63.934499999999971</v>
      </c>
    </row>
    <row r="555" spans="1:22" x14ac:dyDescent="0.25">
      <c r="A555">
        <v>1878</v>
      </c>
      <c r="B555" t="s">
        <v>4684</v>
      </c>
      <c r="C555">
        <v>2014</v>
      </c>
      <c r="D555" s="27">
        <v>42003</v>
      </c>
      <c r="E555" s="27">
        <v>42007</v>
      </c>
      <c r="F555" t="s">
        <v>50</v>
      </c>
      <c r="G555" t="s">
        <v>4261</v>
      </c>
      <c r="H555" t="s">
        <v>4262</v>
      </c>
      <c r="I555" t="s">
        <v>26</v>
      </c>
      <c r="J555" t="s">
        <v>27</v>
      </c>
      <c r="K555" t="s">
        <v>42</v>
      </c>
      <c r="L555" t="s">
        <v>43</v>
      </c>
      <c r="M555">
        <v>90049</v>
      </c>
      <c r="N555" t="s">
        <v>44</v>
      </c>
      <c r="O555" t="s">
        <v>3186</v>
      </c>
      <c r="P555" t="s">
        <v>32</v>
      </c>
      <c r="Q555" t="s">
        <v>36</v>
      </c>
      <c r="R555" t="s">
        <v>3187</v>
      </c>
      <c r="S555">
        <v>393.56799999999998</v>
      </c>
      <c r="T555">
        <v>4</v>
      </c>
      <c r="U555">
        <v>0.2</v>
      </c>
      <c r="V555">
        <v>-44.276400000000024</v>
      </c>
    </row>
    <row r="556" spans="1:22" x14ac:dyDescent="0.25">
      <c r="A556">
        <v>1872</v>
      </c>
      <c r="B556" t="s">
        <v>4666</v>
      </c>
      <c r="C556">
        <v>2011</v>
      </c>
      <c r="D556" s="27">
        <v>40745</v>
      </c>
      <c r="E556" s="27">
        <v>40749</v>
      </c>
      <c r="F556" t="s">
        <v>50</v>
      </c>
      <c r="G556" t="s">
        <v>4667</v>
      </c>
      <c r="H556" t="s">
        <v>4668</v>
      </c>
      <c r="I556" t="s">
        <v>41</v>
      </c>
      <c r="J556" t="s">
        <v>27</v>
      </c>
      <c r="K556" t="s">
        <v>127</v>
      </c>
      <c r="L556" t="s">
        <v>43</v>
      </c>
      <c r="M556">
        <v>94122</v>
      </c>
      <c r="N556" t="s">
        <v>44</v>
      </c>
      <c r="O556" t="s">
        <v>1726</v>
      </c>
      <c r="P556" t="s">
        <v>32</v>
      </c>
      <c r="Q556" t="s">
        <v>36</v>
      </c>
      <c r="R556" t="s">
        <v>1727</v>
      </c>
      <c r="S556">
        <v>801.5680000000001</v>
      </c>
      <c r="T556">
        <v>2</v>
      </c>
      <c r="U556">
        <v>0.2</v>
      </c>
      <c r="V556">
        <v>50.097999999999985</v>
      </c>
    </row>
    <row r="557" spans="1:22" x14ac:dyDescent="0.25">
      <c r="A557">
        <v>1848</v>
      </c>
      <c r="B557" t="s">
        <v>4630</v>
      </c>
      <c r="C557">
        <v>2014</v>
      </c>
      <c r="D557" s="27">
        <v>41893</v>
      </c>
      <c r="E557" s="27">
        <v>41893</v>
      </c>
      <c r="F557" t="s">
        <v>1290</v>
      </c>
      <c r="G557" t="s">
        <v>3287</v>
      </c>
      <c r="H557" t="s">
        <v>3288</v>
      </c>
      <c r="I557" t="s">
        <v>41</v>
      </c>
      <c r="J557" t="s">
        <v>27</v>
      </c>
      <c r="K557" t="s">
        <v>42</v>
      </c>
      <c r="L557" t="s">
        <v>43</v>
      </c>
      <c r="M557">
        <v>90004</v>
      </c>
      <c r="N557" t="s">
        <v>44</v>
      </c>
      <c r="O557" t="s">
        <v>1164</v>
      </c>
      <c r="P557" t="s">
        <v>32</v>
      </c>
      <c r="Q557" t="s">
        <v>36</v>
      </c>
      <c r="R557" t="s">
        <v>1165</v>
      </c>
      <c r="S557">
        <v>362.35199999999998</v>
      </c>
      <c r="T557">
        <v>3</v>
      </c>
      <c r="U557">
        <v>0.2</v>
      </c>
      <c r="V557">
        <v>27.176400000000015</v>
      </c>
    </row>
    <row r="558" spans="1:22" x14ac:dyDescent="0.25">
      <c r="A558">
        <v>1842</v>
      </c>
      <c r="B558" t="s">
        <v>4615</v>
      </c>
      <c r="C558">
        <v>2013</v>
      </c>
      <c r="D558" s="27">
        <v>41474</v>
      </c>
      <c r="E558" s="27">
        <v>41479</v>
      </c>
      <c r="F558" t="s">
        <v>50</v>
      </c>
      <c r="G558" t="s">
        <v>4616</v>
      </c>
      <c r="H558" t="s">
        <v>4617</v>
      </c>
      <c r="I558" t="s">
        <v>41</v>
      </c>
      <c r="J558" t="s">
        <v>27</v>
      </c>
      <c r="K558" t="s">
        <v>4618</v>
      </c>
      <c r="L558" t="s">
        <v>29</v>
      </c>
      <c r="M558">
        <v>42104</v>
      </c>
      <c r="N558" t="s">
        <v>30</v>
      </c>
      <c r="O558" t="s">
        <v>4619</v>
      </c>
      <c r="P558" t="s">
        <v>32</v>
      </c>
      <c r="Q558" t="s">
        <v>36</v>
      </c>
      <c r="R558" t="s">
        <v>4620</v>
      </c>
      <c r="S558">
        <v>140.81</v>
      </c>
      <c r="T558">
        <v>1</v>
      </c>
      <c r="U558">
        <v>0</v>
      </c>
      <c r="V558">
        <v>39.4268</v>
      </c>
    </row>
    <row r="559" spans="1:22" x14ac:dyDescent="0.25">
      <c r="A559">
        <v>1833</v>
      </c>
      <c r="B559" t="s">
        <v>4601</v>
      </c>
      <c r="C559">
        <v>2012</v>
      </c>
      <c r="D559" s="27">
        <v>41218</v>
      </c>
      <c r="E559" s="27">
        <v>41222</v>
      </c>
      <c r="F559" t="s">
        <v>50</v>
      </c>
      <c r="G559" t="s">
        <v>2760</v>
      </c>
      <c r="H559" t="s">
        <v>2761</v>
      </c>
      <c r="I559" t="s">
        <v>41</v>
      </c>
      <c r="J559" t="s">
        <v>27</v>
      </c>
      <c r="K559" t="s">
        <v>735</v>
      </c>
      <c r="L559" t="s">
        <v>88</v>
      </c>
      <c r="M559">
        <v>28110</v>
      </c>
      <c r="N559" t="s">
        <v>30</v>
      </c>
      <c r="O559" t="s">
        <v>3375</v>
      </c>
      <c r="P559" t="s">
        <v>32</v>
      </c>
      <c r="Q559" t="s">
        <v>36</v>
      </c>
      <c r="R559" t="s">
        <v>3376</v>
      </c>
      <c r="S559">
        <v>207</v>
      </c>
      <c r="T559">
        <v>3</v>
      </c>
      <c r="U559">
        <v>0.2</v>
      </c>
      <c r="V559">
        <v>25.874999999999972</v>
      </c>
    </row>
    <row r="560" spans="1:22" x14ac:dyDescent="0.25">
      <c r="A560">
        <v>1823</v>
      </c>
      <c r="B560" t="s">
        <v>4574</v>
      </c>
      <c r="C560">
        <v>2013</v>
      </c>
      <c r="D560" s="27">
        <v>41321</v>
      </c>
      <c r="E560" s="27">
        <v>41325</v>
      </c>
      <c r="F560" t="s">
        <v>50</v>
      </c>
      <c r="G560" t="s">
        <v>895</v>
      </c>
      <c r="H560" t="s">
        <v>896</v>
      </c>
      <c r="I560" t="s">
        <v>41</v>
      </c>
      <c r="J560" t="s">
        <v>27</v>
      </c>
      <c r="K560" t="s">
        <v>303</v>
      </c>
      <c r="L560" t="s">
        <v>211</v>
      </c>
      <c r="M560">
        <v>60623</v>
      </c>
      <c r="N560" t="s">
        <v>105</v>
      </c>
      <c r="O560" t="s">
        <v>4577</v>
      </c>
      <c r="P560" t="s">
        <v>32</v>
      </c>
      <c r="Q560" t="s">
        <v>36</v>
      </c>
      <c r="R560" t="s">
        <v>4578</v>
      </c>
      <c r="S560">
        <v>62.957999999999998</v>
      </c>
      <c r="T560">
        <v>3</v>
      </c>
      <c r="U560">
        <v>0.3</v>
      </c>
      <c r="V560">
        <v>-2.6981999999999999</v>
      </c>
    </row>
    <row r="561" spans="1:22" x14ac:dyDescent="0.25">
      <c r="A561">
        <v>1792</v>
      </c>
      <c r="B561" t="s">
        <v>4518</v>
      </c>
      <c r="C561">
        <v>2011</v>
      </c>
      <c r="D561" s="27">
        <v>40878</v>
      </c>
      <c r="E561" s="27">
        <v>40880</v>
      </c>
      <c r="F561" t="s">
        <v>188</v>
      </c>
      <c r="G561" t="s">
        <v>2178</v>
      </c>
      <c r="H561" t="s">
        <v>2179</v>
      </c>
      <c r="I561" t="s">
        <v>26</v>
      </c>
      <c r="J561" t="s">
        <v>27</v>
      </c>
      <c r="K561" t="s">
        <v>113</v>
      </c>
      <c r="L561" t="s">
        <v>114</v>
      </c>
      <c r="M561">
        <v>53711</v>
      </c>
      <c r="N561" t="s">
        <v>105</v>
      </c>
      <c r="O561" t="s">
        <v>4519</v>
      </c>
      <c r="P561" t="s">
        <v>32</v>
      </c>
      <c r="Q561" t="s">
        <v>36</v>
      </c>
      <c r="R561" t="s">
        <v>4520</v>
      </c>
      <c r="S561">
        <v>2807.84</v>
      </c>
      <c r="T561">
        <v>8</v>
      </c>
      <c r="U561">
        <v>0</v>
      </c>
      <c r="V561">
        <v>673.88160000000016</v>
      </c>
    </row>
    <row r="562" spans="1:22" x14ac:dyDescent="0.25">
      <c r="A562">
        <v>1710</v>
      </c>
      <c r="B562" t="s">
        <v>4396</v>
      </c>
      <c r="C562">
        <v>2014</v>
      </c>
      <c r="D562" s="27">
        <v>41943</v>
      </c>
      <c r="E562" s="27">
        <v>41949</v>
      </c>
      <c r="F562" t="s">
        <v>50</v>
      </c>
      <c r="G562" t="s">
        <v>4397</v>
      </c>
      <c r="H562" t="s">
        <v>4398</v>
      </c>
      <c r="I562" t="s">
        <v>26</v>
      </c>
      <c r="J562" t="s">
        <v>27</v>
      </c>
      <c r="K562" t="s">
        <v>127</v>
      </c>
      <c r="L562" t="s">
        <v>43</v>
      </c>
      <c r="M562">
        <v>94122</v>
      </c>
      <c r="N562" t="s">
        <v>44</v>
      </c>
      <c r="O562" t="s">
        <v>261</v>
      </c>
      <c r="P562" t="s">
        <v>32</v>
      </c>
      <c r="Q562" t="s">
        <v>36</v>
      </c>
      <c r="R562" t="s">
        <v>262</v>
      </c>
      <c r="S562">
        <v>71.992000000000004</v>
      </c>
      <c r="T562">
        <v>1</v>
      </c>
      <c r="U562">
        <v>0.2</v>
      </c>
      <c r="V562">
        <v>-0.89990000000001302</v>
      </c>
    </row>
    <row r="563" spans="1:22" x14ac:dyDescent="0.25">
      <c r="A563">
        <v>1702</v>
      </c>
      <c r="B563" t="s">
        <v>4389</v>
      </c>
      <c r="C563">
        <v>2012</v>
      </c>
      <c r="D563" s="27">
        <v>41103</v>
      </c>
      <c r="E563" s="27">
        <v>41105</v>
      </c>
      <c r="F563" t="s">
        <v>23</v>
      </c>
      <c r="G563" t="s">
        <v>3731</v>
      </c>
      <c r="H563" t="s">
        <v>3732</v>
      </c>
      <c r="I563" t="s">
        <v>26</v>
      </c>
      <c r="J563" t="s">
        <v>27</v>
      </c>
      <c r="K563" t="s">
        <v>266</v>
      </c>
      <c r="L563" t="s">
        <v>267</v>
      </c>
      <c r="M563">
        <v>10035</v>
      </c>
      <c r="N563" t="s">
        <v>148</v>
      </c>
      <c r="O563" t="s">
        <v>1807</v>
      </c>
      <c r="P563" t="s">
        <v>32</v>
      </c>
      <c r="Q563" t="s">
        <v>36</v>
      </c>
      <c r="R563" t="s">
        <v>1808</v>
      </c>
      <c r="S563">
        <v>1931.04</v>
      </c>
      <c r="T563">
        <v>9</v>
      </c>
      <c r="U563">
        <v>0.1</v>
      </c>
      <c r="V563">
        <v>321.83999999999992</v>
      </c>
    </row>
    <row r="564" spans="1:22" x14ac:dyDescent="0.25">
      <c r="A564">
        <v>1628</v>
      </c>
      <c r="B564" t="s">
        <v>4265</v>
      </c>
      <c r="C564">
        <v>2012</v>
      </c>
      <c r="D564" s="27">
        <v>41176</v>
      </c>
      <c r="E564" s="27">
        <v>41182</v>
      </c>
      <c r="F564" t="s">
        <v>50</v>
      </c>
      <c r="G564" t="s">
        <v>4266</v>
      </c>
      <c r="H564" t="s">
        <v>4267</v>
      </c>
      <c r="I564" t="s">
        <v>26</v>
      </c>
      <c r="J564" t="s">
        <v>27</v>
      </c>
      <c r="K564" t="s">
        <v>4268</v>
      </c>
      <c r="L564" t="s">
        <v>736</v>
      </c>
      <c r="M564">
        <v>70506</v>
      </c>
      <c r="N564" t="s">
        <v>30</v>
      </c>
      <c r="O564" t="s">
        <v>3375</v>
      </c>
      <c r="P564" t="s">
        <v>32</v>
      </c>
      <c r="Q564" t="s">
        <v>36</v>
      </c>
      <c r="R564" t="s">
        <v>3376</v>
      </c>
      <c r="S564">
        <v>517.5</v>
      </c>
      <c r="T564">
        <v>6</v>
      </c>
      <c r="U564">
        <v>0</v>
      </c>
      <c r="V564">
        <v>155.24999999999994</v>
      </c>
    </row>
    <row r="565" spans="1:22" x14ac:dyDescent="0.25">
      <c r="A565">
        <v>1596</v>
      </c>
      <c r="B565" t="s">
        <v>4211</v>
      </c>
      <c r="C565">
        <v>2014</v>
      </c>
      <c r="D565" s="27">
        <v>41768</v>
      </c>
      <c r="E565" s="27">
        <v>41772</v>
      </c>
      <c r="F565" t="s">
        <v>50</v>
      </c>
      <c r="G565" t="s">
        <v>1704</v>
      </c>
      <c r="H565" t="s">
        <v>1705</v>
      </c>
      <c r="I565" t="s">
        <v>26</v>
      </c>
      <c r="J565" t="s">
        <v>27</v>
      </c>
      <c r="K565" t="s">
        <v>497</v>
      </c>
      <c r="L565" t="s">
        <v>498</v>
      </c>
      <c r="M565">
        <v>43229</v>
      </c>
      <c r="N565" t="s">
        <v>148</v>
      </c>
      <c r="O565" t="s">
        <v>3411</v>
      </c>
      <c r="P565" t="s">
        <v>32</v>
      </c>
      <c r="Q565" t="s">
        <v>36</v>
      </c>
      <c r="R565" t="s">
        <v>3412</v>
      </c>
      <c r="S565">
        <v>47.991999999999997</v>
      </c>
      <c r="T565">
        <v>2</v>
      </c>
      <c r="U565">
        <v>0.3</v>
      </c>
      <c r="V565">
        <v>-2.0567999999999991</v>
      </c>
    </row>
    <row r="566" spans="1:22" x14ac:dyDescent="0.25">
      <c r="A566">
        <v>1576</v>
      </c>
      <c r="B566" t="s">
        <v>4169</v>
      </c>
      <c r="C566">
        <v>2011</v>
      </c>
      <c r="D566" s="27">
        <v>40892</v>
      </c>
      <c r="E566" s="27">
        <v>40895</v>
      </c>
      <c r="F566" t="s">
        <v>188</v>
      </c>
      <c r="G566" t="s">
        <v>4170</v>
      </c>
      <c r="H566" t="s">
        <v>4171</v>
      </c>
      <c r="I566" t="s">
        <v>26</v>
      </c>
      <c r="J566" t="s">
        <v>27</v>
      </c>
      <c r="K566" t="s">
        <v>4172</v>
      </c>
      <c r="L566" t="s">
        <v>104</v>
      </c>
      <c r="M566">
        <v>79907</v>
      </c>
      <c r="N566" t="s">
        <v>105</v>
      </c>
      <c r="O566" t="s">
        <v>2476</v>
      </c>
      <c r="P566" t="s">
        <v>32</v>
      </c>
      <c r="Q566" t="s">
        <v>36</v>
      </c>
      <c r="R566" t="s">
        <v>2477</v>
      </c>
      <c r="S566">
        <v>763.28</v>
      </c>
      <c r="T566">
        <v>5</v>
      </c>
      <c r="U566">
        <v>0.3</v>
      </c>
      <c r="V566">
        <v>-21.807999999999993</v>
      </c>
    </row>
    <row r="567" spans="1:22" x14ac:dyDescent="0.25">
      <c r="A567">
        <v>1574</v>
      </c>
      <c r="B567" t="s">
        <v>4164</v>
      </c>
      <c r="C567">
        <v>2011</v>
      </c>
      <c r="D567" s="27">
        <v>40870</v>
      </c>
      <c r="E567" s="27">
        <v>40872</v>
      </c>
      <c r="F567" t="s">
        <v>188</v>
      </c>
      <c r="G567" t="s">
        <v>1583</v>
      </c>
      <c r="H567" t="s">
        <v>1584</v>
      </c>
      <c r="I567" t="s">
        <v>26</v>
      </c>
      <c r="J567" t="s">
        <v>27</v>
      </c>
      <c r="K567" t="s">
        <v>42</v>
      </c>
      <c r="L567" t="s">
        <v>43</v>
      </c>
      <c r="M567">
        <v>90004</v>
      </c>
      <c r="N567" t="s">
        <v>44</v>
      </c>
      <c r="O567" t="s">
        <v>1807</v>
      </c>
      <c r="P567" t="s">
        <v>32</v>
      </c>
      <c r="Q567" t="s">
        <v>36</v>
      </c>
      <c r="R567" t="s">
        <v>1808</v>
      </c>
      <c r="S567">
        <v>381.44000000000005</v>
      </c>
      <c r="T567">
        <v>2</v>
      </c>
      <c r="U567">
        <v>0.2</v>
      </c>
      <c r="V567">
        <v>23.839999999999975</v>
      </c>
    </row>
    <row r="568" spans="1:22" x14ac:dyDescent="0.25">
      <c r="A568">
        <v>1571</v>
      </c>
      <c r="B568" t="s">
        <v>4164</v>
      </c>
      <c r="C568">
        <v>2011</v>
      </c>
      <c r="D568" s="27">
        <v>40870</v>
      </c>
      <c r="E568" s="27">
        <v>40872</v>
      </c>
      <c r="F568" t="s">
        <v>188</v>
      </c>
      <c r="G568" t="s">
        <v>1583</v>
      </c>
      <c r="H568" t="s">
        <v>1584</v>
      </c>
      <c r="I568" t="s">
        <v>26</v>
      </c>
      <c r="J568" t="s">
        <v>27</v>
      </c>
      <c r="K568" t="s">
        <v>42</v>
      </c>
      <c r="L568" t="s">
        <v>43</v>
      </c>
      <c r="M568">
        <v>90004</v>
      </c>
      <c r="N568" t="s">
        <v>44</v>
      </c>
      <c r="O568" t="s">
        <v>384</v>
      </c>
      <c r="P568" t="s">
        <v>32</v>
      </c>
      <c r="Q568" t="s">
        <v>36</v>
      </c>
      <c r="R568" t="s">
        <v>385</v>
      </c>
      <c r="S568">
        <v>603.91999999999996</v>
      </c>
      <c r="T568">
        <v>5</v>
      </c>
      <c r="U568">
        <v>0.2</v>
      </c>
      <c r="V568">
        <v>-67.941000000000003</v>
      </c>
    </row>
    <row r="569" spans="1:22" x14ac:dyDescent="0.25">
      <c r="A569">
        <v>1516</v>
      </c>
      <c r="B569" t="s">
        <v>4041</v>
      </c>
      <c r="C569">
        <v>2014</v>
      </c>
      <c r="D569" s="27">
        <v>41985</v>
      </c>
      <c r="E569" s="27">
        <v>41991</v>
      </c>
      <c r="F569" t="s">
        <v>50</v>
      </c>
      <c r="G569" t="s">
        <v>4042</v>
      </c>
      <c r="H569" t="s">
        <v>4043</v>
      </c>
      <c r="I569" t="s">
        <v>26</v>
      </c>
      <c r="J569" t="s">
        <v>27</v>
      </c>
      <c r="K569" t="s">
        <v>146</v>
      </c>
      <c r="L569" t="s">
        <v>147</v>
      </c>
      <c r="M569">
        <v>19120</v>
      </c>
      <c r="N569" t="s">
        <v>148</v>
      </c>
      <c r="O569" t="s">
        <v>3741</v>
      </c>
      <c r="P569" t="s">
        <v>32</v>
      </c>
      <c r="Q569" t="s">
        <v>36</v>
      </c>
      <c r="R569" t="s">
        <v>3742</v>
      </c>
      <c r="S569">
        <v>63.686</v>
      </c>
      <c r="T569">
        <v>1</v>
      </c>
      <c r="U569">
        <v>0.3</v>
      </c>
      <c r="V569">
        <v>-9.0980000000000025</v>
      </c>
    </row>
    <row r="570" spans="1:22" x14ac:dyDescent="0.25">
      <c r="A570">
        <v>1493</v>
      </c>
      <c r="B570" t="s">
        <v>4001</v>
      </c>
      <c r="C570">
        <v>2014</v>
      </c>
      <c r="D570" s="27">
        <v>41968</v>
      </c>
      <c r="E570" s="27">
        <v>41972</v>
      </c>
      <c r="F570" t="s">
        <v>50</v>
      </c>
      <c r="G570" t="s">
        <v>4002</v>
      </c>
      <c r="H570" t="s">
        <v>4003</v>
      </c>
      <c r="I570" t="s">
        <v>41</v>
      </c>
      <c r="J570" t="s">
        <v>27</v>
      </c>
      <c r="K570" t="s">
        <v>266</v>
      </c>
      <c r="L570" t="s">
        <v>267</v>
      </c>
      <c r="M570">
        <v>10035</v>
      </c>
      <c r="N570" t="s">
        <v>148</v>
      </c>
      <c r="O570" t="s">
        <v>1280</v>
      </c>
      <c r="P570" t="s">
        <v>32</v>
      </c>
      <c r="Q570" t="s">
        <v>36</v>
      </c>
      <c r="R570" t="s">
        <v>1281</v>
      </c>
      <c r="S570">
        <v>977.29200000000003</v>
      </c>
      <c r="T570">
        <v>6</v>
      </c>
      <c r="U570">
        <v>0.1</v>
      </c>
      <c r="V570">
        <v>173.74080000000001</v>
      </c>
    </row>
    <row r="571" spans="1:22" x14ac:dyDescent="0.25">
      <c r="A571">
        <v>570</v>
      </c>
      <c r="B571" t="s">
        <v>1922</v>
      </c>
      <c r="C571">
        <v>2014</v>
      </c>
      <c r="D571" s="27">
        <v>41914</v>
      </c>
      <c r="E571" s="27">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25">
      <c r="A572">
        <v>1469</v>
      </c>
      <c r="B572" t="s">
        <v>3944</v>
      </c>
      <c r="C572">
        <v>2014</v>
      </c>
      <c r="D572" s="27">
        <v>41983</v>
      </c>
      <c r="E572" s="27">
        <v>41987</v>
      </c>
      <c r="F572" t="s">
        <v>50</v>
      </c>
      <c r="G572" t="s">
        <v>3856</v>
      </c>
      <c r="H572" t="s">
        <v>3857</v>
      </c>
      <c r="I572" t="s">
        <v>41</v>
      </c>
      <c r="J572" t="s">
        <v>27</v>
      </c>
      <c r="K572" t="s">
        <v>880</v>
      </c>
      <c r="L572" t="s">
        <v>238</v>
      </c>
      <c r="M572">
        <v>48234</v>
      </c>
      <c r="N572" t="s">
        <v>105</v>
      </c>
      <c r="O572" t="s">
        <v>3945</v>
      </c>
      <c r="P572" t="s">
        <v>32</v>
      </c>
      <c r="Q572" t="s">
        <v>36</v>
      </c>
      <c r="R572" t="s">
        <v>3946</v>
      </c>
      <c r="S572">
        <v>872.94</v>
      </c>
      <c r="T572">
        <v>3</v>
      </c>
      <c r="U572">
        <v>0</v>
      </c>
      <c r="V572">
        <v>226.96439999999998</v>
      </c>
    </row>
    <row r="573" spans="1:22" x14ac:dyDescent="0.25">
      <c r="A573">
        <v>1464</v>
      </c>
      <c r="B573" t="s">
        <v>3937</v>
      </c>
      <c r="C573">
        <v>2013</v>
      </c>
      <c r="D573" s="27">
        <v>41513</v>
      </c>
      <c r="E573" s="27">
        <v>41515</v>
      </c>
      <c r="F573" t="s">
        <v>188</v>
      </c>
      <c r="G573" t="s">
        <v>208</v>
      </c>
      <c r="H573" t="s">
        <v>209</v>
      </c>
      <c r="I573" t="s">
        <v>41</v>
      </c>
      <c r="J573" t="s">
        <v>27</v>
      </c>
      <c r="K573" t="s">
        <v>602</v>
      </c>
      <c r="L573" t="s">
        <v>104</v>
      </c>
      <c r="M573">
        <v>77506</v>
      </c>
      <c r="N573" t="s">
        <v>105</v>
      </c>
      <c r="O573" t="s">
        <v>3329</v>
      </c>
      <c r="P573" t="s">
        <v>32</v>
      </c>
      <c r="Q573" t="s">
        <v>36</v>
      </c>
      <c r="R573" t="s">
        <v>3330</v>
      </c>
      <c r="S573">
        <v>1024.7159999999999</v>
      </c>
      <c r="T573">
        <v>6</v>
      </c>
      <c r="U573">
        <v>0.3</v>
      </c>
      <c r="V573">
        <v>-29.277599999999893</v>
      </c>
    </row>
    <row r="574" spans="1:22" x14ac:dyDescent="0.25">
      <c r="A574">
        <v>1447</v>
      </c>
      <c r="B574" t="s">
        <v>3890</v>
      </c>
      <c r="C574">
        <v>2014</v>
      </c>
      <c r="D574" s="27">
        <v>41804</v>
      </c>
      <c r="E574" s="27">
        <v>41807</v>
      </c>
      <c r="F574" t="s">
        <v>188</v>
      </c>
      <c r="G574" t="s">
        <v>1497</v>
      </c>
      <c r="H574" t="s">
        <v>1498</v>
      </c>
      <c r="I574" t="s">
        <v>102</v>
      </c>
      <c r="J574" t="s">
        <v>27</v>
      </c>
      <c r="K574" t="s">
        <v>303</v>
      </c>
      <c r="L574" t="s">
        <v>211</v>
      </c>
      <c r="M574">
        <v>60653</v>
      </c>
      <c r="N574" t="s">
        <v>105</v>
      </c>
      <c r="O574" t="s">
        <v>3891</v>
      </c>
      <c r="P574" t="s">
        <v>32</v>
      </c>
      <c r="Q574" t="s">
        <v>36</v>
      </c>
      <c r="R574" t="s">
        <v>3892</v>
      </c>
      <c r="S574">
        <v>470.30199999999996</v>
      </c>
      <c r="T574">
        <v>7</v>
      </c>
      <c r="U574">
        <v>0.3</v>
      </c>
      <c r="V574">
        <v>-87.341800000000035</v>
      </c>
    </row>
    <row r="575" spans="1:22" x14ac:dyDescent="0.25">
      <c r="A575">
        <v>1439</v>
      </c>
      <c r="B575" t="s">
        <v>3873</v>
      </c>
      <c r="C575">
        <v>2012</v>
      </c>
      <c r="D575" s="27">
        <v>41197</v>
      </c>
      <c r="E575" s="27">
        <v>41197</v>
      </c>
      <c r="F575" t="s">
        <v>1290</v>
      </c>
      <c r="G575" t="s">
        <v>332</v>
      </c>
      <c r="H575" t="s">
        <v>333</v>
      </c>
      <c r="I575" t="s">
        <v>26</v>
      </c>
      <c r="J575" t="s">
        <v>27</v>
      </c>
      <c r="K575" t="s">
        <v>1614</v>
      </c>
      <c r="L575" t="s">
        <v>104</v>
      </c>
      <c r="M575">
        <v>79109</v>
      </c>
      <c r="N575" t="s">
        <v>105</v>
      </c>
      <c r="O575" t="s">
        <v>1872</v>
      </c>
      <c r="P575" t="s">
        <v>32</v>
      </c>
      <c r="Q575" t="s">
        <v>36</v>
      </c>
      <c r="R575" t="s">
        <v>1873</v>
      </c>
      <c r="S575">
        <v>2453.4299999999998</v>
      </c>
      <c r="T575">
        <v>5</v>
      </c>
      <c r="U575">
        <v>0.3</v>
      </c>
      <c r="V575">
        <v>-350.4899999999999</v>
      </c>
    </row>
    <row r="576" spans="1:22" x14ac:dyDescent="0.25">
      <c r="A576">
        <v>1434</v>
      </c>
      <c r="B576" t="s">
        <v>3861</v>
      </c>
      <c r="C576">
        <v>2011</v>
      </c>
      <c r="D576" s="27">
        <v>40896</v>
      </c>
      <c r="E576" s="27">
        <v>40898</v>
      </c>
      <c r="F576" t="s">
        <v>23</v>
      </c>
      <c r="G576" t="s">
        <v>93</v>
      </c>
      <c r="H576" t="s">
        <v>94</v>
      </c>
      <c r="I576" t="s">
        <v>26</v>
      </c>
      <c r="J576" t="s">
        <v>27</v>
      </c>
      <c r="K576" t="s">
        <v>2579</v>
      </c>
      <c r="L576" t="s">
        <v>358</v>
      </c>
      <c r="M576">
        <v>35630</v>
      </c>
      <c r="N576" t="s">
        <v>30</v>
      </c>
      <c r="O576" t="s">
        <v>336</v>
      </c>
      <c r="P576" t="s">
        <v>32</v>
      </c>
      <c r="Q576" t="s">
        <v>36</v>
      </c>
      <c r="R576" t="s">
        <v>337</v>
      </c>
      <c r="S576">
        <v>1819.8600000000001</v>
      </c>
      <c r="T576">
        <v>14</v>
      </c>
      <c r="U576">
        <v>0</v>
      </c>
      <c r="V576">
        <v>163.78740000000002</v>
      </c>
    </row>
    <row r="577" spans="1:22" x14ac:dyDescent="0.25">
      <c r="A577">
        <v>1412</v>
      </c>
      <c r="B577" t="s">
        <v>3830</v>
      </c>
      <c r="C577">
        <v>2013</v>
      </c>
      <c r="D577" s="27">
        <v>41465</v>
      </c>
      <c r="E577" s="27">
        <v>41469</v>
      </c>
      <c r="F577" t="s">
        <v>50</v>
      </c>
      <c r="G577" t="s">
        <v>581</v>
      </c>
      <c r="H577" t="s">
        <v>582</v>
      </c>
      <c r="I577" t="s">
        <v>41</v>
      </c>
      <c r="J577" t="s">
        <v>27</v>
      </c>
      <c r="K577" t="s">
        <v>266</v>
      </c>
      <c r="L577" t="s">
        <v>267</v>
      </c>
      <c r="M577">
        <v>10035</v>
      </c>
      <c r="N577" t="s">
        <v>148</v>
      </c>
      <c r="O577" t="s">
        <v>2455</v>
      </c>
      <c r="P577" t="s">
        <v>32</v>
      </c>
      <c r="Q577" t="s">
        <v>36</v>
      </c>
      <c r="R577" t="s">
        <v>2456</v>
      </c>
      <c r="S577">
        <v>408.00599999999997</v>
      </c>
      <c r="T577">
        <v>2</v>
      </c>
      <c r="U577">
        <v>0.1</v>
      </c>
      <c r="V577">
        <v>72.534400000000005</v>
      </c>
    </row>
    <row r="578" spans="1:22" x14ac:dyDescent="0.25">
      <c r="A578">
        <v>1368</v>
      </c>
      <c r="B578" t="s">
        <v>3750</v>
      </c>
      <c r="C578">
        <v>2014</v>
      </c>
      <c r="D578" s="27">
        <v>41954</v>
      </c>
      <c r="E578" s="27">
        <v>41955</v>
      </c>
      <c r="F578" t="s">
        <v>188</v>
      </c>
      <c r="G578" t="s">
        <v>3751</v>
      </c>
      <c r="H578" t="s">
        <v>3752</v>
      </c>
      <c r="I578" t="s">
        <v>41</v>
      </c>
      <c r="J578" t="s">
        <v>27</v>
      </c>
      <c r="K578" t="s">
        <v>1310</v>
      </c>
      <c r="L578" t="s">
        <v>310</v>
      </c>
      <c r="M578">
        <v>85705</v>
      </c>
      <c r="N578" t="s">
        <v>44</v>
      </c>
      <c r="O578" t="s">
        <v>1195</v>
      </c>
      <c r="P578" t="s">
        <v>32</v>
      </c>
      <c r="Q578" t="s">
        <v>36</v>
      </c>
      <c r="R578" t="s">
        <v>1196</v>
      </c>
      <c r="S578">
        <v>899.13600000000008</v>
      </c>
      <c r="T578">
        <v>4</v>
      </c>
      <c r="U578">
        <v>0.2</v>
      </c>
      <c r="V578">
        <v>-146.10960000000014</v>
      </c>
    </row>
    <row r="579" spans="1:22" x14ac:dyDescent="0.25">
      <c r="A579">
        <v>1360</v>
      </c>
      <c r="B579" t="s">
        <v>3738</v>
      </c>
      <c r="C579">
        <v>2011</v>
      </c>
      <c r="D579" s="27">
        <v>40812</v>
      </c>
      <c r="E579" s="27">
        <v>40817</v>
      </c>
      <c r="F579" t="s">
        <v>23</v>
      </c>
      <c r="G579" t="s">
        <v>3739</v>
      </c>
      <c r="H579" t="s">
        <v>3740</v>
      </c>
      <c r="I579" t="s">
        <v>26</v>
      </c>
      <c r="J579" t="s">
        <v>27</v>
      </c>
      <c r="K579" t="s">
        <v>42</v>
      </c>
      <c r="L579" t="s">
        <v>43</v>
      </c>
      <c r="M579">
        <v>90049</v>
      </c>
      <c r="N579" t="s">
        <v>44</v>
      </c>
      <c r="O579" t="s">
        <v>3741</v>
      </c>
      <c r="P579" t="s">
        <v>32</v>
      </c>
      <c r="Q579" t="s">
        <v>36</v>
      </c>
      <c r="R579" t="s">
        <v>3742</v>
      </c>
      <c r="S579">
        <v>145.56800000000001</v>
      </c>
      <c r="T579">
        <v>2</v>
      </c>
      <c r="U579">
        <v>0.2</v>
      </c>
      <c r="V579">
        <v>0</v>
      </c>
    </row>
    <row r="580" spans="1:22" x14ac:dyDescent="0.25">
      <c r="A580">
        <v>1351</v>
      </c>
      <c r="B580" t="s">
        <v>3722</v>
      </c>
      <c r="C580">
        <v>2011</v>
      </c>
      <c r="D580" s="27">
        <v>40819</v>
      </c>
      <c r="E580" s="27">
        <v>40824</v>
      </c>
      <c r="F580" t="s">
        <v>23</v>
      </c>
      <c r="G580" t="s">
        <v>3723</v>
      </c>
      <c r="H580" t="s">
        <v>3724</v>
      </c>
      <c r="I580" t="s">
        <v>26</v>
      </c>
      <c r="J580" t="s">
        <v>27</v>
      </c>
      <c r="K580" t="s">
        <v>2380</v>
      </c>
      <c r="L580" t="s">
        <v>211</v>
      </c>
      <c r="M580">
        <v>60201</v>
      </c>
      <c r="N580" t="s">
        <v>105</v>
      </c>
      <c r="O580" t="s">
        <v>3186</v>
      </c>
      <c r="P580" t="s">
        <v>32</v>
      </c>
      <c r="Q580" t="s">
        <v>36</v>
      </c>
      <c r="R580" t="s">
        <v>3187</v>
      </c>
      <c r="S580">
        <v>258.279</v>
      </c>
      <c r="T580">
        <v>3</v>
      </c>
      <c r="U580">
        <v>0.3</v>
      </c>
      <c r="V580">
        <v>-70.104300000000023</v>
      </c>
    </row>
    <row r="581" spans="1:22" x14ac:dyDescent="0.25">
      <c r="A581">
        <v>1314</v>
      </c>
      <c r="B581" t="s">
        <v>3628</v>
      </c>
      <c r="C581">
        <v>2013</v>
      </c>
      <c r="D581" s="27">
        <v>41542</v>
      </c>
      <c r="E581" s="27">
        <v>41549</v>
      </c>
      <c r="F581" t="s">
        <v>50</v>
      </c>
      <c r="G581" t="s">
        <v>111</v>
      </c>
      <c r="H581" t="s">
        <v>112</v>
      </c>
      <c r="I581" t="s">
        <v>26</v>
      </c>
      <c r="J581" t="s">
        <v>27</v>
      </c>
      <c r="K581" t="s">
        <v>497</v>
      </c>
      <c r="L581" t="s">
        <v>498</v>
      </c>
      <c r="M581">
        <v>43229</v>
      </c>
      <c r="N581" t="s">
        <v>148</v>
      </c>
      <c r="O581" t="s">
        <v>2481</v>
      </c>
      <c r="P581" t="s">
        <v>32</v>
      </c>
      <c r="Q581" t="s">
        <v>36</v>
      </c>
      <c r="R581" t="s">
        <v>2482</v>
      </c>
      <c r="S581">
        <v>155.37199999999999</v>
      </c>
      <c r="T581">
        <v>2</v>
      </c>
      <c r="U581">
        <v>0.3</v>
      </c>
      <c r="V581">
        <v>-13.317599999999999</v>
      </c>
    </row>
    <row r="582" spans="1:22" x14ac:dyDescent="0.25">
      <c r="A582">
        <v>1311</v>
      </c>
      <c r="B582" t="s">
        <v>3618</v>
      </c>
      <c r="C582">
        <v>2013</v>
      </c>
      <c r="D582" s="27">
        <v>41446</v>
      </c>
      <c r="E582" s="27">
        <v>41447</v>
      </c>
      <c r="F582" t="s">
        <v>188</v>
      </c>
      <c r="G582" t="s">
        <v>984</v>
      </c>
      <c r="H582" t="s">
        <v>985</v>
      </c>
      <c r="I582" t="s">
        <v>26</v>
      </c>
      <c r="J582" t="s">
        <v>27</v>
      </c>
      <c r="K582" t="s">
        <v>602</v>
      </c>
      <c r="L582" t="s">
        <v>43</v>
      </c>
      <c r="M582">
        <v>91104</v>
      </c>
      <c r="N582" t="s">
        <v>44</v>
      </c>
      <c r="O582" t="s">
        <v>3621</v>
      </c>
      <c r="P582" t="s">
        <v>32</v>
      </c>
      <c r="Q582" t="s">
        <v>36</v>
      </c>
      <c r="R582" t="s">
        <v>3622</v>
      </c>
      <c r="S582">
        <v>161.56800000000001</v>
      </c>
      <c r="T582">
        <v>2</v>
      </c>
      <c r="U582">
        <v>0.2</v>
      </c>
      <c r="V582">
        <v>-8.0783999999999949</v>
      </c>
    </row>
    <row r="583" spans="1:22" x14ac:dyDescent="0.25">
      <c r="A583">
        <v>1275</v>
      </c>
      <c r="B583" t="s">
        <v>3544</v>
      </c>
      <c r="C583">
        <v>2013</v>
      </c>
      <c r="D583" s="27">
        <v>41421</v>
      </c>
      <c r="E583" s="27">
        <v>41421</v>
      </c>
      <c r="F583" t="s">
        <v>1290</v>
      </c>
      <c r="G583" t="s">
        <v>3166</v>
      </c>
      <c r="H583" t="s">
        <v>3167</v>
      </c>
      <c r="I583" t="s">
        <v>26</v>
      </c>
      <c r="J583" t="s">
        <v>27</v>
      </c>
      <c r="K583" t="s">
        <v>103</v>
      </c>
      <c r="L583" t="s">
        <v>104</v>
      </c>
      <c r="M583">
        <v>76106</v>
      </c>
      <c r="N583" t="s">
        <v>105</v>
      </c>
      <c r="O583" t="s">
        <v>3545</v>
      </c>
      <c r="P583" t="s">
        <v>32</v>
      </c>
      <c r="Q583" t="s">
        <v>36</v>
      </c>
      <c r="R583" t="s">
        <v>3546</v>
      </c>
      <c r="S583">
        <v>388.42999999999995</v>
      </c>
      <c r="T583">
        <v>5</v>
      </c>
      <c r="U583">
        <v>0.3</v>
      </c>
      <c r="V583">
        <v>-88.783999999999978</v>
      </c>
    </row>
    <row r="584" spans="1:22" x14ac:dyDescent="0.25">
      <c r="A584">
        <v>1268</v>
      </c>
      <c r="B584" t="s">
        <v>3532</v>
      </c>
      <c r="C584">
        <v>2011</v>
      </c>
      <c r="D584" s="27">
        <v>40901</v>
      </c>
      <c r="E584" s="27">
        <v>40906</v>
      </c>
      <c r="F584" t="s">
        <v>50</v>
      </c>
      <c r="G584" t="s">
        <v>371</v>
      </c>
      <c r="H584" t="s">
        <v>372</v>
      </c>
      <c r="I584" t="s">
        <v>41</v>
      </c>
      <c r="J584" t="s">
        <v>27</v>
      </c>
      <c r="K584" t="s">
        <v>42</v>
      </c>
      <c r="L584" t="s">
        <v>43</v>
      </c>
      <c r="M584">
        <v>90045</v>
      </c>
      <c r="N584" t="s">
        <v>44</v>
      </c>
      <c r="O584" t="s">
        <v>304</v>
      </c>
      <c r="P584" t="s">
        <v>32</v>
      </c>
      <c r="Q584" t="s">
        <v>36</v>
      </c>
      <c r="R584" t="s">
        <v>305</v>
      </c>
      <c r="S584">
        <v>292.27200000000005</v>
      </c>
      <c r="T584">
        <v>6</v>
      </c>
      <c r="U584">
        <v>0.2</v>
      </c>
      <c r="V584">
        <v>18.266999999999967</v>
      </c>
    </row>
    <row r="585" spans="1:22" x14ac:dyDescent="0.25">
      <c r="A585">
        <v>1250</v>
      </c>
      <c r="B585" t="s">
        <v>3493</v>
      </c>
      <c r="C585">
        <v>2014</v>
      </c>
      <c r="D585" s="27">
        <v>41992</v>
      </c>
      <c r="E585" s="27">
        <v>41998</v>
      </c>
      <c r="F585" t="s">
        <v>50</v>
      </c>
      <c r="G585" t="s">
        <v>2212</v>
      </c>
      <c r="H585" t="s">
        <v>2213</v>
      </c>
      <c r="I585" t="s">
        <v>26</v>
      </c>
      <c r="J585" t="s">
        <v>27</v>
      </c>
      <c r="K585" t="s">
        <v>266</v>
      </c>
      <c r="L585" t="s">
        <v>267</v>
      </c>
      <c r="M585">
        <v>10009</v>
      </c>
      <c r="N585" t="s">
        <v>148</v>
      </c>
      <c r="O585" t="s">
        <v>3495</v>
      </c>
      <c r="P585" t="s">
        <v>32</v>
      </c>
      <c r="Q585" t="s">
        <v>36</v>
      </c>
      <c r="R585" t="s">
        <v>3496</v>
      </c>
      <c r="S585">
        <v>1141.9379999999999</v>
      </c>
      <c r="T585">
        <v>9</v>
      </c>
      <c r="U585">
        <v>0.1</v>
      </c>
      <c r="V585">
        <v>139.57019999999989</v>
      </c>
    </row>
    <row r="586" spans="1:22" x14ac:dyDescent="0.25">
      <c r="A586">
        <v>1213</v>
      </c>
      <c r="B586" t="s">
        <v>3426</v>
      </c>
      <c r="C586">
        <v>2014</v>
      </c>
      <c r="D586" s="27">
        <v>41892</v>
      </c>
      <c r="E586" s="27">
        <v>41896</v>
      </c>
      <c r="F586" t="s">
        <v>50</v>
      </c>
      <c r="G586" t="s">
        <v>3427</v>
      </c>
      <c r="H586" t="s">
        <v>3428</v>
      </c>
      <c r="I586" t="s">
        <v>41</v>
      </c>
      <c r="J586" t="s">
        <v>27</v>
      </c>
      <c r="K586" t="s">
        <v>146</v>
      </c>
      <c r="L586" t="s">
        <v>147</v>
      </c>
      <c r="M586">
        <v>19134</v>
      </c>
      <c r="N586" t="s">
        <v>148</v>
      </c>
      <c r="O586" t="s">
        <v>890</v>
      </c>
      <c r="P586" t="s">
        <v>32</v>
      </c>
      <c r="Q586" t="s">
        <v>36</v>
      </c>
      <c r="R586" t="s">
        <v>891</v>
      </c>
      <c r="S586">
        <v>141.37199999999999</v>
      </c>
      <c r="T586">
        <v>2</v>
      </c>
      <c r="U586">
        <v>0.3</v>
      </c>
      <c r="V586">
        <v>-48.470400000000019</v>
      </c>
    </row>
    <row r="587" spans="1:22" x14ac:dyDescent="0.25">
      <c r="A587">
        <v>1203</v>
      </c>
      <c r="B587" t="s">
        <v>3413</v>
      </c>
      <c r="C587">
        <v>2013</v>
      </c>
      <c r="D587" s="27">
        <v>41474</v>
      </c>
      <c r="E587" s="27">
        <v>41480</v>
      </c>
      <c r="F587" t="s">
        <v>50</v>
      </c>
      <c r="G587" t="s">
        <v>2679</v>
      </c>
      <c r="H587" t="s">
        <v>2680</v>
      </c>
      <c r="I587" t="s">
        <v>41</v>
      </c>
      <c r="J587" t="s">
        <v>27</v>
      </c>
      <c r="K587" t="s">
        <v>807</v>
      </c>
      <c r="L587" t="s">
        <v>457</v>
      </c>
      <c r="M587">
        <v>80219</v>
      </c>
      <c r="N587" t="s">
        <v>44</v>
      </c>
      <c r="O587" t="s">
        <v>1588</v>
      </c>
      <c r="P587" t="s">
        <v>32</v>
      </c>
      <c r="Q587" t="s">
        <v>36</v>
      </c>
      <c r="R587" t="s">
        <v>1589</v>
      </c>
      <c r="S587">
        <v>854.35200000000009</v>
      </c>
      <c r="T587">
        <v>3</v>
      </c>
      <c r="U587">
        <v>0.2</v>
      </c>
      <c r="V587">
        <v>10.679399999999873</v>
      </c>
    </row>
    <row r="588" spans="1:22" x14ac:dyDescent="0.25">
      <c r="A588">
        <v>587</v>
      </c>
      <c r="B588" t="s">
        <v>1968</v>
      </c>
      <c r="C588">
        <v>2012</v>
      </c>
      <c r="D588" s="27">
        <v>41093</v>
      </c>
      <c r="E588" s="27">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25">
      <c r="A589">
        <v>1201</v>
      </c>
      <c r="B589" t="s">
        <v>3413</v>
      </c>
      <c r="C589">
        <v>2013</v>
      </c>
      <c r="D589" s="27">
        <v>41474</v>
      </c>
      <c r="E589" s="27">
        <v>41480</v>
      </c>
      <c r="F589" t="s">
        <v>50</v>
      </c>
      <c r="G589" t="s">
        <v>2679</v>
      </c>
      <c r="H589" t="s">
        <v>2680</v>
      </c>
      <c r="I589" t="s">
        <v>41</v>
      </c>
      <c r="J589" t="s">
        <v>27</v>
      </c>
      <c r="K589" t="s">
        <v>807</v>
      </c>
      <c r="L589" t="s">
        <v>457</v>
      </c>
      <c r="M589">
        <v>80219</v>
      </c>
      <c r="N589" t="s">
        <v>44</v>
      </c>
      <c r="O589" t="s">
        <v>2455</v>
      </c>
      <c r="P589" t="s">
        <v>32</v>
      </c>
      <c r="Q589" t="s">
        <v>36</v>
      </c>
      <c r="R589" t="s">
        <v>2456</v>
      </c>
      <c r="S589">
        <v>544.00800000000004</v>
      </c>
      <c r="T589">
        <v>3</v>
      </c>
      <c r="U589">
        <v>0.2</v>
      </c>
      <c r="V589">
        <v>40.800600000000003</v>
      </c>
    </row>
    <row r="590" spans="1:22" x14ac:dyDescent="0.25">
      <c r="A590">
        <v>1199</v>
      </c>
      <c r="B590" t="s">
        <v>3408</v>
      </c>
      <c r="C590">
        <v>2013</v>
      </c>
      <c r="D590" s="27">
        <v>41373</v>
      </c>
      <c r="E590" s="27">
        <v>41377</v>
      </c>
      <c r="F590" t="s">
        <v>50</v>
      </c>
      <c r="G590" t="s">
        <v>1974</v>
      </c>
      <c r="H590" t="s">
        <v>1975</v>
      </c>
      <c r="I590" t="s">
        <v>26</v>
      </c>
      <c r="J590" t="s">
        <v>27</v>
      </c>
      <c r="K590" t="s">
        <v>184</v>
      </c>
      <c r="L590" t="s">
        <v>104</v>
      </c>
      <c r="M590">
        <v>77041</v>
      </c>
      <c r="N590" t="s">
        <v>105</v>
      </c>
      <c r="O590" t="s">
        <v>3411</v>
      </c>
      <c r="P590" t="s">
        <v>32</v>
      </c>
      <c r="Q590" t="s">
        <v>36</v>
      </c>
      <c r="R590" t="s">
        <v>3412</v>
      </c>
      <c r="S590">
        <v>95.983999999999995</v>
      </c>
      <c r="T590">
        <v>4</v>
      </c>
      <c r="U590">
        <v>0.3</v>
      </c>
      <c r="V590">
        <v>-4.1135999999999981</v>
      </c>
    </row>
    <row r="591" spans="1:22" x14ac:dyDescent="0.25">
      <c r="A591">
        <v>1191</v>
      </c>
      <c r="B591" t="s">
        <v>3395</v>
      </c>
      <c r="C591">
        <v>2014</v>
      </c>
      <c r="D591" s="27">
        <v>41697</v>
      </c>
      <c r="E591" s="27">
        <v>41699</v>
      </c>
      <c r="F591" t="s">
        <v>23</v>
      </c>
      <c r="G591" t="s">
        <v>3396</v>
      </c>
      <c r="H591" t="s">
        <v>3397</v>
      </c>
      <c r="I591" t="s">
        <v>102</v>
      </c>
      <c r="J591" t="s">
        <v>27</v>
      </c>
      <c r="K591" t="s">
        <v>42</v>
      </c>
      <c r="L591" t="s">
        <v>43</v>
      </c>
      <c r="M591">
        <v>90036</v>
      </c>
      <c r="N591" t="s">
        <v>44</v>
      </c>
      <c r="O591" t="s">
        <v>3400</v>
      </c>
      <c r="P591" t="s">
        <v>32</v>
      </c>
      <c r="Q591" t="s">
        <v>36</v>
      </c>
      <c r="R591" t="s">
        <v>3401</v>
      </c>
      <c r="S591">
        <v>892.22400000000005</v>
      </c>
      <c r="T591">
        <v>3</v>
      </c>
      <c r="U591">
        <v>0.2</v>
      </c>
      <c r="V591">
        <v>89.222400000000022</v>
      </c>
    </row>
    <row r="592" spans="1:22" x14ac:dyDescent="0.25">
      <c r="A592">
        <v>1178</v>
      </c>
      <c r="B592" t="s">
        <v>3373</v>
      </c>
      <c r="C592">
        <v>2013</v>
      </c>
      <c r="D592" s="27">
        <v>41610</v>
      </c>
      <c r="E592" s="27">
        <v>41614</v>
      </c>
      <c r="F592" t="s">
        <v>50</v>
      </c>
      <c r="G592" t="s">
        <v>332</v>
      </c>
      <c r="H592" t="s">
        <v>333</v>
      </c>
      <c r="I592" t="s">
        <v>26</v>
      </c>
      <c r="J592" t="s">
        <v>27</v>
      </c>
      <c r="K592" t="s">
        <v>3374</v>
      </c>
      <c r="L592" t="s">
        <v>2735</v>
      </c>
      <c r="M592">
        <v>20852</v>
      </c>
      <c r="N592" t="s">
        <v>148</v>
      </c>
      <c r="O592" t="s">
        <v>3375</v>
      </c>
      <c r="P592" t="s">
        <v>32</v>
      </c>
      <c r="Q592" t="s">
        <v>36</v>
      </c>
      <c r="R592" t="s">
        <v>3376</v>
      </c>
      <c r="S592">
        <v>172.5</v>
      </c>
      <c r="T592">
        <v>2</v>
      </c>
      <c r="U592">
        <v>0</v>
      </c>
      <c r="V592">
        <v>51.749999999999986</v>
      </c>
    </row>
    <row r="593" spans="1:22" x14ac:dyDescent="0.25">
      <c r="A593">
        <v>1159</v>
      </c>
      <c r="B593" t="s">
        <v>3328</v>
      </c>
      <c r="C593">
        <v>2013</v>
      </c>
      <c r="D593" s="27">
        <v>41458</v>
      </c>
      <c r="E593" s="27">
        <v>41463</v>
      </c>
      <c r="F593" t="s">
        <v>23</v>
      </c>
      <c r="G593" t="s">
        <v>2760</v>
      </c>
      <c r="H593" t="s">
        <v>2761</v>
      </c>
      <c r="I593" t="s">
        <v>41</v>
      </c>
      <c r="J593" t="s">
        <v>27</v>
      </c>
      <c r="K593" t="s">
        <v>42</v>
      </c>
      <c r="L593" t="s">
        <v>43</v>
      </c>
      <c r="M593">
        <v>90004</v>
      </c>
      <c r="N593" t="s">
        <v>44</v>
      </c>
      <c r="O593" t="s">
        <v>3329</v>
      </c>
      <c r="P593" t="s">
        <v>32</v>
      </c>
      <c r="Q593" t="s">
        <v>36</v>
      </c>
      <c r="R593" t="s">
        <v>3330</v>
      </c>
      <c r="S593">
        <v>195.184</v>
      </c>
      <c r="T593">
        <v>1</v>
      </c>
      <c r="U593">
        <v>0.2</v>
      </c>
      <c r="V593">
        <v>19.518400000000007</v>
      </c>
    </row>
    <row r="594" spans="1:22" x14ac:dyDescent="0.25">
      <c r="A594">
        <v>1127</v>
      </c>
      <c r="B594" t="s">
        <v>3264</v>
      </c>
      <c r="C594">
        <v>2011</v>
      </c>
      <c r="D594" s="27">
        <v>40564</v>
      </c>
      <c r="E594" s="27">
        <v>40570</v>
      </c>
      <c r="F594" t="s">
        <v>50</v>
      </c>
      <c r="G594" t="s">
        <v>2753</v>
      </c>
      <c r="H594" t="s">
        <v>2754</v>
      </c>
      <c r="I594" t="s">
        <v>26</v>
      </c>
      <c r="J594" t="s">
        <v>27</v>
      </c>
      <c r="K594" t="s">
        <v>3265</v>
      </c>
      <c r="L594" t="s">
        <v>1707</v>
      </c>
      <c r="M594">
        <v>72401</v>
      </c>
      <c r="N594" t="s">
        <v>30</v>
      </c>
      <c r="O594" t="s">
        <v>1588</v>
      </c>
      <c r="P594" t="s">
        <v>32</v>
      </c>
      <c r="Q594" t="s">
        <v>36</v>
      </c>
      <c r="R594" t="s">
        <v>1589</v>
      </c>
      <c r="S594">
        <v>1067.94</v>
      </c>
      <c r="T594">
        <v>3</v>
      </c>
      <c r="U594">
        <v>0</v>
      </c>
      <c r="V594">
        <v>224.2673999999999</v>
      </c>
    </row>
    <row r="595" spans="1:22" x14ac:dyDescent="0.25">
      <c r="A595">
        <v>1082</v>
      </c>
      <c r="B595" t="s">
        <v>3182</v>
      </c>
      <c r="C595">
        <v>2012</v>
      </c>
      <c r="D595" s="27">
        <v>41242</v>
      </c>
      <c r="E595" s="27">
        <v>41247</v>
      </c>
      <c r="F595" t="s">
        <v>50</v>
      </c>
      <c r="G595" t="s">
        <v>3183</v>
      </c>
      <c r="H595" t="s">
        <v>3184</v>
      </c>
      <c r="I595" t="s">
        <v>41</v>
      </c>
      <c r="J595" t="s">
        <v>27</v>
      </c>
      <c r="K595" t="s">
        <v>880</v>
      </c>
      <c r="L595" t="s">
        <v>238</v>
      </c>
      <c r="M595">
        <v>48227</v>
      </c>
      <c r="N595" t="s">
        <v>105</v>
      </c>
      <c r="O595" t="s">
        <v>3186</v>
      </c>
      <c r="P595" t="s">
        <v>32</v>
      </c>
      <c r="Q595" t="s">
        <v>36</v>
      </c>
      <c r="R595" t="s">
        <v>3187</v>
      </c>
      <c r="S595">
        <v>1106.9099999999999</v>
      </c>
      <c r="T595">
        <v>9</v>
      </c>
      <c r="U595">
        <v>0</v>
      </c>
      <c r="V595">
        <v>121.76009999999994</v>
      </c>
    </row>
    <row r="596" spans="1:22" x14ac:dyDescent="0.25">
      <c r="A596">
        <v>1068</v>
      </c>
      <c r="B596" t="s">
        <v>3146</v>
      </c>
      <c r="C596">
        <v>2013</v>
      </c>
      <c r="D596" s="27">
        <v>41549</v>
      </c>
      <c r="E596" s="27">
        <v>41550</v>
      </c>
      <c r="F596" t="s">
        <v>188</v>
      </c>
      <c r="G596" t="s">
        <v>3147</v>
      </c>
      <c r="H596" t="s">
        <v>3148</v>
      </c>
      <c r="I596" t="s">
        <v>26</v>
      </c>
      <c r="J596" t="s">
        <v>27</v>
      </c>
      <c r="K596" t="s">
        <v>127</v>
      </c>
      <c r="L596" t="s">
        <v>43</v>
      </c>
      <c r="M596">
        <v>94122</v>
      </c>
      <c r="N596" t="s">
        <v>44</v>
      </c>
      <c r="O596" t="s">
        <v>304</v>
      </c>
      <c r="P596" t="s">
        <v>32</v>
      </c>
      <c r="Q596" t="s">
        <v>36</v>
      </c>
      <c r="R596" t="s">
        <v>305</v>
      </c>
      <c r="S596">
        <v>194.84800000000001</v>
      </c>
      <c r="T596">
        <v>4</v>
      </c>
      <c r="U596">
        <v>0.2</v>
      </c>
      <c r="V596">
        <v>12.177999999999983</v>
      </c>
    </row>
    <row r="597" spans="1:22" x14ac:dyDescent="0.25">
      <c r="A597">
        <v>1061</v>
      </c>
      <c r="B597" t="s">
        <v>3134</v>
      </c>
      <c r="C597">
        <v>2012</v>
      </c>
      <c r="D597" s="27">
        <v>40991</v>
      </c>
      <c r="E597" s="27">
        <v>40997</v>
      </c>
      <c r="F597" t="s">
        <v>50</v>
      </c>
      <c r="G597" t="s">
        <v>1287</v>
      </c>
      <c r="H597" t="s">
        <v>1288</v>
      </c>
      <c r="I597" t="s">
        <v>26</v>
      </c>
      <c r="J597" t="s">
        <v>27</v>
      </c>
      <c r="K597" t="s">
        <v>184</v>
      </c>
      <c r="L597" t="s">
        <v>104</v>
      </c>
      <c r="M597">
        <v>77095</v>
      </c>
      <c r="N597" t="s">
        <v>105</v>
      </c>
      <c r="O597" t="s">
        <v>1537</v>
      </c>
      <c r="P597" t="s">
        <v>32</v>
      </c>
      <c r="Q597" t="s">
        <v>36</v>
      </c>
      <c r="R597" t="s">
        <v>1538</v>
      </c>
      <c r="S597">
        <v>107.77200000000001</v>
      </c>
      <c r="T597">
        <v>2</v>
      </c>
      <c r="U597">
        <v>0.3</v>
      </c>
      <c r="V597">
        <v>-29.252400000000009</v>
      </c>
    </row>
    <row r="598" spans="1:22" x14ac:dyDescent="0.25">
      <c r="A598">
        <v>1046</v>
      </c>
      <c r="B598" t="s">
        <v>3100</v>
      </c>
      <c r="C598">
        <v>2014</v>
      </c>
      <c r="D598" s="27">
        <v>41925</v>
      </c>
      <c r="E598" s="27">
        <v>41929</v>
      </c>
      <c r="F598" t="s">
        <v>50</v>
      </c>
      <c r="G598" t="s">
        <v>197</v>
      </c>
      <c r="H598" t="s">
        <v>198</v>
      </c>
      <c r="I598" t="s">
        <v>102</v>
      </c>
      <c r="J598" t="s">
        <v>27</v>
      </c>
      <c r="K598" t="s">
        <v>3101</v>
      </c>
      <c r="L598" t="s">
        <v>211</v>
      </c>
      <c r="M598">
        <v>61107</v>
      </c>
      <c r="N598" t="s">
        <v>105</v>
      </c>
      <c r="O598" t="s">
        <v>3102</v>
      </c>
      <c r="P598" t="s">
        <v>32</v>
      </c>
      <c r="Q598" t="s">
        <v>36</v>
      </c>
      <c r="R598" t="s">
        <v>3103</v>
      </c>
      <c r="S598">
        <v>254.60399999999998</v>
      </c>
      <c r="T598">
        <v>14</v>
      </c>
      <c r="U598">
        <v>0.3</v>
      </c>
      <c r="V598">
        <v>-18.185999999999993</v>
      </c>
    </row>
    <row r="599" spans="1:22" x14ac:dyDescent="0.25">
      <c r="A599">
        <v>1031</v>
      </c>
      <c r="B599" t="s">
        <v>3057</v>
      </c>
      <c r="C599">
        <v>2011</v>
      </c>
      <c r="D599" s="27">
        <v>40735</v>
      </c>
      <c r="E599" s="27">
        <v>40739</v>
      </c>
      <c r="F599" t="s">
        <v>50</v>
      </c>
      <c r="G599" t="s">
        <v>1345</v>
      </c>
      <c r="H599" t="s">
        <v>1346</v>
      </c>
      <c r="I599" t="s">
        <v>41</v>
      </c>
      <c r="J599" t="s">
        <v>27</v>
      </c>
      <c r="K599" t="s">
        <v>1145</v>
      </c>
      <c r="L599" t="s">
        <v>788</v>
      </c>
      <c r="M599">
        <v>7601</v>
      </c>
      <c r="N599" t="s">
        <v>148</v>
      </c>
      <c r="O599" t="s">
        <v>1793</v>
      </c>
      <c r="P599" t="s">
        <v>32</v>
      </c>
      <c r="Q599" t="s">
        <v>36</v>
      </c>
      <c r="R599" t="s">
        <v>1794</v>
      </c>
      <c r="S599">
        <v>854.94</v>
      </c>
      <c r="T599">
        <v>3</v>
      </c>
      <c r="U599">
        <v>0</v>
      </c>
      <c r="V599">
        <v>213.73500000000001</v>
      </c>
    </row>
    <row r="600" spans="1:22" x14ac:dyDescent="0.25">
      <c r="A600">
        <v>1022</v>
      </c>
      <c r="B600" t="s">
        <v>3033</v>
      </c>
      <c r="C600">
        <v>2012</v>
      </c>
      <c r="D600" s="27">
        <v>41026</v>
      </c>
      <c r="E600" s="27">
        <v>41032</v>
      </c>
      <c r="F600" t="s">
        <v>50</v>
      </c>
      <c r="G600" t="s">
        <v>1878</v>
      </c>
      <c r="H600" t="s">
        <v>1879</v>
      </c>
      <c r="I600" t="s">
        <v>26</v>
      </c>
      <c r="J600" t="s">
        <v>27</v>
      </c>
      <c r="K600" t="s">
        <v>96</v>
      </c>
      <c r="L600" t="s">
        <v>3034</v>
      </c>
      <c r="M600">
        <v>20016</v>
      </c>
      <c r="N600" t="s">
        <v>148</v>
      </c>
      <c r="O600" t="s">
        <v>3036</v>
      </c>
      <c r="P600" t="s">
        <v>32</v>
      </c>
      <c r="Q600" t="s">
        <v>36</v>
      </c>
      <c r="R600" t="s">
        <v>3037</v>
      </c>
      <c r="S600">
        <v>1267.53</v>
      </c>
      <c r="T600">
        <v>3</v>
      </c>
      <c r="U600">
        <v>0</v>
      </c>
      <c r="V600">
        <v>316.88249999999999</v>
      </c>
    </row>
    <row r="601" spans="1:22" x14ac:dyDescent="0.25">
      <c r="A601">
        <v>991</v>
      </c>
      <c r="B601" t="s">
        <v>2968</v>
      </c>
      <c r="C601">
        <v>2012</v>
      </c>
      <c r="D601" s="27">
        <v>40997</v>
      </c>
      <c r="E601" s="27">
        <v>40999</v>
      </c>
      <c r="F601" t="s">
        <v>23</v>
      </c>
      <c r="G601" t="s">
        <v>2969</v>
      </c>
      <c r="H601" t="s">
        <v>2970</v>
      </c>
      <c r="I601" t="s">
        <v>102</v>
      </c>
      <c r="J601" t="s">
        <v>27</v>
      </c>
      <c r="K601" t="s">
        <v>1521</v>
      </c>
      <c r="L601" t="s">
        <v>54</v>
      </c>
      <c r="M601">
        <v>32216</v>
      </c>
      <c r="N601" t="s">
        <v>30</v>
      </c>
      <c r="O601" t="s">
        <v>1136</v>
      </c>
      <c r="P601" t="s">
        <v>32</v>
      </c>
      <c r="Q601" t="s">
        <v>36</v>
      </c>
      <c r="R601" t="s">
        <v>1137</v>
      </c>
      <c r="S601">
        <v>1166.92</v>
      </c>
      <c r="T601">
        <v>5</v>
      </c>
      <c r="U601">
        <v>0.2</v>
      </c>
      <c r="V601">
        <v>131.27849999999995</v>
      </c>
    </row>
    <row r="602" spans="1:22" x14ac:dyDescent="0.25">
      <c r="A602">
        <v>984</v>
      </c>
      <c r="B602" t="s">
        <v>2946</v>
      </c>
      <c r="C602">
        <v>2011</v>
      </c>
      <c r="D602" s="27">
        <v>40858</v>
      </c>
      <c r="E602" s="27">
        <v>40861</v>
      </c>
      <c r="F602" t="s">
        <v>23</v>
      </c>
      <c r="G602" t="s">
        <v>2947</v>
      </c>
      <c r="H602" t="s">
        <v>2948</v>
      </c>
      <c r="I602" t="s">
        <v>26</v>
      </c>
      <c r="J602" t="s">
        <v>27</v>
      </c>
      <c r="K602" t="s">
        <v>1473</v>
      </c>
      <c r="L602" t="s">
        <v>457</v>
      </c>
      <c r="M602">
        <v>80027</v>
      </c>
      <c r="N602" t="s">
        <v>44</v>
      </c>
      <c r="O602" t="s">
        <v>2580</v>
      </c>
      <c r="P602" t="s">
        <v>32</v>
      </c>
      <c r="Q602" t="s">
        <v>36</v>
      </c>
      <c r="R602" t="s">
        <v>2581</v>
      </c>
      <c r="S602">
        <v>603.91999999999996</v>
      </c>
      <c r="T602">
        <v>5</v>
      </c>
      <c r="U602">
        <v>0.2</v>
      </c>
      <c r="V602">
        <v>75.489999999999924</v>
      </c>
    </row>
    <row r="603" spans="1:22" x14ac:dyDescent="0.25">
      <c r="A603">
        <v>981</v>
      </c>
      <c r="B603" t="s">
        <v>2945</v>
      </c>
      <c r="C603">
        <v>2013</v>
      </c>
      <c r="D603" s="27">
        <v>41551</v>
      </c>
      <c r="E603" s="27">
        <v>41556</v>
      </c>
      <c r="F603" t="s">
        <v>50</v>
      </c>
      <c r="G603" t="s">
        <v>152</v>
      </c>
      <c r="H603" t="s">
        <v>153</v>
      </c>
      <c r="I603" t="s">
        <v>26</v>
      </c>
      <c r="J603" t="s">
        <v>27</v>
      </c>
      <c r="K603" t="s">
        <v>266</v>
      </c>
      <c r="L603" t="s">
        <v>267</v>
      </c>
      <c r="M603">
        <v>10035</v>
      </c>
      <c r="N603" t="s">
        <v>148</v>
      </c>
      <c r="O603" t="s">
        <v>2481</v>
      </c>
      <c r="P603" t="s">
        <v>32</v>
      </c>
      <c r="Q603" t="s">
        <v>36</v>
      </c>
      <c r="R603" t="s">
        <v>2482</v>
      </c>
      <c r="S603">
        <v>599.29200000000003</v>
      </c>
      <c r="T603">
        <v>6</v>
      </c>
      <c r="U603">
        <v>0.1</v>
      </c>
      <c r="V603">
        <v>93.223199999999977</v>
      </c>
    </row>
    <row r="604" spans="1:22" x14ac:dyDescent="0.25">
      <c r="A604">
        <v>961</v>
      </c>
      <c r="B604" t="s">
        <v>2907</v>
      </c>
      <c r="C604">
        <v>2014</v>
      </c>
      <c r="D604" s="27">
        <v>41958</v>
      </c>
      <c r="E604" s="27">
        <v>41963</v>
      </c>
      <c r="F604" t="s">
        <v>50</v>
      </c>
      <c r="G604" t="s">
        <v>2908</v>
      </c>
      <c r="H604" t="s">
        <v>2909</v>
      </c>
      <c r="I604" t="s">
        <v>41</v>
      </c>
      <c r="J604" t="s">
        <v>27</v>
      </c>
      <c r="K604" t="s">
        <v>127</v>
      </c>
      <c r="L604" t="s">
        <v>43</v>
      </c>
      <c r="M604">
        <v>94110</v>
      </c>
      <c r="N604" t="s">
        <v>44</v>
      </c>
      <c r="O604" t="s">
        <v>942</v>
      </c>
      <c r="P604" t="s">
        <v>32</v>
      </c>
      <c r="Q604" t="s">
        <v>36</v>
      </c>
      <c r="R604" t="s">
        <v>943</v>
      </c>
      <c r="S604">
        <v>321.56799999999998</v>
      </c>
      <c r="T604">
        <v>2</v>
      </c>
      <c r="U604">
        <v>0.2</v>
      </c>
      <c r="V604">
        <v>28.137200000000007</v>
      </c>
    </row>
    <row r="605" spans="1:22" x14ac:dyDescent="0.25">
      <c r="A605">
        <v>917</v>
      </c>
      <c r="B605" t="s">
        <v>2802</v>
      </c>
      <c r="C605">
        <v>2011</v>
      </c>
      <c r="D605" s="27">
        <v>40709</v>
      </c>
      <c r="E605" s="27">
        <v>40715</v>
      </c>
      <c r="F605" t="s">
        <v>50</v>
      </c>
      <c r="G605" t="s">
        <v>1079</v>
      </c>
      <c r="H605" t="s">
        <v>1080</v>
      </c>
      <c r="I605" t="s">
        <v>41</v>
      </c>
      <c r="J605" t="s">
        <v>27</v>
      </c>
      <c r="K605" t="s">
        <v>678</v>
      </c>
      <c r="L605" t="s">
        <v>104</v>
      </c>
      <c r="M605">
        <v>78207</v>
      </c>
      <c r="N605" t="s">
        <v>105</v>
      </c>
      <c r="O605" t="s">
        <v>1793</v>
      </c>
      <c r="P605" t="s">
        <v>32</v>
      </c>
      <c r="Q605" t="s">
        <v>36</v>
      </c>
      <c r="R605" t="s">
        <v>1794</v>
      </c>
      <c r="S605">
        <v>797.94399999999996</v>
      </c>
      <c r="T605">
        <v>4</v>
      </c>
      <c r="U605">
        <v>0.3</v>
      </c>
      <c r="V605">
        <v>-56.995999999999981</v>
      </c>
    </row>
    <row r="606" spans="1:22" x14ac:dyDescent="0.25">
      <c r="A606">
        <v>881</v>
      </c>
      <c r="B606" t="s">
        <v>2711</v>
      </c>
      <c r="C606">
        <v>2014</v>
      </c>
      <c r="D606" s="27">
        <v>41974</v>
      </c>
      <c r="E606" s="27">
        <v>41976</v>
      </c>
      <c r="F606" t="s">
        <v>23</v>
      </c>
      <c r="G606" t="s">
        <v>100</v>
      </c>
      <c r="H606" t="s">
        <v>101</v>
      </c>
      <c r="I606" t="s">
        <v>102</v>
      </c>
      <c r="J606" t="s">
        <v>27</v>
      </c>
      <c r="K606" t="s">
        <v>266</v>
      </c>
      <c r="L606" t="s">
        <v>267</v>
      </c>
      <c r="M606">
        <v>10024</v>
      </c>
      <c r="N606" t="s">
        <v>148</v>
      </c>
      <c r="O606" t="s">
        <v>686</v>
      </c>
      <c r="P606" t="s">
        <v>32</v>
      </c>
      <c r="Q606" t="s">
        <v>36</v>
      </c>
      <c r="R606" t="s">
        <v>687</v>
      </c>
      <c r="S606">
        <v>1242.8999999999999</v>
      </c>
      <c r="T606">
        <v>5</v>
      </c>
      <c r="U606">
        <v>0.1</v>
      </c>
      <c r="V606">
        <v>262.38999999999987</v>
      </c>
    </row>
    <row r="607" spans="1:22" x14ac:dyDescent="0.25">
      <c r="A607">
        <v>848</v>
      </c>
      <c r="B607" t="s">
        <v>2622</v>
      </c>
      <c r="C607">
        <v>2012</v>
      </c>
      <c r="D607" s="27">
        <v>41195</v>
      </c>
      <c r="E607" s="27">
        <v>41199</v>
      </c>
      <c r="F607" t="s">
        <v>50</v>
      </c>
      <c r="G607" t="s">
        <v>2623</v>
      </c>
      <c r="H607" t="s">
        <v>2624</v>
      </c>
      <c r="I607" t="s">
        <v>26</v>
      </c>
      <c r="J607" t="s">
        <v>27</v>
      </c>
      <c r="K607" t="s">
        <v>1473</v>
      </c>
      <c r="L607" t="s">
        <v>29</v>
      </c>
      <c r="M607">
        <v>40214</v>
      </c>
      <c r="N607" t="s">
        <v>30</v>
      </c>
      <c r="O607" t="s">
        <v>1084</v>
      </c>
      <c r="P607" t="s">
        <v>32</v>
      </c>
      <c r="Q607" t="s">
        <v>36</v>
      </c>
      <c r="R607" t="s">
        <v>1085</v>
      </c>
      <c r="S607">
        <v>287.94</v>
      </c>
      <c r="T607">
        <v>3</v>
      </c>
      <c r="U607">
        <v>0</v>
      </c>
      <c r="V607">
        <v>77.743800000000022</v>
      </c>
    </row>
    <row r="608" spans="1:22" x14ac:dyDescent="0.25">
      <c r="A608">
        <v>830</v>
      </c>
      <c r="B608" t="s">
        <v>2578</v>
      </c>
      <c r="C608">
        <v>2014</v>
      </c>
      <c r="D608" s="27">
        <v>41807</v>
      </c>
      <c r="E608" s="27">
        <v>41812</v>
      </c>
      <c r="F608" t="s">
        <v>23</v>
      </c>
      <c r="G608" t="s">
        <v>332</v>
      </c>
      <c r="H608" t="s">
        <v>333</v>
      </c>
      <c r="I608" t="s">
        <v>26</v>
      </c>
      <c r="J608" t="s">
        <v>27</v>
      </c>
      <c r="K608" t="s">
        <v>2579</v>
      </c>
      <c r="L608" t="s">
        <v>29</v>
      </c>
      <c r="M608">
        <v>41042</v>
      </c>
      <c r="N608" t="s">
        <v>30</v>
      </c>
      <c r="O608" t="s">
        <v>2580</v>
      </c>
      <c r="P608" t="s">
        <v>32</v>
      </c>
      <c r="Q608" t="s">
        <v>36</v>
      </c>
      <c r="R608" t="s">
        <v>2581</v>
      </c>
      <c r="S608">
        <v>301.95999999999998</v>
      </c>
      <c r="T608">
        <v>2</v>
      </c>
      <c r="U608">
        <v>0</v>
      </c>
      <c r="V608">
        <v>90.587999999999965</v>
      </c>
    </row>
    <row r="609" spans="1:22" x14ac:dyDescent="0.25">
      <c r="A609">
        <v>820</v>
      </c>
      <c r="B609" t="s">
        <v>2552</v>
      </c>
      <c r="C609">
        <v>2011</v>
      </c>
      <c r="D609" s="27">
        <v>40722</v>
      </c>
      <c r="E609" s="27">
        <v>40726</v>
      </c>
      <c r="F609" t="s">
        <v>50</v>
      </c>
      <c r="G609" t="s">
        <v>1906</v>
      </c>
      <c r="H609" t="s">
        <v>1907</v>
      </c>
      <c r="I609" t="s">
        <v>26</v>
      </c>
      <c r="J609" t="s">
        <v>27</v>
      </c>
      <c r="K609" t="s">
        <v>146</v>
      </c>
      <c r="L609" t="s">
        <v>147</v>
      </c>
      <c r="M609">
        <v>19140</v>
      </c>
      <c r="N609" t="s">
        <v>148</v>
      </c>
      <c r="O609" t="s">
        <v>2555</v>
      </c>
      <c r="P609" t="s">
        <v>32</v>
      </c>
      <c r="Q609" t="s">
        <v>36</v>
      </c>
      <c r="R609" t="s">
        <v>2556</v>
      </c>
      <c r="S609">
        <v>1228.4649999999999</v>
      </c>
      <c r="T609">
        <v>5</v>
      </c>
      <c r="U609">
        <v>0.3</v>
      </c>
      <c r="V609">
        <v>0</v>
      </c>
    </row>
    <row r="610" spans="1:22" x14ac:dyDescent="0.25">
      <c r="A610">
        <v>800</v>
      </c>
      <c r="B610" t="s">
        <v>2502</v>
      </c>
      <c r="C610">
        <v>2012</v>
      </c>
      <c r="D610" s="27">
        <v>41240</v>
      </c>
      <c r="E610" s="27">
        <v>41246</v>
      </c>
      <c r="F610" t="s">
        <v>50</v>
      </c>
      <c r="G610" t="s">
        <v>2503</v>
      </c>
      <c r="H610" t="s">
        <v>2504</v>
      </c>
      <c r="I610" t="s">
        <v>26</v>
      </c>
      <c r="J610" t="s">
        <v>27</v>
      </c>
      <c r="K610" t="s">
        <v>2505</v>
      </c>
      <c r="L610" t="s">
        <v>43</v>
      </c>
      <c r="M610">
        <v>92530</v>
      </c>
      <c r="N610" t="s">
        <v>44</v>
      </c>
      <c r="O610" t="s">
        <v>1839</v>
      </c>
      <c r="P610" t="s">
        <v>32</v>
      </c>
      <c r="Q610" t="s">
        <v>36</v>
      </c>
      <c r="R610" t="s">
        <v>1840</v>
      </c>
      <c r="S610">
        <v>283.92</v>
      </c>
      <c r="T610">
        <v>5</v>
      </c>
      <c r="U610">
        <v>0.2</v>
      </c>
      <c r="V610">
        <v>17.745000000000019</v>
      </c>
    </row>
    <row r="611" spans="1:22" x14ac:dyDescent="0.25">
      <c r="A611">
        <v>792</v>
      </c>
      <c r="B611" t="s">
        <v>2478</v>
      </c>
      <c r="C611">
        <v>2012</v>
      </c>
      <c r="D611" s="27">
        <v>41086</v>
      </c>
      <c r="E611" s="27">
        <v>41090</v>
      </c>
      <c r="F611" t="s">
        <v>50</v>
      </c>
      <c r="G611" t="s">
        <v>1674</v>
      </c>
      <c r="H611" t="s">
        <v>1675</v>
      </c>
      <c r="I611" t="s">
        <v>26</v>
      </c>
      <c r="J611" t="s">
        <v>27</v>
      </c>
      <c r="K611" t="s">
        <v>1464</v>
      </c>
      <c r="L611" t="s">
        <v>319</v>
      </c>
      <c r="M611">
        <v>23223</v>
      </c>
      <c r="N611" t="s">
        <v>30</v>
      </c>
      <c r="O611" t="s">
        <v>2481</v>
      </c>
      <c r="P611" t="s">
        <v>32</v>
      </c>
      <c r="Q611" t="s">
        <v>36</v>
      </c>
      <c r="R611" t="s">
        <v>2482</v>
      </c>
      <c r="S611">
        <v>332.94</v>
      </c>
      <c r="T611">
        <v>3</v>
      </c>
      <c r="U611">
        <v>0</v>
      </c>
      <c r="V611">
        <v>79.905599999999993</v>
      </c>
    </row>
    <row r="612" spans="1:22" x14ac:dyDescent="0.25">
      <c r="A612">
        <v>788</v>
      </c>
      <c r="B612" t="s">
        <v>2473</v>
      </c>
      <c r="C612">
        <v>2012</v>
      </c>
      <c r="D612" s="27">
        <v>41255</v>
      </c>
      <c r="E612" s="27">
        <v>41259</v>
      </c>
      <c r="F612" t="s">
        <v>50</v>
      </c>
      <c r="G612" t="s">
        <v>2474</v>
      </c>
      <c r="H612" t="s">
        <v>2475</v>
      </c>
      <c r="I612" t="s">
        <v>26</v>
      </c>
      <c r="J612" t="s">
        <v>27</v>
      </c>
      <c r="K612" t="s">
        <v>2470</v>
      </c>
      <c r="L612" t="s">
        <v>43</v>
      </c>
      <c r="M612">
        <v>93534</v>
      </c>
      <c r="N612" t="s">
        <v>44</v>
      </c>
      <c r="O612" t="s">
        <v>2476</v>
      </c>
      <c r="P612" t="s">
        <v>32</v>
      </c>
      <c r="Q612" t="s">
        <v>36</v>
      </c>
      <c r="R612" t="s">
        <v>2477</v>
      </c>
      <c r="S612">
        <v>348.92800000000005</v>
      </c>
      <c r="T612">
        <v>2</v>
      </c>
      <c r="U612">
        <v>0.2</v>
      </c>
      <c r="V612">
        <v>34.89279999999998</v>
      </c>
    </row>
    <row r="613" spans="1:22" x14ac:dyDescent="0.25">
      <c r="A613">
        <v>778</v>
      </c>
      <c r="B613" t="s">
        <v>2454</v>
      </c>
      <c r="C613">
        <v>2012</v>
      </c>
      <c r="D613" s="27">
        <v>41142</v>
      </c>
      <c r="E613" s="27">
        <v>41144</v>
      </c>
      <c r="F613" t="s">
        <v>188</v>
      </c>
      <c r="G613" t="s">
        <v>1068</v>
      </c>
      <c r="H613" t="s">
        <v>1069</v>
      </c>
      <c r="I613" t="s">
        <v>102</v>
      </c>
      <c r="J613" t="s">
        <v>27</v>
      </c>
      <c r="K613" t="s">
        <v>127</v>
      </c>
      <c r="L613" t="s">
        <v>43</v>
      </c>
      <c r="M613">
        <v>94110</v>
      </c>
      <c r="N613" t="s">
        <v>44</v>
      </c>
      <c r="O613" t="s">
        <v>2455</v>
      </c>
      <c r="P613" t="s">
        <v>32</v>
      </c>
      <c r="Q613" t="s">
        <v>36</v>
      </c>
      <c r="R613" t="s">
        <v>2456</v>
      </c>
      <c r="S613">
        <v>544.00800000000004</v>
      </c>
      <c r="T613">
        <v>3</v>
      </c>
      <c r="U613">
        <v>0.2</v>
      </c>
      <c r="V613">
        <v>40.800600000000003</v>
      </c>
    </row>
    <row r="614" spans="1:22" x14ac:dyDescent="0.25">
      <c r="A614">
        <v>770</v>
      </c>
      <c r="B614" t="s">
        <v>2435</v>
      </c>
      <c r="C614">
        <v>2013</v>
      </c>
      <c r="D614" s="27">
        <v>41414</v>
      </c>
      <c r="E614" s="27">
        <v>41419</v>
      </c>
      <c r="F614" t="s">
        <v>50</v>
      </c>
      <c r="G614" t="s">
        <v>824</v>
      </c>
      <c r="H614" t="s">
        <v>825</v>
      </c>
      <c r="I614" t="s">
        <v>26</v>
      </c>
      <c r="J614" t="s">
        <v>27</v>
      </c>
      <c r="K614" t="s">
        <v>1127</v>
      </c>
      <c r="L614" t="s">
        <v>319</v>
      </c>
      <c r="M614">
        <v>22204</v>
      </c>
      <c r="N614" t="s">
        <v>30</v>
      </c>
      <c r="O614" t="s">
        <v>2436</v>
      </c>
      <c r="P614" t="s">
        <v>32</v>
      </c>
      <c r="Q614" t="s">
        <v>36</v>
      </c>
      <c r="R614" t="s">
        <v>2437</v>
      </c>
      <c r="S614">
        <v>641.96</v>
      </c>
      <c r="T614">
        <v>2</v>
      </c>
      <c r="U614">
        <v>0</v>
      </c>
      <c r="V614">
        <v>179.74880000000002</v>
      </c>
    </row>
    <row r="615" spans="1:22" x14ac:dyDescent="0.25">
      <c r="A615">
        <v>731</v>
      </c>
      <c r="B615" t="s">
        <v>2340</v>
      </c>
      <c r="C615">
        <v>2013</v>
      </c>
      <c r="D615" s="27">
        <v>41612</v>
      </c>
      <c r="E615" s="27">
        <v>41615</v>
      </c>
      <c r="F615" t="s">
        <v>188</v>
      </c>
      <c r="G615" t="s">
        <v>2341</v>
      </c>
      <c r="H615" t="s">
        <v>2342</v>
      </c>
      <c r="I615" t="s">
        <v>26</v>
      </c>
      <c r="J615" t="s">
        <v>27</v>
      </c>
      <c r="K615" t="s">
        <v>2343</v>
      </c>
      <c r="L615" t="s">
        <v>267</v>
      </c>
      <c r="M615">
        <v>11572</v>
      </c>
      <c r="N615" t="s">
        <v>148</v>
      </c>
      <c r="O615" t="s">
        <v>942</v>
      </c>
      <c r="P615" t="s">
        <v>32</v>
      </c>
      <c r="Q615" t="s">
        <v>36</v>
      </c>
      <c r="R615" t="s">
        <v>943</v>
      </c>
      <c r="S615">
        <v>542.64599999999996</v>
      </c>
      <c r="T615">
        <v>3</v>
      </c>
      <c r="U615">
        <v>0.1</v>
      </c>
      <c r="V615">
        <v>102.49980000000001</v>
      </c>
    </row>
    <row r="616" spans="1:22" x14ac:dyDescent="0.25">
      <c r="A616">
        <v>658</v>
      </c>
      <c r="B616" t="s">
        <v>2160</v>
      </c>
      <c r="C616">
        <v>2013</v>
      </c>
      <c r="D616" s="27">
        <v>41537</v>
      </c>
      <c r="E616" s="27">
        <v>41537</v>
      </c>
      <c r="F616" t="s">
        <v>1290</v>
      </c>
      <c r="G616" t="s">
        <v>2161</v>
      </c>
      <c r="H616" t="s">
        <v>2162</v>
      </c>
      <c r="I616" t="s">
        <v>102</v>
      </c>
      <c r="J616" t="s">
        <v>27</v>
      </c>
      <c r="K616" t="s">
        <v>456</v>
      </c>
      <c r="L616" t="s">
        <v>211</v>
      </c>
      <c r="M616">
        <v>60505</v>
      </c>
      <c r="N616" t="s">
        <v>105</v>
      </c>
      <c r="O616" t="s">
        <v>1726</v>
      </c>
      <c r="P616" t="s">
        <v>32</v>
      </c>
      <c r="Q616" t="s">
        <v>36</v>
      </c>
      <c r="R616" t="s">
        <v>1727</v>
      </c>
      <c r="S616">
        <v>701.37199999999996</v>
      </c>
      <c r="T616">
        <v>2</v>
      </c>
      <c r="U616">
        <v>0.3</v>
      </c>
      <c r="V616">
        <v>-50.098000000000013</v>
      </c>
    </row>
    <row r="617" spans="1:22" x14ac:dyDescent="0.25">
      <c r="A617">
        <v>636</v>
      </c>
      <c r="B617" t="s">
        <v>2091</v>
      </c>
      <c r="C617">
        <v>2012</v>
      </c>
      <c r="D617" s="27">
        <v>41186</v>
      </c>
      <c r="E617" s="27">
        <v>41191</v>
      </c>
      <c r="F617" t="s">
        <v>23</v>
      </c>
      <c r="G617" t="s">
        <v>2092</v>
      </c>
      <c r="H617" t="s">
        <v>2093</v>
      </c>
      <c r="I617" t="s">
        <v>41</v>
      </c>
      <c r="J617" t="s">
        <v>27</v>
      </c>
      <c r="K617" t="s">
        <v>2094</v>
      </c>
      <c r="L617" t="s">
        <v>1272</v>
      </c>
      <c r="M617">
        <v>31088</v>
      </c>
      <c r="N617" t="s">
        <v>30</v>
      </c>
      <c r="O617" t="s">
        <v>2095</v>
      </c>
      <c r="P617" t="s">
        <v>32</v>
      </c>
      <c r="Q617" t="s">
        <v>36</v>
      </c>
      <c r="R617" t="s">
        <v>2096</v>
      </c>
      <c r="S617">
        <v>392.93999999999994</v>
      </c>
      <c r="T617">
        <v>3</v>
      </c>
      <c r="U617">
        <v>0</v>
      </c>
      <c r="V617">
        <v>43.223399999999984</v>
      </c>
    </row>
    <row r="618" spans="1:22" x14ac:dyDescent="0.25">
      <c r="A618">
        <v>623</v>
      </c>
      <c r="B618" t="s">
        <v>2056</v>
      </c>
      <c r="C618">
        <v>2012</v>
      </c>
      <c r="D618" s="27">
        <v>41242</v>
      </c>
      <c r="E618" s="27">
        <v>41246</v>
      </c>
      <c r="F618" t="s">
        <v>50</v>
      </c>
      <c r="G618" t="s">
        <v>2057</v>
      </c>
      <c r="H618" t="s">
        <v>2058</v>
      </c>
      <c r="I618" t="s">
        <v>41</v>
      </c>
      <c r="J618" t="s">
        <v>27</v>
      </c>
      <c r="K618" t="s">
        <v>2059</v>
      </c>
      <c r="L618" t="s">
        <v>238</v>
      </c>
      <c r="M618">
        <v>48126</v>
      </c>
      <c r="N618" t="s">
        <v>105</v>
      </c>
      <c r="O618" t="s">
        <v>2060</v>
      </c>
      <c r="P618" t="s">
        <v>32</v>
      </c>
      <c r="Q618" t="s">
        <v>36</v>
      </c>
      <c r="R618" t="s">
        <v>2061</v>
      </c>
      <c r="S618">
        <v>301.95999999999998</v>
      </c>
      <c r="T618">
        <v>2</v>
      </c>
      <c r="U618">
        <v>0</v>
      </c>
      <c r="V618">
        <v>87.568399999999968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5ABE-54FA-4D61-A73A-C4B6579E58AE}">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8" t="s">
        <v>10933</v>
      </c>
      <c r="B3" s="9" t="s">
        <v>10951</v>
      </c>
    </row>
    <row r="4" spans="1:2" x14ac:dyDescent="0.25">
      <c r="A4" s="28" t="s">
        <v>75</v>
      </c>
      <c r="B4" s="11">
        <v>27917.633999999969</v>
      </c>
    </row>
    <row r="5" spans="1:2" x14ac:dyDescent="0.25">
      <c r="A5" s="29" t="s">
        <v>59</v>
      </c>
      <c r="B5" s="13">
        <v>30563.57599999999</v>
      </c>
    </row>
    <row r="6" spans="1:2" x14ac:dyDescent="0.25">
      <c r="A6" s="29" t="s">
        <v>682</v>
      </c>
      <c r="B6" s="13">
        <v>36227.711000000003</v>
      </c>
    </row>
    <row r="7" spans="1:2" x14ac:dyDescent="0.25">
      <c r="A7" s="29" t="s">
        <v>36</v>
      </c>
      <c r="B7" s="13">
        <v>40110.462999999996</v>
      </c>
    </row>
    <row r="8" spans="1:2" x14ac:dyDescent="0.25">
      <c r="A8" s="29" t="s">
        <v>72</v>
      </c>
      <c r="B8" s="13">
        <v>41165.652000000009</v>
      </c>
    </row>
    <row r="9" spans="1:2" x14ac:dyDescent="0.25">
      <c r="A9" s="30" t="s">
        <v>10934</v>
      </c>
      <c r="B9" s="15">
        <v>175985.03599999996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2F4A8-5F4C-4C79-81D3-BD562F65F89D}">
  <dimension ref="A3:O17"/>
  <sheetViews>
    <sheetView topLeftCell="A16" workbookViewId="0">
      <selection activeCell="P8" sqref="P8"/>
    </sheetView>
  </sheetViews>
  <sheetFormatPr defaultRowHeight="15" x14ac:dyDescent="0.2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42578125" bestFit="1" customWidth="1"/>
  </cols>
  <sheetData>
    <row r="3" spans="1:14" x14ac:dyDescent="0.25">
      <c r="A3" s="8" t="s">
        <v>10933</v>
      </c>
      <c r="B3" s="9" t="s">
        <v>10951</v>
      </c>
      <c r="D3" s="8" t="s">
        <v>10933</v>
      </c>
      <c r="E3" s="9" t="s">
        <v>10952</v>
      </c>
      <c r="G3" s="8" t="s">
        <v>10933</v>
      </c>
      <c r="H3" s="9" t="s">
        <v>10953</v>
      </c>
      <c r="J3" s="8" t="s">
        <v>10933</v>
      </c>
      <c r="K3" s="9" t="s">
        <v>10954</v>
      </c>
      <c r="M3" s="8" t="s">
        <v>10933</v>
      </c>
      <c r="N3" s="9" t="s">
        <v>10955</v>
      </c>
    </row>
    <row r="4" spans="1:14" x14ac:dyDescent="0.25">
      <c r="A4" s="10" t="s">
        <v>10936</v>
      </c>
      <c r="B4" s="11">
        <v>6925.0230000000001</v>
      </c>
      <c r="D4" s="10" t="s">
        <v>10936</v>
      </c>
      <c r="E4" s="11">
        <v>1352.9421000000002</v>
      </c>
      <c r="G4" s="10" t="s">
        <v>10936</v>
      </c>
      <c r="H4" s="11">
        <v>191</v>
      </c>
      <c r="J4" s="10" t="s">
        <v>10936</v>
      </c>
      <c r="K4" s="11">
        <v>48</v>
      </c>
      <c r="M4" s="10" t="s">
        <v>10936</v>
      </c>
      <c r="N4" s="11">
        <v>0.1953700514785294</v>
      </c>
    </row>
    <row r="5" spans="1:14" x14ac:dyDescent="0.25">
      <c r="A5" s="12" t="s">
        <v>10937</v>
      </c>
      <c r="B5" s="13">
        <v>19437.495000000003</v>
      </c>
      <c r="D5" s="12" t="s">
        <v>10937</v>
      </c>
      <c r="E5" s="13">
        <v>4745.0148999999992</v>
      </c>
      <c r="G5" s="12" t="s">
        <v>10937</v>
      </c>
      <c r="H5" s="13">
        <v>184</v>
      </c>
      <c r="J5" s="12" t="s">
        <v>10937</v>
      </c>
      <c r="K5" s="13">
        <v>53</v>
      </c>
      <c r="M5" s="12" t="s">
        <v>10937</v>
      </c>
      <c r="N5" s="13">
        <v>0.24411658498175812</v>
      </c>
    </row>
    <row r="6" spans="1:14" x14ac:dyDescent="0.25">
      <c r="A6" s="12" t="s">
        <v>10938</v>
      </c>
      <c r="B6" s="13">
        <v>25570.797000000002</v>
      </c>
      <c r="D6" s="12" t="s">
        <v>10938</v>
      </c>
      <c r="E6" s="13">
        <v>4483.7059999999992</v>
      </c>
      <c r="G6" s="12" t="s">
        <v>10938</v>
      </c>
      <c r="H6" s="13">
        <v>286</v>
      </c>
      <c r="J6" s="12" t="s">
        <v>10938</v>
      </c>
      <c r="K6" s="13">
        <v>78</v>
      </c>
      <c r="M6" s="12" t="s">
        <v>10938</v>
      </c>
      <c r="N6" s="13">
        <v>0.17534478882296858</v>
      </c>
    </row>
    <row r="7" spans="1:14" x14ac:dyDescent="0.25">
      <c r="A7" s="12" t="s">
        <v>10939</v>
      </c>
      <c r="B7" s="13">
        <v>19874.799000000006</v>
      </c>
      <c r="D7" s="12" t="s">
        <v>10939</v>
      </c>
      <c r="E7" s="13">
        <v>1195.8169</v>
      </c>
      <c r="G7" s="12" t="s">
        <v>10939</v>
      </c>
      <c r="H7" s="13">
        <v>435</v>
      </c>
      <c r="J7" s="12" t="s">
        <v>10939</v>
      </c>
      <c r="K7" s="13">
        <v>116</v>
      </c>
      <c r="M7" s="12" t="s">
        <v>10939</v>
      </c>
      <c r="N7" s="13">
        <v>6.0167496536694516E-2</v>
      </c>
    </row>
    <row r="8" spans="1:14" x14ac:dyDescent="0.25">
      <c r="A8" s="12" t="s">
        <v>10940</v>
      </c>
      <c r="B8" s="13">
        <v>31699.544999999987</v>
      </c>
      <c r="D8" s="12" t="s">
        <v>10940</v>
      </c>
      <c r="E8" s="13">
        <v>4856.0224999999982</v>
      </c>
      <c r="G8" s="12" t="s">
        <v>10940</v>
      </c>
      <c r="H8" s="13">
        <v>462</v>
      </c>
      <c r="J8" s="12" t="s">
        <v>10940</v>
      </c>
      <c r="K8" s="13">
        <v>124</v>
      </c>
      <c r="M8" s="12" t="s">
        <v>10940</v>
      </c>
      <c r="N8" s="13">
        <v>0.15318902842296317</v>
      </c>
    </row>
    <row r="9" spans="1:14" x14ac:dyDescent="0.25">
      <c r="A9" s="12" t="s">
        <v>10941</v>
      </c>
      <c r="B9" s="13">
        <v>25671.973999999991</v>
      </c>
      <c r="D9" s="12" t="s">
        <v>10941</v>
      </c>
      <c r="E9" s="13">
        <v>3675.3093000000003</v>
      </c>
      <c r="G9" s="12" t="s">
        <v>10941</v>
      </c>
      <c r="H9" s="13">
        <v>433</v>
      </c>
      <c r="J9" s="12" t="s">
        <v>10941</v>
      </c>
      <c r="K9" s="13">
        <v>117</v>
      </c>
      <c r="M9" s="12" t="s">
        <v>10941</v>
      </c>
      <c r="N9" s="13">
        <v>0.14316426543591862</v>
      </c>
    </row>
    <row r="10" spans="1:14" x14ac:dyDescent="0.25">
      <c r="A10" s="12" t="s">
        <v>10942</v>
      </c>
      <c r="B10" s="13">
        <v>21346.232000000004</v>
      </c>
      <c r="D10" s="12" t="s">
        <v>10942</v>
      </c>
      <c r="E10" s="13">
        <v>2907.9278999999992</v>
      </c>
      <c r="G10" s="12" t="s">
        <v>10942</v>
      </c>
      <c r="H10" s="13">
        <v>373</v>
      </c>
      <c r="J10" s="12" t="s">
        <v>10942</v>
      </c>
      <c r="K10" s="13">
        <v>97</v>
      </c>
      <c r="M10" s="12" t="s">
        <v>10942</v>
      </c>
      <c r="N10" s="13">
        <v>0.13622675421123498</v>
      </c>
    </row>
    <row r="11" spans="1:14" x14ac:dyDescent="0.25">
      <c r="A11" s="12" t="s">
        <v>10943</v>
      </c>
      <c r="B11" s="13">
        <v>12738.256999999994</v>
      </c>
      <c r="D11" s="12" t="s">
        <v>10943</v>
      </c>
      <c r="E11" s="13">
        <v>952.92179999999973</v>
      </c>
      <c r="G11" s="12" t="s">
        <v>10943</v>
      </c>
      <c r="H11" s="13">
        <v>325</v>
      </c>
      <c r="J11" s="12" t="s">
        <v>10943</v>
      </c>
      <c r="K11" s="13">
        <v>79</v>
      </c>
      <c r="M11" s="12" t="s">
        <v>10943</v>
      </c>
      <c r="N11" s="13">
        <v>7.480786421564585E-2</v>
      </c>
    </row>
    <row r="12" spans="1:14" x14ac:dyDescent="0.25">
      <c r="A12" s="12" t="s">
        <v>10944</v>
      </c>
      <c r="B12" s="13">
        <v>42089.693000000036</v>
      </c>
      <c r="D12" s="12" t="s">
        <v>10944</v>
      </c>
      <c r="E12" s="13">
        <v>8152.9909000000007</v>
      </c>
      <c r="G12" s="12" t="s">
        <v>10944</v>
      </c>
      <c r="H12" s="13">
        <v>674</v>
      </c>
      <c r="J12" s="12" t="s">
        <v>10944</v>
      </c>
      <c r="K12" s="13">
        <v>193</v>
      </c>
      <c r="M12" s="12" t="s">
        <v>10944</v>
      </c>
      <c r="N12" s="13">
        <v>0.19370516434985624</v>
      </c>
    </row>
    <row r="13" spans="1:14" x14ac:dyDescent="0.25">
      <c r="A13" s="12" t="s">
        <v>10945</v>
      </c>
      <c r="B13" s="13">
        <v>20973.184999999994</v>
      </c>
      <c r="D13" s="12" t="s">
        <v>10945</v>
      </c>
      <c r="E13" s="13">
        <v>4621.2532000000028</v>
      </c>
      <c r="G13" s="12" t="s">
        <v>10945</v>
      </c>
      <c r="H13" s="13">
        <v>360</v>
      </c>
      <c r="J13" s="12" t="s">
        <v>10945</v>
      </c>
      <c r="K13" s="13">
        <v>91</v>
      </c>
      <c r="M13" s="12" t="s">
        <v>10945</v>
      </c>
      <c r="N13" s="13">
        <v>0.22034103070182254</v>
      </c>
    </row>
    <row r="14" spans="1:14" x14ac:dyDescent="0.25">
      <c r="A14" s="12" t="s">
        <v>10946</v>
      </c>
      <c r="B14" s="13">
        <v>43592.778000000006</v>
      </c>
      <c r="D14" s="12" t="s">
        <v>10946</v>
      </c>
      <c r="E14" s="13">
        <v>-974.06460000000061</v>
      </c>
      <c r="G14" s="12" t="s">
        <v>10946</v>
      </c>
      <c r="H14" s="13">
        <v>733</v>
      </c>
      <c r="J14" s="12" t="s">
        <v>10946</v>
      </c>
      <c r="K14" s="13">
        <v>197</v>
      </c>
      <c r="M14" s="12" t="s">
        <v>10946</v>
      </c>
      <c r="N14" s="13">
        <v>-2.2344632406771609E-2</v>
      </c>
    </row>
    <row r="15" spans="1:14" x14ac:dyDescent="0.25">
      <c r="A15" s="12" t="s">
        <v>10947</v>
      </c>
      <c r="B15" s="13">
        <v>44895.835999999988</v>
      </c>
      <c r="D15" s="12" t="s">
        <v>10947</v>
      </c>
      <c r="E15" s="13">
        <v>7360.6713999999965</v>
      </c>
      <c r="G15" s="12" t="s">
        <v>10947</v>
      </c>
      <c r="H15" s="13">
        <v>734</v>
      </c>
      <c r="J15" s="12" t="s">
        <v>10947</v>
      </c>
      <c r="K15" s="13">
        <v>190</v>
      </c>
      <c r="M15" s="12" t="s">
        <v>10947</v>
      </c>
      <c r="N15" s="13">
        <v>0.16394997968185732</v>
      </c>
    </row>
    <row r="16" spans="1:14" x14ac:dyDescent="0.25">
      <c r="A16" s="14" t="s">
        <v>10934</v>
      </c>
      <c r="B16" s="15">
        <v>314815.614</v>
      </c>
      <c r="D16" s="14" t="s">
        <v>10934</v>
      </c>
      <c r="E16" s="15">
        <v>43330.512300000002</v>
      </c>
      <c r="G16" s="14" t="s">
        <v>10934</v>
      </c>
      <c r="H16" s="15">
        <v>5190</v>
      </c>
      <c r="J16" s="14" t="s">
        <v>10934</v>
      </c>
      <c r="K16" s="15">
        <v>1383</v>
      </c>
      <c r="M16" s="14" t="s">
        <v>10934</v>
      </c>
      <c r="N16" s="15">
        <v>0.13763774848854857</v>
      </c>
    </row>
    <row r="17" spans="2:15" x14ac:dyDescent="0.25">
      <c r="B17" s="37">
        <f>GETPIVOTDATA("Sales",$A$3)</f>
        <v>314815.614</v>
      </c>
      <c r="E17" s="37">
        <f>GETPIVOTDATA("Profit",$D$3)</f>
        <v>43330.512300000002</v>
      </c>
      <c r="H17" s="38">
        <f>GETPIVOTDATA("Quantity",$G$3)</f>
        <v>5190</v>
      </c>
      <c r="K17" s="38">
        <f>GETPIVOTDATA("Order ID",$J$3)</f>
        <v>1383</v>
      </c>
      <c r="N17" s="39">
        <f>GETPIVOTDATA("Profit Margin",$M$3)</f>
        <v>0.13763774848854857</v>
      </c>
      <c r="O17" s="37"/>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9A71-57A6-4509-B631-4A4F6945F8C3}">
  <dimension ref="A3:L9"/>
  <sheetViews>
    <sheetView workbookViewId="0">
      <selection activeCell="L8" sqref="L8"/>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8" width="12.85546875" customWidth="1"/>
    <col min="9" max="9" width="13.85546875" customWidth="1"/>
    <col min="10" max="10" width="13.7109375" customWidth="1"/>
    <col min="11" max="11" width="13.42578125" customWidth="1"/>
    <col min="12" max="12" width="12.28515625" customWidth="1"/>
  </cols>
  <sheetData>
    <row r="3" spans="1:12" x14ac:dyDescent="0.25">
      <c r="A3" s="8" t="s">
        <v>10933</v>
      </c>
      <c r="B3" s="7" t="s">
        <v>10951</v>
      </c>
      <c r="C3" s="40" t="s">
        <v>10952</v>
      </c>
      <c r="D3" s="40" t="s">
        <v>10953</v>
      </c>
      <c r="E3" s="40" t="s">
        <v>10954</v>
      </c>
      <c r="F3" s="16" t="s">
        <v>10955</v>
      </c>
    </row>
    <row r="4" spans="1:12" x14ac:dyDescent="0.25">
      <c r="A4" s="28" t="s">
        <v>10935</v>
      </c>
      <c r="B4" s="17">
        <v>271876.40200000006</v>
      </c>
      <c r="C4" s="41">
        <v>34870.212100000019</v>
      </c>
      <c r="D4" s="41">
        <v>3912</v>
      </c>
      <c r="E4" s="41">
        <v>1031</v>
      </c>
      <c r="F4" s="18">
        <v>0.12825759000591752</v>
      </c>
    </row>
    <row r="5" spans="1:12" x14ac:dyDescent="0.25">
      <c r="A5" s="29" t="s">
        <v>10948</v>
      </c>
      <c r="B5" s="19">
        <v>267980.70349999977</v>
      </c>
      <c r="C5" s="42">
        <v>35204.652299999987</v>
      </c>
      <c r="D5" s="42">
        <v>4274</v>
      </c>
      <c r="E5" s="42">
        <v>1133</v>
      </c>
      <c r="F5" s="20">
        <v>0.13137010180287109</v>
      </c>
    </row>
    <row r="6" spans="1:12" x14ac:dyDescent="0.25">
      <c r="A6" s="29" t="s">
        <v>10949</v>
      </c>
      <c r="B6" s="19">
        <v>314815.61400000082</v>
      </c>
      <c r="C6" s="42">
        <v>43330.512300000089</v>
      </c>
      <c r="D6" s="42">
        <v>5190</v>
      </c>
      <c r="E6" s="42">
        <v>1383</v>
      </c>
      <c r="F6" s="20">
        <v>0.13763774848854854</v>
      </c>
    </row>
    <row r="7" spans="1:12" x14ac:dyDescent="0.25">
      <c r="A7" s="43" t="s">
        <v>10950</v>
      </c>
      <c r="B7" s="44">
        <v>393137.69600000052</v>
      </c>
      <c r="C7" s="45">
        <v>60010.050499999961</v>
      </c>
      <c r="D7" s="45">
        <v>6713</v>
      </c>
      <c r="E7" s="45">
        <v>1777</v>
      </c>
      <c r="F7" s="46">
        <v>0.15264384746254372</v>
      </c>
    </row>
    <row r="8" spans="1:12" ht="15.75" x14ac:dyDescent="0.3">
      <c r="H8" s="48">
        <f>(GETPIVOTDATA("Sum of Sales",$A$3,"Years",2014)/GETPIVOTDATA("Sum of Sales",$A$3,"Years",2013))-1</f>
        <v>0.24878715831419806</v>
      </c>
      <c r="I8" s="48">
        <f>(GETPIVOTDATA("Sum of Profit",$A$3,"Years",2014)/GETPIVOTDATA("Sum of Profit",$A$3,"Years",2013))-1</f>
        <v>0.38493747972603209</v>
      </c>
      <c r="J8" s="48">
        <f>(GETPIVOTDATA("Sum of Quantity",$A$3,"Years",2014)/GETPIVOTDATA("Sum of Quantity",$A$3,"Years",2013))-1</f>
        <v>0.29344894026974955</v>
      </c>
      <c r="K8" s="48">
        <f>(GETPIVOTDATA("Count of Order ID",$A$3,"Years",2014)/GETPIVOTDATA("Count of Order ID",$A$3,"Years",2013))-1</f>
        <v>0.28488792480115688</v>
      </c>
      <c r="L8" s="48">
        <f>(GETPIVOTDATA("Sum of Profit Margin",$A$3,"Years",2014)/GETPIVOTDATA("Sum of Profit Margin",$A$3,"Years",2013))-1</f>
        <v>0.10902604219251444</v>
      </c>
    </row>
    <row r="9" spans="1:12" x14ac:dyDescent="0.25">
      <c r="H9" s="4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B665-8156-46C2-8A77-E73504B5C6A7}">
  <dimension ref="E15"/>
  <sheetViews>
    <sheetView showGridLines="0" showRowColHeaders="0" tabSelected="1" workbookViewId="0">
      <selection activeCell="P48" sqref="P48"/>
    </sheetView>
  </sheetViews>
  <sheetFormatPr defaultRowHeight="15" x14ac:dyDescent="0.25"/>
  <sheetData>
    <row r="15" spans="5:5" ht="15.75" x14ac:dyDescent="0.3">
      <c r="E15" s="48"/>
    </row>
  </sheetData>
  <pageMargins left="0.7" right="0.7" top="0.75" bottom="0.75" header="0.3" footer="0.3"/>
  <pageSetup paperSize="9"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2" sqref="C2"/>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6">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5"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combo chart</vt:lpstr>
      <vt:lpstr>Waterfall Chart</vt:lpstr>
      <vt:lpstr>Pie Chart</vt:lpstr>
      <vt:lpstr>Map Chart</vt:lpstr>
      <vt:lpstr>Sheet7</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Saheena</cp:lastModifiedBy>
  <dcterms:created xsi:type="dcterms:W3CDTF">2015-06-05T18:17:20Z</dcterms:created>
  <dcterms:modified xsi:type="dcterms:W3CDTF">2026-05-27T08:39:54Z</dcterms:modified>
</cp:coreProperties>
</file>